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2.xml" ContentType="application/vnd.openxmlformats-officedocument.themeOverrid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7.xml" ContentType="application/vnd.openxmlformats-officedocument.themeOverrid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theme/themeOverride10.xml" ContentType="application/vnd.openxmlformats-officedocument.themeOverride+xml"/>
  <Override PartName="/xl/charts/chart14.xml" ContentType="application/vnd.openxmlformats-officedocument.drawingml.chart+xml"/>
  <Override PartName="/xl/theme/themeOverride11.xml" ContentType="application/vnd.openxmlformats-officedocument.themeOverride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12.xml" ContentType="application/vnd.openxmlformats-officedocument.themeOverride+xml"/>
  <Override PartName="/xl/charts/chart1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3.xml" ContentType="application/vnd.openxmlformats-officedocument.themeOverride+xml"/>
  <Override PartName="/xl/charts/chart1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4.xml" ContentType="application/vnd.openxmlformats-officedocument.themeOverride+xml"/>
  <Override PartName="/xl/charts/chart1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5.xml" ContentType="application/vnd.openxmlformats-officedocument.themeOverrid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6.xml" ContentType="application/vnd.openxmlformats-officedocument.themeOverrid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7.xml" ContentType="application/vnd.openxmlformats-officedocument.themeOverrid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8.xml" ContentType="application/vnd.openxmlformats-officedocument.themeOverrid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9.xml" ContentType="application/vnd.openxmlformats-officedocument.themeOverride+xml"/>
  <Override PartName="/xl/charts/chart26.xml" ContentType="application/vnd.openxmlformats-officedocument.drawingml.chart+xml"/>
  <Override PartName="/xl/theme/themeOverride20.xml" ContentType="application/vnd.openxmlformats-officedocument.themeOverride+xml"/>
  <Override PartName="/xl/charts/chart27.xml" ContentType="application/vnd.openxmlformats-officedocument.drawingml.chart+xml"/>
  <Override PartName="/xl/theme/themeOverride21.xml" ContentType="application/vnd.openxmlformats-officedocument.themeOverride+xml"/>
  <Override PartName="/xl/charts/chart2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22.xml" ContentType="application/vnd.openxmlformats-officedocument.themeOverride+xml"/>
  <Override PartName="/xl/charts/chart2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3.xml" ContentType="application/vnd.openxmlformats-officedocument.themeOverride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4.xml" ContentType="application/vnd.openxmlformats-officedocument.themeOverride+xml"/>
  <Override PartName="/xl/charts/chart3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5.xml" ContentType="application/vnd.openxmlformats-officedocument.themeOverride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6.xml" ContentType="application/vnd.openxmlformats-officedocument.themeOverrid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7.xml" ContentType="application/vnd.openxmlformats-officedocument.themeOverride+xml"/>
  <Override PartName="/xl/charts/chart36.xml" ContentType="application/vnd.openxmlformats-officedocument.drawingml.chart+xml"/>
  <Override PartName="/xl/theme/themeOverride28.xml" ContentType="application/vnd.openxmlformats-officedocument.themeOverride+xml"/>
  <Override PartName="/xl/charts/chart37.xml" ContentType="application/vnd.openxmlformats-officedocument.drawingml.chart+xml"/>
  <Override PartName="/xl/theme/themeOverride29.xml" ContentType="application/vnd.openxmlformats-officedocument.themeOverride+xml"/>
  <Override PartName="/xl/charts/chart38.xml" ContentType="application/vnd.openxmlformats-officedocument.drawingml.chart+xml"/>
  <Override PartName="/xl/theme/themeOverride30.xml" ContentType="application/vnd.openxmlformats-officedocument.themeOverride+xml"/>
  <Override PartName="/xl/drawings/drawing13.xml" ContentType="application/vnd.openxmlformats-officedocument.drawingml.chartshapes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31.xml" ContentType="application/vnd.openxmlformats-officedocument.themeOverrid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32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3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4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5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6.xml" ContentType="application/vnd.openxmlformats-officedocument.themeOverride+xml"/>
  <Override PartName="/xl/charts/chart46.xml" ContentType="application/vnd.openxmlformats-officedocument.drawingml.chart+xml"/>
  <Override PartName="/xl/theme/themeOverride37.xml" ContentType="application/vnd.openxmlformats-officedocument.themeOverride+xml"/>
  <Override PartName="/xl/charts/chart47.xml" ContentType="application/vnd.openxmlformats-officedocument.drawingml.chart+xml"/>
  <Override PartName="/xl/theme/themeOverride38.xml" ContentType="application/vnd.openxmlformats-officedocument.themeOverride+xml"/>
  <Override PartName="/xl/charts/chart48.xml" ContentType="application/vnd.openxmlformats-officedocument.drawingml.chart+xml"/>
  <Override PartName="/xl/theme/themeOverride39.xml" ContentType="application/vnd.openxmlformats-officedocument.themeOverride+xml"/>
  <Override PartName="/xl/drawings/drawing15.xml" ContentType="application/vnd.openxmlformats-officedocument.drawingml.chartshapes+xml"/>
  <Override PartName="/xl/charts/chart49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40.xml" ContentType="application/vnd.openxmlformats-officedocument.themeOverride+xml"/>
  <Override PartName="/xl/drawings/drawing16.xml" ContentType="application/vnd.openxmlformats-officedocument.drawing+xml"/>
  <Override PartName="/xl/charts/chart5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41.xml" ContentType="application/vnd.openxmlformats-officedocument.themeOverride+xml"/>
  <Override PartName="/xl/drawings/drawing17.xml" ContentType="application/vnd.openxmlformats-officedocument.drawing+xml"/>
  <Override PartName="/xl/charts/chart51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42.xml" ContentType="application/vnd.openxmlformats-officedocument.themeOverride+xml"/>
  <Override PartName="/xl/charts/chart52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43.xml" ContentType="application/vnd.openxmlformats-officedocument.themeOverride+xml"/>
  <Override PartName="/xl/charts/chart53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44.xml" ContentType="application/vnd.openxmlformats-officedocument.themeOverride+xml"/>
  <Override PartName="/xl/drawings/drawing18.xml" ContentType="application/vnd.openxmlformats-officedocument.drawing+xml"/>
  <Override PartName="/xl/charts/chart54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55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56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7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5.xml" ContentType="application/vnd.openxmlformats-officedocument.themeOverride+xml"/>
  <Override PartName="/xl/charts/chart5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6.xml" ContentType="application/vnd.openxmlformats-officedocument.themeOverride+xml"/>
  <Override PartName="/xl/charts/chart5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7.xml" ContentType="application/vnd.openxmlformats-officedocument.themeOverride+xml"/>
  <Override PartName="/xl/drawings/drawing21.xml" ContentType="application/vnd.openxmlformats-officedocument.drawing+xml"/>
  <Override PartName="/xl/charts/chart6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8.xml" ContentType="application/vnd.openxmlformats-officedocument.themeOverride+xml"/>
  <Override PartName="/xl/charts/chart6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9.xml" ContentType="application/vnd.openxmlformats-officedocument.themeOverride+xml"/>
  <Override PartName="/xl/charts/chart6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50.xml" ContentType="application/vnd.openxmlformats-officedocument.themeOverrid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51.xml" ContentType="application/vnd.openxmlformats-officedocument.themeOverride+xml"/>
  <Override PartName="/xl/charts/chart6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52.xml" ContentType="application/vnd.openxmlformats-officedocument.themeOverride+xml"/>
  <Override PartName="/xl/charts/chart6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3.xml" ContentType="application/vnd.openxmlformats-officedocument.themeOverride+xml"/>
  <Override PartName="/xl/drawings/drawing23.xml" ContentType="application/vnd.openxmlformats-officedocument.drawing+xml"/>
  <Override PartName="/xl/charts/chart66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67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54.xml" ContentType="application/vnd.openxmlformats-officedocument.themeOverride+xml"/>
  <Override PartName="/xl/charts/chart68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55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Dutta\derivasense\public\"/>
    </mc:Choice>
  </mc:AlternateContent>
  <xr:revisionPtr revIDLastSave="0" documentId="13_ncr:1_{AB9BB7B4-2959-4220-A89D-DC10C812F13F}" xr6:coauthVersionLast="47" xr6:coauthVersionMax="47" xr10:uidLastSave="{00000000-0000-0000-0000-000000000000}"/>
  <bookViews>
    <workbookView minimized="1" xWindow="16230" yWindow="270" windowWidth="7500" windowHeight="6000" firstSheet="4" activeTab="9" xr2:uid="{300E20B7-409A-4A9A-B626-F8F3689285D0}"/>
  </bookViews>
  <sheets>
    <sheet name="Sheet1" sheetId="1" r:id="rId1"/>
    <sheet name="Sheet2" sheetId="2" r:id="rId2"/>
    <sheet name="Sheet3" sheetId="3" r:id="rId3"/>
    <sheet name="Sheet4" sheetId="4" r:id="rId4"/>
    <sheet name="Optionchain" sheetId="19" r:id="rId5"/>
    <sheet name="Optionchain2" sheetId="20" r:id="rId6"/>
    <sheet name="Optionchain3" sheetId="21" r:id="rId7"/>
    <sheet name="Optionchain4" sheetId="22" r:id="rId8"/>
    <sheet name="VIX" sheetId="24" r:id="rId9"/>
    <sheet name="analysis_NIFTY" sheetId="7" r:id="rId10"/>
    <sheet name="strike_oi_NIFTY" sheetId="6" r:id="rId11"/>
    <sheet name="strike_coi_NIFTY" sheetId="5" r:id="rId12"/>
    <sheet name="strike_oi_BANKNIFTY" sheetId="9" r:id="rId13"/>
    <sheet name="strike_coi_BANKNIFTY" sheetId="8" r:id="rId14"/>
    <sheet name="analysis_BANKNIFTY" sheetId="10" r:id="rId15"/>
    <sheet name="strike_coi_FINNIFTY" sheetId="11" r:id="rId16"/>
    <sheet name="analysis_FINNIFTY" sheetId="13" r:id="rId17"/>
    <sheet name="strike_oi_FINNIFTY" sheetId="12" r:id="rId18"/>
    <sheet name="strike_coi_SENSEX" sheetId="14" r:id="rId19"/>
    <sheet name="strike_oi_SENSEX" sheetId="15" r:id="rId20"/>
    <sheet name="analysis_SENSEX" sheetId="16" r:id="rId21"/>
    <sheet name="heatmap" sheetId="26" r:id="rId22"/>
    <sheet name="strategy" sheetId="28" r:id="rId23"/>
  </sheets>
  <externalReferences>
    <externalReference r:id="rId24"/>
  </externalReferences>
  <calcPr calcId="191029"/>
  <pivotCaches>
    <pivotCache cacheId="0" r:id="rId25"/>
    <pivotCache cacheId="1" r:id="rId26"/>
    <pivotCache cacheId="2" r:id="rId27"/>
    <pivotCache cacheId="3" r:id="rId2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9" l="1"/>
  <c r="X15" i="19"/>
  <c r="X16" i="19"/>
  <c r="Y16" i="19"/>
  <c r="X17" i="19"/>
  <c r="Y17" i="19"/>
  <c r="X18" i="19"/>
  <c r="Y18" i="19"/>
  <c r="X19" i="19"/>
  <c r="Y19" i="19"/>
  <c r="X20" i="19"/>
  <c r="Y20" i="19"/>
  <c r="X21" i="19"/>
  <c r="Y21" i="19"/>
  <c r="X22" i="19"/>
  <c r="Y22" i="19"/>
  <c r="X23" i="19"/>
  <c r="Y23" i="19"/>
  <c r="X24" i="19"/>
  <c r="Y24" i="19"/>
  <c r="X25" i="19"/>
  <c r="Y25" i="19"/>
  <c r="X26" i="19"/>
  <c r="Y26" i="19"/>
  <c r="AA43" i="19"/>
  <c r="AA44" i="19"/>
  <c r="AA45" i="19"/>
  <c r="AA46" i="19"/>
  <c r="AA47" i="19"/>
  <c r="AA51" i="19"/>
  <c r="AA52" i="19"/>
  <c r="AA53" i="19"/>
  <c r="AA54" i="19"/>
  <c r="AA55" i="19"/>
  <c r="AA56" i="19"/>
  <c r="AA60" i="19"/>
  <c r="AA61" i="19"/>
  <c r="AA62" i="19"/>
  <c r="AA63" i="19"/>
  <c r="AA64" i="19"/>
  <c r="AA65" i="19"/>
  <c r="AA42" i="19"/>
  <c r="Z42" i="19"/>
  <c r="Z43" i="19"/>
  <c r="Z44" i="19"/>
  <c r="Z45" i="19"/>
  <c r="Z46" i="19"/>
  <c r="Z47" i="19"/>
  <c r="Z51" i="19"/>
  <c r="Z52" i="19"/>
  <c r="Z53" i="19"/>
  <c r="Z54" i="19"/>
  <c r="Z55" i="19"/>
  <c r="Z56" i="19"/>
  <c r="Z60" i="19"/>
  <c r="Z61" i="19"/>
  <c r="Z62" i="19"/>
  <c r="Z63" i="19"/>
  <c r="Z64" i="19"/>
  <c r="Z65" i="19"/>
  <c r="Y51" i="19"/>
  <c r="Y52" i="19"/>
  <c r="Y53" i="19"/>
  <c r="Y54" i="19"/>
  <c r="Y55" i="19"/>
  <c r="Y56" i="19"/>
  <c r="Y60" i="19"/>
  <c r="Y61" i="19"/>
  <c r="Y62" i="19"/>
  <c r="Y63" i="19"/>
  <c r="Y64" i="19"/>
  <c r="Y65" i="19"/>
  <c r="Y43" i="19"/>
  <c r="Y44" i="19"/>
  <c r="Y45" i="19"/>
  <c r="Y46" i="19"/>
  <c r="Y47" i="19"/>
  <c r="Y42" i="19"/>
  <c r="X42" i="19"/>
  <c r="X43" i="19"/>
  <c r="X44" i="19"/>
  <c r="X45" i="19"/>
  <c r="X46" i="19"/>
  <c r="X47" i="19"/>
  <c r="X50" i="19"/>
  <c r="X51" i="19"/>
  <c r="X52" i="19"/>
  <c r="X53" i="19"/>
  <c r="X54" i="19"/>
  <c r="X55" i="19"/>
  <c r="X56" i="19"/>
  <c r="X59" i="19"/>
  <c r="X60" i="19"/>
  <c r="X61" i="19"/>
  <c r="X62" i="19"/>
  <c r="X63" i="19"/>
  <c r="X64" i="19"/>
  <c r="X65" i="19"/>
  <c r="X41" i="19"/>
  <c r="R2" i="19"/>
  <c r="R1" i="19"/>
  <c r="Q2" i="19"/>
  <c r="Q1" i="19"/>
  <c r="Z39" i="22"/>
  <c r="Y39" i="22"/>
  <c r="X39" i="22"/>
  <c r="Z38" i="22"/>
  <c r="Y38" i="22"/>
  <c r="X38" i="22"/>
  <c r="Z37" i="22"/>
  <c r="Y37" i="22"/>
  <c r="X37" i="22"/>
  <c r="Z36" i="22"/>
  <c r="Y36" i="22"/>
  <c r="X36" i="22"/>
  <c r="Z35" i="22"/>
  <c r="Y35" i="22"/>
  <c r="X35" i="22"/>
  <c r="Z34" i="22"/>
  <c r="Y34" i="22"/>
  <c r="X34" i="22"/>
  <c r="Z33" i="22"/>
  <c r="Y33" i="22"/>
  <c r="X33" i="22"/>
  <c r="Z32" i="22"/>
  <c r="Y32" i="22"/>
  <c r="X32" i="22"/>
  <c r="Z31" i="22"/>
  <c r="Y31" i="22"/>
  <c r="X31" i="22"/>
  <c r="Z30" i="22"/>
  <c r="Y30" i="22"/>
  <c r="X30" i="22"/>
  <c r="Z29" i="22"/>
  <c r="Y29" i="22"/>
  <c r="X29" i="22"/>
  <c r="Z28" i="22"/>
  <c r="Y28" i="22"/>
  <c r="X28" i="22"/>
  <c r="Z27" i="22"/>
  <c r="Y27" i="22"/>
  <c r="X27" i="22"/>
  <c r="Z26" i="22"/>
  <c r="Y26" i="22"/>
  <c r="X26" i="22"/>
  <c r="Z25" i="22"/>
  <c r="Y25" i="22"/>
  <c r="X25" i="22"/>
  <c r="Z24" i="22"/>
  <c r="Y24" i="22"/>
  <c r="X24" i="22"/>
  <c r="Z23" i="22"/>
  <c r="Y23" i="22"/>
  <c r="X23" i="22"/>
  <c r="Z22" i="22"/>
  <c r="Y22" i="22"/>
  <c r="X22" i="22"/>
  <c r="Z21" i="22"/>
  <c r="Y21" i="22"/>
  <c r="X21" i="22"/>
  <c r="Z20" i="22"/>
  <c r="Y20" i="22"/>
  <c r="X20" i="22"/>
  <c r="Z19" i="22"/>
  <c r="Y19" i="22"/>
  <c r="X19" i="22"/>
  <c r="Z18" i="22"/>
  <c r="Y18" i="22"/>
  <c r="X18" i="22"/>
  <c r="Z17" i="22"/>
  <c r="Y17" i="22"/>
  <c r="X17" i="22"/>
  <c r="Z16" i="22"/>
  <c r="Y16" i="22"/>
  <c r="X16" i="22"/>
  <c r="X15" i="22"/>
  <c r="Z39" i="21"/>
  <c r="Y39" i="21"/>
  <c r="X39" i="21"/>
  <c r="Z38" i="21"/>
  <c r="Y38" i="21"/>
  <c r="X38" i="21"/>
  <c r="Z37" i="21"/>
  <c r="Y37" i="21"/>
  <c r="X37" i="21"/>
  <c r="Z36" i="21"/>
  <c r="Y36" i="21"/>
  <c r="X36" i="21"/>
  <c r="Z35" i="21"/>
  <c r="Y35" i="21"/>
  <c r="X35" i="21"/>
  <c r="Z34" i="21"/>
  <c r="Y34" i="21"/>
  <c r="X34" i="21"/>
  <c r="Z33" i="21"/>
  <c r="Y33" i="21"/>
  <c r="X33" i="21"/>
  <c r="Z32" i="21"/>
  <c r="Y32" i="21"/>
  <c r="X32" i="21"/>
  <c r="Z31" i="21"/>
  <c r="Y31" i="21"/>
  <c r="X31" i="21"/>
  <c r="Z30" i="21"/>
  <c r="Y30" i="21"/>
  <c r="X30" i="21"/>
  <c r="Z29" i="21"/>
  <c r="Y29" i="21"/>
  <c r="X29" i="21"/>
  <c r="Z28" i="21"/>
  <c r="Y28" i="21"/>
  <c r="X28" i="21"/>
  <c r="Z27" i="21"/>
  <c r="Y27" i="21"/>
  <c r="X27" i="21"/>
  <c r="Z26" i="21"/>
  <c r="Y26" i="21"/>
  <c r="X26" i="21"/>
  <c r="Z25" i="21"/>
  <c r="Y25" i="21"/>
  <c r="X25" i="21"/>
  <c r="Z24" i="21"/>
  <c r="Y24" i="21"/>
  <c r="X24" i="21"/>
  <c r="Z23" i="21"/>
  <c r="Y23" i="21"/>
  <c r="X23" i="21"/>
  <c r="Z22" i="21"/>
  <c r="Y22" i="21"/>
  <c r="X22" i="21"/>
  <c r="Z21" i="21"/>
  <c r="Y21" i="21"/>
  <c r="X21" i="21"/>
  <c r="Z20" i="21"/>
  <c r="Y20" i="21"/>
  <c r="X20" i="21"/>
  <c r="Z19" i="21"/>
  <c r="Y19" i="21"/>
  <c r="X19" i="21"/>
  <c r="Z18" i="21"/>
  <c r="Y18" i="21"/>
  <c r="X18" i="21"/>
  <c r="Z17" i="21"/>
  <c r="Y17" i="21"/>
  <c r="X17" i="21"/>
  <c r="Z16" i="21"/>
  <c r="Y16" i="21"/>
  <c r="X16" i="21"/>
  <c r="X15" i="21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16" i="20"/>
  <c r="Z16" i="20"/>
  <c r="X38" i="20"/>
  <c r="X39" i="20"/>
  <c r="X35" i="20"/>
  <c r="X36" i="20"/>
  <c r="X37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X33" i="20"/>
  <c r="X34" i="20"/>
  <c r="X15" i="20"/>
  <c r="Z16" i="19"/>
  <c r="Z17" i="19"/>
  <c r="Z18" i="19"/>
  <c r="Z19" i="19"/>
  <c r="Z20" i="19"/>
  <c r="Z21" i="19"/>
  <c r="Z22" i="19"/>
  <c r="Z23" i="19"/>
  <c r="Z24" i="19"/>
  <c r="Z25" i="19"/>
  <c r="Z26" i="19"/>
  <c r="X27" i="19"/>
  <c r="Y27" i="19"/>
  <c r="Z27" i="19"/>
  <c r="X28" i="19"/>
  <c r="Y28" i="19"/>
  <c r="Z28" i="19"/>
  <c r="X29" i="19"/>
  <c r="Y29" i="19"/>
  <c r="Z29" i="19"/>
  <c r="X30" i="19"/>
  <c r="Y30" i="19"/>
  <c r="Z30" i="19"/>
  <c r="X31" i="19"/>
  <c r="Y31" i="19"/>
  <c r="Z31" i="19"/>
  <c r="X32" i="19"/>
  <c r="Y32" i="19"/>
  <c r="Z32" i="19"/>
  <c r="X33" i="19"/>
  <c r="Y33" i="19"/>
  <c r="Z33" i="19"/>
  <c r="X34" i="19"/>
  <c r="Y34" i="19"/>
  <c r="Z34" i="19"/>
  <c r="X35" i="19"/>
  <c r="Y35" i="19"/>
  <c r="Z35" i="19"/>
  <c r="X36" i="19"/>
  <c r="Y36" i="19"/>
  <c r="Z36" i="19"/>
  <c r="X37" i="19"/>
  <c r="Y37" i="19"/>
  <c r="Z37" i="19"/>
  <c r="X38" i="19"/>
  <c r="Y38" i="19"/>
  <c r="Z38" i="19"/>
  <c r="X39" i="19"/>
  <c r="Y39" i="19"/>
  <c r="Z39" i="19"/>
  <c r="W120" i="1"/>
  <c r="H5" i="22" l="1"/>
  <c r="H17" i="22" s="1"/>
  <c r="C4" i="22"/>
  <c r="H5" i="21"/>
  <c r="K5" i="20"/>
  <c r="H5" i="20"/>
  <c r="H5" i="19"/>
  <c r="H17" i="19" s="1"/>
  <c r="M17" i="19" s="1"/>
  <c r="P4" i="2"/>
  <c r="Q4" i="2"/>
  <c r="Q4" i="1"/>
  <c r="P4" i="1"/>
  <c r="O4" i="1"/>
  <c r="P4" i="4"/>
  <c r="O4" i="3"/>
  <c r="P4" i="3"/>
  <c r="Q4" i="3"/>
  <c r="O4" i="2"/>
  <c r="Q4" i="4"/>
  <c r="O4" i="4"/>
  <c r="V2" i="19" l="1"/>
  <c r="J4" i="19"/>
  <c r="K4" i="19"/>
  <c r="J4" i="20"/>
  <c r="K4" i="22"/>
  <c r="K4" i="20"/>
  <c r="J4" i="21"/>
  <c r="K4" i="21"/>
  <c r="J4" i="22"/>
  <c r="I17" i="22"/>
  <c r="H18" i="22"/>
  <c r="H16" i="22"/>
  <c r="C17" i="22"/>
  <c r="B17" i="22"/>
  <c r="G17" i="22"/>
  <c r="F17" i="22"/>
  <c r="E17" i="22"/>
  <c r="D17" i="22"/>
  <c r="N17" i="22"/>
  <c r="M17" i="22"/>
  <c r="L17" i="22"/>
  <c r="K17" i="22"/>
  <c r="J17" i="22"/>
  <c r="H17" i="21"/>
  <c r="H17" i="20"/>
  <c r="N17" i="19"/>
  <c r="U18" i="19"/>
  <c r="H18" i="19"/>
  <c r="B17" i="19"/>
  <c r="C17" i="19"/>
  <c r="D17" i="19"/>
  <c r="E17" i="19"/>
  <c r="F17" i="19"/>
  <c r="G17" i="19"/>
  <c r="I17" i="19"/>
  <c r="O17" i="19" s="1"/>
  <c r="J17" i="19"/>
  <c r="K17" i="19"/>
  <c r="H16" i="19"/>
  <c r="L17" i="19"/>
  <c r="V17" i="22" l="1"/>
  <c r="P17" i="19"/>
  <c r="P17" i="22"/>
  <c r="V17" i="19"/>
  <c r="O17" i="22"/>
  <c r="I16" i="22"/>
  <c r="H15" i="22"/>
  <c r="E16" i="22"/>
  <c r="B16" i="22"/>
  <c r="G16" i="22"/>
  <c r="F16" i="22"/>
  <c r="D16" i="22"/>
  <c r="C16" i="22"/>
  <c r="L16" i="22"/>
  <c r="N16" i="22"/>
  <c r="M16" i="22"/>
  <c r="K16" i="22"/>
  <c r="J16" i="22"/>
  <c r="A17" i="22"/>
  <c r="I18" i="22"/>
  <c r="H19" i="22"/>
  <c r="E18" i="22"/>
  <c r="D18" i="22"/>
  <c r="C18" i="22"/>
  <c r="B18" i="22"/>
  <c r="G18" i="22"/>
  <c r="F18" i="22"/>
  <c r="K18" i="22"/>
  <c r="N18" i="22"/>
  <c r="M18" i="22"/>
  <c r="L18" i="22"/>
  <c r="J18" i="22"/>
  <c r="M17" i="21"/>
  <c r="N17" i="21"/>
  <c r="L17" i="21"/>
  <c r="K17" i="21"/>
  <c r="H18" i="21"/>
  <c r="V18" i="21" s="1"/>
  <c r="H16" i="21"/>
  <c r="G17" i="21"/>
  <c r="F17" i="21"/>
  <c r="E17" i="21"/>
  <c r="D17" i="21"/>
  <c r="C17" i="21"/>
  <c r="B17" i="21"/>
  <c r="J17" i="21"/>
  <c r="I17" i="21"/>
  <c r="F17" i="20"/>
  <c r="E17" i="20"/>
  <c r="D17" i="20"/>
  <c r="K17" i="20"/>
  <c r="M17" i="20"/>
  <c r="J17" i="20"/>
  <c r="N17" i="20"/>
  <c r="L17" i="20"/>
  <c r="I17" i="20"/>
  <c r="H18" i="20"/>
  <c r="H16" i="20"/>
  <c r="G17" i="20"/>
  <c r="C17" i="20"/>
  <c r="B17" i="20"/>
  <c r="A17" i="19"/>
  <c r="M18" i="19"/>
  <c r="L18" i="19"/>
  <c r="K18" i="19"/>
  <c r="J18" i="19"/>
  <c r="H19" i="19"/>
  <c r="I18" i="19"/>
  <c r="G18" i="19"/>
  <c r="F18" i="19"/>
  <c r="E18" i="19"/>
  <c r="D18" i="19"/>
  <c r="C18" i="19"/>
  <c r="B18" i="19"/>
  <c r="N18" i="19"/>
  <c r="N16" i="19"/>
  <c r="M16" i="19"/>
  <c r="L16" i="19"/>
  <c r="K16" i="19"/>
  <c r="J16" i="19"/>
  <c r="I16" i="19"/>
  <c r="G16" i="19"/>
  <c r="F16" i="19"/>
  <c r="E16" i="19"/>
  <c r="D16" i="19"/>
  <c r="C16" i="19"/>
  <c r="B16" i="19"/>
  <c r="H15" i="19"/>
  <c r="V18" i="19" l="1"/>
  <c r="V18" i="22"/>
  <c r="V16" i="22"/>
  <c r="P16" i="22"/>
  <c r="P18" i="22"/>
  <c r="P17" i="21"/>
  <c r="P18" i="19"/>
  <c r="V16" i="19"/>
  <c r="V17" i="20"/>
  <c r="P17" i="20"/>
  <c r="P16" i="19"/>
  <c r="O16" i="22"/>
  <c r="A17" i="20"/>
  <c r="A16" i="19"/>
  <c r="A16" i="22"/>
  <c r="I19" i="22"/>
  <c r="H20" i="22"/>
  <c r="C19" i="22"/>
  <c r="G19" i="22"/>
  <c r="F19" i="22"/>
  <c r="E19" i="22"/>
  <c r="D19" i="22"/>
  <c r="B19" i="22"/>
  <c r="M19" i="22"/>
  <c r="L19" i="22"/>
  <c r="K19" i="22"/>
  <c r="N19" i="22"/>
  <c r="J19" i="22"/>
  <c r="O18" i="22"/>
  <c r="A18" i="22"/>
  <c r="I15" i="22"/>
  <c r="C15" i="22"/>
  <c r="G15" i="22"/>
  <c r="F15" i="22"/>
  <c r="E15" i="22"/>
  <c r="H14" i="22"/>
  <c r="D15" i="22"/>
  <c r="N15" i="22"/>
  <c r="M15" i="22"/>
  <c r="K15" i="22"/>
  <c r="L15" i="22"/>
  <c r="J15" i="22"/>
  <c r="B15" i="22"/>
  <c r="A17" i="21"/>
  <c r="M18" i="21"/>
  <c r="L18" i="21"/>
  <c r="K18" i="21"/>
  <c r="J18" i="21"/>
  <c r="N18" i="21"/>
  <c r="I18" i="21"/>
  <c r="H19" i="21"/>
  <c r="V19" i="21" s="1"/>
  <c r="G18" i="21"/>
  <c r="E18" i="21"/>
  <c r="D18" i="21"/>
  <c r="F18" i="21"/>
  <c r="B18" i="21"/>
  <c r="C18" i="21"/>
  <c r="C16" i="21"/>
  <c r="N16" i="21"/>
  <c r="M16" i="21"/>
  <c r="L16" i="21"/>
  <c r="K16" i="21"/>
  <c r="J16" i="21"/>
  <c r="I16" i="21"/>
  <c r="H15" i="21"/>
  <c r="G16" i="21"/>
  <c r="E16" i="21"/>
  <c r="D16" i="21"/>
  <c r="F16" i="21"/>
  <c r="B16" i="21"/>
  <c r="O17" i="21"/>
  <c r="F18" i="20"/>
  <c r="E18" i="20"/>
  <c r="D18" i="20"/>
  <c r="C18" i="20"/>
  <c r="J18" i="20"/>
  <c r="B18" i="20"/>
  <c r="N18" i="20"/>
  <c r="M18" i="20"/>
  <c r="L18" i="20"/>
  <c r="K18" i="20"/>
  <c r="I18" i="20"/>
  <c r="H19" i="20"/>
  <c r="G18" i="20"/>
  <c r="O17" i="20"/>
  <c r="F16" i="20"/>
  <c r="E16" i="20"/>
  <c r="D16" i="20"/>
  <c r="B16" i="20"/>
  <c r="N16" i="20"/>
  <c r="M16" i="20"/>
  <c r="L16" i="20"/>
  <c r="K16" i="20"/>
  <c r="J16" i="20"/>
  <c r="I16" i="20"/>
  <c r="H15" i="20"/>
  <c r="G16" i="20"/>
  <c r="C16" i="20"/>
  <c r="O16" i="19"/>
  <c r="A18" i="19"/>
  <c r="L15" i="19"/>
  <c r="K15" i="19"/>
  <c r="J15" i="19"/>
  <c r="I15" i="19"/>
  <c r="G15" i="19"/>
  <c r="F15" i="19"/>
  <c r="D15" i="19"/>
  <c r="E15" i="19"/>
  <c r="H14" i="19"/>
  <c r="C15" i="19"/>
  <c r="B15" i="19"/>
  <c r="N15" i="19"/>
  <c r="M15" i="19"/>
  <c r="L19" i="19"/>
  <c r="K19" i="19"/>
  <c r="J19" i="19"/>
  <c r="I19" i="19"/>
  <c r="H20" i="19"/>
  <c r="F19" i="19"/>
  <c r="E19" i="19"/>
  <c r="D19" i="19"/>
  <c r="C19" i="19"/>
  <c r="G19" i="19"/>
  <c r="B19" i="19"/>
  <c r="N19" i="19"/>
  <c r="M19" i="19"/>
  <c r="O18" i="19"/>
  <c r="V15" i="19" l="1"/>
  <c r="V19" i="19"/>
  <c r="V18" i="20"/>
  <c r="V16" i="20"/>
  <c r="P16" i="20"/>
  <c r="P15" i="22"/>
  <c r="P19" i="22"/>
  <c r="V15" i="22"/>
  <c r="V19" i="22"/>
  <c r="P18" i="21"/>
  <c r="P16" i="21"/>
  <c r="P18" i="20"/>
  <c r="P15" i="19"/>
  <c r="P19" i="19"/>
  <c r="O15" i="22"/>
  <c r="O19" i="22"/>
  <c r="K28" i="19"/>
  <c r="A18" i="21"/>
  <c r="K28" i="22"/>
  <c r="A16" i="21"/>
  <c r="A16" i="20"/>
  <c r="O19" i="19"/>
  <c r="A15" i="19"/>
  <c r="E28" i="19"/>
  <c r="E28" i="22"/>
  <c r="A19" i="22"/>
  <c r="A15" i="22"/>
  <c r="I20" i="22"/>
  <c r="H21" i="22"/>
  <c r="B20" i="22"/>
  <c r="G20" i="22"/>
  <c r="F20" i="22"/>
  <c r="E20" i="22"/>
  <c r="D20" i="22"/>
  <c r="C20" i="22"/>
  <c r="N20" i="22"/>
  <c r="M20" i="22"/>
  <c r="L20" i="22"/>
  <c r="K20" i="22"/>
  <c r="J20" i="22"/>
  <c r="L14" i="22"/>
  <c r="K14" i="22"/>
  <c r="F14" i="22"/>
  <c r="J14" i="22"/>
  <c r="I14" i="22"/>
  <c r="G14" i="22"/>
  <c r="H13" i="22"/>
  <c r="D14" i="22"/>
  <c r="N14" i="22"/>
  <c r="C14" i="22"/>
  <c r="B14" i="22"/>
  <c r="M14" i="22"/>
  <c r="E14" i="22"/>
  <c r="M15" i="21"/>
  <c r="L15" i="21"/>
  <c r="J15" i="21"/>
  <c r="N15" i="21"/>
  <c r="B15" i="21"/>
  <c r="I15" i="21"/>
  <c r="G15" i="21"/>
  <c r="H14" i="21"/>
  <c r="D15" i="21"/>
  <c r="F15" i="21"/>
  <c r="E15" i="21"/>
  <c r="C15" i="21"/>
  <c r="K15" i="21"/>
  <c r="N19" i="21"/>
  <c r="M19" i="21"/>
  <c r="L19" i="21"/>
  <c r="K19" i="21"/>
  <c r="J19" i="21"/>
  <c r="C19" i="21"/>
  <c r="I19" i="21"/>
  <c r="H20" i="21"/>
  <c r="V20" i="21" s="1"/>
  <c r="G19" i="21"/>
  <c r="D19" i="21"/>
  <c r="F19" i="21"/>
  <c r="E19" i="21"/>
  <c r="B19" i="21"/>
  <c r="O18" i="21"/>
  <c r="O16" i="21"/>
  <c r="O18" i="20"/>
  <c r="A18" i="20"/>
  <c r="F19" i="20"/>
  <c r="E19" i="20"/>
  <c r="K19" i="20"/>
  <c r="B19" i="20"/>
  <c r="M19" i="20"/>
  <c r="N19" i="20"/>
  <c r="L19" i="20"/>
  <c r="J19" i="20"/>
  <c r="I19" i="20"/>
  <c r="H20" i="20"/>
  <c r="C19" i="20"/>
  <c r="G19" i="20"/>
  <c r="D19" i="20"/>
  <c r="F15" i="20"/>
  <c r="E15" i="20"/>
  <c r="H14" i="20"/>
  <c r="D15" i="20"/>
  <c r="M15" i="20"/>
  <c r="K15" i="20"/>
  <c r="J15" i="20"/>
  <c r="N15" i="20"/>
  <c r="L15" i="20"/>
  <c r="I15" i="20"/>
  <c r="C15" i="20"/>
  <c r="B15" i="20"/>
  <c r="G15" i="20"/>
  <c r="O16" i="20"/>
  <c r="O15" i="19"/>
  <c r="K14" i="19"/>
  <c r="N14" i="19"/>
  <c r="M14" i="19"/>
  <c r="L14" i="19"/>
  <c r="J14" i="19"/>
  <c r="I14" i="19"/>
  <c r="G14" i="19"/>
  <c r="F14" i="19"/>
  <c r="H13" i="19"/>
  <c r="E14" i="19"/>
  <c r="D14" i="19"/>
  <c r="C14" i="19"/>
  <c r="B14" i="19"/>
  <c r="A19" i="19"/>
  <c r="L20" i="19"/>
  <c r="K20" i="19"/>
  <c r="J20" i="19"/>
  <c r="I20" i="19"/>
  <c r="H21" i="19"/>
  <c r="F20" i="19"/>
  <c r="E20" i="19"/>
  <c r="D20" i="19"/>
  <c r="C20" i="19"/>
  <c r="B20" i="19"/>
  <c r="G20" i="19"/>
  <c r="N20" i="19"/>
  <c r="M20" i="19"/>
  <c r="P19" i="20" l="1"/>
  <c r="P20" i="22"/>
  <c r="P19" i="21"/>
  <c r="V15" i="20"/>
  <c r="V19" i="20"/>
  <c r="P15" i="20"/>
  <c r="V20" i="22"/>
  <c r="V14" i="22"/>
  <c r="P14" i="22"/>
  <c r="P15" i="21"/>
  <c r="V14" i="19"/>
  <c r="P14" i="19"/>
  <c r="P20" i="19"/>
  <c r="V20" i="19"/>
  <c r="K28" i="20"/>
  <c r="O20" i="22"/>
  <c r="A14" i="22"/>
  <c r="O14" i="22"/>
  <c r="O19" i="21"/>
  <c r="K28" i="21"/>
  <c r="A15" i="21"/>
  <c r="O20" i="19"/>
  <c r="A20" i="22"/>
  <c r="I21" i="22"/>
  <c r="H22" i="22"/>
  <c r="D21" i="22"/>
  <c r="C21" i="22"/>
  <c r="B21" i="22"/>
  <c r="G21" i="22"/>
  <c r="F21" i="22"/>
  <c r="E21" i="22"/>
  <c r="N21" i="22"/>
  <c r="M21" i="22"/>
  <c r="L21" i="22"/>
  <c r="K21" i="22"/>
  <c r="J21" i="22"/>
  <c r="N13" i="22"/>
  <c r="M13" i="22"/>
  <c r="J13" i="22"/>
  <c r="I13" i="22"/>
  <c r="L13" i="22"/>
  <c r="K13" i="22"/>
  <c r="F13" i="22"/>
  <c r="H12" i="22"/>
  <c r="E13" i="22"/>
  <c r="C13" i="22"/>
  <c r="B13" i="22"/>
  <c r="D13" i="22"/>
  <c r="G13" i="22"/>
  <c r="E28" i="21"/>
  <c r="C14" i="21"/>
  <c r="B14" i="21"/>
  <c r="N14" i="21"/>
  <c r="L14" i="21"/>
  <c r="H13" i="21"/>
  <c r="K14" i="21"/>
  <c r="J14" i="21"/>
  <c r="I14" i="21"/>
  <c r="F14" i="21"/>
  <c r="G14" i="21"/>
  <c r="E14" i="21"/>
  <c r="D14" i="21"/>
  <c r="M14" i="21"/>
  <c r="M20" i="21"/>
  <c r="N20" i="21"/>
  <c r="L20" i="21"/>
  <c r="I20" i="21"/>
  <c r="J20" i="21"/>
  <c r="H21" i="21"/>
  <c r="V21" i="21" s="1"/>
  <c r="G20" i="21"/>
  <c r="E20" i="21"/>
  <c r="F20" i="21"/>
  <c r="D20" i="21"/>
  <c r="C20" i="21"/>
  <c r="B20" i="21"/>
  <c r="K20" i="21"/>
  <c r="A19" i="21"/>
  <c r="O15" i="21"/>
  <c r="O19" i="20"/>
  <c r="O15" i="20"/>
  <c r="E28" i="20"/>
  <c r="I14" i="20"/>
  <c r="F14" i="20"/>
  <c r="D14" i="20"/>
  <c r="C14" i="20"/>
  <c r="N14" i="20"/>
  <c r="E14" i="20"/>
  <c r="B14" i="20"/>
  <c r="M14" i="20"/>
  <c r="L14" i="20"/>
  <c r="K14" i="20"/>
  <c r="J14" i="20"/>
  <c r="G14" i="20"/>
  <c r="H13" i="20"/>
  <c r="A19" i="20"/>
  <c r="F20" i="20"/>
  <c r="E20" i="20"/>
  <c r="D20" i="20"/>
  <c r="K20" i="20"/>
  <c r="J20" i="20"/>
  <c r="N20" i="20"/>
  <c r="M20" i="20"/>
  <c r="L20" i="20"/>
  <c r="I20" i="20"/>
  <c r="H21" i="20"/>
  <c r="B20" i="20"/>
  <c r="G20" i="20"/>
  <c r="C20" i="20"/>
  <c r="A15" i="20"/>
  <c r="A20" i="19"/>
  <c r="A14" i="19"/>
  <c r="B13" i="19"/>
  <c r="N13" i="19"/>
  <c r="M13" i="19"/>
  <c r="L13" i="19"/>
  <c r="K13" i="19"/>
  <c r="J13" i="19"/>
  <c r="I13" i="19"/>
  <c r="G13" i="19"/>
  <c r="F13" i="19"/>
  <c r="H12" i="19"/>
  <c r="E13" i="19"/>
  <c r="D13" i="19"/>
  <c r="C13" i="19"/>
  <c r="K21" i="19"/>
  <c r="J21" i="19"/>
  <c r="I21" i="19"/>
  <c r="G21" i="19"/>
  <c r="H22" i="19"/>
  <c r="F21" i="19"/>
  <c r="E21" i="19"/>
  <c r="D21" i="19"/>
  <c r="C21" i="19"/>
  <c r="B21" i="19"/>
  <c r="N21" i="19"/>
  <c r="M21" i="19"/>
  <c r="L21" i="19"/>
  <c r="O14" i="19"/>
  <c r="P21" i="22" l="1"/>
  <c r="P13" i="19"/>
  <c r="P20" i="21"/>
  <c r="V21" i="22"/>
  <c r="V14" i="20"/>
  <c r="V20" i="20"/>
  <c r="V13" i="19"/>
  <c r="V21" i="19"/>
  <c r="P21" i="19"/>
  <c r="P13" i="22"/>
  <c r="V13" i="22"/>
  <c r="P14" i="21"/>
  <c r="P20" i="20"/>
  <c r="P14" i="20"/>
  <c r="A21" i="19"/>
  <c r="O14" i="21"/>
  <c r="A13" i="19"/>
  <c r="O13" i="22"/>
  <c r="O21" i="22"/>
  <c r="O20" i="21"/>
  <c r="A20" i="21"/>
  <c r="O14" i="20"/>
  <c r="A13" i="22"/>
  <c r="A21" i="22"/>
  <c r="I22" i="22"/>
  <c r="H23" i="22"/>
  <c r="E22" i="22"/>
  <c r="B22" i="22"/>
  <c r="G22" i="22"/>
  <c r="F22" i="22"/>
  <c r="D22" i="22"/>
  <c r="C22" i="22"/>
  <c r="L22" i="22"/>
  <c r="K22" i="22"/>
  <c r="N22" i="22"/>
  <c r="M22" i="22"/>
  <c r="J22" i="22"/>
  <c r="J12" i="22"/>
  <c r="N12" i="22"/>
  <c r="M12" i="22"/>
  <c r="L12" i="22"/>
  <c r="K12" i="22"/>
  <c r="I12" i="22"/>
  <c r="D12" i="22"/>
  <c r="G12" i="22"/>
  <c r="H11" i="22"/>
  <c r="C12" i="22"/>
  <c r="F12" i="22"/>
  <c r="E12" i="22"/>
  <c r="B12" i="22"/>
  <c r="E13" i="21"/>
  <c r="D13" i="21"/>
  <c r="B13" i="21"/>
  <c r="G13" i="21"/>
  <c r="C13" i="21"/>
  <c r="N13" i="21"/>
  <c r="M13" i="21"/>
  <c r="L13" i="21"/>
  <c r="I13" i="21"/>
  <c r="K13" i="21"/>
  <c r="J13" i="21"/>
  <c r="F13" i="21"/>
  <c r="H12" i="21"/>
  <c r="J21" i="21"/>
  <c r="N21" i="21"/>
  <c r="M21" i="21"/>
  <c r="L21" i="21"/>
  <c r="K21" i="21"/>
  <c r="C21" i="21"/>
  <c r="I21" i="21"/>
  <c r="H22" i="21"/>
  <c r="V22" i="21" s="1"/>
  <c r="G21" i="21"/>
  <c r="F21" i="21"/>
  <c r="E21" i="21"/>
  <c r="D21" i="21"/>
  <c r="B21" i="21"/>
  <c r="A14" i="21"/>
  <c r="A20" i="20"/>
  <c r="O20" i="20"/>
  <c r="A14" i="20"/>
  <c r="K13" i="20"/>
  <c r="J13" i="20"/>
  <c r="I13" i="20"/>
  <c r="F13" i="20"/>
  <c r="H12" i="20"/>
  <c r="E13" i="20"/>
  <c r="D13" i="20"/>
  <c r="C13" i="20"/>
  <c r="B13" i="20"/>
  <c r="N13" i="20"/>
  <c r="M13" i="20"/>
  <c r="L13" i="20"/>
  <c r="G13" i="20"/>
  <c r="F21" i="20"/>
  <c r="E21" i="20"/>
  <c r="D21" i="20"/>
  <c r="L21" i="20"/>
  <c r="M21" i="20"/>
  <c r="J21" i="20"/>
  <c r="N21" i="20"/>
  <c r="K21" i="20"/>
  <c r="I21" i="20"/>
  <c r="H22" i="20"/>
  <c r="G21" i="20"/>
  <c r="C21" i="20"/>
  <c r="B21" i="20"/>
  <c r="O13" i="19"/>
  <c r="L22" i="19"/>
  <c r="G22" i="19"/>
  <c r="K22" i="19"/>
  <c r="J22" i="19"/>
  <c r="I22" i="19"/>
  <c r="H23" i="19"/>
  <c r="F22" i="19"/>
  <c r="E22" i="19"/>
  <c r="D22" i="19"/>
  <c r="C22" i="19"/>
  <c r="B22" i="19"/>
  <c r="N22" i="19"/>
  <c r="M22" i="19"/>
  <c r="O21" i="19"/>
  <c r="E12" i="19"/>
  <c r="H11" i="19"/>
  <c r="C12" i="19"/>
  <c r="B12" i="19"/>
  <c r="N12" i="19"/>
  <c r="M12" i="19"/>
  <c r="K12" i="19"/>
  <c r="L12" i="19"/>
  <c r="G12" i="19"/>
  <c r="J12" i="19"/>
  <c r="I12" i="19"/>
  <c r="F12" i="19"/>
  <c r="D12" i="19"/>
  <c r="P22" i="22" l="1"/>
  <c r="P13" i="21"/>
  <c r="V21" i="20"/>
  <c r="V13" i="20"/>
  <c r="V12" i="22"/>
  <c r="V22" i="22"/>
  <c r="V22" i="19"/>
  <c r="P12" i="22"/>
  <c r="P21" i="21"/>
  <c r="P13" i="20"/>
  <c r="P21" i="20"/>
  <c r="P12" i="19"/>
  <c r="P22" i="19"/>
  <c r="V12" i="19"/>
  <c r="A13" i="21"/>
  <c r="O22" i="22"/>
  <c r="O21" i="21"/>
  <c r="O13" i="21"/>
  <c r="A21" i="20"/>
  <c r="O13" i="20"/>
  <c r="O22" i="19"/>
  <c r="A22" i="19"/>
  <c r="A22" i="22"/>
  <c r="A12" i="22"/>
  <c r="D11" i="22"/>
  <c r="C11" i="22"/>
  <c r="B11" i="22"/>
  <c r="N11" i="22"/>
  <c r="M11" i="22"/>
  <c r="H10" i="22"/>
  <c r="L11" i="22"/>
  <c r="K11" i="22"/>
  <c r="I11" i="22"/>
  <c r="J11" i="22"/>
  <c r="G11" i="22"/>
  <c r="F11" i="22"/>
  <c r="E11" i="22"/>
  <c r="O12" i="22"/>
  <c r="I23" i="22"/>
  <c r="H24" i="22"/>
  <c r="B23" i="22"/>
  <c r="G23" i="22"/>
  <c r="F23" i="22"/>
  <c r="E23" i="22"/>
  <c r="D23" i="22"/>
  <c r="C23" i="22"/>
  <c r="M23" i="22"/>
  <c r="N23" i="22"/>
  <c r="L23" i="22"/>
  <c r="K23" i="22"/>
  <c r="J23" i="22"/>
  <c r="G12" i="21"/>
  <c r="F12" i="21"/>
  <c r="D12" i="21"/>
  <c r="H11" i="21"/>
  <c r="B12" i="21"/>
  <c r="E12" i="21"/>
  <c r="C12" i="21"/>
  <c r="L12" i="21"/>
  <c r="N12" i="21"/>
  <c r="M12" i="21"/>
  <c r="K12" i="21"/>
  <c r="J12" i="21"/>
  <c r="I12" i="21"/>
  <c r="A21" i="21"/>
  <c r="N22" i="21"/>
  <c r="M22" i="21"/>
  <c r="L22" i="21"/>
  <c r="K22" i="21"/>
  <c r="I22" i="21"/>
  <c r="C22" i="21"/>
  <c r="H23" i="21"/>
  <c r="V23" i="21" s="1"/>
  <c r="G22" i="21"/>
  <c r="D22" i="21"/>
  <c r="F22" i="21"/>
  <c r="E22" i="21"/>
  <c r="B22" i="21"/>
  <c r="J22" i="21"/>
  <c r="A13" i="20"/>
  <c r="F22" i="20"/>
  <c r="E22" i="20"/>
  <c r="D22" i="20"/>
  <c r="C22" i="20"/>
  <c r="K22" i="20"/>
  <c r="J22" i="20"/>
  <c r="M22" i="20"/>
  <c r="B22" i="20"/>
  <c r="N22" i="20"/>
  <c r="L22" i="20"/>
  <c r="I22" i="20"/>
  <c r="H23" i="20"/>
  <c r="G22" i="20"/>
  <c r="M12" i="20"/>
  <c r="L12" i="20"/>
  <c r="K12" i="20"/>
  <c r="I12" i="20"/>
  <c r="G12" i="20"/>
  <c r="E12" i="20"/>
  <c r="B12" i="20"/>
  <c r="F12" i="20"/>
  <c r="D12" i="20"/>
  <c r="H11" i="20"/>
  <c r="C12" i="20"/>
  <c r="J12" i="20"/>
  <c r="N12" i="20"/>
  <c r="O21" i="20"/>
  <c r="O12" i="19"/>
  <c r="L23" i="19"/>
  <c r="K23" i="19"/>
  <c r="J23" i="19"/>
  <c r="I23" i="19"/>
  <c r="H24" i="19"/>
  <c r="F23" i="19"/>
  <c r="E23" i="19"/>
  <c r="D23" i="19"/>
  <c r="C23" i="19"/>
  <c r="G23" i="19"/>
  <c r="B23" i="19"/>
  <c r="N23" i="19"/>
  <c r="M23" i="19"/>
  <c r="A12" i="19"/>
  <c r="C11" i="19"/>
  <c r="F11" i="19"/>
  <c r="H10" i="19"/>
  <c r="E11" i="19"/>
  <c r="D11" i="19"/>
  <c r="B11" i="19"/>
  <c r="N11" i="19"/>
  <c r="K11" i="19"/>
  <c r="M11" i="19"/>
  <c r="L11" i="19"/>
  <c r="J11" i="19"/>
  <c r="I11" i="19"/>
  <c r="G11" i="19"/>
  <c r="V11" i="22" l="1"/>
  <c r="P23" i="22"/>
  <c r="V23" i="22"/>
  <c r="P22" i="20"/>
  <c r="V11" i="19"/>
  <c r="P22" i="21"/>
  <c r="P12" i="20"/>
  <c r="V22" i="20"/>
  <c r="P11" i="22"/>
  <c r="P12" i="21"/>
  <c r="V12" i="20"/>
  <c r="P11" i="19"/>
  <c r="V23" i="19"/>
  <c r="P23" i="19"/>
  <c r="A12" i="21"/>
  <c r="O23" i="22"/>
  <c r="O22" i="21"/>
  <c r="A12" i="20"/>
  <c r="O12" i="20"/>
  <c r="O23" i="19"/>
  <c r="A23" i="22"/>
  <c r="F10" i="22"/>
  <c r="E10" i="22"/>
  <c r="C10" i="22"/>
  <c r="D10" i="22"/>
  <c r="B10" i="22"/>
  <c r="N10" i="22"/>
  <c r="I10" i="22"/>
  <c r="M10" i="22"/>
  <c r="J10" i="22"/>
  <c r="H9" i="22"/>
  <c r="L10" i="22"/>
  <c r="K10" i="22"/>
  <c r="G10" i="22"/>
  <c r="I24" i="22"/>
  <c r="H25" i="22"/>
  <c r="C24" i="22"/>
  <c r="G24" i="22"/>
  <c r="F24" i="22"/>
  <c r="E24" i="22"/>
  <c r="D24" i="22"/>
  <c r="M24" i="22"/>
  <c r="K24" i="22"/>
  <c r="N24" i="22"/>
  <c r="L24" i="22"/>
  <c r="J24" i="22"/>
  <c r="B24" i="22"/>
  <c r="O11" i="22"/>
  <c r="A11" i="22"/>
  <c r="O12" i="21"/>
  <c r="M23" i="21"/>
  <c r="L23" i="21"/>
  <c r="J23" i="21"/>
  <c r="N23" i="21"/>
  <c r="K23" i="21"/>
  <c r="I23" i="21"/>
  <c r="H24" i="21"/>
  <c r="V24" i="21" s="1"/>
  <c r="G23" i="21"/>
  <c r="E23" i="21"/>
  <c r="C23" i="21"/>
  <c r="F23" i="21"/>
  <c r="D23" i="21"/>
  <c r="B23" i="21"/>
  <c r="K11" i="21"/>
  <c r="J11" i="21"/>
  <c r="G11" i="21"/>
  <c r="E11" i="21"/>
  <c r="N11" i="21"/>
  <c r="I11" i="21"/>
  <c r="F11" i="21"/>
  <c r="D11" i="21"/>
  <c r="M11" i="21"/>
  <c r="C11" i="21"/>
  <c r="B11" i="21"/>
  <c r="L11" i="21"/>
  <c r="H10" i="21"/>
  <c r="A22" i="21"/>
  <c r="F23" i="20"/>
  <c r="E23" i="20"/>
  <c r="D23" i="20"/>
  <c r="K23" i="20"/>
  <c r="L23" i="20"/>
  <c r="N23" i="20"/>
  <c r="M23" i="20"/>
  <c r="J23" i="20"/>
  <c r="B23" i="20"/>
  <c r="I23" i="20"/>
  <c r="H24" i="20"/>
  <c r="G23" i="20"/>
  <c r="C23" i="20"/>
  <c r="N11" i="20"/>
  <c r="L11" i="20"/>
  <c r="K11" i="20"/>
  <c r="J11" i="20"/>
  <c r="F11" i="20"/>
  <c r="M11" i="20"/>
  <c r="I11" i="20"/>
  <c r="G11" i="20"/>
  <c r="H10" i="20"/>
  <c r="E11" i="20"/>
  <c r="D11" i="20"/>
  <c r="C11" i="20"/>
  <c r="B11" i="20"/>
  <c r="O22" i="20"/>
  <c r="A22" i="20"/>
  <c r="L24" i="19"/>
  <c r="K24" i="19"/>
  <c r="J24" i="19"/>
  <c r="I24" i="19"/>
  <c r="H25" i="19"/>
  <c r="F24" i="19"/>
  <c r="G24" i="19"/>
  <c r="E24" i="19"/>
  <c r="D24" i="19"/>
  <c r="C24" i="19"/>
  <c r="B24" i="19"/>
  <c r="N24" i="19"/>
  <c r="M24" i="19"/>
  <c r="A11" i="19"/>
  <c r="A23" i="19"/>
  <c r="O11" i="19"/>
  <c r="K10" i="19"/>
  <c r="I10" i="19"/>
  <c r="H9" i="19"/>
  <c r="G10" i="19"/>
  <c r="F10" i="19"/>
  <c r="D10" i="19"/>
  <c r="E10" i="19"/>
  <c r="C10" i="19"/>
  <c r="B10" i="19"/>
  <c r="M10" i="19"/>
  <c r="N10" i="19"/>
  <c r="L10" i="19"/>
  <c r="J10" i="19"/>
  <c r="P10" i="22" l="1"/>
  <c r="P11" i="21"/>
  <c r="V23" i="20"/>
  <c r="V10" i="19"/>
  <c r="V10" i="22"/>
  <c r="V24" i="22"/>
  <c r="P23" i="21"/>
  <c r="P10" i="19"/>
  <c r="V24" i="19"/>
  <c r="P24" i="22"/>
  <c r="P23" i="20"/>
  <c r="V11" i="20"/>
  <c r="P11" i="20"/>
  <c r="P24" i="19"/>
  <c r="O11" i="21"/>
  <c r="A11" i="20"/>
  <c r="A11" i="21"/>
  <c r="A23" i="21"/>
  <c r="A23" i="20"/>
  <c r="A10" i="19"/>
  <c r="O24" i="19"/>
  <c r="O10" i="19"/>
  <c r="O10" i="22"/>
  <c r="A24" i="22"/>
  <c r="I25" i="22"/>
  <c r="H26" i="22"/>
  <c r="G25" i="22"/>
  <c r="F25" i="22"/>
  <c r="E25" i="22"/>
  <c r="D25" i="22"/>
  <c r="C25" i="22"/>
  <c r="B25" i="22"/>
  <c r="K25" i="22"/>
  <c r="N25" i="22"/>
  <c r="M25" i="22"/>
  <c r="L25" i="22"/>
  <c r="J25" i="22"/>
  <c r="F9" i="22"/>
  <c r="E9" i="22"/>
  <c r="C9" i="22"/>
  <c r="B9" i="22"/>
  <c r="D9" i="22"/>
  <c r="H8" i="22"/>
  <c r="N9" i="22"/>
  <c r="M9" i="22"/>
  <c r="K9" i="22"/>
  <c r="J9" i="22"/>
  <c r="L9" i="22"/>
  <c r="I9" i="22"/>
  <c r="G9" i="22"/>
  <c r="A10" i="22"/>
  <c r="O24" i="22"/>
  <c r="M10" i="21"/>
  <c r="L10" i="21"/>
  <c r="H9" i="21"/>
  <c r="V9" i="21" s="1"/>
  <c r="K10" i="21"/>
  <c r="J10" i="21"/>
  <c r="I10" i="21"/>
  <c r="G10" i="21"/>
  <c r="F10" i="21"/>
  <c r="E10" i="21"/>
  <c r="D10" i="21"/>
  <c r="C10" i="21"/>
  <c r="B10" i="21"/>
  <c r="N10" i="21"/>
  <c r="O23" i="21"/>
  <c r="K24" i="21"/>
  <c r="J24" i="21"/>
  <c r="N24" i="21"/>
  <c r="M24" i="21"/>
  <c r="L24" i="21"/>
  <c r="I24" i="21"/>
  <c r="H25" i="21"/>
  <c r="V25" i="21" s="1"/>
  <c r="G24" i="21"/>
  <c r="D24" i="21"/>
  <c r="C24" i="21"/>
  <c r="F24" i="21"/>
  <c r="E24" i="21"/>
  <c r="B24" i="21"/>
  <c r="F24" i="20"/>
  <c r="E24" i="20"/>
  <c r="D24" i="20"/>
  <c r="B24" i="20"/>
  <c r="M24" i="20"/>
  <c r="K24" i="20"/>
  <c r="J24" i="20"/>
  <c r="N24" i="20"/>
  <c r="L24" i="20"/>
  <c r="I24" i="20"/>
  <c r="H25" i="20"/>
  <c r="C24" i="20"/>
  <c r="G24" i="20"/>
  <c r="O23" i="20"/>
  <c r="C10" i="20"/>
  <c r="B10" i="20"/>
  <c r="N10" i="20"/>
  <c r="M10" i="20"/>
  <c r="K10" i="20"/>
  <c r="H9" i="20"/>
  <c r="L10" i="20"/>
  <c r="G10" i="20"/>
  <c r="J10" i="20"/>
  <c r="I10" i="20"/>
  <c r="F10" i="20"/>
  <c r="E10" i="20"/>
  <c r="D10" i="20"/>
  <c r="O11" i="20"/>
  <c r="A24" i="19"/>
  <c r="L25" i="19"/>
  <c r="K25" i="19"/>
  <c r="J25" i="19"/>
  <c r="I25" i="19"/>
  <c r="H26" i="19"/>
  <c r="G25" i="19"/>
  <c r="F25" i="19"/>
  <c r="E25" i="19"/>
  <c r="D25" i="19"/>
  <c r="C25" i="19"/>
  <c r="B25" i="19"/>
  <c r="N25" i="19"/>
  <c r="M25" i="19"/>
  <c r="J9" i="19"/>
  <c r="I9" i="19"/>
  <c r="G9" i="19"/>
  <c r="F9" i="19"/>
  <c r="D9" i="19"/>
  <c r="H8" i="19"/>
  <c r="C9" i="19"/>
  <c r="B9" i="19"/>
  <c r="E9" i="19"/>
  <c r="N9" i="19"/>
  <c r="M9" i="19"/>
  <c r="L9" i="19"/>
  <c r="K9" i="19"/>
  <c r="V9" i="22" l="1"/>
  <c r="P24" i="21"/>
  <c r="P24" i="20"/>
  <c r="P9" i="19"/>
  <c r="V9" i="19"/>
  <c r="V25" i="22"/>
  <c r="P10" i="20"/>
  <c r="V24" i="20"/>
  <c r="P25" i="19"/>
  <c r="V25" i="19"/>
  <c r="P25" i="22"/>
  <c r="P9" i="22"/>
  <c r="P10" i="21"/>
  <c r="V10" i="20"/>
  <c r="A10" i="21"/>
  <c r="A24" i="21"/>
  <c r="A9" i="19"/>
  <c r="O25" i="22"/>
  <c r="A25" i="22"/>
  <c r="O25" i="19"/>
  <c r="O9" i="22"/>
  <c r="A9" i="22"/>
  <c r="J8" i="22"/>
  <c r="I8" i="22"/>
  <c r="G8" i="22"/>
  <c r="F8" i="22"/>
  <c r="E8" i="22"/>
  <c r="D8" i="22"/>
  <c r="B8" i="22"/>
  <c r="N8" i="22"/>
  <c r="L8" i="22"/>
  <c r="M8" i="22"/>
  <c r="K8" i="22"/>
  <c r="C8" i="22"/>
  <c r="I26" i="22"/>
  <c r="H27" i="22"/>
  <c r="C26" i="22"/>
  <c r="G26" i="22"/>
  <c r="F26" i="22"/>
  <c r="E26" i="22"/>
  <c r="D26" i="22"/>
  <c r="B26" i="22"/>
  <c r="L26" i="22"/>
  <c r="M26" i="22"/>
  <c r="K26" i="22"/>
  <c r="N26" i="22"/>
  <c r="J26" i="22"/>
  <c r="O24" i="21"/>
  <c r="M9" i="21"/>
  <c r="L9" i="21"/>
  <c r="J9" i="21"/>
  <c r="I9" i="21"/>
  <c r="F9" i="21"/>
  <c r="K9" i="21"/>
  <c r="G9" i="21"/>
  <c r="E9" i="21"/>
  <c r="D9" i="21"/>
  <c r="H8" i="21"/>
  <c r="V8" i="21" s="1"/>
  <c r="C9" i="21"/>
  <c r="B9" i="21"/>
  <c r="N9" i="21"/>
  <c r="N25" i="21"/>
  <c r="M25" i="21"/>
  <c r="L25" i="21"/>
  <c r="K25" i="21"/>
  <c r="J25" i="21"/>
  <c r="I25" i="21"/>
  <c r="H26" i="21"/>
  <c r="V26" i="21" s="1"/>
  <c r="G25" i="21"/>
  <c r="E25" i="21"/>
  <c r="F25" i="21"/>
  <c r="C25" i="21"/>
  <c r="D25" i="21"/>
  <c r="B25" i="21"/>
  <c r="O10" i="21"/>
  <c r="O24" i="20"/>
  <c r="C9" i="20"/>
  <c r="B9" i="20"/>
  <c r="N9" i="20"/>
  <c r="K9" i="20"/>
  <c r="M9" i="20"/>
  <c r="L9" i="20"/>
  <c r="J9" i="20"/>
  <c r="I9" i="20"/>
  <c r="G9" i="20"/>
  <c r="F9" i="20"/>
  <c r="E9" i="20"/>
  <c r="D9" i="20"/>
  <c r="H8" i="20"/>
  <c r="A10" i="20"/>
  <c r="A24" i="20"/>
  <c r="F25" i="20"/>
  <c r="E25" i="20"/>
  <c r="D25" i="20"/>
  <c r="K25" i="20"/>
  <c r="M25" i="20"/>
  <c r="J25" i="20"/>
  <c r="N25" i="20"/>
  <c r="L25" i="20"/>
  <c r="I25" i="20"/>
  <c r="H26" i="20"/>
  <c r="B25" i="20"/>
  <c r="G25" i="20"/>
  <c r="C25" i="20"/>
  <c r="O10" i="20"/>
  <c r="A25" i="19"/>
  <c r="O9" i="19"/>
  <c r="L26" i="19"/>
  <c r="K26" i="19"/>
  <c r="J26" i="19"/>
  <c r="I26" i="19"/>
  <c r="H27" i="19"/>
  <c r="F26" i="19"/>
  <c r="E26" i="19"/>
  <c r="D26" i="19"/>
  <c r="C26" i="19"/>
  <c r="B26" i="19"/>
  <c r="G26" i="19"/>
  <c r="N26" i="19"/>
  <c r="M26" i="19"/>
  <c r="N8" i="19"/>
  <c r="M8" i="19"/>
  <c r="L8" i="19"/>
  <c r="I8" i="19"/>
  <c r="K8" i="19"/>
  <c r="J8" i="19"/>
  <c r="G8" i="19"/>
  <c r="F8" i="19"/>
  <c r="E8" i="19"/>
  <c r="D8" i="19"/>
  <c r="C8" i="19"/>
  <c r="B8" i="19"/>
  <c r="P9" i="20" l="1"/>
  <c r="V8" i="19"/>
  <c r="V26" i="19"/>
  <c r="V26" i="22"/>
  <c r="V8" i="22"/>
  <c r="P26" i="22"/>
  <c r="P8" i="22"/>
  <c r="P25" i="21"/>
  <c r="P9" i="21"/>
  <c r="V25" i="20"/>
  <c r="P25" i="20"/>
  <c r="V9" i="20"/>
  <c r="P26" i="19"/>
  <c r="P8" i="19"/>
  <c r="A25" i="21"/>
  <c r="A25" i="20"/>
  <c r="A9" i="21"/>
  <c r="O26" i="19"/>
  <c r="A26" i="22"/>
  <c r="A8" i="22"/>
  <c r="O8" i="22"/>
  <c r="I27" i="22"/>
  <c r="G27" i="22"/>
  <c r="F27" i="22"/>
  <c r="E27" i="22"/>
  <c r="D27" i="22"/>
  <c r="C27" i="22"/>
  <c r="B27" i="22"/>
  <c r="M4" i="22" s="1"/>
  <c r="N27" i="22"/>
  <c r="M27" i="22"/>
  <c r="L27" i="22"/>
  <c r="K27" i="22"/>
  <c r="J27" i="22"/>
  <c r="T13" i="22"/>
  <c r="T10" i="22"/>
  <c r="T11" i="22"/>
  <c r="T14" i="22"/>
  <c r="U14" i="22"/>
  <c r="U11" i="22"/>
  <c r="U10" i="22"/>
  <c r="U13" i="22"/>
  <c r="O26" i="22"/>
  <c r="O9" i="21"/>
  <c r="N26" i="21"/>
  <c r="M26" i="21"/>
  <c r="L26" i="21"/>
  <c r="K26" i="21"/>
  <c r="C26" i="21"/>
  <c r="I26" i="21"/>
  <c r="H27" i="21"/>
  <c r="V27" i="21" s="1"/>
  <c r="G26" i="21"/>
  <c r="E26" i="21"/>
  <c r="D26" i="21"/>
  <c r="F26" i="21"/>
  <c r="B26" i="21"/>
  <c r="J26" i="21"/>
  <c r="N8" i="21"/>
  <c r="M8" i="21"/>
  <c r="D8" i="21"/>
  <c r="J8" i="21"/>
  <c r="I8" i="21"/>
  <c r="F8" i="21"/>
  <c r="G8" i="21"/>
  <c r="E8" i="21"/>
  <c r="C8" i="21"/>
  <c r="B8" i="21"/>
  <c r="L8" i="21"/>
  <c r="K8" i="21"/>
  <c r="O25" i="21"/>
  <c r="O9" i="20"/>
  <c r="F26" i="20"/>
  <c r="E26" i="20"/>
  <c r="D26" i="20"/>
  <c r="B26" i="20"/>
  <c r="N26" i="20"/>
  <c r="M26" i="20"/>
  <c r="L26" i="20"/>
  <c r="K26" i="20"/>
  <c r="J26" i="20"/>
  <c r="I26" i="20"/>
  <c r="H27" i="20"/>
  <c r="G26" i="20"/>
  <c r="C26" i="20"/>
  <c r="G8" i="20"/>
  <c r="F8" i="20"/>
  <c r="E8" i="20"/>
  <c r="B8" i="20"/>
  <c r="N8" i="20"/>
  <c r="M8" i="20"/>
  <c r="L8" i="20"/>
  <c r="K8" i="20"/>
  <c r="C8" i="20"/>
  <c r="J8" i="20"/>
  <c r="I8" i="20"/>
  <c r="D8" i="20"/>
  <c r="O25" i="20"/>
  <c r="A9" i="20"/>
  <c r="A26" i="19"/>
  <c r="U13" i="19"/>
  <c r="U14" i="19"/>
  <c r="U10" i="19"/>
  <c r="U11" i="19"/>
  <c r="A8" i="19"/>
  <c r="M27" i="19"/>
  <c r="L27" i="19"/>
  <c r="X8" i="19" s="1"/>
  <c r="K27" i="19"/>
  <c r="J27" i="19"/>
  <c r="I27" i="19"/>
  <c r="F27" i="19"/>
  <c r="E27" i="19"/>
  <c r="D27" i="19"/>
  <c r="X7" i="19" s="1"/>
  <c r="C27" i="19"/>
  <c r="C28" i="19" s="1"/>
  <c r="B27" i="19"/>
  <c r="S7" i="1" s="1"/>
  <c r="T7" i="1" s="1"/>
  <c r="N27" i="19"/>
  <c r="G27" i="19"/>
  <c r="T14" i="19"/>
  <c r="T11" i="19"/>
  <c r="T10" i="19"/>
  <c r="T13" i="19"/>
  <c r="O8" i="19"/>
  <c r="S11" i="19"/>
  <c r="S11" i="22"/>
  <c r="S10" i="22"/>
  <c r="R13" i="22"/>
  <c r="R14" i="19"/>
  <c r="R11" i="22"/>
  <c r="S10" i="19"/>
  <c r="R13" i="19"/>
  <c r="S13" i="22"/>
  <c r="R10" i="22"/>
  <c r="R11" i="19"/>
  <c r="S13" i="19"/>
  <c r="R14" i="22"/>
  <c r="R10" i="19"/>
  <c r="Z7" i="19" l="1"/>
  <c r="Y7" i="19" s="1"/>
  <c r="AA7" i="19" s="1"/>
  <c r="V27" i="22"/>
  <c r="P26" i="20"/>
  <c r="P8" i="20"/>
  <c r="V27" i="19"/>
  <c r="N4" i="22"/>
  <c r="P27" i="22"/>
  <c r="S7" i="4"/>
  <c r="T7" i="4" s="1"/>
  <c r="S8" i="4"/>
  <c r="T8" i="4" s="1"/>
  <c r="X8" i="22"/>
  <c r="Z8" i="22" s="1"/>
  <c r="T13" i="21"/>
  <c r="T14" i="21"/>
  <c r="V14" i="21" s="1"/>
  <c r="T11" i="21"/>
  <c r="T10" i="21"/>
  <c r="V10" i="21" s="1"/>
  <c r="P26" i="21"/>
  <c r="P8" i="21"/>
  <c r="U13" i="21"/>
  <c r="U14" i="21"/>
  <c r="U11" i="21"/>
  <c r="U10" i="21"/>
  <c r="V26" i="20"/>
  <c r="V8" i="20"/>
  <c r="S8" i="1"/>
  <c r="T8" i="1" s="1"/>
  <c r="O14" i="1" s="1"/>
  <c r="P14" i="1" s="1"/>
  <c r="P27" i="19"/>
  <c r="O27" i="22"/>
  <c r="A26" i="20"/>
  <c r="B28" i="19"/>
  <c r="B28" i="22"/>
  <c r="T12" i="22"/>
  <c r="T16" i="22" s="1"/>
  <c r="N5" i="22" s="1"/>
  <c r="O5" i="22" s="1"/>
  <c r="U12" i="22"/>
  <c r="U16" i="22" s="1"/>
  <c r="K5" i="22" s="1"/>
  <c r="L5" i="22" s="1"/>
  <c r="R15" i="22"/>
  <c r="R12" i="22"/>
  <c r="S12" i="22"/>
  <c r="N28" i="22"/>
  <c r="A27" i="22"/>
  <c r="S14" i="22"/>
  <c r="O4" i="22"/>
  <c r="L4" i="22"/>
  <c r="M28" i="22"/>
  <c r="X7" i="22"/>
  <c r="Z7" i="22" s="1"/>
  <c r="X12" i="22" s="1"/>
  <c r="T15" i="22"/>
  <c r="M1" i="22" s="1"/>
  <c r="D28" i="22"/>
  <c r="L28" i="22"/>
  <c r="C28" i="22"/>
  <c r="U12" i="19"/>
  <c r="U16" i="19" s="1"/>
  <c r="K5" i="19" s="1"/>
  <c r="L5" i="19" s="1"/>
  <c r="O8" i="21"/>
  <c r="A26" i="21"/>
  <c r="A8" i="21"/>
  <c r="O26" i="21"/>
  <c r="M27" i="21"/>
  <c r="N27" i="21"/>
  <c r="L27" i="21"/>
  <c r="X8" i="21" s="1"/>
  <c r="Z8" i="21" s="1"/>
  <c r="J27" i="21"/>
  <c r="I27" i="21"/>
  <c r="G27" i="21"/>
  <c r="D27" i="21"/>
  <c r="C27" i="21"/>
  <c r="F27" i="21"/>
  <c r="E27" i="21"/>
  <c r="B27" i="21"/>
  <c r="K27" i="21"/>
  <c r="O26" i="20"/>
  <c r="F27" i="20"/>
  <c r="E27" i="20"/>
  <c r="C27" i="20"/>
  <c r="C28" i="20" s="1"/>
  <c r="K27" i="20"/>
  <c r="M27" i="20"/>
  <c r="M28" i="20" s="1"/>
  <c r="J27" i="20"/>
  <c r="B27" i="20"/>
  <c r="M4" i="20" s="1"/>
  <c r="N27" i="20"/>
  <c r="L27" i="20"/>
  <c r="I27" i="20"/>
  <c r="G27" i="20"/>
  <c r="D27" i="20"/>
  <c r="D28" i="20" s="1"/>
  <c r="A8" i="20"/>
  <c r="T14" i="20"/>
  <c r="T11" i="20"/>
  <c r="T10" i="20"/>
  <c r="T13" i="20"/>
  <c r="O8" i="20"/>
  <c r="U13" i="20"/>
  <c r="U14" i="20"/>
  <c r="U11" i="20"/>
  <c r="U10" i="20"/>
  <c r="M4" i="19"/>
  <c r="O27" i="19"/>
  <c r="T12" i="19"/>
  <c r="T16" i="19" s="1"/>
  <c r="N5" i="19" s="1"/>
  <c r="O5" i="19" s="1"/>
  <c r="S12" i="19"/>
  <c r="R12" i="19"/>
  <c r="R16" i="19" s="1"/>
  <c r="B5" i="19" s="1"/>
  <c r="C5" i="19" s="1"/>
  <c r="R15" i="19"/>
  <c r="C1" i="19" s="1"/>
  <c r="Z8" i="19"/>
  <c r="L28" i="19"/>
  <c r="O4" i="19"/>
  <c r="N4" i="19"/>
  <c r="D28" i="19"/>
  <c r="N28" i="19"/>
  <c r="A27" i="19"/>
  <c r="S14" i="19"/>
  <c r="L4" i="19"/>
  <c r="M28" i="19"/>
  <c r="F4" i="19" s="1"/>
  <c r="T15" i="19"/>
  <c r="M1" i="19" s="1"/>
  <c r="S10" i="20"/>
  <c r="R13" i="20"/>
  <c r="R10" i="21"/>
  <c r="R14" i="20"/>
  <c r="S10" i="21"/>
  <c r="S11" i="20"/>
  <c r="R11" i="21"/>
  <c r="S13" i="21"/>
  <c r="R11" i="20"/>
  <c r="S11" i="21"/>
  <c r="R10" i="20"/>
  <c r="S13" i="20"/>
  <c r="R13" i="21"/>
  <c r="R14" i="21"/>
  <c r="X12" i="19" l="1"/>
  <c r="Y8" i="19"/>
  <c r="AA8" i="19" s="1"/>
  <c r="Y11" i="19" s="1"/>
  <c r="Y12" i="19"/>
  <c r="O13" i="4"/>
  <c r="P13" i="4" s="1"/>
  <c r="O13" i="1"/>
  <c r="P13" i="1" s="1"/>
  <c r="Q14" i="1" s="1"/>
  <c r="P16" i="1" s="1"/>
  <c r="R16" i="1" s="1"/>
  <c r="Y12" i="22"/>
  <c r="Y8" i="22"/>
  <c r="AA8" i="22" s="1"/>
  <c r="O14" i="4"/>
  <c r="P14" i="4" s="1"/>
  <c r="S12" i="21"/>
  <c r="R12" i="21"/>
  <c r="R16" i="21" s="1"/>
  <c r="B5" i="21" s="1"/>
  <c r="C5" i="21" s="1"/>
  <c r="R15" i="21"/>
  <c r="C1" i="21" s="1"/>
  <c r="Y8" i="21"/>
  <c r="AA8" i="21" s="1"/>
  <c r="Y12" i="21"/>
  <c r="N4" i="21"/>
  <c r="P27" i="21"/>
  <c r="U12" i="21"/>
  <c r="U16" i="21" s="1"/>
  <c r="K5" i="21" s="1"/>
  <c r="L5" i="21" s="1"/>
  <c r="X7" i="21"/>
  <c r="Z7" i="21" s="1"/>
  <c r="X12" i="21" s="1"/>
  <c r="M4" i="21"/>
  <c r="V11" i="21"/>
  <c r="T12" i="21"/>
  <c r="S14" i="21"/>
  <c r="V13" i="21"/>
  <c r="T15" i="21"/>
  <c r="V15" i="21" s="1"/>
  <c r="O4" i="20"/>
  <c r="V27" i="20"/>
  <c r="N28" i="20"/>
  <c r="P27" i="20"/>
  <c r="R16" i="22"/>
  <c r="C1" i="22"/>
  <c r="F4" i="22"/>
  <c r="O27" i="21"/>
  <c r="A27" i="21"/>
  <c r="C28" i="21"/>
  <c r="I4" i="19"/>
  <c r="T17" i="22"/>
  <c r="Y7" i="22"/>
  <c r="AA7" i="22" s="1"/>
  <c r="N31" i="22"/>
  <c r="I4" i="22"/>
  <c r="S16" i="22"/>
  <c r="E5" i="22" s="1"/>
  <c r="B28" i="21"/>
  <c r="S7" i="3"/>
  <c r="T7" i="3" s="1"/>
  <c r="M28" i="21"/>
  <c r="N28" i="21"/>
  <c r="S8" i="3"/>
  <c r="T8" i="3" s="1"/>
  <c r="L4" i="21"/>
  <c r="L28" i="21"/>
  <c r="O4" i="21"/>
  <c r="D28" i="21"/>
  <c r="S7" i="2"/>
  <c r="T7" i="2" s="1"/>
  <c r="B28" i="20"/>
  <c r="F4" i="20"/>
  <c r="S14" i="20"/>
  <c r="X7" i="20"/>
  <c r="Z7" i="20" s="1"/>
  <c r="X12" i="20" s="1"/>
  <c r="U12" i="20"/>
  <c r="L5" i="20" s="1"/>
  <c r="T12" i="20"/>
  <c r="T16" i="20" s="1"/>
  <c r="N5" i="20" s="1"/>
  <c r="O5" i="20" s="1"/>
  <c r="S12" i="20"/>
  <c r="R15" i="20"/>
  <c r="C1" i="20" s="1"/>
  <c r="R12" i="20"/>
  <c r="R16" i="20" s="1"/>
  <c r="B5" i="20" s="1"/>
  <c r="C5" i="20" s="1"/>
  <c r="S8" i="2"/>
  <c r="T8" i="2" s="1"/>
  <c r="N4" i="20"/>
  <c r="T15" i="20"/>
  <c r="M1" i="20" s="1"/>
  <c r="L28" i="20"/>
  <c r="A27" i="20"/>
  <c r="L4" i="20"/>
  <c r="O27" i="20"/>
  <c r="X8" i="20"/>
  <c r="Z8" i="20" s="1"/>
  <c r="T17" i="19"/>
  <c r="S16" i="19"/>
  <c r="O13" i="2" l="1"/>
  <c r="P13" i="2" s="1"/>
  <c r="X11" i="19"/>
  <c r="Q14" i="4"/>
  <c r="P16" i="4" s="1"/>
  <c r="R16" i="4" s="1"/>
  <c r="I4" i="20"/>
  <c r="Y11" i="22"/>
  <c r="X11" i="22"/>
  <c r="M1" i="21"/>
  <c r="V12" i="21"/>
  <c r="T16" i="21"/>
  <c r="Y7" i="21"/>
  <c r="AA7" i="21" s="1"/>
  <c r="X11" i="21" s="1"/>
  <c r="S16" i="21"/>
  <c r="R17" i="21" s="1"/>
  <c r="N1" i="22"/>
  <c r="O1" i="22" s="1"/>
  <c r="N1" i="19"/>
  <c r="O1" i="19" s="1"/>
  <c r="B5" i="22"/>
  <c r="C5" i="22" s="1"/>
  <c r="I4" i="21"/>
  <c r="Y7" i="20"/>
  <c r="AA7" i="20" s="1"/>
  <c r="F4" i="21"/>
  <c r="O13" i="3"/>
  <c r="P13" i="3" s="1"/>
  <c r="S16" i="20"/>
  <c r="E5" i="20" s="1"/>
  <c r="R17" i="22"/>
  <c r="P2" i="22" s="1"/>
  <c r="O14" i="3"/>
  <c r="P14" i="3" s="1"/>
  <c r="T17" i="20"/>
  <c r="O14" i="2"/>
  <c r="P14" i="2" s="1"/>
  <c r="Y8" i="20"/>
  <c r="AA8" i="20" s="1"/>
  <c r="Y12" i="20"/>
  <c r="E5" i="19"/>
  <c r="R17" i="19"/>
  <c r="D1" i="19" s="1"/>
  <c r="Q14" i="2" l="1"/>
  <c r="P16" i="2" s="1"/>
  <c r="R16" i="2" s="1"/>
  <c r="P2" i="19"/>
  <c r="V16" i="21"/>
  <c r="N5" i="21"/>
  <c r="O5" i="21" s="1"/>
  <c r="T17" i="21"/>
  <c r="Y11" i="21"/>
  <c r="N1" i="20"/>
  <c r="O1" i="20" s="1"/>
  <c r="D1" i="22"/>
  <c r="Y11" i="20"/>
  <c r="Q14" i="3"/>
  <c r="P16" i="3" s="1"/>
  <c r="R16" i="3" s="1"/>
  <c r="R17" i="20"/>
  <c r="D1" i="20" s="1"/>
  <c r="E5" i="21"/>
  <c r="D1" i="21"/>
  <c r="X11" i="20"/>
  <c r="V17" i="21" l="1"/>
  <c r="P2" i="21"/>
  <c r="N1" i="21"/>
  <c r="O1" i="21" s="1"/>
  <c r="P2" i="20"/>
</calcChain>
</file>

<file path=xl/sharedStrings.xml><?xml version="1.0" encoding="utf-8"?>
<sst xmlns="http://schemas.openxmlformats.org/spreadsheetml/2006/main" count="624" uniqueCount="185">
  <si>
    <t>TIME</t>
  </si>
  <si>
    <t>CALL OI</t>
  </si>
  <si>
    <t>CALL CHANGE OI</t>
  </si>
  <si>
    <t>CALL VOLUME</t>
  </si>
  <si>
    <t>CALL IV</t>
  </si>
  <si>
    <t>CALL LTP</t>
  </si>
  <si>
    <t>CALL PRICE CHANGE</t>
  </si>
  <si>
    <t>STRIKE PRICE</t>
  </si>
  <si>
    <t>PUT PRICE CHANGE</t>
  </si>
  <si>
    <t>PUT LTP</t>
  </si>
  <si>
    <t>PUT IV</t>
  </si>
  <si>
    <t>PUT VOLUME</t>
  </si>
  <si>
    <t>PUT CHANGE OI</t>
  </si>
  <si>
    <t>PUT OI</t>
  </si>
  <si>
    <t>PUT OI SUM</t>
  </si>
  <si>
    <t>CALL OI SUM</t>
  </si>
  <si>
    <t>CHANGE OF OI SUM</t>
  </si>
  <si>
    <t>PUT COI SUM</t>
  </si>
  <si>
    <t>CALL COI SUM</t>
  </si>
  <si>
    <t>CHANGE OF COI SUM</t>
  </si>
  <si>
    <t>PCR (OI)</t>
  </si>
  <si>
    <t>PCR (COI)</t>
  </si>
  <si>
    <t>FUTURE PRICE</t>
  </si>
  <si>
    <t>VWAP</t>
  </si>
  <si>
    <t>SPOT NIFTY</t>
  </si>
  <si>
    <t>DATE</t>
  </si>
  <si>
    <t>SPOT BANKNIFTY</t>
  </si>
  <si>
    <t>SPOT FINNIFTY</t>
  </si>
  <si>
    <t>SPOT SENSEX</t>
  </si>
  <si>
    <t>RESISTANCE</t>
  </si>
  <si>
    <t>NIFTY OPTION CHAIN</t>
  </si>
  <si>
    <t>SUPPORT</t>
  </si>
  <si>
    <t>WTB</t>
  </si>
  <si>
    <t>VOL</t>
  </si>
  <si>
    <t>OI</t>
  </si>
  <si>
    <t>SYMBOL</t>
  </si>
  <si>
    <t>EXPIRY</t>
  </si>
  <si>
    <t>LOT SIZE</t>
  </si>
  <si>
    <t>STR DIF</t>
  </si>
  <si>
    <t>OI-PCR</t>
  </si>
  <si>
    <t>VOL-PCR</t>
  </si>
  <si>
    <t>NIFTY</t>
  </si>
  <si>
    <t>SPOT PRICE</t>
  </si>
  <si>
    <t xml:space="preserve">                    OI   =</t>
  </si>
  <si>
    <t>VOL      =</t>
  </si>
  <si>
    <t>OI  =</t>
  </si>
  <si>
    <t>CALL SIDE</t>
  </si>
  <si>
    <t>RES</t>
  </si>
  <si>
    <t>BOTTOM</t>
  </si>
  <si>
    <t>PUT SIDE</t>
  </si>
  <si>
    <t>VOLUME</t>
  </si>
  <si>
    <t>COI</t>
  </si>
  <si>
    <t>INTERPRETATION</t>
  </si>
  <si>
    <t>OI(LAKH)</t>
  </si>
  <si>
    <t>IV</t>
  </si>
  <si>
    <t>LTP</t>
  </si>
  <si>
    <t>PCHG</t>
  </si>
  <si>
    <t>OI( LAKH)</t>
  </si>
  <si>
    <t>PCR(OI)</t>
  </si>
  <si>
    <t>PCR(VOL)</t>
  </si>
  <si>
    <t>CALL</t>
  </si>
  <si>
    <t>PUT</t>
  </si>
  <si>
    <t>HIGHEST</t>
  </si>
  <si>
    <t>CALL(RESISTANCE)</t>
  </si>
  <si>
    <t>PUT(SUPPORT)</t>
  </si>
  <si>
    <t>2ND HIGHEST</t>
  </si>
  <si>
    <t>2ND%</t>
  </si>
  <si>
    <t>HIGHEST STRIKE</t>
  </si>
  <si>
    <t>2ND STRIKE</t>
  </si>
  <si>
    <t>RESIATANCE</t>
  </si>
  <si>
    <t>Straddle Analysis</t>
  </si>
  <si>
    <t>ATM Price</t>
  </si>
  <si>
    <t>Spot Price</t>
  </si>
  <si>
    <t>Straddle Price</t>
  </si>
  <si>
    <t>ADVANCE/</t>
  </si>
  <si>
    <t>TOTAL</t>
  </si>
  <si>
    <t>TOP</t>
  </si>
  <si>
    <t/>
  </si>
  <si>
    <t>BANKNIFTY</t>
  </si>
  <si>
    <t>FINNIFTY</t>
  </si>
  <si>
    <t>SENSEX</t>
  </si>
  <si>
    <t>Row Labels</t>
  </si>
  <si>
    <t>(blank)</t>
  </si>
  <si>
    <t>Grand Total</t>
  </si>
  <si>
    <t>Sum of CALL OI</t>
  </si>
  <si>
    <t>Sum of CALL CHANGE OI</t>
  </si>
  <si>
    <t>Sum of CALL VOLUME</t>
  </si>
  <si>
    <t>Sum of STRIKE PRICE</t>
  </si>
  <si>
    <t>Sum of PUT VOLUME</t>
  </si>
  <si>
    <t>Sum of PUT CHANGE OI</t>
  </si>
  <si>
    <t>Sum of PUT OI</t>
  </si>
  <si>
    <t>PCR(COI)</t>
  </si>
  <si>
    <t>PCR(OI)AC</t>
  </si>
  <si>
    <t>PCR(COI)AC</t>
  </si>
  <si>
    <t>GREEN</t>
  </si>
  <si>
    <t>YELLOW</t>
  </si>
  <si>
    <t>RED</t>
  </si>
  <si>
    <t>BLANK</t>
  </si>
  <si>
    <t>Price</t>
  </si>
  <si>
    <t>PRICE%</t>
  </si>
  <si>
    <t>SECTOR HEATMAP</t>
  </si>
  <si>
    <t>Sector</t>
  </si>
  <si>
    <t>Value</t>
  </si>
  <si>
    <t>% Change</t>
  </si>
  <si>
    <t>NIFTY AUTO</t>
  </si>
  <si>
    <t>NIFTY BANK</t>
  </si>
  <si>
    <t>NIFTY FIN SERVICE</t>
  </si>
  <si>
    <t>NIFTY FINSRV25 50</t>
  </si>
  <si>
    <t>NIFTY FMCG</t>
  </si>
  <si>
    <t>NIFTY IT</t>
  </si>
  <si>
    <t>NIFTY MEDIA</t>
  </si>
  <si>
    <t>NIFTY METAL</t>
  </si>
  <si>
    <t>NIFTY PHARMA</t>
  </si>
  <si>
    <t>NIFTY PSU BANK</t>
  </si>
  <si>
    <t>NIFTY REALTY</t>
  </si>
  <si>
    <t>NIFTY PVT BANK</t>
  </si>
  <si>
    <t>NIFTY HEALTHCARE</t>
  </si>
  <si>
    <t>NIFTY CONSR DURBL</t>
  </si>
  <si>
    <t>NIFTY OIL AND GAS</t>
  </si>
  <si>
    <t>NIFTY MIDSML HLTH</t>
  </si>
  <si>
    <t>NIFTY CHEMICALS</t>
  </si>
  <si>
    <t>NIFTY500 HEALTH</t>
  </si>
  <si>
    <t>NIFTY FINSEREXBNK</t>
  </si>
  <si>
    <t>NIFTY MS FIN SERV</t>
  </si>
  <si>
    <t>NIFTY MS IT TELCM</t>
  </si>
  <si>
    <t>NIFTY CEMENT</t>
  </si>
  <si>
    <t>NIFTY REITS REALTY</t>
  </si>
  <si>
    <t>TOP GAINERS</t>
  </si>
  <si>
    <t>Symbol</t>
  </si>
  <si>
    <t>TOP LOSERS</t>
  </si>
  <si>
    <t>ETF WATCH</t>
  </si>
  <si>
    <t>NIFTYBEES</t>
  </si>
  <si>
    <t>SETFNIF50</t>
  </si>
  <si>
    <t>MOST ACTIVE VALUE</t>
  </si>
  <si>
    <t>HDFCBANK</t>
  </si>
  <si>
    <t>MOST ACTIVE VOLUME</t>
  </si>
  <si>
    <t>MARKET STATS</t>
  </si>
  <si>
    <t>Advances</t>
  </si>
  <si>
    <t>Declines</t>
  </si>
  <si>
    <t>Unchanged</t>
  </si>
  <si>
    <t>52W High</t>
  </si>
  <si>
    <t>52W Low</t>
  </si>
  <si>
    <t>PCR ANALYSIS</t>
  </si>
  <si>
    <t>SECTOR ANALYSIS</t>
  </si>
  <si>
    <t>ATM STRIKE</t>
  </si>
  <si>
    <t>CALL COI SUM (ATM +/-2)</t>
  </si>
  <si>
    <t>PUT COI SUM (ATM +/-2)</t>
  </si>
  <si>
    <t>PUT COI - CALL COI</t>
  </si>
  <si>
    <t>BSLNIFTY</t>
  </si>
  <si>
    <t>MOST ACTIVE CALLS</t>
  </si>
  <si>
    <t>CONTRACT</t>
  </si>
  <si>
    <t>CHNG</t>
  </si>
  <si>
    <t>%CHNG</t>
  </si>
  <si>
    <t>MOST ACTIVE PUTS</t>
  </si>
  <si>
    <t>MOST ACTIVE CONTRACTS BY OI</t>
  </si>
  <si>
    <t>ONGC</t>
  </si>
  <si>
    <t>TECHM</t>
  </si>
  <si>
    <t>RELIANCE</t>
  </si>
  <si>
    <t>NIFTY 15SEP26 23500.00 CE</t>
  </si>
  <si>
    <t>NIFTY 15SEP26 24000.00 CE</t>
  </si>
  <si>
    <t>NIFTY 15SEP26 23400.00 PE</t>
  </si>
  <si>
    <t>NIFTY 15SEP26 23000.00 PE</t>
  </si>
  <si>
    <t>HDFCNIFTY</t>
  </si>
  <si>
    <t>NIFTY 15SEP26 23450.00 CE</t>
  </si>
  <si>
    <t>NIFTY 15SEP26 23400.00 CE</t>
  </si>
  <si>
    <t>NIFTY 15SEP26 23300.00 PE</t>
  </si>
  <si>
    <t>NIFTY 15SEP26 23350.00 PE</t>
  </si>
  <si>
    <t>HDFCLIFE</t>
  </si>
  <si>
    <t>BHARTIARTL</t>
  </si>
  <si>
    <t>HINDALCO</t>
  </si>
  <si>
    <t>TATASTEEL</t>
  </si>
  <si>
    <t>ICICIBANK</t>
  </si>
  <si>
    <t>ETERNAL</t>
  </si>
  <si>
    <t>NIFTY 15SEP26 23800.00 CE</t>
  </si>
  <si>
    <t>DRREDDY</t>
  </si>
  <si>
    <t>JIOFIN</t>
  </si>
  <si>
    <t>NIFTY 15SEP26 23300.00 CE</t>
  </si>
  <si>
    <t>NIFTY 15SEP26 23350.00 CE</t>
  </si>
  <si>
    <t>NIFTY 15SEP26 23250.00 PE</t>
  </si>
  <si>
    <t>NIFTY 15SEP26 23200.00 PE</t>
  </si>
  <si>
    <t>WIPRO</t>
  </si>
  <si>
    <t>JSWSTEEL</t>
  </si>
  <si>
    <t>EICHERMOT</t>
  </si>
  <si>
    <t>SBIN</t>
  </si>
  <si>
    <t>NIFTYAXIS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</si>
</sst>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h:mm;@"/>
  </numFmts>
  <fonts count="37" x14ac:knownFonts="1">
    <font>
      <sz val="11"/>
      <color theme="1"/>
      <name val="Calibri"/>
      <family val="2"/>
      <scheme val="minor"/>
    </font>
    <font>
      <b/>
      <sz val="18"/>
      <color rgb="FFFF99FF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C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9"/>
      <color rgb="FFE2EFD9"/>
      <name val="Roboto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9" tint="0.79998168889431442"/>
      <name val="Calibri"/>
      <family val="2"/>
      <scheme val="minor"/>
    </font>
    <font>
      <b/>
      <sz val="18"/>
      <color theme="7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rgb="FF006100"/>
      <name val="Calibri"/>
      <family val="2"/>
    </font>
    <font>
      <sz val="14"/>
      <color theme="1"/>
      <name val="Calibri"/>
      <family val="2"/>
      <scheme val="minor"/>
    </font>
    <font>
      <b/>
      <sz val="9"/>
      <color theme="1"/>
      <name val="Roboto"/>
    </font>
    <font>
      <b/>
      <sz val="9"/>
      <color rgb="FF9C0006"/>
      <name val="Roboto"/>
    </font>
    <font>
      <b/>
      <sz val="9"/>
      <color rgb="FF006100"/>
      <name val="Roboto"/>
    </font>
    <font>
      <b/>
      <sz val="16"/>
      <color theme="1"/>
      <name val="Roboto"/>
    </font>
    <font>
      <sz val="16"/>
      <color theme="1"/>
      <name val="Calibri"/>
      <family val="2"/>
      <scheme val="minor"/>
    </font>
    <font>
      <b/>
      <sz val="16"/>
      <color rgb="FF9C0006"/>
      <name val="Roboto"/>
    </font>
    <font>
      <b/>
      <sz val="16"/>
      <color rgb="FF006100"/>
      <name val="Roboto"/>
    </font>
    <font>
      <b/>
      <sz val="14"/>
      <color theme="1"/>
      <name val="Roboto"/>
    </font>
    <font>
      <b/>
      <sz val="14"/>
      <color rgb="FF9C0006"/>
      <name val="Roboto"/>
    </font>
    <font>
      <b/>
      <sz val="14"/>
      <color rgb="FF006100"/>
      <name val="Roboto"/>
    </font>
    <font>
      <b/>
      <sz val="18"/>
      <color theme="9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E2EFD9"/>
      <name val="Roboto"/>
    </font>
    <font>
      <b/>
      <sz val="1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60A02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rgb="FFFFD96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59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28200"/>
        <bgColor indexed="64"/>
      </patternFill>
    </fill>
    <fill>
      <patternFill patternType="solid">
        <fgColor rgb="FFFFFF00"/>
        <bgColor theme="9" tint="0.79998168889431442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9A28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/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/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1"/>
      </top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0"/>
      </bottom>
      <diagonal/>
    </border>
    <border>
      <left/>
      <right style="thin">
        <color theme="1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theme="0"/>
      </left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medium">
        <color theme="0"/>
      </top>
      <bottom style="thin">
        <color theme="1"/>
      </bottom>
      <diagonal/>
    </border>
    <border>
      <left style="thin">
        <color theme="1"/>
      </left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theme="1"/>
      </right>
      <top style="medium">
        <color theme="0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0"/>
      </bottom>
      <diagonal/>
    </border>
  </borders>
  <cellStyleXfs count="1">
    <xf numFmtId="0" fontId="0" fillId="0" borderId="0"/>
  </cellStyleXfs>
  <cellXfs count="192">
    <xf numFmtId="0" fontId="0" fillId="0" borderId="0" xfId="0"/>
    <xf numFmtId="15" fontId="0" fillId="0" borderId="0" xfId="0" applyNumberFormat="1"/>
    <xf numFmtId="20" fontId="0" fillId="0" borderId="0" xfId="0" applyNumberFormat="1"/>
    <xf numFmtId="22" fontId="0" fillId="0" borderId="0" xfId="0" applyNumberFormat="1"/>
    <xf numFmtId="0" fontId="9" fillId="5" borderId="0" xfId="0" applyFont="1" applyFill="1"/>
    <xf numFmtId="0" fontId="1" fillId="5" borderId="0" xfId="0" applyFont="1" applyFill="1"/>
    <xf numFmtId="0" fontId="1" fillId="5" borderId="0" xfId="0" applyFont="1" applyFill="1" applyAlignment="1">
      <alignment horizontal="center"/>
    </xf>
    <xf numFmtId="10" fontId="1" fillId="5" borderId="0" xfId="0" applyNumberFormat="1" applyFont="1" applyFill="1"/>
    <xf numFmtId="0" fontId="10" fillId="5" borderId="0" xfId="0" applyFont="1" applyFill="1"/>
    <xf numFmtId="0" fontId="10" fillId="2" borderId="8" xfId="0" applyFont="1" applyFill="1" applyBorder="1"/>
    <xf numFmtId="0" fontId="2" fillId="2" borderId="8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/>
    </xf>
    <xf numFmtId="0" fontId="12" fillId="5" borderId="0" xfId="0" applyFont="1" applyFill="1"/>
    <xf numFmtId="0" fontId="3" fillId="2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12" fillId="5" borderId="13" xfId="0" applyFont="1" applyFill="1" applyBorder="1"/>
    <xf numFmtId="0" fontId="4" fillId="2" borderId="14" xfId="0" applyFont="1" applyFill="1" applyBorder="1" applyAlignment="1">
      <alignment horizontal="right"/>
    </xf>
    <xf numFmtId="164" fontId="4" fillId="2" borderId="15" xfId="0" applyNumberFormat="1" applyFont="1" applyFill="1" applyBorder="1" applyAlignment="1">
      <alignment horizontal="center"/>
    </xf>
    <xf numFmtId="0" fontId="13" fillId="8" borderId="16" xfId="0" applyFont="1" applyFill="1" applyBorder="1" applyAlignment="1">
      <alignment horizontal="center"/>
    </xf>
    <xf numFmtId="0" fontId="13" fillId="8" borderId="17" xfId="0" applyFont="1" applyFill="1" applyBorder="1"/>
    <xf numFmtId="0" fontId="13" fillId="7" borderId="18" xfId="0" applyFont="1" applyFill="1" applyBorder="1" applyAlignment="1">
      <alignment horizontal="center"/>
    </xf>
    <xf numFmtId="49" fontId="13" fillId="7" borderId="19" xfId="0" applyNumberFormat="1" applyFont="1" applyFill="1" applyBorder="1" applyAlignment="1">
      <alignment horizontal="center"/>
    </xf>
    <xf numFmtId="0" fontId="13" fillId="7" borderId="19" xfId="0" applyFont="1" applyFill="1" applyBorder="1" applyAlignment="1">
      <alignment horizontal="center"/>
    </xf>
    <xf numFmtId="0" fontId="13" fillId="7" borderId="21" xfId="0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13" fillId="6" borderId="22" xfId="0" applyFont="1" applyFill="1" applyBorder="1" applyAlignment="1">
      <alignment horizontal="center"/>
    </xf>
    <xf numFmtId="0" fontId="13" fillId="6" borderId="23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5" fillId="5" borderId="24" xfId="0" applyFont="1" applyFill="1" applyBorder="1"/>
    <xf numFmtId="0" fontId="5" fillId="5" borderId="24" xfId="0" applyFont="1" applyFill="1" applyBorder="1" applyAlignment="1">
      <alignment horizontal="center"/>
    </xf>
    <xf numFmtId="10" fontId="5" fillId="5" borderId="0" xfId="0" applyNumberFormat="1" applyFont="1" applyFill="1" applyAlignment="1">
      <alignment horizontal="left"/>
    </xf>
    <xf numFmtId="0" fontId="5" fillId="5" borderId="0" xfId="0" applyFont="1" applyFill="1"/>
    <xf numFmtId="10" fontId="5" fillId="5" borderId="0" xfId="0" applyNumberFormat="1" applyFont="1" applyFill="1"/>
    <xf numFmtId="0" fontId="6" fillId="2" borderId="25" xfId="0" applyFont="1" applyFill="1" applyBorder="1" applyAlignment="1">
      <alignment horizontal="center"/>
    </xf>
    <xf numFmtId="0" fontId="12" fillId="5" borderId="26" xfId="0" applyFont="1" applyFill="1" applyBorder="1"/>
    <xf numFmtId="10" fontId="15" fillId="5" borderId="0" xfId="0" applyNumberFormat="1" applyFont="1" applyFill="1" applyAlignment="1">
      <alignment horizontal="center"/>
    </xf>
    <xf numFmtId="0" fontId="13" fillId="11" borderId="8" xfId="0" applyFont="1" applyFill="1" applyBorder="1" applyAlignment="1">
      <alignment horizontal="center"/>
    </xf>
    <xf numFmtId="0" fontId="13" fillId="11" borderId="15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2" borderId="27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/>
    </xf>
    <xf numFmtId="0" fontId="13" fillId="2" borderId="21" xfId="0" applyFont="1" applyFill="1" applyBorder="1" applyAlignment="1">
      <alignment horizontal="center"/>
    </xf>
    <xf numFmtId="0" fontId="12" fillId="5" borderId="30" xfId="0" applyFont="1" applyFill="1" applyBorder="1" applyAlignment="1">
      <alignment horizontal="center"/>
    </xf>
    <xf numFmtId="0" fontId="12" fillId="5" borderId="30" xfId="0" applyFont="1" applyFill="1" applyBorder="1"/>
    <xf numFmtId="0" fontId="0" fillId="13" borderId="0" xfId="0" applyFill="1"/>
    <xf numFmtId="15" fontId="0" fillId="15" borderId="0" xfId="0" applyNumberFormat="1" applyFill="1"/>
    <xf numFmtId="15" fontId="13" fillId="11" borderId="14" xfId="0" applyNumberFormat="1" applyFont="1" applyFill="1" applyBorder="1" applyAlignment="1">
      <alignment horizontal="center"/>
    </xf>
    <xf numFmtId="15" fontId="13" fillId="7" borderId="20" xfId="0" applyNumberFormat="1" applyFont="1" applyFill="1" applyBorder="1" applyAlignment="1">
      <alignment horizontal="center"/>
    </xf>
    <xf numFmtId="0" fontId="0" fillId="7" borderId="0" xfId="0" applyFill="1"/>
    <xf numFmtId="0" fontId="0" fillId="2" borderId="2" xfId="0" applyFill="1" applyBorder="1" applyAlignment="1">
      <alignment vertical="center" wrapText="1"/>
    </xf>
    <xf numFmtId="0" fontId="0" fillId="2" borderId="3" xfId="0" applyFill="1" applyBorder="1" applyAlignment="1">
      <alignment vertical="center" wrapText="1"/>
    </xf>
    <xf numFmtId="0" fontId="17" fillId="16" borderId="5" xfId="0" applyFont="1" applyFill="1" applyBorder="1" applyAlignment="1">
      <alignment horizontal="center" vertical="center" wrapText="1"/>
    </xf>
    <xf numFmtId="0" fontId="17" fillId="16" borderId="2" xfId="0" applyFont="1" applyFill="1" applyBorder="1" applyAlignment="1">
      <alignment horizontal="center" vertical="center" wrapText="1"/>
    </xf>
    <xf numFmtId="0" fontId="17" fillId="16" borderId="3" xfId="0" applyFont="1" applyFill="1" applyBorder="1" applyAlignment="1">
      <alignment horizontal="center" vertical="center" wrapText="1"/>
    </xf>
    <xf numFmtId="0" fontId="17" fillId="17" borderId="3" xfId="0" applyFont="1" applyFill="1" applyBorder="1" applyAlignment="1">
      <alignment horizontal="center" vertical="center" wrapText="1"/>
    </xf>
    <xf numFmtId="0" fontId="18" fillId="14" borderId="5" xfId="0" applyFont="1" applyFill="1" applyBorder="1" applyAlignment="1">
      <alignment horizontal="center" vertical="center" wrapText="1"/>
    </xf>
    <xf numFmtId="0" fontId="17" fillId="18" borderId="2" xfId="0" applyFont="1" applyFill="1" applyBorder="1" applyAlignment="1">
      <alignment vertical="center" wrapText="1"/>
    </xf>
    <xf numFmtId="0" fontId="17" fillId="18" borderId="5" xfId="0" applyFont="1" applyFill="1" applyBorder="1" applyAlignment="1">
      <alignment vertical="center" wrapText="1"/>
    </xf>
    <xf numFmtId="0" fontId="17" fillId="18" borderId="6" xfId="0" applyFont="1" applyFill="1" applyBorder="1" applyAlignment="1">
      <alignment horizontal="center" vertical="center" wrapText="1"/>
    </xf>
    <xf numFmtId="0" fontId="17" fillId="19" borderId="6" xfId="0" applyFont="1" applyFill="1" applyBorder="1" applyAlignment="1">
      <alignment horizontal="center" vertical="center" wrapText="1"/>
    </xf>
    <xf numFmtId="0" fontId="17" fillId="20" borderId="2" xfId="0" applyFont="1" applyFill="1" applyBorder="1" applyAlignment="1">
      <alignment horizontal="center" vertical="center" wrapText="1"/>
    </xf>
    <xf numFmtId="0" fontId="17" fillId="18" borderId="2" xfId="0" applyFont="1" applyFill="1" applyBorder="1" applyAlignment="1">
      <alignment horizontal="center" vertical="center" wrapText="1"/>
    </xf>
    <xf numFmtId="0" fontId="17" fillId="20" borderId="5" xfId="0" applyFont="1" applyFill="1" applyBorder="1" applyAlignment="1">
      <alignment horizontal="center" vertical="center" wrapText="1"/>
    </xf>
    <xf numFmtId="0" fontId="17" fillId="18" borderId="5" xfId="0" applyFont="1" applyFill="1" applyBorder="1" applyAlignment="1">
      <alignment horizontal="center" vertical="center" wrapText="1"/>
    </xf>
    <xf numFmtId="10" fontId="17" fillId="18" borderId="6" xfId="0" applyNumberFormat="1" applyFont="1" applyFill="1" applyBorder="1" applyAlignment="1">
      <alignment horizontal="center" vertical="center" wrapText="1"/>
    </xf>
    <xf numFmtId="10" fontId="17" fillId="18" borderId="5" xfId="0" applyNumberFormat="1" applyFont="1" applyFill="1" applyBorder="1" applyAlignment="1">
      <alignment horizontal="center" vertical="center" wrapText="1"/>
    </xf>
    <xf numFmtId="10" fontId="17" fillId="19" borderId="6" xfId="0" applyNumberFormat="1" applyFont="1" applyFill="1" applyBorder="1" applyAlignment="1">
      <alignment horizontal="center" vertical="center" wrapText="1"/>
    </xf>
    <xf numFmtId="0" fontId="17" fillId="20" borderId="5" xfId="0" applyFont="1" applyFill="1" applyBorder="1" applyAlignment="1">
      <alignment vertical="center" wrapText="1"/>
    </xf>
    <xf numFmtId="0" fontId="17" fillId="21" borderId="6" xfId="0" applyFont="1" applyFill="1" applyBorder="1" applyAlignment="1">
      <alignment vertical="center" wrapText="1"/>
    </xf>
    <xf numFmtId="0" fontId="17" fillId="21" borderId="6" xfId="0" applyFont="1" applyFill="1" applyBorder="1" applyAlignment="1">
      <alignment horizontal="center" vertical="center" wrapText="1"/>
    </xf>
    <xf numFmtId="0" fontId="17" fillId="13" borderId="6" xfId="0" applyFont="1" applyFill="1" applyBorder="1" applyAlignment="1">
      <alignment vertical="center" wrapText="1"/>
    </xf>
    <xf numFmtId="0" fontId="17" fillId="13" borderId="6" xfId="0" applyFont="1" applyFill="1" applyBorder="1" applyAlignment="1">
      <alignment horizontal="center" vertical="center" wrapText="1"/>
    </xf>
    <xf numFmtId="0" fontId="19" fillId="0" borderId="29" xfId="0" applyFont="1" applyBorder="1"/>
    <xf numFmtId="0" fontId="19" fillId="0" borderId="0" xfId="0" applyFont="1"/>
    <xf numFmtId="0" fontId="0" fillId="22" borderId="2" xfId="0" applyFill="1" applyBorder="1" applyAlignment="1">
      <alignment vertical="center" wrapText="1"/>
    </xf>
    <xf numFmtId="0" fontId="8" fillId="22" borderId="3" xfId="0" applyFont="1" applyFill="1" applyBorder="1" applyAlignment="1">
      <alignment horizontal="center" vertical="center" wrapText="1"/>
    </xf>
    <xf numFmtId="0" fontId="0" fillId="22" borderId="3" xfId="0" applyFill="1" applyBorder="1" applyAlignment="1">
      <alignment vertical="center" wrapText="1"/>
    </xf>
    <xf numFmtId="0" fontId="8" fillId="22" borderId="5" xfId="0" applyFont="1" applyFill="1" applyBorder="1" applyAlignment="1">
      <alignment horizontal="center" vertical="center" wrapText="1"/>
    </xf>
    <xf numFmtId="0" fontId="8" fillId="22" borderId="6" xfId="0" applyFont="1" applyFill="1" applyBorder="1" applyAlignment="1">
      <alignment horizontal="center" vertical="center" wrapText="1"/>
    </xf>
    <xf numFmtId="0" fontId="0" fillId="22" borderId="5" xfId="0" applyFill="1" applyBorder="1" applyAlignment="1">
      <alignment vertical="center" wrapText="1"/>
    </xf>
    <xf numFmtId="0" fontId="0" fillId="22" borderId="6" xfId="0" applyFill="1" applyBorder="1" applyAlignment="1">
      <alignment vertical="center" wrapText="1"/>
    </xf>
    <xf numFmtId="0" fontId="12" fillId="5" borderId="31" xfId="0" applyFont="1" applyFill="1" applyBorder="1" applyAlignment="1">
      <alignment horizontal="center"/>
    </xf>
    <xf numFmtId="0" fontId="12" fillId="5" borderId="32" xfId="0" applyFont="1" applyFill="1" applyBorder="1" applyAlignment="1">
      <alignment horizontal="center"/>
    </xf>
    <xf numFmtId="0" fontId="13" fillId="2" borderId="34" xfId="0" applyFont="1" applyFill="1" applyBorder="1" applyAlignment="1">
      <alignment horizontal="center"/>
    </xf>
    <xf numFmtId="0" fontId="13" fillId="12" borderId="7" xfId="0" applyFont="1" applyFill="1" applyBorder="1" applyAlignment="1">
      <alignment horizontal="center"/>
    </xf>
    <xf numFmtId="0" fontId="13" fillId="2" borderId="35" xfId="0" applyFont="1" applyFill="1" applyBorder="1" applyAlignment="1">
      <alignment horizontal="center"/>
    </xf>
    <xf numFmtId="0" fontId="4" fillId="12" borderId="7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0" fontId="12" fillId="12" borderId="7" xfId="0" applyFont="1" applyFill="1" applyBorder="1"/>
    <xf numFmtId="0" fontId="7" fillId="5" borderId="7" xfId="0" applyFont="1" applyFill="1" applyBorder="1" applyAlignment="1">
      <alignment horizontal="center"/>
    </xf>
    <xf numFmtId="0" fontId="12" fillId="12" borderId="7" xfId="0" applyFont="1" applyFill="1" applyBorder="1" applyAlignment="1">
      <alignment horizontal="center"/>
    </xf>
    <xf numFmtId="0" fontId="7" fillId="23" borderId="7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10" fontId="30" fillId="5" borderId="0" xfId="0" applyNumberFormat="1" applyFont="1" applyFill="1" applyAlignment="1">
      <alignment horizontal="center"/>
    </xf>
    <xf numFmtId="0" fontId="12" fillId="12" borderId="36" xfId="0" applyFont="1" applyFill="1" applyBorder="1"/>
    <xf numFmtId="0" fontId="4" fillId="12" borderId="36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12" fillId="12" borderId="36" xfId="0" applyFont="1" applyFill="1" applyBorder="1" applyAlignment="1">
      <alignment horizontal="center"/>
    </xf>
    <xf numFmtId="0" fontId="27" fillId="12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vertical="center" wrapText="1"/>
    </xf>
    <xf numFmtId="10" fontId="27" fillId="12" borderId="0" xfId="0" applyNumberFormat="1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29" fillId="12" borderId="0" xfId="0" applyFont="1" applyFill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0" fillId="12" borderId="0" xfId="0" applyFill="1" applyAlignment="1">
      <alignment vertical="center" wrapText="1"/>
    </xf>
    <xf numFmtId="10" fontId="20" fillId="12" borderId="0" xfId="0" applyNumberFormat="1" applyFont="1" applyFill="1" applyAlignment="1">
      <alignment horizontal="center" vertical="center" wrapText="1"/>
    </xf>
    <xf numFmtId="0" fontId="21" fillId="12" borderId="0" xfId="0" applyFont="1" applyFill="1" applyAlignment="1">
      <alignment horizontal="center" vertical="center" wrapText="1"/>
    </xf>
    <xf numFmtId="0" fontId="22" fillId="12" borderId="0" xfId="0" applyFont="1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vertical="center" wrapText="1"/>
    </xf>
    <xf numFmtId="10" fontId="23" fillId="12" borderId="0" xfId="0" applyNumberFormat="1" applyFont="1" applyFill="1" applyAlignment="1">
      <alignment horizontal="center" vertical="center" wrapText="1"/>
    </xf>
    <xf numFmtId="0" fontId="25" fillId="12" borderId="0" xfId="0" applyFont="1" applyFill="1" applyAlignment="1">
      <alignment horizontal="center" vertical="center" wrapText="1"/>
    </xf>
    <xf numFmtId="0" fontId="26" fillId="12" borderId="0" xfId="0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2" fillId="5" borderId="13" xfId="0" applyFont="1" applyFill="1" applyBorder="1" applyAlignment="1">
      <alignment horizontal="center"/>
    </xf>
    <xf numFmtId="0" fontId="13" fillId="7" borderId="37" xfId="0" applyFont="1" applyFill="1" applyBorder="1" applyAlignment="1">
      <alignment horizontal="center"/>
    </xf>
    <xf numFmtId="0" fontId="13" fillId="7" borderId="38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right"/>
    </xf>
    <xf numFmtId="0" fontId="12" fillId="5" borderId="39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center"/>
    </xf>
    <xf numFmtId="0" fontId="13" fillId="8" borderId="40" xfId="0" applyFont="1" applyFill="1" applyBorder="1" applyAlignment="1">
      <alignment horizontal="center"/>
    </xf>
    <xf numFmtId="0" fontId="13" fillId="6" borderId="41" xfId="0" applyFont="1" applyFill="1" applyBorder="1" applyAlignment="1">
      <alignment horizontal="center"/>
    </xf>
    <xf numFmtId="0" fontId="13" fillId="2" borderId="39" xfId="0" applyFont="1" applyFill="1" applyBorder="1" applyAlignment="1">
      <alignment horizontal="center"/>
    </xf>
    <xf numFmtId="21" fontId="0" fillId="0" borderId="0" xfId="0" applyNumberFormat="1"/>
    <xf numFmtId="0" fontId="0" fillId="2" borderId="7" xfId="0" applyFill="1" applyBorder="1"/>
    <xf numFmtId="9" fontId="0" fillId="2" borderId="7" xfId="0" applyNumberFormat="1" applyFill="1" applyBorder="1"/>
    <xf numFmtId="0" fontId="0" fillId="24" borderId="7" xfId="0" applyFill="1" applyBorder="1"/>
    <xf numFmtId="9" fontId="0" fillId="24" borderId="7" xfId="0" applyNumberFormat="1" applyFill="1" applyBorder="1"/>
    <xf numFmtId="10" fontId="0" fillId="2" borderId="7" xfId="0" applyNumberFormat="1" applyFill="1" applyBorder="1"/>
    <xf numFmtId="0" fontId="31" fillId="25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0" fillId="5" borderId="0" xfId="0" applyFill="1"/>
    <xf numFmtId="15" fontId="12" fillId="10" borderId="0" xfId="0" applyNumberFormat="1" applyFont="1" applyFill="1" applyAlignment="1">
      <alignment horizontal="center"/>
    </xf>
    <xf numFmtId="0" fontId="12" fillId="10" borderId="0" xfId="0" applyFont="1" applyFill="1"/>
    <xf numFmtId="14" fontId="0" fillId="0" borderId="0" xfId="0" applyNumberFormat="1"/>
    <xf numFmtId="0" fontId="19" fillId="20" borderId="0" xfId="0" applyFont="1" applyFill="1"/>
    <xf numFmtId="0" fontId="19" fillId="20" borderId="7" xfId="0" applyFont="1" applyFill="1" applyBorder="1"/>
    <xf numFmtId="0" fontId="33" fillId="20" borderId="7" xfId="0" applyFont="1" applyFill="1" applyBorder="1" applyAlignment="1">
      <alignment horizontal="center"/>
    </xf>
    <xf numFmtId="0" fontId="33" fillId="20" borderId="0" xfId="0" applyFont="1" applyFill="1"/>
    <xf numFmtId="0" fontId="34" fillId="0" borderId="0" xfId="0" applyFont="1"/>
    <xf numFmtId="0" fontId="34" fillId="20" borderId="0" xfId="0" applyFont="1" applyFill="1"/>
    <xf numFmtId="0" fontId="0" fillId="26" borderId="0" xfId="0" applyFill="1"/>
    <xf numFmtId="0" fontId="0" fillId="27" borderId="0" xfId="0" applyFill="1"/>
    <xf numFmtId="0" fontId="0" fillId="6" borderId="0" xfId="0" applyFill="1"/>
    <xf numFmtId="0" fontId="0" fillId="20" borderId="0" xfId="0" applyFill="1"/>
    <xf numFmtId="0" fontId="0" fillId="28" borderId="0" xfId="0" applyFill="1"/>
    <xf numFmtId="0" fontId="34" fillId="22" borderId="2" xfId="0" applyFont="1" applyFill="1" applyBorder="1" applyAlignment="1">
      <alignment vertical="center" wrapText="1"/>
    </xf>
    <xf numFmtId="0" fontId="35" fillId="22" borderId="3" xfId="0" applyFont="1" applyFill="1" applyBorder="1" applyAlignment="1">
      <alignment horizontal="center" vertical="center" wrapText="1"/>
    </xf>
    <xf numFmtId="0" fontId="34" fillId="22" borderId="3" xfId="0" applyFont="1" applyFill="1" applyBorder="1" applyAlignment="1">
      <alignment vertical="center" wrapText="1"/>
    </xf>
    <xf numFmtId="0" fontId="35" fillId="22" borderId="5" xfId="0" applyFont="1" applyFill="1" applyBorder="1" applyAlignment="1">
      <alignment horizontal="center" vertical="center" wrapText="1"/>
    </xf>
    <xf numFmtId="0" fontId="35" fillId="22" borderId="6" xfId="0" applyFont="1" applyFill="1" applyBorder="1" applyAlignment="1">
      <alignment horizontal="center" vertical="center" wrapText="1"/>
    </xf>
    <xf numFmtId="0" fontId="34" fillId="22" borderId="5" xfId="0" applyFont="1" applyFill="1" applyBorder="1" applyAlignment="1">
      <alignment vertical="center" wrapText="1"/>
    </xf>
    <xf numFmtId="0" fontId="34" fillId="22" borderId="6" xfId="0" applyFont="1" applyFill="1" applyBorder="1" applyAlignment="1">
      <alignment vertical="center" wrapText="1"/>
    </xf>
    <xf numFmtId="0" fontId="13" fillId="26" borderId="0" xfId="0" applyFont="1" applyFill="1"/>
    <xf numFmtId="0" fontId="13" fillId="26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33" fillId="20" borderId="7" xfId="0" applyFont="1" applyFill="1" applyBorder="1"/>
    <xf numFmtId="0" fontId="13" fillId="0" borderId="7" xfId="0" applyFont="1" applyBorder="1" applyAlignment="1">
      <alignment horizontal="center"/>
    </xf>
    <xf numFmtId="0" fontId="13" fillId="26" borderId="7" xfId="0" applyFont="1" applyFill="1" applyBorder="1" applyAlignment="1">
      <alignment horizontal="center"/>
    </xf>
    <xf numFmtId="0" fontId="13" fillId="27" borderId="0" xfId="0" applyFont="1" applyFill="1"/>
    <xf numFmtId="0" fontId="33" fillId="2" borderId="0" xfId="0" applyFont="1" applyFill="1"/>
    <xf numFmtId="0" fontId="32" fillId="29" borderId="7" xfId="0" applyFont="1" applyFill="1" applyBorder="1" applyAlignment="1">
      <alignment horizontal="center"/>
    </xf>
    <xf numFmtId="0" fontId="36" fillId="2" borderId="7" xfId="0" applyFont="1" applyFill="1" applyBorder="1"/>
    <xf numFmtId="0" fontId="33" fillId="30" borderId="0" xfId="0" applyFont="1" applyFill="1"/>
    <xf numFmtId="0" fontId="0" fillId="2" borderId="0" xfId="0" applyFill="1"/>
    <xf numFmtId="0" fontId="0" fillId="12" borderId="0" xfId="0" applyFill="1"/>
    <xf numFmtId="0" fontId="27" fillId="12" borderId="0" xfId="0" applyFont="1" applyFill="1" applyAlignment="1">
      <alignment horizontal="center" vertical="center" wrapText="1"/>
    </xf>
    <xf numFmtId="0" fontId="17" fillId="19" borderId="33" xfId="0" applyFont="1" applyFill="1" applyBorder="1" applyAlignment="1">
      <alignment horizontal="center" vertical="center" wrapText="1"/>
    </xf>
    <xf numFmtId="0" fontId="17" fillId="19" borderId="4" xfId="0" applyFont="1" applyFill="1" applyBorder="1" applyAlignment="1">
      <alignment horizontal="center" vertical="center" wrapText="1"/>
    </xf>
    <xf numFmtId="0" fontId="17" fillId="18" borderId="33" xfId="0" applyFont="1" applyFill="1" applyBorder="1" applyAlignment="1">
      <alignment horizontal="center" vertical="center" wrapText="1"/>
    </xf>
    <xf numFmtId="0" fontId="17" fillId="18" borderId="4" xfId="0" applyFont="1" applyFill="1" applyBorder="1" applyAlignment="1">
      <alignment horizontal="center" vertical="center" wrapText="1"/>
    </xf>
    <xf numFmtId="0" fontId="17" fillId="21" borderId="33" xfId="0" applyFont="1" applyFill="1" applyBorder="1" applyAlignment="1">
      <alignment vertical="center" wrapText="1"/>
    </xf>
    <xf numFmtId="0" fontId="17" fillId="21" borderId="4" xfId="0" applyFont="1" applyFill="1" applyBorder="1" applyAlignment="1">
      <alignment vertical="center" wrapText="1"/>
    </xf>
    <xf numFmtId="0" fontId="20" fillId="12" borderId="0" xfId="0" applyFont="1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</cellXfs>
  <cellStyles count="1">
    <cellStyle name="Normal" xfId="0" builtinId="0"/>
  </cellStyles>
  <dxfs count="6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9A2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11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1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9.xml"/></Relationships>
</file>

<file path=xl/charts/_rels/chart3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themeOverride" Target="../theme/themeOverride30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7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8.xml"/></Relationships>
</file>

<file path=xl/charts/_rels/chart4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39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3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4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32-4BB5-A7F4-F3CBC821EDCE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32-4BB5-A7F4-F3CBC821EDCE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32-4BB5-A7F4-F3CBC821EDC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32-4BB5-A7F4-F3CBC821EDCE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Sheet1!$P$7:$P$10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32-4BB5-A7F4-F3CBC821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Sheet1!$O$16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32-4BB5-A7F4-F3CBC821EDCE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2532-4BB5-A7F4-F3CBC821EDC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532-4BB5-A7F4-F3CBC821EDCE}"/>
              </c:ext>
            </c:extLst>
          </c:dPt>
          <c:val>
            <c:numRef>
              <c:f>Sheet1!$P$16:$R$16</c:f>
              <c:numCache>
                <c:formatCode>0.00%</c:formatCode>
                <c:ptCount val="3"/>
                <c:pt idx="0" formatCode="0%">
                  <c:v>0.1961999999999971</c:v>
                </c:pt>
                <c:pt idx="1">
                  <c:v>0.01</c:v>
                </c:pt>
                <c:pt idx="2" formatCode="0%">
                  <c:v>1.2938000000000029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532-4BB5-A7F4-F3CBC821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layout>
        <c:manualLayout>
          <c:xMode val="edge"/>
          <c:yMode val="edge"/>
          <c:x val="0.41637751570482329"/>
          <c:y val="4.7138056510920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CALL CHANGE OI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Sheet1!$G$1:$G$114</c:f>
              <c:strCache>
                <c:ptCount val="92"/>
                <c:pt idx="0">
                  <c:v>STRIKE PRICE</c:v>
                </c:pt>
                <c:pt idx="1">
                  <c:v>21700</c:v>
                </c:pt>
                <c:pt idx="2">
                  <c:v>21750</c:v>
                </c:pt>
                <c:pt idx="3">
                  <c:v>21800</c:v>
                </c:pt>
                <c:pt idx="4">
                  <c:v>21850</c:v>
                </c:pt>
                <c:pt idx="5">
                  <c:v>21900</c:v>
                </c:pt>
                <c:pt idx="6">
                  <c:v>21950</c:v>
                </c:pt>
                <c:pt idx="7">
                  <c:v>22000</c:v>
                </c:pt>
                <c:pt idx="8">
                  <c:v>22050</c:v>
                </c:pt>
                <c:pt idx="9">
                  <c:v>22100</c:v>
                </c:pt>
                <c:pt idx="10">
                  <c:v>22150</c:v>
                </c:pt>
                <c:pt idx="11">
                  <c:v>22200</c:v>
                </c:pt>
                <c:pt idx="12">
                  <c:v>22250</c:v>
                </c:pt>
                <c:pt idx="13">
                  <c:v>22300</c:v>
                </c:pt>
                <c:pt idx="14">
                  <c:v>22350</c:v>
                </c:pt>
                <c:pt idx="15">
                  <c:v>22400</c:v>
                </c:pt>
                <c:pt idx="16">
                  <c:v>22450</c:v>
                </c:pt>
                <c:pt idx="17">
                  <c:v>22500</c:v>
                </c:pt>
                <c:pt idx="18">
                  <c:v>22550</c:v>
                </c:pt>
                <c:pt idx="19">
                  <c:v>22600</c:v>
                </c:pt>
                <c:pt idx="20">
                  <c:v>22650</c:v>
                </c:pt>
                <c:pt idx="21">
                  <c:v>22700</c:v>
                </c:pt>
                <c:pt idx="22">
                  <c:v>22750</c:v>
                </c:pt>
                <c:pt idx="23">
                  <c:v>22800</c:v>
                </c:pt>
                <c:pt idx="24">
                  <c:v>22850</c:v>
                </c:pt>
                <c:pt idx="25">
                  <c:v>22900</c:v>
                </c:pt>
                <c:pt idx="26">
                  <c:v>22950</c:v>
                </c:pt>
                <c:pt idx="27">
                  <c:v>23000</c:v>
                </c:pt>
                <c:pt idx="28">
                  <c:v>23050</c:v>
                </c:pt>
                <c:pt idx="29">
                  <c:v>23100</c:v>
                </c:pt>
                <c:pt idx="30">
                  <c:v>23150</c:v>
                </c:pt>
                <c:pt idx="31">
                  <c:v>23200</c:v>
                </c:pt>
                <c:pt idx="32">
                  <c:v>23250</c:v>
                </c:pt>
                <c:pt idx="33">
                  <c:v>23300</c:v>
                </c:pt>
                <c:pt idx="34">
                  <c:v>23350</c:v>
                </c:pt>
                <c:pt idx="35">
                  <c:v>23400</c:v>
                </c:pt>
                <c:pt idx="36">
                  <c:v>23450</c:v>
                </c:pt>
                <c:pt idx="37">
                  <c:v>23500</c:v>
                </c:pt>
                <c:pt idx="38">
                  <c:v>23550</c:v>
                </c:pt>
                <c:pt idx="39">
                  <c:v>23600</c:v>
                </c:pt>
                <c:pt idx="40">
                  <c:v>23650</c:v>
                </c:pt>
                <c:pt idx="41">
                  <c:v>23700</c:v>
                </c:pt>
                <c:pt idx="42">
                  <c:v>23750</c:v>
                </c:pt>
                <c:pt idx="43">
                  <c:v>23800</c:v>
                </c:pt>
                <c:pt idx="44">
                  <c:v>23850</c:v>
                </c:pt>
                <c:pt idx="45">
                  <c:v>23900</c:v>
                </c:pt>
                <c:pt idx="46">
                  <c:v>23950</c:v>
                </c:pt>
                <c:pt idx="47">
                  <c:v>24000</c:v>
                </c:pt>
                <c:pt idx="48">
                  <c:v>24050</c:v>
                </c:pt>
                <c:pt idx="49">
                  <c:v>24100</c:v>
                </c:pt>
                <c:pt idx="50">
                  <c:v>24150</c:v>
                </c:pt>
                <c:pt idx="51">
                  <c:v>24200</c:v>
                </c:pt>
                <c:pt idx="52">
                  <c:v>24250</c:v>
                </c:pt>
                <c:pt idx="53">
                  <c:v>24300</c:v>
                </c:pt>
                <c:pt idx="54">
                  <c:v>24350</c:v>
                </c:pt>
                <c:pt idx="55">
                  <c:v>24400</c:v>
                </c:pt>
                <c:pt idx="56">
                  <c:v>24450</c:v>
                </c:pt>
                <c:pt idx="57">
                  <c:v>24500</c:v>
                </c:pt>
                <c:pt idx="58">
                  <c:v>24550</c:v>
                </c:pt>
                <c:pt idx="59">
                  <c:v>24600</c:v>
                </c:pt>
                <c:pt idx="60">
                  <c:v>24650</c:v>
                </c:pt>
                <c:pt idx="61">
                  <c:v>24700</c:v>
                </c:pt>
                <c:pt idx="62">
                  <c:v>24750</c:v>
                </c:pt>
                <c:pt idx="63">
                  <c:v>24800</c:v>
                </c:pt>
                <c:pt idx="64">
                  <c:v>24850</c:v>
                </c:pt>
                <c:pt idx="65">
                  <c:v>24900</c:v>
                </c:pt>
                <c:pt idx="66">
                  <c:v>24950</c:v>
                </c:pt>
                <c:pt idx="67">
                  <c:v>25000</c:v>
                </c:pt>
                <c:pt idx="68">
                  <c:v>25050</c:v>
                </c:pt>
                <c:pt idx="69">
                  <c:v>25100</c:v>
                </c:pt>
                <c:pt idx="70">
                  <c:v>25150</c:v>
                </c:pt>
                <c:pt idx="71">
                  <c:v>25200</c:v>
                </c:pt>
                <c:pt idx="72">
                  <c:v>25250</c:v>
                </c:pt>
                <c:pt idx="73">
                  <c:v>25300</c:v>
                </c:pt>
                <c:pt idx="74">
                  <c:v>25350</c:v>
                </c:pt>
                <c:pt idx="75">
                  <c:v>25400</c:v>
                </c:pt>
                <c:pt idx="76">
                  <c:v>25450</c:v>
                </c:pt>
                <c:pt idx="77">
                  <c:v>25500</c:v>
                </c:pt>
                <c:pt idx="78">
                  <c:v>25550</c:v>
                </c:pt>
                <c:pt idx="79">
                  <c:v>25600</c:v>
                </c:pt>
                <c:pt idx="80">
                  <c:v>25650</c:v>
                </c:pt>
                <c:pt idx="81">
                  <c:v>25700</c:v>
                </c:pt>
                <c:pt idx="82">
                  <c:v>25750</c:v>
                </c:pt>
                <c:pt idx="83">
                  <c:v>25800</c:v>
                </c:pt>
                <c:pt idx="84">
                  <c:v>25850</c:v>
                </c:pt>
                <c:pt idx="85">
                  <c:v>25900</c:v>
                </c:pt>
                <c:pt idx="86">
                  <c:v>25950</c:v>
                </c:pt>
                <c:pt idx="87">
                  <c:v>26000</c:v>
                </c:pt>
                <c:pt idx="88">
                  <c:v>26050</c:v>
                </c:pt>
                <c:pt idx="89">
                  <c:v>26100</c:v>
                </c:pt>
                <c:pt idx="90">
                  <c:v>26150</c:v>
                </c:pt>
                <c:pt idx="91">
                  <c:v>26200</c:v>
                </c:pt>
              </c:strCache>
            </c:strRef>
          </c:cat>
          <c:val>
            <c:numRef>
              <c:f>Sheet1!$B$2:$B$120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-18</c:v>
                </c:pt>
                <c:pt idx="17">
                  <c:v>0</c:v>
                </c:pt>
                <c:pt idx="18">
                  <c:v>73</c:v>
                </c:pt>
                <c:pt idx="19">
                  <c:v>17</c:v>
                </c:pt>
                <c:pt idx="20">
                  <c:v>311</c:v>
                </c:pt>
                <c:pt idx="21">
                  <c:v>279</c:v>
                </c:pt>
                <c:pt idx="22">
                  <c:v>687</c:v>
                </c:pt>
                <c:pt idx="23">
                  <c:v>479</c:v>
                </c:pt>
                <c:pt idx="24">
                  <c:v>881</c:v>
                </c:pt>
                <c:pt idx="25">
                  <c:v>841</c:v>
                </c:pt>
                <c:pt idx="26">
                  <c:v>715</c:v>
                </c:pt>
                <c:pt idx="27">
                  <c:v>1460</c:v>
                </c:pt>
                <c:pt idx="28">
                  <c:v>3320</c:v>
                </c:pt>
                <c:pt idx="29">
                  <c:v>3165</c:v>
                </c:pt>
                <c:pt idx="30">
                  <c:v>12276</c:v>
                </c:pt>
                <c:pt idx="31">
                  <c:v>18544</c:v>
                </c:pt>
                <c:pt idx="32">
                  <c:v>28419</c:v>
                </c:pt>
                <c:pt idx="33">
                  <c:v>22495</c:v>
                </c:pt>
                <c:pt idx="34">
                  <c:v>7012</c:v>
                </c:pt>
                <c:pt idx="35">
                  <c:v>-14954</c:v>
                </c:pt>
                <c:pt idx="36">
                  <c:v>-37071</c:v>
                </c:pt>
                <c:pt idx="37">
                  <c:v>1779</c:v>
                </c:pt>
                <c:pt idx="38">
                  <c:v>-5057</c:v>
                </c:pt>
                <c:pt idx="39">
                  <c:v>-2191</c:v>
                </c:pt>
                <c:pt idx="40">
                  <c:v>13936</c:v>
                </c:pt>
                <c:pt idx="41">
                  <c:v>5004</c:v>
                </c:pt>
                <c:pt idx="42">
                  <c:v>31720</c:v>
                </c:pt>
                <c:pt idx="43">
                  <c:v>-9867</c:v>
                </c:pt>
                <c:pt idx="44">
                  <c:v>-18259</c:v>
                </c:pt>
                <c:pt idx="45">
                  <c:v>-4836</c:v>
                </c:pt>
                <c:pt idx="46">
                  <c:v>-4159</c:v>
                </c:pt>
                <c:pt idx="47">
                  <c:v>-284</c:v>
                </c:pt>
                <c:pt idx="48">
                  <c:v>-11944</c:v>
                </c:pt>
                <c:pt idx="49">
                  <c:v>-1242</c:v>
                </c:pt>
                <c:pt idx="50">
                  <c:v>-17331</c:v>
                </c:pt>
                <c:pt idx="51">
                  <c:v>-1010</c:v>
                </c:pt>
                <c:pt idx="52">
                  <c:v>-25545</c:v>
                </c:pt>
                <c:pt idx="53">
                  <c:v>-34223</c:v>
                </c:pt>
                <c:pt idx="54">
                  <c:v>-29149</c:v>
                </c:pt>
                <c:pt idx="55">
                  <c:v>-8330</c:v>
                </c:pt>
                <c:pt idx="56">
                  <c:v>-16173</c:v>
                </c:pt>
                <c:pt idx="57">
                  <c:v>-6443</c:v>
                </c:pt>
                <c:pt idx="58">
                  <c:v>-14996</c:v>
                </c:pt>
                <c:pt idx="59">
                  <c:v>773</c:v>
                </c:pt>
                <c:pt idx="60">
                  <c:v>-13334</c:v>
                </c:pt>
                <c:pt idx="61">
                  <c:v>-824</c:v>
                </c:pt>
                <c:pt idx="62">
                  <c:v>-22803</c:v>
                </c:pt>
                <c:pt idx="63">
                  <c:v>-2223</c:v>
                </c:pt>
                <c:pt idx="64">
                  <c:v>-29610</c:v>
                </c:pt>
                <c:pt idx="65">
                  <c:v>-3281</c:v>
                </c:pt>
                <c:pt idx="66">
                  <c:v>-47119</c:v>
                </c:pt>
                <c:pt idx="67">
                  <c:v>-4047</c:v>
                </c:pt>
                <c:pt idx="68">
                  <c:v>-28669</c:v>
                </c:pt>
                <c:pt idx="69">
                  <c:v>-3859</c:v>
                </c:pt>
                <c:pt idx="70">
                  <c:v>-38024</c:v>
                </c:pt>
                <c:pt idx="71">
                  <c:v>-320</c:v>
                </c:pt>
                <c:pt idx="72">
                  <c:v>-20316</c:v>
                </c:pt>
                <c:pt idx="73">
                  <c:v>-3859</c:v>
                </c:pt>
                <c:pt idx="74">
                  <c:v>-14824</c:v>
                </c:pt>
                <c:pt idx="75">
                  <c:v>-1378</c:v>
                </c:pt>
                <c:pt idx="76">
                  <c:v>-29195</c:v>
                </c:pt>
                <c:pt idx="77">
                  <c:v>-1333</c:v>
                </c:pt>
                <c:pt idx="78">
                  <c:v>-1592</c:v>
                </c:pt>
                <c:pt idx="79">
                  <c:v>-108</c:v>
                </c:pt>
                <c:pt idx="80">
                  <c:v>-1037</c:v>
                </c:pt>
                <c:pt idx="81">
                  <c:v>27</c:v>
                </c:pt>
                <c:pt idx="82">
                  <c:v>-2605</c:v>
                </c:pt>
                <c:pt idx="83">
                  <c:v>-138</c:v>
                </c:pt>
                <c:pt idx="84">
                  <c:v>-8391</c:v>
                </c:pt>
                <c:pt idx="85">
                  <c:v>112</c:v>
                </c:pt>
                <c:pt idx="86">
                  <c:v>-8764</c:v>
                </c:pt>
                <c:pt idx="87">
                  <c:v>177</c:v>
                </c:pt>
                <c:pt idx="88">
                  <c:v>-572</c:v>
                </c:pt>
                <c:pt idx="89">
                  <c:v>-476</c:v>
                </c:pt>
                <c:pt idx="90">
                  <c:v>-107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E-457C-BC8A-81287BA13EBA}"/>
            </c:ext>
          </c:extLst>
        </c:ser>
        <c:ser>
          <c:idx val="2"/>
          <c:order val="1"/>
          <c:tx>
            <c:strRef>
              <c:f>Sheet1!$L$1</c:f>
              <c:strCache>
                <c:ptCount val="1"/>
                <c:pt idx="0">
                  <c:v>PUT CHANGE OI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Sheet1!$G$1:$G$114</c:f>
              <c:strCache>
                <c:ptCount val="92"/>
                <c:pt idx="0">
                  <c:v>STRIKE PRICE</c:v>
                </c:pt>
                <c:pt idx="1">
                  <c:v>21700</c:v>
                </c:pt>
                <c:pt idx="2">
                  <c:v>21750</c:v>
                </c:pt>
                <c:pt idx="3">
                  <c:v>21800</c:v>
                </c:pt>
                <c:pt idx="4">
                  <c:v>21850</c:v>
                </c:pt>
                <c:pt idx="5">
                  <c:v>21900</c:v>
                </c:pt>
                <c:pt idx="6">
                  <c:v>21950</c:v>
                </c:pt>
                <c:pt idx="7">
                  <c:v>22000</c:v>
                </c:pt>
                <c:pt idx="8">
                  <c:v>22050</c:v>
                </c:pt>
                <c:pt idx="9">
                  <c:v>22100</c:v>
                </c:pt>
                <c:pt idx="10">
                  <c:v>22150</c:v>
                </c:pt>
                <c:pt idx="11">
                  <c:v>22200</c:v>
                </c:pt>
                <c:pt idx="12">
                  <c:v>22250</c:v>
                </c:pt>
                <c:pt idx="13">
                  <c:v>22300</c:v>
                </c:pt>
                <c:pt idx="14">
                  <c:v>22350</c:v>
                </c:pt>
                <c:pt idx="15">
                  <c:v>22400</c:v>
                </c:pt>
                <c:pt idx="16">
                  <c:v>22450</c:v>
                </c:pt>
                <c:pt idx="17">
                  <c:v>22500</c:v>
                </c:pt>
                <c:pt idx="18">
                  <c:v>22550</c:v>
                </c:pt>
                <c:pt idx="19">
                  <c:v>22600</c:v>
                </c:pt>
                <c:pt idx="20">
                  <c:v>22650</c:v>
                </c:pt>
                <c:pt idx="21">
                  <c:v>22700</c:v>
                </c:pt>
                <c:pt idx="22">
                  <c:v>22750</c:v>
                </c:pt>
                <c:pt idx="23">
                  <c:v>22800</c:v>
                </c:pt>
                <c:pt idx="24">
                  <c:v>22850</c:v>
                </c:pt>
                <c:pt idx="25">
                  <c:v>22900</c:v>
                </c:pt>
                <c:pt idx="26">
                  <c:v>22950</c:v>
                </c:pt>
                <c:pt idx="27">
                  <c:v>23000</c:v>
                </c:pt>
                <c:pt idx="28">
                  <c:v>23050</c:v>
                </c:pt>
                <c:pt idx="29">
                  <c:v>23100</c:v>
                </c:pt>
                <c:pt idx="30">
                  <c:v>23150</c:v>
                </c:pt>
                <c:pt idx="31">
                  <c:v>23200</c:v>
                </c:pt>
                <c:pt idx="32">
                  <c:v>23250</c:v>
                </c:pt>
                <c:pt idx="33">
                  <c:v>23300</c:v>
                </c:pt>
                <c:pt idx="34">
                  <c:v>23350</c:v>
                </c:pt>
                <c:pt idx="35">
                  <c:v>23400</c:v>
                </c:pt>
                <c:pt idx="36">
                  <c:v>23450</c:v>
                </c:pt>
                <c:pt idx="37">
                  <c:v>23500</c:v>
                </c:pt>
                <c:pt idx="38">
                  <c:v>23550</c:v>
                </c:pt>
                <c:pt idx="39">
                  <c:v>23600</c:v>
                </c:pt>
                <c:pt idx="40">
                  <c:v>23650</c:v>
                </c:pt>
                <c:pt idx="41">
                  <c:v>23700</c:v>
                </c:pt>
                <c:pt idx="42">
                  <c:v>23750</c:v>
                </c:pt>
                <c:pt idx="43">
                  <c:v>23800</c:v>
                </c:pt>
                <c:pt idx="44">
                  <c:v>23850</c:v>
                </c:pt>
                <c:pt idx="45">
                  <c:v>23900</c:v>
                </c:pt>
                <c:pt idx="46">
                  <c:v>23950</c:v>
                </c:pt>
                <c:pt idx="47">
                  <c:v>24000</c:v>
                </c:pt>
                <c:pt idx="48">
                  <c:v>24050</c:v>
                </c:pt>
                <c:pt idx="49">
                  <c:v>24100</c:v>
                </c:pt>
                <c:pt idx="50">
                  <c:v>24150</c:v>
                </c:pt>
                <c:pt idx="51">
                  <c:v>24200</c:v>
                </c:pt>
                <c:pt idx="52">
                  <c:v>24250</c:v>
                </c:pt>
                <c:pt idx="53">
                  <c:v>24300</c:v>
                </c:pt>
                <c:pt idx="54">
                  <c:v>24350</c:v>
                </c:pt>
                <c:pt idx="55">
                  <c:v>24400</c:v>
                </c:pt>
                <c:pt idx="56">
                  <c:v>24450</c:v>
                </c:pt>
                <c:pt idx="57">
                  <c:v>24500</c:v>
                </c:pt>
                <c:pt idx="58">
                  <c:v>24550</c:v>
                </c:pt>
                <c:pt idx="59">
                  <c:v>24600</c:v>
                </c:pt>
                <c:pt idx="60">
                  <c:v>24650</c:v>
                </c:pt>
                <c:pt idx="61">
                  <c:v>24700</c:v>
                </c:pt>
                <c:pt idx="62">
                  <c:v>24750</c:v>
                </c:pt>
                <c:pt idx="63">
                  <c:v>24800</c:v>
                </c:pt>
                <c:pt idx="64">
                  <c:v>24850</c:v>
                </c:pt>
                <c:pt idx="65">
                  <c:v>24900</c:v>
                </c:pt>
                <c:pt idx="66">
                  <c:v>24950</c:v>
                </c:pt>
                <c:pt idx="67">
                  <c:v>25000</c:v>
                </c:pt>
                <c:pt idx="68">
                  <c:v>25050</c:v>
                </c:pt>
                <c:pt idx="69">
                  <c:v>25100</c:v>
                </c:pt>
                <c:pt idx="70">
                  <c:v>25150</c:v>
                </c:pt>
                <c:pt idx="71">
                  <c:v>25200</c:v>
                </c:pt>
                <c:pt idx="72">
                  <c:v>25250</c:v>
                </c:pt>
                <c:pt idx="73">
                  <c:v>25300</c:v>
                </c:pt>
                <c:pt idx="74">
                  <c:v>25350</c:v>
                </c:pt>
                <c:pt idx="75">
                  <c:v>25400</c:v>
                </c:pt>
                <c:pt idx="76">
                  <c:v>25450</c:v>
                </c:pt>
                <c:pt idx="77">
                  <c:v>25500</c:v>
                </c:pt>
                <c:pt idx="78">
                  <c:v>25550</c:v>
                </c:pt>
                <c:pt idx="79">
                  <c:v>25600</c:v>
                </c:pt>
                <c:pt idx="80">
                  <c:v>25650</c:v>
                </c:pt>
                <c:pt idx="81">
                  <c:v>25700</c:v>
                </c:pt>
                <c:pt idx="82">
                  <c:v>25750</c:v>
                </c:pt>
                <c:pt idx="83">
                  <c:v>25800</c:v>
                </c:pt>
                <c:pt idx="84">
                  <c:v>25850</c:v>
                </c:pt>
                <c:pt idx="85">
                  <c:v>25900</c:v>
                </c:pt>
                <c:pt idx="86">
                  <c:v>25950</c:v>
                </c:pt>
                <c:pt idx="87">
                  <c:v>26000</c:v>
                </c:pt>
                <c:pt idx="88">
                  <c:v>26050</c:v>
                </c:pt>
                <c:pt idx="89">
                  <c:v>26100</c:v>
                </c:pt>
                <c:pt idx="90">
                  <c:v>26150</c:v>
                </c:pt>
                <c:pt idx="91">
                  <c:v>26200</c:v>
                </c:pt>
              </c:strCache>
            </c:strRef>
          </c:cat>
          <c:val>
            <c:numRef>
              <c:f>Sheet1!$L$2:$L$120</c:f>
              <c:numCache>
                <c:formatCode>General</c:formatCode>
                <c:ptCount val="119"/>
                <c:pt idx="0">
                  <c:v>67656</c:v>
                </c:pt>
                <c:pt idx="1">
                  <c:v>8462</c:v>
                </c:pt>
                <c:pt idx="2">
                  <c:v>25499</c:v>
                </c:pt>
                <c:pt idx="3">
                  <c:v>3700</c:v>
                </c:pt>
                <c:pt idx="4">
                  <c:v>14818</c:v>
                </c:pt>
                <c:pt idx="5">
                  <c:v>13202</c:v>
                </c:pt>
                <c:pt idx="6">
                  <c:v>77242</c:v>
                </c:pt>
                <c:pt idx="7">
                  <c:v>1438</c:v>
                </c:pt>
                <c:pt idx="8">
                  <c:v>-15376</c:v>
                </c:pt>
                <c:pt idx="9">
                  <c:v>1063</c:v>
                </c:pt>
                <c:pt idx="10">
                  <c:v>19165</c:v>
                </c:pt>
                <c:pt idx="11">
                  <c:v>11001</c:v>
                </c:pt>
                <c:pt idx="12">
                  <c:v>21023</c:v>
                </c:pt>
                <c:pt idx="13">
                  <c:v>5102</c:v>
                </c:pt>
                <c:pt idx="14">
                  <c:v>23498</c:v>
                </c:pt>
                <c:pt idx="15">
                  <c:v>2737</c:v>
                </c:pt>
                <c:pt idx="16">
                  <c:v>21061</c:v>
                </c:pt>
                <c:pt idx="17">
                  <c:v>11113</c:v>
                </c:pt>
                <c:pt idx="18">
                  <c:v>18963</c:v>
                </c:pt>
                <c:pt idx="19">
                  <c:v>10323</c:v>
                </c:pt>
                <c:pt idx="20">
                  <c:v>36234</c:v>
                </c:pt>
                <c:pt idx="21">
                  <c:v>22388</c:v>
                </c:pt>
                <c:pt idx="22">
                  <c:v>25097</c:v>
                </c:pt>
                <c:pt idx="23">
                  <c:v>29802</c:v>
                </c:pt>
                <c:pt idx="24">
                  <c:v>51043</c:v>
                </c:pt>
                <c:pt idx="25">
                  <c:v>10258</c:v>
                </c:pt>
                <c:pt idx="26">
                  <c:v>26843</c:v>
                </c:pt>
                <c:pt idx="27">
                  <c:v>8196</c:v>
                </c:pt>
                <c:pt idx="28">
                  <c:v>32038</c:v>
                </c:pt>
                <c:pt idx="29">
                  <c:v>35697</c:v>
                </c:pt>
                <c:pt idx="30">
                  <c:v>56084</c:v>
                </c:pt>
                <c:pt idx="31">
                  <c:v>95016</c:v>
                </c:pt>
                <c:pt idx="32">
                  <c:v>116304</c:v>
                </c:pt>
                <c:pt idx="33">
                  <c:v>41060</c:v>
                </c:pt>
                <c:pt idx="34">
                  <c:v>15434</c:v>
                </c:pt>
                <c:pt idx="35">
                  <c:v>5971</c:v>
                </c:pt>
                <c:pt idx="36">
                  <c:v>-30755</c:v>
                </c:pt>
                <c:pt idx="37">
                  <c:v>-7449</c:v>
                </c:pt>
                <c:pt idx="38">
                  <c:v>-13466</c:v>
                </c:pt>
                <c:pt idx="39">
                  <c:v>-4208</c:v>
                </c:pt>
                <c:pt idx="40">
                  <c:v>-10812</c:v>
                </c:pt>
                <c:pt idx="41">
                  <c:v>-7349</c:v>
                </c:pt>
                <c:pt idx="42">
                  <c:v>-9985</c:v>
                </c:pt>
                <c:pt idx="43">
                  <c:v>-1552</c:v>
                </c:pt>
                <c:pt idx="44">
                  <c:v>-6822</c:v>
                </c:pt>
                <c:pt idx="45">
                  <c:v>-766</c:v>
                </c:pt>
                <c:pt idx="46">
                  <c:v>-9962</c:v>
                </c:pt>
                <c:pt idx="47">
                  <c:v>-446</c:v>
                </c:pt>
                <c:pt idx="48">
                  <c:v>-2796</c:v>
                </c:pt>
                <c:pt idx="49">
                  <c:v>-101</c:v>
                </c:pt>
                <c:pt idx="50">
                  <c:v>-2143</c:v>
                </c:pt>
                <c:pt idx="51">
                  <c:v>-117</c:v>
                </c:pt>
                <c:pt idx="52">
                  <c:v>-718</c:v>
                </c:pt>
                <c:pt idx="53">
                  <c:v>-149</c:v>
                </c:pt>
                <c:pt idx="54">
                  <c:v>-1044</c:v>
                </c:pt>
                <c:pt idx="55">
                  <c:v>-58</c:v>
                </c:pt>
                <c:pt idx="56">
                  <c:v>-1659</c:v>
                </c:pt>
                <c:pt idx="57">
                  <c:v>-70</c:v>
                </c:pt>
                <c:pt idx="58">
                  <c:v>-716</c:v>
                </c:pt>
                <c:pt idx="59">
                  <c:v>-57</c:v>
                </c:pt>
                <c:pt idx="60">
                  <c:v>-166</c:v>
                </c:pt>
                <c:pt idx="61">
                  <c:v>-11</c:v>
                </c:pt>
                <c:pt idx="62">
                  <c:v>-299</c:v>
                </c:pt>
                <c:pt idx="63">
                  <c:v>0</c:v>
                </c:pt>
                <c:pt idx="64">
                  <c:v>-143</c:v>
                </c:pt>
                <c:pt idx="65">
                  <c:v>0</c:v>
                </c:pt>
                <c:pt idx="66">
                  <c:v>-730</c:v>
                </c:pt>
                <c:pt idx="67">
                  <c:v>0</c:v>
                </c:pt>
                <c:pt idx="68">
                  <c:v>-18</c:v>
                </c:pt>
                <c:pt idx="69">
                  <c:v>0</c:v>
                </c:pt>
                <c:pt idx="70">
                  <c:v>-3</c:v>
                </c:pt>
                <c:pt idx="71">
                  <c:v>0</c:v>
                </c:pt>
                <c:pt idx="72">
                  <c:v>-1</c:v>
                </c:pt>
                <c:pt idx="73">
                  <c:v>0</c:v>
                </c:pt>
                <c:pt idx="74">
                  <c:v>-1</c:v>
                </c:pt>
                <c:pt idx="75">
                  <c:v>0</c:v>
                </c:pt>
                <c:pt idx="76">
                  <c:v>-585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-524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3E-457C-BC8A-81287BA13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477807"/>
        <c:axId val="288481167"/>
      </c:barChart>
      <c:catAx>
        <c:axId val="28847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81167"/>
        <c:crosses val="autoZero"/>
        <c:auto val="1"/>
        <c:lblAlgn val="ctr"/>
        <c:lblOffset val="100"/>
        <c:noMultiLvlLbl val="0"/>
      </c:catAx>
      <c:valAx>
        <c:axId val="28848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7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F6-4C88-8A46-393640F30AB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F6-4C88-8A46-393640F30AB3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F6-4C88-8A46-393640F30AB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F6-4C88-8A46-393640F30AB3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[1]Sheet1!$P$7:$P$10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F6-4C88-8A46-393640F30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Sheet2!$O$16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F6-4C88-8A46-393640F30AB3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25F6-4C88-8A46-393640F30AB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5F6-4C88-8A46-393640F30AB3}"/>
              </c:ext>
            </c:extLst>
          </c:dPt>
          <c:val>
            <c:numRef>
              <c:f>Sheet2!$P$16:$R$16</c:f>
              <c:numCache>
                <c:formatCode>0.00%</c:formatCode>
                <c:ptCount val="3"/>
                <c:pt idx="0" formatCode="0%">
                  <c:v>0</c:v>
                </c:pt>
                <c:pt idx="1">
                  <c:v>0.01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5F6-4C88-8A46-393640F30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B9-4288-85D9-A3C489042E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B9-4288-85D9-A3C489042E40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7B9-4288-85D9-A3C489042E4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7B9-4288-85D9-A3C489042E40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Sheet3!$P$7:$P$10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B9-4288-85D9-A3C489042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Sheet3!$O$16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7B9-4288-85D9-A3C489042E40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7B9-4288-85D9-A3C489042E4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7B9-4288-85D9-A3C489042E40}"/>
              </c:ext>
            </c:extLst>
          </c:dPt>
          <c:val>
            <c:numRef>
              <c:f>Sheet3!$P$16:$R$16</c:f>
              <c:numCache>
                <c:formatCode>0.00%</c:formatCode>
                <c:ptCount val="3"/>
                <c:pt idx="0" formatCode="0%">
                  <c:v>9.080000000000292E-2</c:v>
                </c:pt>
                <c:pt idx="1">
                  <c:v>0.01</c:v>
                </c:pt>
                <c:pt idx="2" formatCode="0%">
                  <c:v>1.3991999999999971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7B9-4288-85D9-A3C489042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7A-4957-9265-E9673C1A0294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7A-4957-9265-E9673C1A0294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7A-4957-9265-E9673C1A029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7A-4957-9265-E9673C1A0294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Sheet4!$P$7:$P$10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7A-4957-9265-E9673C1A0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Sheet4!$O$16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B7A-4957-9265-E9673C1A0294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B7A-4957-9265-E9673C1A02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B7A-4957-9265-E9673C1A0294}"/>
              </c:ext>
            </c:extLst>
          </c:dPt>
          <c:val>
            <c:numRef>
              <c:f>Sheet4!$P$16:$R$16</c:f>
              <c:numCache>
                <c:formatCode>0.00%</c:formatCode>
                <c:ptCount val="3"/>
                <c:pt idx="0" formatCode="0%">
                  <c:v>0.78175999999999479</c:v>
                </c:pt>
                <c:pt idx="1">
                  <c:v>0.01</c:v>
                </c:pt>
                <c:pt idx="2" formatCode="0%">
                  <c:v>0.7082400000000052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B7A-4957-9265-E9673C1A0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3055555555555558E-2"/>
          <c:y val="0.2511428258967629"/>
          <c:w val="0.81388888888888888"/>
          <c:h val="0.65757545931758532"/>
        </c:manualLayout>
      </c:layout>
      <c:pie3DChart>
        <c:varyColors val="1"/>
        <c:ser>
          <c:idx val="0"/>
          <c:order val="0"/>
          <c:dPt>
            <c:idx val="0"/>
            <c:bubble3D val="0"/>
            <c:explosion val="5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296-4D55-A76F-E685A1253BE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9296-4D55-A76F-E685A1253BE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296-4D55-A76F-E685A1253BE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296-4D55-A76F-E685A1253B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Optionchain!$X$11:$Y$11</c:f>
              <c:strCache>
                <c:ptCount val="2"/>
                <c:pt idx="0">
                  <c:v>RETAILER</c:v>
                </c:pt>
                <c:pt idx="1">
                  <c:v>BIG PLAYER</c:v>
                </c:pt>
              </c:strCache>
            </c:strRef>
          </c:cat>
          <c:val>
            <c:numRef>
              <c:f>Optionchain!$X$12:$Y$12</c:f>
              <c:numCache>
                <c:formatCode>General</c:formatCode>
                <c:ptCount val="2"/>
                <c:pt idx="0">
                  <c:v>92.999399999999994</c:v>
                </c:pt>
                <c:pt idx="1">
                  <c:v>138.02295000000001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6-4D55-A76F-E685A1253BE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800">
                <a:solidFill>
                  <a:schemeClr val="tx1"/>
                </a:solidFill>
              </a:rPr>
              <a:t>CALL OI VS PUT OI</a:t>
            </a:r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5"/>
          <c:order val="0"/>
          <c:tx>
            <c:v>PUT 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Optionchain!$H$8:$H$27</c:f>
              <c:numCache>
                <c:formatCode>General</c:formatCode>
                <c:ptCount val="20"/>
                <c:pt idx="0">
                  <c:v>22950</c:v>
                </c:pt>
                <c:pt idx="1">
                  <c:v>23000</c:v>
                </c:pt>
                <c:pt idx="2">
                  <c:v>23050</c:v>
                </c:pt>
                <c:pt idx="3">
                  <c:v>23100</c:v>
                </c:pt>
                <c:pt idx="4">
                  <c:v>23150</c:v>
                </c:pt>
                <c:pt idx="5">
                  <c:v>23200</c:v>
                </c:pt>
                <c:pt idx="6">
                  <c:v>23250</c:v>
                </c:pt>
                <c:pt idx="7">
                  <c:v>23300</c:v>
                </c:pt>
                <c:pt idx="8">
                  <c:v>23350</c:v>
                </c:pt>
                <c:pt idx="9">
                  <c:v>23400</c:v>
                </c:pt>
                <c:pt idx="10">
                  <c:v>23450</c:v>
                </c:pt>
                <c:pt idx="11">
                  <c:v>23500</c:v>
                </c:pt>
                <c:pt idx="12">
                  <c:v>23550</c:v>
                </c:pt>
                <c:pt idx="13">
                  <c:v>23600</c:v>
                </c:pt>
                <c:pt idx="14">
                  <c:v>23650</c:v>
                </c:pt>
                <c:pt idx="15">
                  <c:v>23700</c:v>
                </c:pt>
                <c:pt idx="16">
                  <c:v>23750</c:v>
                </c:pt>
                <c:pt idx="17">
                  <c:v>23800</c:v>
                </c:pt>
                <c:pt idx="18">
                  <c:v>23850</c:v>
                </c:pt>
                <c:pt idx="19">
                  <c:v>23900</c:v>
                </c:pt>
              </c:numCache>
            </c:numRef>
          </c:cat>
          <c:val>
            <c:numRef>
              <c:f>Optionchain!$N$8:$N$27</c:f>
              <c:numCache>
                <c:formatCode>General</c:formatCode>
                <c:ptCount val="20"/>
                <c:pt idx="0">
                  <c:v>35.377549999999999</c:v>
                </c:pt>
                <c:pt idx="1">
                  <c:v>123.59165</c:v>
                </c:pt>
                <c:pt idx="2">
                  <c:v>32.132100000000001</c:v>
                </c:pt>
                <c:pt idx="3">
                  <c:v>78.978250000000003</c:v>
                </c:pt>
                <c:pt idx="4">
                  <c:v>42.751150000000003</c:v>
                </c:pt>
                <c:pt idx="5">
                  <c:v>110.38039999999999</c:v>
                </c:pt>
                <c:pt idx="6">
                  <c:v>80.386150000000001</c:v>
                </c:pt>
                <c:pt idx="7">
                  <c:v>138.02295000000001</c:v>
                </c:pt>
                <c:pt idx="8">
                  <c:v>60.843249999999998</c:v>
                </c:pt>
                <c:pt idx="9">
                  <c:v>89.896950000000004</c:v>
                </c:pt>
                <c:pt idx="10">
                  <c:v>35.482199999999999</c:v>
                </c:pt>
                <c:pt idx="11">
                  <c:v>42.456049999999998</c:v>
                </c:pt>
                <c:pt idx="12">
                  <c:v>9.2033500000000004</c:v>
                </c:pt>
                <c:pt idx="13">
                  <c:v>13.907400000000001</c:v>
                </c:pt>
                <c:pt idx="14">
                  <c:v>5.2929500000000003</c:v>
                </c:pt>
                <c:pt idx="15">
                  <c:v>15.00915</c:v>
                </c:pt>
                <c:pt idx="16">
                  <c:v>4.4082999999999997</c:v>
                </c:pt>
                <c:pt idx="17">
                  <c:v>10.31875</c:v>
                </c:pt>
                <c:pt idx="18">
                  <c:v>2.1749000000000001</c:v>
                </c:pt>
                <c:pt idx="19">
                  <c:v>11.14165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F96-4956-8223-272A0B79761B}"/>
            </c:ext>
          </c:extLst>
        </c:ser>
        <c:ser>
          <c:idx val="0"/>
          <c:order val="1"/>
          <c:tx>
            <c:v>CALL OI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Optionchain!$H$8:$H$27</c:f>
              <c:numCache>
                <c:formatCode>General</c:formatCode>
                <c:ptCount val="20"/>
                <c:pt idx="0">
                  <c:v>22950</c:v>
                </c:pt>
                <c:pt idx="1">
                  <c:v>23000</c:v>
                </c:pt>
                <c:pt idx="2">
                  <c:v>23050</c:v>
                </c:pt>
                <c:pt idx="3">
                  <c:v>23100</c:v>
                </c:pt>
                <c:pt idx="4">
                  <c:v>23150</c:v>
                </c:pt>
                <c:pt idx="5">
                  <c:v>23200</c:v>
                </c:pt>
                <c:pt idx="6">
                  <c:v>23250</c:v>
                </c:pt>
                <c:pt idx="7">
                  <c:v>23300</c:v>
                </c:pt>
                <c:pt idx="8">
                  <c:v>23350</c:v>
                </c:pt>
                <c:pt idx="9">
                  <c:v>23400</c:v>
                </c:pt>
                <c:pt idx="10">
                  <c:v>23450</c:v>
                </c:pt>
                <c:pt idx="11">
                  <c:v>23500</c:v>
                </c:pt>
                <c:pt idx="12">
                  <c:v>23550</c:v>
                </c:pt>
                <c:pt idx="13">
                  <c:v>23600</c:v>
                </c:pt>
                <c:pt idx="14">
                  <c:v>23650</c:v>
                </c:pt>
                <c:pt idx="15">
                  <c:v>23700</c:v>
                </c:pt>
                <c:pt idx="16">
                  <c:v>23750</c:v>
                </c:pt>
                <c:pt idx="17">
                  <c:v>23800</c:v>
                </c:pt>
                <c:pt idx="18">
                  <c:v>23850</c:v>
                </c:pt>
                <c:pt idx="19">
                  <c:v>23900</c:v>
                </c:pt>
              </c:numCache>
            </c:numRef>
          </c:cat>
          <c:val>
            <c:numRef>
              <c:f>Optionchain!$B$8:$B$27</c:f>
              <c:numCache>
                <c:formatCode>General</c:formatCode>
                <c:ptCount val="20"/>
                <c:pt idx="0">
                  <c:v>0.62855000000000005</c:v>
                </c:pt>
                <c:pt idx="1">
                  <c:v>3.8850500000000001</c:v>
                </c:pt>
                <c:pt idx="2">
                  <c:v>1.2544999999999999</c:v>
                </c:pt>
                <c:pt idx="3">
                  <c:v>3.6081500000000002</c:v>
                </c:pt>
                <c:pt idx="4">
                  <c:v>2.6812499999999999</c:v>
                </c:pt>
                <c:pt idx="5">
                  <c:v>11.61355</c:v>
                </c:pt>
                <c:pt idx="6">
                  <c:v>14.02895</c:v>
                </c:pt>
                <c:pt idx="7">
                  <c:v>27.770600000000002</c:v>
                </c:pt>
                <c:pt idx="8">
                  <c:v>21.236799999999999</c:v>
                </c:pt>
                <c:pt idx="9">
                  <c:v>61.5914</c:v>
                </c:pt>
                <c:pt idx="10">
                  <c:v>40.385800000000003</c:v>
                </c:pt>
                <c:pt idx="11">
                  <c:v>92.999399999999994</c:v>
                </c:pt>
                <c:pt idx="12">
                  <c:v>48.807200000000002</c:v>
                </c:pt>
                <c:pt idx="13">
                  <c:v>79.028949999999995</c:v>
                </c:pt>
                <c:pt idx="14">
                  <c:v>49.737349999999999</c:v>
                </c:pt>
                <c:pt idx="15">
                  <c:v>100.399</c:v>
                </c:pt>
                <c:pt idx="16">
                  <c:v>54.0319</c:v>
                </c:pt>
                <c:pt idx="17">
                  <c:v>115.93985000000001</c:v>
                </c:pt>
                <c:pt idx="18">
                  <c:v>30.117750000000001</c:v>
                </c:pt>
                <c:pt idx="19">
                  <c:v>69.046250000000001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F96-4956-8223-272A0B797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4644703"/>
        <c:axId val="554647583"/>
      </c:barChart>
      <c:catAx>
        <c:axId val="554644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47583"/>
        <c:crosses val="autoZero"/>
        <c:auto val="1"/>
        <c:lblAlgn val="ctr"/>
        <c:lblOffset val="100"/>
        <c:noMultiLvlLbl val="0"/>
      </c:catAx>
      <c:valAx>
        <c:axId val="554647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44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PUT </a:t>
            </a:r>
            <a:r>
              <a:rPr lang="en-US" sz="1800" b="1">
                <a:solidFill>
                  <a:schemeClr val="tx1"/>
                </a:solidFill>
              </a:rPr>
              <a:t>COI</a:t>
            </a:r>
            <a:r>
              <a:rPr lang="en-US" sz="1800" b="1"/>
              <a:t> VS CALL COI</a:t>
            </a:r>
          </a:p>
        </c:rich>
      </c:tx>
      <c:overlay val="0"/>
      <c:spPr>
        <a:solidFill>
          <a:schemeClr val="bg1"/>
        </a:solidFill>
        <a:ln>
          <a:solidFill>
            <a:schemeClr val="tx1">
              <a:alpha val="78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033245844269465E-2"/>
          <c:y val="0.17171296296296296"/>
          <c:w val="0.91841119860017495"/>
          <c:h val="0.82828703703703699"/>
        </c:manualLayout>
      </c:layout>
      <c:barChart>
        <c:barDir val="col"/>
        <c:grouping val="clustered"/>
        <c:varyColors val="0"/>
        <c:ser>
          <c:idx val="0"/>
          <c:order val="0"/>
          <c:tx>
            <c:v>PUT COI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Optionchain!$H$8:$H$27</c:f>
              <c:numCache>
                <c:formatCode>General</c:formatCode>
                <c:ptCount val="20"/>
                <c:pt idx="0">
                  <c:v>22950</c:v>
                </c:pt>
                <c:pt idx="1">
                  <c:v>23000</c:v>
                </c:pt>
                <c:pt idx="2">
                  <c:v>23050</c:v>
                </c:pt>
                <c:pt idx="3">
                  <c:v>23100</c:v>
                </c:pt>
                <c:pt idx="4">
                  <c:v>23150</c:v>
                </c:pt>
                <c:pt idx="5">
                  <c:v>23200</c:v>
                </c:pt>
                <c:pt idx="6">
                  <c:v>23250</c:v>
                </c:pt>
                <c:pt idx="7">
                  <c:v>23300</c:v>
                </c:pt>
                <c:pt idx="8">
                  <c:v>23350</c:v>
                </c:pt>
                <c:pt idx="9">
                  <c:v>23400</c:v>
                </c:pt>
                <c:pt idx="10">
                  <c:v>23450</c:v>
                </c:pt>
                <c:pt idx="11">
                  <c:v>23500</c:v>
                </c:pt>
                <c:pt idx="12">
                  <c:v>23550</c:v>
                </c:pt>
                <c:pt idx="13">
                  <c:v>23600</c:v>
                </c:pt>
                <c:pt idx="14">
                  <c:v>23650</c:v>
                </c:pt>
                <c:pt idx="15">
                  <c:v>23700</c:v>
                </c:pt>
                <c:pt idx="16">
                  <c:v>23750</c:v>
                </c:pt>
                <c:pt idx="17">
                  <c:v>23800</c:v>
                </c:pt>
                <c:pt idx="18">
                  <c:v>23850</c:v>
                </c:pt>
                <c:pt idx="19">
                  <c:v>23900</c:v>
                </c:pt>
              </c:numCache>
            </c:numRef>
          </c:cat>
          <c:val>
            <c:numRef>
              <c:f>Optionchain!$M$8:$M$27</c:f>
              <c:numCache>
                <c:formatCode>General</c:formatCode>
                <c:ptCount val="20"/>
                <c:pt idx="0">
                  <c:v>6.6677</c:v>
                </c:pt>
                <c:pt idx="1">
                  <c:v>17.447949999999999</c:v>
                </c:pt>
                <c:pt idx="2">
                  <c:v>5.3273999999999999</c:v>
                </c:pt>
                <c:pt idx="3">
                  <c:v>20.8247</c:v>
                </c:pt>
                <c:pt idx="4">
                  <c:v>23.203050000000001</c:v>
                </c:pt>
                <c:pt idx="5">
                  <c:v>36.454599999999999</c:v>
                </c:pt>
                <c:pt idx="6">
                  <c:v>61.760399999999997</c:v>
                </c:pt>
                <c:pt idx="7">
                  <c:v>75.5976</c:v>
                </c:pt>
                <c:pt idx="8">
                  <c:v>26.689</c:v>
                </c:pt>
                <c:pt idx="9">
                  <c:v>10.0321</c:v>
                </c:pt>
                <c:pt idx="10">
                  <c:v>3.8811499999999999</c:v>
                </c:pt>
                <c:pt idx="11">
                  <c:v>-19.990749999999998</c:v>
                </c:pt>
                <c:pt idx="12">
                  <c:v>-4.84185</c:v>
                </c:pt>
                <c:pt idx="13">
                  <c:v>-8.7529000000000003</c:v>
                </c:pt>
                <c:pt idx="14">
                  <c:v>-2.7351999999999999</c:v>
                </c:pt>
                <c:pt idx="15">
                  <c:v>-7.0278</c:v>
                </c:pt>
                <c:pt idx="16">
                  <c:v>-4.7768499999999996</c:v>
                </c:pt>
                <c:pt idx="17">
                  <c:v>-6.4902499999999996</c:v>
                </c:pt>
                <c:pt idx="18">
                  <c:v>-1.0087999999999999</c:v>
                </c:pt>
                <c:pt idx="19">
                  <c:v>-4.4343000000000004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1-435B-BD1B-AE6B3ECDAD96}"/>
            </c:ext>
          </c:extLst>
        </c:ser>
        <c:ser>
          <c:idx val="1"/>
          <c:order val="1"/>
          <c:tx>
            <c:v>CALL COI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Optionchain!$H$8:$H$27</c:f>
              <c:numCache>
                <c:formatCode>General</c:formatCode>
                <c:ptCount val="20"/>
                <c:pt idx="0">
                  <c:v>22950</c:v>
                </c:pt>
                <c:pt idx="1">
                  <c:v>23000</c:v>
                </c:pt>
                <c:pt idx="2">
                  <c:v>23050</c:v>
                </c:pt>
                <c:pt idx="3">
                  <c:v>23100</c:v>
                </c:pt>
                <c:pt idx="4">
                  <c:v>23150</c:v>
                </c:pt>
                <c:pt idx="5">
                  <c:v>23200</c:v>
                </c:pt>
                <c:pt idx="6">
                  <c:v>23250</c:v>
                </c:pt>
                <c:pt idx="7">
                  <c:v>23300</c:v>
                </c:pt>
                <c:pt idx="8">
                  <c:v>23350</c:v>
                </c:pt>
                <c:pt idx="9">
                  <c:v>23400</c:v>
                </c:pt>
                <c:pt idx="10">
                  <c:v>23450</c:v>
                </c:pt>
                <c:pt idx="11">
                  <c:v>23500</c:v>
                </c:pt>
                <c:pt idx="12">
                  <c:v>23550</c:v>
                </c:pt>
                <c:pt idx="13">
                  <c:v>23600</c:v>
                </c:pt>
                <c:pt idx="14">
                  <c:v>23650</c:v>
                </c:pt>
                <c:pt idx="15">
                  <c:v>23700</c:v>
                </c:pt>
                <c:pt idx="16">
                  <c:v>23750</c:v>
                </c:pt>
                <c:pt idx="17">
                  <c:v>23800</c:v>
                </c:pt>
                <c:pt idx="18">
                  <c:v>23850</c:v>
                </c:pt>
                <c:pt idx="19">
                  <c:v>23900</c:v>
                </c:pt>
              </c:numCache>
            </c:numRef>
          </c:cat>
          <c:val>
            <c:numRef>
              <c:f>Optionchain!$C$8:$C$27</c:f>
              <c:numCache>
                <c:formatCode>General</c:formatCode>
                <c:ptCount val="20"/>
                <c:pt idx="0">
                  <c:v>0.54664999999999997</c:v>
                </c:pt>
                <c:pt idx="1">
                  <c:v>0.46475</c:v>
                </c:pt>
                <c:pt idx="2">
                  <c:v>0.94899999999999995</c:v>
                </c:pt>
                <c:pt idx="3">
                  <c:v>2.1579999999999999</c:v>
                </c:pt>
                <c:pt idx="4">
                  <c:v>2.0572499999999998</c:v>
                </c:pt>
                <c:pt idx="5">
                  <c:v>7.9794</c:v>
                </c:pt>
                <c:pt idx="6">
                  <c:v>12.053599999999999</c:v>
                </c:pt>
                <c:pt idx="7">
                  <c:v>18.472349999999999</c:v>
                </c:pt>
                <c:pt idx="8">
                  <c:v>14.62175</c:v>
                </c:pt>
                <c:pt idx="9">
                  <c:v>4.5578000000000003</c:v>
                </c:pt>
                <c:pt idx="10">
                  <c:v>-9.7201000000000004</c:v>
                </c:pt>
                <c:pt idx="11">
                  <c:v>-24.096150000000002</c:v>
                </c:pt>
                <c:pt idx="12">
                  <c:v>1.15635</c:v>
                </c:pt>
                <c:pt idx="13">
                  <c:v>-3.2870499999999998</c:v>
                </c:pt>
                <c:pt idx="14">
                  <c:v>-1.42415</c:v>
                </c:pt>
                <c:pt idx="15">
                  <c:v>9.0584000000000007</c:v>
                </c:pt>
                <c:pt idx="16">
                  <c:v>3.2526000000000002</c:v>
                </c:pt>
                <c:pt idx="17">
                  <c:v>20.617999999999999</c:v>
                </c:pt>
                <c:pt idx="18">
                  <c:v>-6.4135499999999999</c:v>
                </c:pt>
                <c:pt idx="19">
                  <c:v>-11.86835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81-435B-BD1B-AE6B3ECD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3439"/>
        <c:axId val="441637119"/>
      </c:barChart>
      <c:catAx>
        <c:axId val="44165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37119"/>
        <c:crosses val="autoZero"/>
        <c:auto val="1"/>
        <c:lblAlgn val="ctr"/>
        <c:lblOffset val="100"/>
        <c:noMultiLvlLbl val="0"/>
      </c:catAx>
      <c:valAx>
        <c:axId val="441637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165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/>
              <a:t>CHANGE OF COI SUM</a:t>
            </a:r>
          </a:p>
        </c:rich>
      </c:tx>
      <c:layout>
        <c:manualLayout>
          <c:xMode val="edge"/>
          <c:yMode val="edge"/>
          <c:x val="0.4859408480913928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9FBE-49A1-A6E0-4B016C5284C2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9FBE-49A1-A6E0-4B016C5284C2}"/>
              </c:ext>
            </c:extLst>
          </c:dPt>
          <c:trendline>
            <c:spPr>
              <a:ln w="3810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analysis_NIFTY!$G$2:$G$120</c:f>
              <c:numCache>
                <c:formatCode>General</c:formatCode>
                <c:ptCount val="119"/>
                <c:pt idx="0">
                  <c:v>-10847</c:v>
                </c:pt>
                <c:pt idx="1">
                  <c:v>894581</c:v>
                </c:pt>
                <c:pt idx="2">
                  <c:v>904613</c:v>
                </c:pt>
                <c:pt idx="3">
                  <c:v>876293</c:v>
                </c:pt>
                <c:pt idx="4">
                  <c:v>825273</c:v>
                </c:pt>
                <c:pt idx="5">
                  <c:v>784840</c:v>
                </c:pt>
                <c:pt idx="6">
                  <c:v>781450</c:v>
                </c:pt>
                <c:pt idx="7">
                  <c:v>804075</c:v>
                </c:pt>
                <c:pt idx="8">
                  <c:v>838401</c:v>
                </c:pt>
                <c:pt idx="9">
                  <c:v>1171623</c:v>
                </c:pt>
                <c:pt idx="10">
                  <c:v>1330798</c:v>
                </c:pt>
                <c:pt idx="11">
                  <c:v>1320566</c:v>
                </c:pt>
                <c:pt idx="12">
                  <c:v>1370580</c:v>
                </c:pt>
                <c:pt idx="13">
                  <c:v>1390991</c:v>
                </c:pt>
                <c:pt idx="14">
                  <c:v>1410826</c:v>
                </c:pt>
                <c:pt idx="15">
                  <c:v>1384318</c:v>
                </c:pt>
                <c:pt idx="16">
                  <c:v>1429239</c:v>
                </c:pt>
                <c:pt idx="17">
                  <c:v>1420040</c:v>
                </c:pt>
                <c:pt idx="18">
                  <c:v>1435290</c:v>
                </c:pt>
                <c:pt idx="19">
                  <c:v>1456417</c:v>
                </c:pt>
                <c:pt idx="20">
                  <c:v>1448640</c:v>
                </c:pt>
                <c:pt idx="21">
                  <c:v>1468168</c:v>
                </c:pt>
                <c:pt idx="22">
                  <c:v>1453684</c:v>
                </c:pt>
                <c:pt idx="23">
                  <c:v>1452422</c:v>
                </c:pt>
                <c:pt idx="24">
                  <c:v>1467923</c:v>
                </c:pt>
                <c:pt idx="25">
                  <c:v>1472129</c:v>
                </c:pt>
                <c:pt idx="26">
                  <c:v>1493514</c:v>
                </c:pt>
                <c:pt idx="27">
                  <c:v>1541440</c:v>
                </c:pt>
                <c:pt idx="28">
                  <c:v>1536379</c:v>
                </c:pt>
                <c:pt idx="29">
                  <c:v>1533089</c:v>
                </c:pt>
                <c:pt idx="30">
                  <c:v>1537326</c:v>
                </c:pt>
                <c:pt idx="31">
                  <c:v>1521271</c:v>
                </c:pt>
                <c:pt idx="32">
                  <c:v>1504732</c:v>
                </c:pt>
                <c:pt idx="33">
                  <c:v>1502051</c:v>
                </c:pt>
                <c:pt idx="34">
                  <c:v>1489998</c:v>
                </c:pt>
                <c:pt idx="35">
                  <c:v>1468810</c:v>
                </c:pt>
                <c:pt idx="36">
                  <c:v>1483164</c:v>
                </c:pt>
                <c:pt idx="37">
                  <c:v>1481969</c:v>
                </c:pt>
                <c:pt idx="38">
                  <c:v>1470865</c:v>
                </c:pt>
                <c:pt idx="39">
                  <c:v>1442394</c:v>
                </c:pt>
                <c:pt idx="40">
                  <c:v>1443098</c:v>
                </c:pt>
                <c:pt idx="41">
                  <c:v>1440808</c:v>
                </c:pt>
                <c:pt idx="42">
                  <c:v>1449723</c:v>
                </c:pt>
                <c:pt idx="43">
                  <c:v>1429153</c:v>
                </c:pt>
                <c:pt idx="44">
                  <c:v>1390658</c:v>
                </c:pt>
                <c:pt idx="45">
                  <c:v>1365149</c:v>
                </c:pt>
                <c:pt idx="46">
                  <c:v>1358238</c:v>
                </c:pt>
                <c:pt idx="47">
                  <c:v>1342462</c:v>
                </c:pt>
                <c:pt idx="48">
                  <c:v>1338238</c:v>
                </c:pt>
                <c:pt idx="49">
                  <c:v>1344178</c:v>
                </c:pt>
                <c:pt idx="50">
                  <c:v>1328302</c:v>
                </c:pt>
                <c:pt idx="51">
                  <c:v>1373213</c:v>
                </c:pt>
                <c:pt idx="52">
                  <c:v>1400860</c:v>
                </c:pt>
                <c:pt idx="53">
                  <c:v>1410187</c:v>
                </c:pt>
                <c:pt idx="54">
                  <c:v>1353671</c:v>
                </c:pt>
                <c:pt idx="55">
                  <c:v>1264669</c:v>
                </c:pt>
                <c:pt idx="56">
                  <c:v>1288997</c:v>
                </c:pt>
                <c:pt idx="57">
                  <c:v>1267601</c:v>
                </c:pt>
                <c:pt idx="58">
                  <c:v>1277654</c:v>
                </c:pt>
                <c:pt idx="59">
                  <c:v>1365328</c:v>
                </c:pt>
                <c:pt idx="60">
                  <c:v>1498322</c:v>
                </c:pt>
                <c:pt idx="61">
                  <c:v>1752622</c:v>
                </c:pt>
                <c:pt idx="62">
                  <c:v>1816552</c:v>
                </c:pt>
                <c:pt idx="63">
                  <c:v>1784712</c:v>
                </c:pt>
                <c:pt idx="64">
                  <c:v>1774765</c:v>
                </c:pt>
                <c:pt idx="65">
                  <c:v>1740847</c:v>
                </c:pt>
                <c:pt idx="66">
                  <c:v>1723486</c:v>
                </c:pt>
                <c:pt idx="67">
                  <c:v>1701663</c:v>
                </c:pt>
                <c:pt idx="68">
                  <c:v>1657564</c:v>
                </c:pt>
                <c:pt idx="69">
                  <c:v>1650760</c:v>
                </c:pt>
                <c:pt idx="70">
                  <c:v>1680187</c:v>
                </c:pt>
                <c:pt idx="71">
                  <c:v>1686160</c:v>
                </c:pt>
                <c:pt idx="72">
                  <c:v>1665884</c:v>
                </c:pt>
                <c:pt idx="73">
                  <c:v>1663498</c:v>
                </c:pt>
                <c:pt idx="74">
                  <c:v>1631977</c:v>
                </c:pt>
                <c:pt idx="75">
                  <c:v>1607369</c:v>
                </c:pt>
                <c:pt idx="76">
                  <c:v>1553934</c:v>
                </c:pt>
                <c:pt idx="77">
                  <c:v>1540587</c:v>
                </c:pt>
                <c:pt idx="78">
                  <c:v>1521763</c:v>
                </c:pt>
                <c:pt idx="79">
                  <c:v>1482071</c:v>
                </c:pt>
                <c:pt idx="80">
                  <c:v>1476331</c:v>
                </c:pt>
                <c:pt idx="81">
                  <c:v>1431683</c:v>
                </c:pt>
                <c:pt idx="82">
                  <c:v>1366759</c:v>
                </c:pt>
                <c:pt idx="83">
                  <c:v>1341629</c:v>
                </c:pt>
                <c:pt idx="84">
                  <c:v>1341992</c:v>
                </c:pt>
                <c:pt idx="85">
                  <c:v>1331866</c:v>
                </c:pt>
                <c:pt idx="86">
                  <c:v>1333262</c:v>
                </c:pt>
                <c:pt idx="87">
                  <c:v>1288550</c:v>
                </c:pt>
                <c:pt idx="88">
                  <c:v>1274980</c:v>
                </c:pt>
                <c:pt idx="89">
                  <c:v>1252698</c:v>
                </c:pt>
                <c:pt idx="90">
                  <c:v>1225800</c:v>
                </c:pt>
                <c:pt idx="91">
                  <c:v>1212626</c:v>
                </c:pt>
                <c:pt idx="92">
                  <c:v>1212626</c:v>
                </c:pt>
                <c:pt idx="93">
                  <c:v>1212626</c:v>
                </c:pt>
                <c:pt idx="94">
                  <c:v>1212626</c:v>
                </c:pt>
                <c:pt idx="95">
                  <c:v>1212626</c:v>
                </c:pt>
                <c:pt idx="96">
                  <c:v>1212626</c:v>
                </c:pt>
                <c:pt idx="97">
                  <c:v>1212626</c:v>
                </c:pt>
                <c:pt idx="98">
                  <c:v>1212626</c:v>
                </c:pt>
                <c:pt idx="99">
                  <c:v>1212626</c:v>
                </c:pt>
                <c:pt idx="100">
                  <c:v>1212626</c:v>
                </c:pt>
                <c:pt idx="101">
                  <c:v>1212626</c:v>
                </c:pt>
                <c:pt idx="102">
                  <c:v>1212626</c:v>
                </c:pt>
                <c:pt idx="103">
                  <c:v>1212626</c:v>
                </c:pt>
                <c:pt idx="104">
                  <c:v>1212626</c:v>
                </c:pt>
                <c:pt idx="105">
                  <c:v>1212626</c:v>
                </c:pt>
                <c:pt idx="106">
                  <c:v>1212626</c:v>
                </c:pt>
                <c:pt idx="107">
                  <c:v>1212626</c:v>
                </c:pt>
                <c:pt idx="108">
                  <c:v>1212626</c:v>
                </c:pt>
                <c:pt idx="109">
                  <c:v>1212626</c:v>
                </c:pt>
                <c:pt idx="110">
                  <c:v>1212626</c:v>
                </c:pt>
                <c:pt idx="111">
                  <c:v>1212626</c:v>
                </c:pt>
                <c:pt idx="112">
                  <c:v>1212626</c:v>
                </c:pt>
                <c:pt idx="113">
                  <c:v>1212626</c:v>
                </c:pt>
                <c:pt idx="114">
                  <c:v>1212626</c:v>
                </c:pt>
                <c:pt idx="115">
                  <c:v>1212626</c:v>
                </c:pt>
                <c:pt idx="116">
                  <c:v>1212626</c:v>
                </c:pt>
                <c:pt idx="117">
                  <c:v>1212626</c:v>
                </c:pt>
                <c:pt idx="118">
                  <c:v>1212626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9FBE-49A1-A6E0-4B016C528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800"/>
              <a:t>PUT COI SUM AND CALL COI SUM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analysis_NIFTY!$E$1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analysis_NIFTY!$E$2:$E$120</c:f>
              <c:numCache>
                <c:formatCode>General</c:formatCode>
                <c:ptCount val="119"/>
                <c:pt idx="0">
                  <c:v>370880</c:v>
                </c:pt>
                <c:pt idx="1">
                  <c:v>1575451</c:v>
                </c:pt>
                <c:pt idx="2">
                  <c:v>1593756</c:v>
                </c:pt>
                <c:pt idx="3">
                  <c:v>1576993</c:v>
                </c:pt>
                <c:pt idx="4">
                  <c:v>1551781</c:v>
                </c:pt>
                <c:pt idx="5">
                  <c:v>1535873</c:v>
                </c:pt>
                <c:pt idx="6">
                  <c:v>1537365</c:v>
                </c:pt>
                <c:pt idx="7">
                  <c:v>1544888</c:v>
                </c:pt>
                <c:pt idx="8">
                  <c:v>1569849</c:v>
                </c:pt>
                <c:pt idx="9">
                  <c:v>1655865</c:v>
                </c:pt>
                <c:pt idx="10">
                  <c:v>1709139</c:v>
                </c:pt>
                <c:pt idx="11">
                  <c:v>1758515</c:v>
                </c:pt>
                <c:pt idx="12">
                  <c:v>1795989</c:v>
                </c:pt>
                <c:pt idx="13">
                  <c:v>1817242</c:v>
                </c:pt>
                <c:pt idx="14">
                  <c:v>1845375</c:v>
                </c:pt>
                <c:pt idx="15">
                  <c:v>1852275</c:v>
                </c:pt>
                <c:pt idx="16">
                  <c:v>1886841</c:v>
                </c:pt>
                <c:pt idx="17">
                  <c:v>1897498</c:v>
                </c:pt>
                <c:pt idx="18">
                  <c:v>1913666</c:v>
                </c:pt>
                <c:pt idx="19">
                  <c:v>1939991</c:v>
                </c:pt>
                <c:pt idx="20">
                  <c:v>1949278</c:v>
                </c:pt>
                <c:pt idx="21">
                  <c:v>1969707</c:v>
                </c:pt>
                <c:pt idx="22">
                  <c:v>1980665</c:v>
                </c:pt>
                <c:pt idx="23">
                  <c:v>1988406</c:v>
                </c:pt>
                <c:pt idx="24">
                  <c:v>2009582</c:v>
                </c:pt>
                <c:pt idx="25">
                  <c:v>2019457</c:v>
                </c:pt>
                <c:pt idx="26">
                  <c:v>2031197</c:v>
                </c:pt>
                <c:pt idx="27">
                  <c:v>2042358</c:v>
                </c:pt>
                <c:pt idx="28">
                  <c:v>2044371</c:v>
                </c:pt>
                <c:pt idx="29">
                  <c:v>2042881</c:v>
                </c:pt>
                <c:pt idx="30">
                  <c:v>2045949</c:v>
                </c:pt>
                <c:pt idx="31">
                  <c:v>2036385</c:v>
                </c:pt>
                <c:pt idx="32">
                  <c:v>2032678</c:v>
                </c:pt>
                <c:pt idx="33">
                  <c:v>2032067</c:v>
                </c:pt>
                <c:pt idx="34">
                  <c:v>2025001</c:v>
                </c:pt>
                <c:pt idx="35">
                  <c:v>2011768</c:v>
                </c:pt>
                <c:pt idx="36">
                  <c:v>2019345</c:v>
                </c:pt>
                <c:pt idx="37">
                  <c:v>2016402</c:v>
                </c:pt>
                <c:pt idx="38">
                  <c:v>2016066</c:v>
                </c:pt>
                <c:pt idx="39">
                  <c:v>1996519</c:v>
                </c:pt>
                <c:pt idx="40">
                  <c:v>1998499</c:v>
                </c:pt>
                <c:pt idx="41">
                  <c:v>2000030</c:v>
                </c:pt>
                <c:pt idx="42">
                  <c:v>2003723</c:v>
                </c:pt>
                <c:pt idx="43">
                  <c:v>1993047</c:v>
                </c:pt>
                <c:pt idx="44">
                  <c:v>1962902</c:v>
                </c:pt>
                <c:pt idx="45">
                  <c:v>1942536</c:v>
                </c:pt>
                <c:pt idx="46">
                  <c:v>1929183</c:v>
                </c:pt>
                <c:pt idx="47">
                  <c:v>1926347</c:v>
                </c:pt>
                <c:pt idx="48">
                  <c:v>1923903</c:v>
                </c:pt>
                <c:pt idx="49">
                  <c:v>1923175</c:v>
                </c:pt>
                <c:pt idx="50">
                  <c:v>1910078</c:v>
                </c:pt>
                <c:pt idx="51">
                  <c:v>1941345</c:v>
                </c:pt>
                <c:pt idx="52">
                  <c:v>1958154</c:v>
                </c:pt>
                <c:pt idx="53">
                  <c:v>1959022</c:v>
                </c:pt>
                <c:pt idx="54">
                  <c:v>1928818</c:v>
                </c:pt>
                <c:pt idx="55">
                  <c:v>1817279</c:v>
                </c:pt>
                <c:pt idx="56">
                  <c:v>1825104</c:v>
                </c:pt>
                <c:pt idx="57">
                  <c:v>1821147</c:v>
                </c:pt>
                <c:pt idx="58">
                  <c:v>1826346</c:v>
                </c:pt>
                <c:pt idx="59">
                  <c:v>1820676</c:v>
                </c:pt>
                <c:pt idx="60">
                  <c:v>1902216</c:v>
                </c:pt>
                <c:pt idx="61">
                  <c:v>1904667</c:v>
                </c:pt>
                <c:pt idx="62">
                  <c:v>1946757</c:v>
                </c:pt>
                <c:pt idx="63">
                  <c:v>1953026</c:v>
                </c:pt>
                <c:pt idx="64">
                  <c:v>1954054</c:v>
                </c:pt>
                <c:pt idx="65">
                  <c:v>1962573</c:v>
                </c:pt>
                <c:pt idx="66">
                  <c:v>1962909</c:v>
                </c:pt>
                <c:pt idx="67">
                  <c:v>1944281</c:v>
                </c:pt>
                <c:pt idx="68">
                  <c:v>1902167</c:v>
                </c:pt>
                <c:pt idx="69">
                  <c:v>1885935</c:v>
                </c:pt>
                <c:pt idx="70">
                  <c:v>1875636</c:v>
                </c:pt>
                <c:pt idx="71">
                  <c:v>1881098</c:v>
                </c:pt>
                <c:pt idx="72">
                  <c:v>1882664</c:v>
                </c:pt>
                <c:pt idx="73">
                  <c:v>1896318</c:v>
                </c:pt>
                <c:pt idx="74">
                  <c:v>1887851</c:v>
                </c:pt>
                <c:pt idx="75">
                  <c:v>1860650</c:v>
                </c:pt>
                <c:pt idx="76">
                  <c:v>1801754</c:v>
                </c:pt>
                <c:pt idx="77">
                  <c:v>1784339</c:v>
                </c:pt>
                <c:pt idx="78">
                  <c:v>1742304</c:v>
                </c:pt>
                <c:pt idx="79">
                  <c:v>1689550</c:v>
                </c:pt>
                <c:pt idx="80">
                  <c:v>1645331</c:v>
                </c:pt>
                <c:pt idx="81">
                  <c:v>1578360</c:v>
                </c:pt>
                <c:pt idx="82">
                  <c:v>1495439</c:v>
                </c:pt>
                <c:pt idx="83">
                  <c:v>1448352</c:v>
                </c:pt>
                <c:pt idx="84">
                  <c:v>1416276</c:v>
                </c:pt>
                <c:pt idx="85">
                  <c:v>1394628</c:v>
                </c:pt>
                <c:pt idx="86">
                  <c:v>1328609</c:v>
                </c:pt>
                <c:pt idx="87">
                  <c:v>1253737</c:v>
                </c:pt>
                <c:pt idx="88">
                  <c:v>1137710</c:v>
                </c:pt>
                <c:pt idx="89">
                  <c:v>1078818</c:v>
                </c:pt>
                <c:pt idx="90">
                  <c:v>999820</c:v>
                </c:pt>
                <c:pt idx="91">
                  <c:v>876129</c:v>
                </c:pt>
                <c:pt idx="92">
                  <c:v>876129</c:v>
                </c:pt>
                <c:pt idx="93">
                  <c:v>876129</c:v>
                </c:pt>
                <c:pt idx="94">
                  <c:v>876129</c:v>
                </c:pt>
                <c:pt idx="95">
                  <c:v>876129</c:v>
                </c:pt>
                <c:pt idx="96">
                  <c:v>876129</c:v>
                </c:pt>
                <c:pt idx="97">
                  <c:v>876129</c:v>
                </c:pt>
                <c:pt idx="98">
                  <c:v>876129</c:v>
                </c:pt>
                <c:pt idx="99">
                  <c:v>876129</c:v>
                </c:pt>
                <c:pt idx="100">
                  <c:v>876129</c:v>
                </c:pt>
                <c:pt idx="101">
                  <c:v>876129</c:v>
                </c:pt>
                <c:pt idx="102">
                  <c:v>876129</c:v>
                </c:pt>
                <c:pt idx="103">
                  <c:v>876129</c:v>
                </c:pt>
                <c:pt idx="104">
                  <c:v>876129</c:v>
                </c:pt>
                <c:pt idx="105">
                  <c:v>876129</c:v>
                </c:pt>
                <c:pt idx="106">
                  <c:v>876129</c:v>
                </c:pt>
                <c:pt idx="107">
                  <c:v>876129</c:v>
                </c:pt>
                <c:pt idx="108">
                  <c:v>876129</c:v>
                </c:pt>
                <c:pt idx="109">
                  <c:v>876129</c:v>
                </c:pt>
                <c:pt idx="110">
                  <c:v>876129</c:v>
                </c:pt>
                <c:pt idx="111">
                  <c:v>876129</c:v>
                </c:pt>
                <c:pt idx="112">
                  <c:v>876129</c:v>
                </c:pt>
                <c:pt idx="113">
                  <c:v>876129</c:v>
                </c:pt>
                <c:pt idx="114">
                  <c:v>876129</c:v>
                </c:pt>
                <c:pt idx="115">
                  <c:v>876129</c:v>
                </c:pt>
                <c:pt idx="116">
                  <c:v>876129</c:v>
                </c:pt>
                <c:pt idx="117">
                  <c:v>876129</c:v>
                </c:pt>
                <c:pt idx="118">
                  <c:v>876129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94-4ABF-B46C-ED85BBE5461F}"/>
            </c:ext>
          </c:extLst>
        </c:ser>
        <c:ser>
          <c:idx val="1"/>
          <c:order val="1"/>
          <c:tx>
            <c:strRef>
              <c:f>analysis_NIFTY!$F$1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analysis_NIFTY!$F$2:$F$120</c:f>
              <c:numCache>
                <c:formatCode>General</c:formatCode>
                <c:ptCount val="119"/>
                <c:pt idx="0">
                  <c:v>381727</c:v>
                </c:pt>
                <c:pt idx="1">
                  <c:v>680870</c:v>
                </c:pt>
                <c:pt idx="2">
                  <c:v>689143</c:v>
                </c:pt>
                <c:pt idx="3">
                  <c:v>700700</c:v>
                </c:pt>
                <c:pt idx="4">
                  <c:v>726508</c:v>
                </c:pt>
                <c:pt idx="5">
                  <c:v>751033</c:v>
                </c:pt>
                <c:pt idx="6">
                  <c:v>755915</c:v>
                </c:pt>
                <c:pt idx="7">
                  <c:v>740813</c:v>
                </c:pt>
                <c:pt idx="8">
                  <c:v>731448</c:v>
                </c:pt>
                <c:pt idx="9">
                  <c:v>484242</c:v>
                </c:pt>
                <c:pt idx="10">
                  <c:v>378341</c:v>
                </c:pt>
                <c:pt idx="11">
                  <c:v>437949</c:v>
                </c:pt>
                <c:pt idx="12">
                  <c:v>425409</c:v>
                </c:pt>
                <c:pt idx="13">
                  <c:v>426251</c:v>
                </c:pt>
                <c:pt idx="14">
                  <c:v>434549</c:v>
                </c:pt>
                <c:pt idx="15">
                  <c:v>467957</c:v>
                </c:pt>
                <c:pt idx="16">
                  <c:v>457602</c:v>
                </c:pt>
                <c:pt idx="17">
                  <c:v>477458</c:v>
                </c:pt>
                <c:pt idx="18">
                  <c:v>478376</c:v>
                </c:pt>
                <c:pt idx="19">
                  <c:v>483574</c:v>
                </c:pt>
                <c:pt idx="20">
                  <c:v>500638</c:v>
                </c:pt>
                <c:pt idx="21">
                  <c:v>501539</c:v>
                </c:pt>
                <c:pt idx="22">
                  <c:v>526981</c:v>
                </c:pt>
                <c:pt idx="23">
                  <c:v>535984</c:v>
                </c:pt>
                <c:pt idx="24">
                  <c:v>541659</c:v>
                </c:pt>
                <c:pt idx="25">
                  <c:v>547328</c:v>
                </c:pt>
                <c:pt idx="26">
                  <c:v>537683</c:v>
                </c:pt>
                <c:pt idx="27">
                  <c:v>500918</c:v>
                </c:pt>
                <c:pt idx="28">
                  <c:v>507992</c:v>
                </c:pt>
                <c:pt idx="29">
                  <c:v>509792</c:v>
                </c:pt>
                <c:pt idx="30">
                  <c:v>508623</c:v>
                </c:pt>
                <c:pt idx="31">
                  <c:v>515114</c:v>
                </c:pt>
                <c:pt idx="32">
                  <c:v>527946</c:v>
                </c:pt>
                <c:pt idx="33">
                  <c:v>530016</c:v>
                </c:pt>
                <c:pt idx="34">
                  <c:v>535003</c:v>
                </c:pt>
                <c:pt idx="35">
                  <c:v>542958</c:v>
                </c:pt>
                <c:pt idx="36">
                  <c:v>536181</c:v>
                </c:pt>
                <c:pt idx="37">
                  <c:v>534433</c:v>
                </c:pt>
                <c:pt idx="38">
                  <c:v>545201</c:v>
                </c:pt>
                <c:pt idx="39">
                  <c:v>554125</c:v>
                </c:pt>
                <c:pt idx="40">
                  <c:v>555401</c:v>
                </c:pt>
                <c:pt idx="41">
                  <c:v>559222</c:v>
                </c:pt>
                <c:pt idx="42">
                  <c:v>554000</c:v>
                </c:pt>
                <c:pt idx="43">
                  <c:v>563894</c:v>
                </c:pt>
                <c:pt idx="44">
                  <c:v>572244</c:v>
                </c:pt>
                <c:pt idx="45">
                  <c:v>577387</c:v>
                </c:pt>
                <c:pt idx="46">
                  <c:v>570945</c:v>
                </c:pt>
                <c:pt idx="47">
                  <c:v>583885</c:v>
                </c:pt>
                <c:pt idx="48">
                  <c:v>585665</c:v>
                </c:pt>
                <c:pt idx="49">
                  <c:v>578997</c:v>
                </c:pt>
                <c:pt idx="50">
                  <c:v>581776</c:v>
                </c:pt>
                <c:pt idx="51">
                  <c:v>568132</c:v>
                </c:pt>
                <c:pt idx="52">
                  <c:v>557294</c:v>
                </c:pt>
                <c:pt idx="53">
                  <c:v>548835</c:v>
                </c:pt>
                <c:pt idx="54">
                  <c:v>575147</c:v>
                </c:pt>
                <c:pt idx="55">
                  <c:v>552610</c:v>
                </c:pt>
                <c:pt idx="56">
                  <c:v>536107</c:v>
                </c:pt>
                <c:pt idx="57">
                  <c:v>553546</c:v>
                </c:pt>
                <c:pt idx="58">
                  <c:v>548692</c:v>
                </c:pt>
                <c:pt idx="59">
                  <c:v>455348</c:v>
                </c:pt>
                <c:pt idx="60">
                  <c:v>403894</c:v>
                </c:pt>
                <c:pt idx="61">
                  <c:v>152045</c:v>
                </c:pt>
                <c:pt idx="62">
                  <c:v>130205</c:v>
                </c:pt>
                <c:pt idx="63">
                  <c:v>168314</c:v>
                </c:pt>
                <c:pt idx="64">
                  <c:v>179289</c:v>
                </c:pt>
                <c:pt idx="65">
                  <c:v>221726</c:v>
                </c:pt>
                <c:pt idx="66">
                  <c:v>239423</c:v>
                </c:pt>
                <c:pt idx="67">
                  <c:v>242618</c:v>
                </c:pt>
                <c:pt idx="68">
                  <c:v>244603</c:v>
                </c:pt>
                <c:pt idx="69">
                  <c:v>235175</c:v>
                </c:pt>
                <c:pt idx="70">
                  <c:v>195449</c:v>
                </c:pt>
                <c:pt idx="71">
                  <c:v>194938</c:v>
                </c:pt>
                <c:pt idx="72">
                  <c:v>216780</c:v>
                </c:pt>
                <c:pt idx="73">
                  <c:v>232820</c:v>
                </c:pt>
                <c:pt idx="74">
                  <c:v>255874</c:v>
                </c:pt>
                <c:pt idx="75">
                  <c:v>253281</c:v>
                </c:pt>
                <c:pt idx="76">
                  <c:v>247820</c:v>
                </c:pt>
                <c:pt idx="77">
                  <c:v>243752</c:v>
                </c:pt>
                <c:pt idx="78">
                  <c:v>220541</c:v>
                </c:pt>
                <c:pt idx="79">
                  <c:v>207479</c:v>
                </c:pt>
                <c:pt idx="80">
                  <c:v>169000</c:v>
                </c:pt>
                <c:pt idx="81">
                  <c:v>146677</c:v>
                </c:pt>
                <c:pt idx="82">
                  <c:v>128680</c:v>
                </c:pt>
                <c:pt idx="83">
                  <c:v>106723</c:v>
                </c:pt>
                <c:pt idx="84">
                  <c:v>74284</c:v>
                </c:pt>
                <c:pt idx="85">
                  <c:v>62762</c:v>
                </c:pt>
                <c:pt idx="86">
                  <c:v>-4653</c:v>
                </c:pt>
                <c:pt idx="87">
                  <c:v>-34813</c:v>
                </c:pt>
                <c:pt idx="88">
                  <c:v>-137270</c:v>
                </c:pt>
                <c:pt idx="89">
                  <c:v>-173880</c:v>
                </c:pt>
                <c:pt idx="90">
                  <c:v>-225980</c:v>
                </c:pt>
                <c:pt idx="91">
                  <c:v>-336497</c:v>
                </c:pt>
                <c:pt idx="92">
                  <c:v>-336497</c:v>
                </c:pt>
                <c:pt idx="93">
                  <c:v>-336497</c:v>
                </c:pt>
                <c:pt idx="94">
                  <c:v>-336497</c:v>
                </c:pt>
                <c:pt idx="95">
                  <c:v>-336497</c:v>
                </c:pt>
                <c:pt idx="96">
                  <c:v>-336497</c:v>
                </c:pt>
                <c:pt idx="97">
                  <c:v>-336497</c:v>
                </c:pt>
                <c:pt idx="98">
                  <c:v>-336497</c:v>
                </c:pt>
                <c:pt idx="99">
                  <c:v>-336497</c:v>
                </c:pt>
                <c:pt idx="100">
                  <c:v>-336497</c:v>
                </c:pt>
                <c:pt idx="101">
                  <c:v>-336497</c:v>
                </c:pt>
                <c:pt idx="102">
                  <c:v>-336497</c:v>
                </c:pt>
                <c:pt idx="103">
                  <c:v>-336497</c:v>
                </c:pt>
                <c:pt idx="104">
                  <c:v>-336497</c:v>
                </c:pt>
                <c:pt idx="105">
                  <c:v>-336497</c:v>
                </c:pt>
                <c:pt idx="106">
                  <c:v>-336497</c:v>
                </c:pt>
                <c:pt idx="107">
                  <c:v>-336497</c:v>
                </c:pt>
                <c:pt idx="108">
                  <c:v>-336497</c:v>
                </c:pt>
                <c:pt idx="109">
                  <c:v>-336497</c:v>
                </c:pt>
                <c:pt idx="110">
                  <c:v>-336497</c:v>
                </c:pt>
                <c:pt idx="111">
                  <c:v>-336497</c:v>
                </c:pt>
                <c:pt idx="112">
                  <c:v>-336497</c:v>
                </c:pt>
                <c:pt idx="113">
                  <c:v>-336497</c:v>
                </c:pt>
                <c:pt idx="114">
                  <c:v>-336497</c:v>
                </c:pt>
                <c:pt idx="115">
                  <c:v>-336497</c:v>
                </c:pt>
                <c:pt idx="116">
                  <c:v>-336497</c:v>
                </c:pt>
                <c:pt idx="117">
                  <c:v>-336497</c:v>
                </c:pt>
                <c:pt idx="118">
                  <c:v>-336497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94-4ABF-B46C-ED85BBE5461F}"/>
            </c:ext>
          </c:extLst>
        </c:ser>
        <c:ser>
          <c:idx val="2"/>
          <c:order val="2"/>
          <c:tx>
            <c:strRef>
              <c:f>analysis_NIFTY!$G$1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analysis_NIFTY!$G$2:$G$120</c:f>
              <c:numCache>
                <c:formatCode>General</c:formatCode>
                <c:ptCount val="119"/>
                <c:pt idx="0">
                  <c:v>-10847</c:v>
                </c:pt>
                <c:pt idx="1">
                  <c:v>894581</c:v>
                </c:pt>
                <c:pt idx="2">
                  <c:v>904613</c:v>
                </c:pt>
                <c:pt idx="3">
                  <c:v>876293</c:v>
                </c:pt>
                <c:pt idx="4">
                  <c:v>825273</c:v>
                </c:pt>
                <c:pt idx="5">
                  <c:v>784840</c:v>
                </c:pt>
                <c:pt idx="6">
                  <c:v>781450</c:v>
                </c:pt>
                <c:pt idx="7">
                  <c:v>804075</c:v>
                </c:pt>
                <c:pt idx="8">
                  <c:v>838401</c:v>
                </c:pt>
                <c:pt idx="9">
                  <c:v>1171623</c:v>
                </c:pt>
                <c:pt idx="10">
                  <c:v>1330798</c:v>
                </c:pt>
                <c:pt idx="11">
                  <c:v>1320566</c:v>
                </c:pt>
                <c:pt idx="12">
                  <c:v>1370580</c:v>
                </c:pt>
                <c:pt idx="13">
                  <c:v>1390991</c:v>
                </c:pt>
                <c:pt idx="14">
                  <c:v>1410826</c:v>
                </c:pt>
                <c:pt idx="15">
                  <c:v>1384318</c:v>
                </c:pt>
                <c:pt idx="16">
                  <c:v>1429239</c:v>
                </c:pt>
                <c:pt idx="17">
                  <c:v>1420040</c:v>
                </c:pt>
                <c:pt idx="18">
                  <c:v>1435290</c:v>
                </c:pt>
                <c:pt idx="19">
                  <c:v>1456417</c:v>
                </c:pt>
                <c:pt idx="20">
                  <c:v>1448640</c:v>
                </c:pt>
                <c:pt idx="21">
                  <c:v>1468168</c:v>
                </c:pt>
                <c:pt idx="22">
                  <c:v>1453684</c:v>
                </c:pt>
                <c:pt idx="23">
                  <c:v>1452422</c:v>
                </c:pt>
                <c:pt idx="24">
                  <c:v>1467923</c:v>
                </c:pt>
                <c:pt idx="25">
                  <c:v>1472129</c:v>
                </c:pt>
                <c:pt idx="26">
                  <c:v>1493514</c:v>
                </c:pt>
                <c:pt idx="27">
                  <c:v>1541440</c:v>
                </c:pt>
                <c:pt idx="28">
                  <c:v>1536379</c:v>
                </c:pt>
                <c:pt idx="29">
                  <c:v>1533089</c:v>
                </c:pt>
                <c:pt idx="30">
                  <c:v>1537326</c:v>
                </c:pt>
                <c:pt idx="31">
                  <c:v>1521271</c:v>
                </c:pt>
                <c:pt idx="32">
                  <c:v>1504732</c:v>
                </c:pt>
                <c:pt idx="33">
                  <c:v>1502051</c:v>
                </c:pt>
                <c:pt idx="34">
                  <c:v>1489998</c:v>
                </c:pt>
                <c:pt idx="35">
                  <c:v>1468810</c:v>
                </c:pt>
                <c:pt idx="36">
                  <c:v>1483164</c:v>
                </c:pt>
                <c:pt idx="37">
                  <c:v>1481969</c:v>
                </c:pt>
                <c:pt idx="38">
                  <c:v>1470865</c:v>
                </c:pt>
                <c:pt idx="39">
                  <c:v>1442394</c:v>
                </c:pt>
                <c:pt idx="40">
                  <c:v>1443098</c:v>
                </c:pt>
                <c:pt idx="41">
                  <c:v>1440808</c:v>
                </c:pt>
                <c:pt idx="42">
                  <c:v>1449723</c:v>
                </c:pt>
                <c:pt idx="43">
                  <c:v>1429153</c:v>
                </c:pt>
                <c:pt idx="44">
                  <c:v>1390658</c:v>
                </c:pt>
                <c:pt idx="45">
                  <c:v>1365149</c:v>
                </c:pt>
                <c:pt idx="46">
                  <c:v>1358238</c:v>
                </c:pt>
                <c:pt idx="47">
                  <c:v>1342462</c:v>
                </c:pt>
                <c:pt idx="48">
                  <c:v>1338238</c:v>
                </c:pt>
                <c:pt idx="49">
                  <c:v>1344178</c:v>
                </c:pt>
                <c:pt idx="50">
                  <c:v>1328302</c:v>
                </c:pt>
                <c:pt idx="51">
                  <c:v>1373213</c:v>
                </c:pt>
                <c:pt idx="52">
                  <c:v>1400860</c:v>
                </c:pt>
                <c:pt idx="53">
                  <c:v>1410187</c:v>
                </c:pt>
                <c:pt idx="54">
                  <c:v>1353671</c:v>
                </c:pt>
                <c:pt idx="55">
                  <c:v>1264669</c:v>
                </c:pt>
                <c:pt idx="56">
                  <c:v>1288997</c:v>
                </c:pt>
                <c:pt idx="57">
                  <c:v>1267601</c:v>
                </c:pt>
                <c:pt idx="58">
                  <c:v>1277654</c:v>
                </c:pt>
                <c:pt idx="59">
                  <c:v>1365328</c:v>
                </c:pt>
                <c:pt idx="60">
                  <c:v>1498322</c:v>
                </c:pt>
                <c:pt idx="61">
                  <c:v>1752622</c:v>
                </c:pt>
                <c:pt idx="62">
                  <c:v>1816552</c:v>
                </c:pt>
                <c:pt idx="63">
                  <c:v>1784712</c:v>
                </c:pt>
                <c:pt idx="64">
                  <c:v>1774765</c:v>
                </c:pt>
                <c:pt idx="65">
                  <c:v>1740847</c:v>
                </c:pt>
                <c:pt idx="66">
                  <c:v>1723486</c:v>
                </c:pt>
                <c:pt idx="67">
                  <c:v>1701663</c:v>
                </c:pt>
                <c:pt idx="68">
                  <c:v>1657564</c:v>
                </c:pt>
                <c:pt idx="69">
                  <c:v>1650760</c:v>
                </c:pt>
                <c:pt idx="70">
                  <c:v>1680187</c:v>
                </c:pt>
                <c:pt idx="71">
                  <c:v>1686160</c:v>
                </c:pt>
                <c:pt idx="72">
                  <c:v>1665884</c:v>
                </c:pt>
                <c:pt idx="73">
                  <c:v>1663498</c:v>
                </c:pt>
                <c:pt idx="74">
                  <c:v>1631977</c:v>
                </c:pt>
                <c:pt idx="75">
                  <c:v>1607369</c:v>
                </c:pt>
                <c:pt idx="76">
                  <c:v>1553934</c:v>
                </c:pt>
                <c:pt idx="77">
                  <c:v>1540587</c:v>
                </c:pt>
                <c:pt idx="78">
                  <c:v>1521763</c:v>
                </c:pt>
                <c:pt idx="79">
                  <c:v>1482071</c:v>
                </c:pt>
                <c:pt idx="80">
                  <c:v>1476331</c:v>
                </c:pt>
                <c:pt idx="81">
                  <c:v>1431683</c:v>
                </c:pt>
                <c:pt idx="82">
                  <c:v>1366759</c:v>
                </c:pt>
                <c:pt idx="83">
                  <c:v>1341629</c:v>
                </c:pt>
                <c:pt idx="84">
                  <c:v>1341992</c:v>
                </c:pt>
                <c:pt idx="85">
                  <c:v>1331866</c:v>
                </c:pt>
                <c:pt idx="86">
                  <c:v>1333262</c:v>
                </c:pt>
                <c:pt idx="87">
                  <c:v>1288550</c:v>
                </c:pt>
                <c:pt idx="88">
                  <c:v>1274980</c:v>
                </c:pt>
                <c:pt idx="89">
                  <c:v>1252698</c:v>
                </c:pt>
                <c:pt idx="90">
                  <c:v>1225800</c:v>
                </c:pt>
                <c:pt idx="91">
                  <c:v>1212626</c:v>
                </c:pt>
                <c:pt idx="92">
                  <c:v>1212626</c:v>
                </c:pt>
                <c:pt idx="93">
                  <c:v>1212626</c:v>
                </c:pt>
                <c:pt idx="94">
                  <c:v>1212626</c:v>
                </c:pt>
                <c:pt idx="95">
                  <c:v>1212626</c:v>
                </c:pt>
                <c:pt idx="96">
                  <c:v>1212626</c:v>
                </c:pt>
                <c:pt idx="97">
                  <c:v>1212626</c:v>
                </c:pt>
                <c:pt idx="98">
                  <c:v>1212626</c:v>
                </c:pt>
                <c:pt idx="99">
                  <c:v>1212626</c:v>
                </c:pt>
                <c:pt idx="100">
                  <c:v>1212626</c:v>
                </c:pt>
                <c:pt idx="101">
                  <c:v>1212626</c:v>
                </c:pt>
                <c:pt idx="102">
                  <c:v>1212626</c:v>
                </c:pt>
                <c:pt idx="103">
                  <c:v>1212626</c:v>
                </c:pt>
                <c:pt idx="104">
                  <c:v>1212626</c:v>
                </c:pt>
                <c:pt idx="105">
                  <c:v>1212626</c:v>
                </c:pt>
                <c:pt idx="106">
                  <c:v>1212626</c:v>
                </c:pt>
                <c:pt idx="107">
                  <c:v>1212626</c:v>
                </c:pt>
                <c:pt idx="108">
                  <c:v>1212626</c:v>
                </c:pt>
                <c:pt idx="109">
                  <c:v>1212626</c:v>
                </c:pt>
                <c:pt idx="110">
                  <c:v>1212626</c:v>
                </c:pt>
                <c:pt idx="111">
                  <c:v>1212626</c:v>
                </c:pt>
                <c:pt idx="112">
                  <c:v>1212626</c:v>
                </c:pt>
                <c:pt idx="113">
                  <c:v>1212626</c:v>
                </c:pt>
                <c:pt idx="114">
                  <c:v>1212626</c:v>
                </c:pt>
                <c:pt idx="115">
                  <c:v>1212626</c:v>
                </c:pt>
                <c:pt idx="116">
                  <c:v>1212626</c:v>
                </c:pt>
                <c:pt idx="117">
                  <c:v>1212626</c:v>
                </c:pt>
                <c:pt idx="118">
                  <c:v>1212626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94-4ABF-B46C-ED85BBE54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PCR OI AND PCR COI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analysis_NIFTY!$H$1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analysis_NIFTY!$A$2:$A$103</c:f>
              <c:numCache>
                <c:formatCode>h:mm</c:formatCode>
                <c:ptCount val="102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</c:numCache>
            </c:numRef>
          </c:cat>
          <c:val>
            <c:numRef>
              <c:f>analysis_NIFTY!$H$2:$H$120</c:f>
              <c:numCache>
                <c:formatCode>General</c:formatCode>
                <c:ptCount val="119"/>
                <c:pt idx="0">
                  <c:v>0.63959142420000004</c:v>
                </c:pt>
                <c:pt idx="1">
                  <c:v>0.94883426189999998</c:v>
                </c:pt>
                <c:pt idx="2">
                  <c:v>0.95166414180000003</c:v>
                </c:pt>
                <c:pt idx="3">
                  <c:v>0.94417354440000001</c:v>
                </c:pt>
                <c:pt idx="4">
                  <c:v>0.93088854899999995</c:v>
                </c:pt>
                <c:pt idx="5">
                  <c:v>0.92057627090000005</c:v>
                </c:pt>
                <c:pt idx="6">
                  <c:v>0.91977809200000005</c:v>
                </c:pt>
                <c:pt idx="7">
                  <c:v>0.92549403050000001</c:v>
                </c:pt>
                <c:pt idx="8">
                  <c:v>0.93449297170000001</c:v>
                </c:pt>
                <c:pt idx="9">
                  <c:v>1.0253396704</c:v>
                </c:pt>
                <c:pt idx="10">
                  <c:v>1.0731729517999999</c:v>
                </c:pt>
                <c:pt idx="11">
                  <c:v>1.0689348039</c:v>
                </c:pt>
                <c:pt idx="12">
                  <c:v>1.0837643947</c:v>
                </c:pt>
                <c:pt idx="13">
                  <c:v>1.0896915974000001</c:v>
                </c:pt>
                <c:pt idx="14">
                  <c:v>1.0952412097999999</c:v>
                </c:pt>
                <c:pt idx="15">
                  <c:v>1.0866934932000001</c:v>
                </c:pt>
                <c:pt idx="16">
                  <c:v>1.0999241712000001</c:v>
                </c:pt>
                <c:pt idx="17">
                  <c:v>1.0967133344</c:v>
                </c:pt>
                <c:pt idx="18">
                  <c:v>1.1010652039</c:v>
                </c:pt>
                <c:pt idx="19">
                  <c:v>1.1069698868</c:v>
                </c:pt>
                <c:pt idx="20">
                  <c:v>1.1042311376</c:v>
                </c:pt>
                <c:pt idx="21">
                  <c:v>1.1097726462999999</c:v>
                </c:pt>
                <c:pt idx="22">
                  <c:v>1.1048817462</c:v>
                </c:pt>
                <c:pt idx="23">
                  <c:v>1.1042587665000001</c:v>
                </c:pt>
                <c:pt idx="24">
                  <c:v>1.1084619845000001</c:v>
                </c:pt>
                <c:pt idx="25">
                  <c:v>1.1094727752</c:v>
                </c:pt>
                <c:pt idx="26">
                  <c:v>1.1158063721</c:v>
                </c:pt>
                <c:pt idx="27">
                  <c:v>1.1306888411</c:v>
                </c:pt>
                <c:pt idx="28">
                  <c:v>1.1289852498999999</c:v>
                </c:pt>
                <c:pt idx="29">
                  <c:v>1.127983282</c:v>
                </c:pt>
                <c:pt idx="30">
                  <c:v>1.1292315757</c:v>
                </c:pt>
                <c:pt idx="31">
                  <c:v>1.1244329766000001</c:v>
                </c:pt>
                <c:pt idx="32">
                  <c:v>1.1193003359</c:v>
                </c:pt>
                <c:pt idx="33">
                  <c:v>1.1184721735000001</c:v>
                </c:pt>
                <c:pt idx="34">
                  <c:v>1.1149009438999999</c:v>
                </c:pt>
                <c:pt idx="35">
                  <c:v>1.1086722492000001</c:v>
                </c:pt>
                <c:pt idx="36">
                  <c:v>1.1129331144000001</c:v>
                </c:pt>
                <c:pt idx="37">
                  <c:v>1.1126513003</c:v>
                </c:pt>
                <c:pt idx="38">
                  <c:v>1.1091823644000001</c:v>
                </c:pt>
                <c:pt idx="39">
                  <c:v>1.1009102454999999</c:v>
                </c:pt>
                <c:pt idx="40">
                  <c:v>1.1010717901</c:v>
                </c:pt>
                <c:pt idx="41">
                  <c:v>1.1003210380999999</c:v>
                </c:pt>
                <c:pt idx="42">
                  <c:v>1.1029728071</c:v>
                </c:pt>
                <c:pt idx="43">
                  <c:v>1.0969244329000001</c:v>
                </c:pt>
                <c:pt idx="44">
                  <c:v>1.0859385394000001</c:v>
                </c:pt>
                <c:pt idx="45">
                  <c:v>1.07869543</c:v>
                </c:pt>
                <c:pt idx="46">
                  <c:v>1.0769047946999999</c:v>
                </c:pt>
                <c:pt idx="47">
                  <c:v>1.0722323185</c:v>
                </c:pt>
                <c:pt idx="48">
                  <c:v>1.0710202836</c:v>
                </c:pt>
                <c:pt idx="49">
                  <c:v>1.0728095521000001</c:v>
                </c:pt>
                <c:pt idx="50">
                  <c:v>1.0683274607</c:v>
                </c:pt>
                <c:pt idx="51">
                  <c:v>1.0811557882</c:v>
                </c:pt>
                <c:pt idx="52">
                  <c:v>1.0891626656</c:v>
                </c:pt>
                <c:pt idx="53">
                  <c:v>1.0919990129999999</c:v>
                </c:pt>
                <c:pt idx="54">
                  <c:v>1.0755390629999999</c:v>
                </c:pt>
                <c:pt idx="55">
                  <c:v>1.0510034361</c:v>
                </c:pt>
                <c:pt idx="56">
                  <c:v>1.0581103697000001</c:v>
                </c:pt>
                <c:pt idx="57">
                  <c:v>1.0518138471</c:v>
                </c:pt>
                <c:pt idx="58">
                  <c:v>1.0547131301999999</c:v>
                </c:pt>
                <c:pt idx="59">
                  <c:v>1.0815221977</c:v>
                </c:pt>
                <c:pt idx="60">
                  <c:v>1.1217610470999999</c:v>
                </c:pt>
                <c:pt idx="61">
                  <c:v>1.2120111138</c:v>
                </c:pt>
                <c:pt idx="62">
                  <c:v>1.2338757694</c:v>
                </c:pt>
                <c:pt idx="63">
                  <c:v>1.2210353087000001</c:v>
                </c:pt>
                <c:pt idx="64">
                  <c:v>1.2171502782000001</c:v>
                </c:pt>
                <c:pt idx="65">
                  <c:v>1.2037847167</c:v>
                </c:pt>
                <c:pt idx="66">
                  <c:v>1.1973230501000001</c:v>
                </c:pt>
                <c:pt idx="67">
                  <c:v>1.1904102175</c:v>
                </c:pt>
                <c:pt idx="68">
                  <c:v>1.1767252798000001</c:v>
                </c:pt>
                <c:pt idx="69">
                  <c:v>1.1751398412</c:v>
                </c:pt>
                <c:pt idx="70">
                  <c:v>1.1865067872999999</c:v>
                </c:pt>
                <c:pt idx="71">
                  <c:v>1.1884028944</c:v>
                </c:pt>
                <c:pt idx="72">
                  <c:v>1.1808332951</c:v>
                </c:pt>
                <c:pt idx="73">
                  <c:v>1.1792007741999999</c:v>
                </c:pt>
                <c:pt idx="74">
                  <c:v>1.1682689743000001</c:v>
                </c:pt>
                <c:pt idx="75">
                  <c:v>1.1608514934</c:v>
                </c:pt>
                <c:pt idx="76">
                  <c:v>1.1446965589</c:v>
                </c:pt>
                <c:pt idx="77">
                  <c:v>1.1407699579999999</c:v>
                </c:pt>
                <c:pt idx="78">
                  <c:v>1.1359477123999999</c:v>
                </c:pt>
                <c:pt idx="79">
                  <c:v>1.1241466157</c:v>
                </c:pt>
                <c:pt idx="80">
                  <c:v>1.1238432693</c:v>
                </c:pt>
                <c:pt idx="81">
                  <c:v>1.1105559680999999</c:v>
                </c:pt>
                <c:pt idx="82">
                  <c:v>1.0904757407000001</c:v>
                </c:pt>
                <c:pt idx="83">
                  <c:v>1.0830393545999999</c:v>
                </c:pt>
                <c:pt idx="84">
                  <c:v>1.0840318753</c:v>
                </c:pt>
                <c:pt idx="85">
                  <c:v>1.0810471587999999</c:v>
                </c:pt>
                <c:pt idx="86">
                  <c:v>1.0833331389</c:v>
                </c:pt>
                <c:pt idx="87">
                  <c:v>1.0691279454</c:v>
                </c:pt>
                <c:pt idx="88">
                  <c:v>1.0668661184999999</c:v>
                </c:pt>
                <c:pt idx="89">
                  <c:v>1.0598615474999999</c:v>
                </c:pt>
                <c:pt idx="90">
                  <c:v>1.0513062855999999</c:v>
                </c:pt>
                <c:pt idx="91">
                  <c:v>1.0484947922000001</c:v>
                </c:pt>
                <c:pt idx="92">
                  <c:v>1.0484947922000001</c:v>
                </c:pt>
                <c:pt idx="93">
                  <c:v>1.0484947922000001</c:v>
                </c:pt>
                <c:pt idx="94">
                  <c:v>1.0484947922000001</c:v>
                </c:pt>
                <c:pt idx="95">
                  <c:v>1.0484947922000001</c:v>
                </c:pt>
                <c:pt idx="96">
                  <c:v>1.0484947922000001</c:v>
                </c:pt>
                <c:pt idx="97">
                  <c:v>1.0484947922000001</c:v>
                </c:pt>
                <c:pt idx="98">
                  <c:v>1.0484947922000001</c:v>
                </c:pt>
                <c:pt idx="99">
                  <c:v>1.0484947922000001</c:v>
                </c:pt>
                <c:pt idx="100">
                  <c:v>1.0484947922000001</c:v>
                </c:pt>
                <c:pt idx="101">
                  <c:v>1.0484947922000001</c:v>
                </c:pt>
                <c:pt idx="102">
                  <c:v>1.0484947922000001</c:v>
                </c:pt>
                <c:pt idx="103">
                  <c:v>1.0484947922000001</c:v>
                </c:pt>
                <c:pt idx="104">
                  <c:v>1.0484947922000001</c:v>
                </c:pt>
                <c:pt idx="105">
                  <c:v>1.0484947922000001</c:v>
                </c:pt>
                <c:pt idx="106">
                  <c:v>1.0484947922000001</c:v>
                </c:pt>
                <c:pt idx="107">
                  <c:v>1.0484947922000001</c:v>
                </c:pt>
                <c:pt idx="108">
                  <c:v>1.0484947922000001</c:v>
                </c:pt>
                <c:pt idx="109">
                  <c:v>1.0484947922000001</c:v>
                </c:pt>
                <c:pt idx="110">
                  <c:v>1.0484947922000001</c:v>
                </c:pt>
                <c:pt idx="111">
                  <c:v>1.0484947922000001</c:v>
                </c:pt>
                <c:pt idx="112">
                  <c:v>1.0484947922000001</c:v>
                </c:pt>
                <c:pt idx="113">
                  <c:v>1.0484947922000001</c:v>
                </c:pt>
                <c:pt idx="114">
                  <c:v>1.0484947922000001</c:v>
                </c:pt>
                <c:pt idx="115">
                  <c:v>1.0484947922000001</c:v>
                </c:pt>
                <c:pt idx="116">
                  <c:v>1.0484947922000001</c:v>
                </c:pt>
                <c:pt idx="117">
                  <c:v>1.0484947922000001</c:v>
                </c:pt>
                <c:pt idx="118">
                  <c:v>1.0484947922000001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274-49E6-8B94-2665E0E86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analysis_NIFTY!$I$1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analysis_NIFTY!$I$2:$I$120</c:f>
              <c:numCache>
                <c:formatCode>General</c:formatCode>
                <c:ptCount val="119"/>
                <c:pt idx="0">
                  <c:v>0.97158440459999995</c:v>
                </c:pt>
                <c:pt idx="1">
                  <c:v>2.3138793015000001</c:v>
                </c:pt>
                <c:pt idx="2">
                  <c:v>2.3126636996999999</c:v>
                </c:pt>
                <c:pt idx="3">
                  <c:v>2.2505965463000002</c:v>
                </c:pt>
                <c:pt idx="4">
                  <c:v>2.1359448209999998</c:v>
                </c:pt>
                <c:pt idx="5">
                  <c:v>2.0450140007000002</c:v>
                </c:pt>
                <c:pt idx="6">
                  <c:v>2.0337802531000002</c:v>
                </c:pt>
                <c:pt idx="7">
                  <c:v>2.0853953697000001</c:v>
                </c:pt>
                <c:pt idx="8">
                  <c:v>2.1462209206999998</c:v>
                </c:pt>
                <c:pt idx="9">
                  <c:v>3.4194989281999999</c:v>
                </c:pt>
                <c:pt idx="10">
                  <c:v>4.5174564745000003</c:v>
                </c:pt>
                <c:pt idx="11">
                  <c:v>4.0153419689999996</c:v>
                </c:pt>
                <c:pt idx="12">
                  <c:v>4.2217936151000002</c:v>
                </c:pt>
                <c:pt idx="13">
                  <c:v>4.2633143382999998</c:v>
                </c:pt>
                <c:pt idx="14">
                  <c:v>4.2466442218999996</c:v>
                </c:pt>
                <c:pt idx="15">
                  <c:v>3.9582162464000001</c:v>
                </c:pt>
                <c:pt idx="16">
                  <c:v>4.1233233246000003</c:v>
                </c:pt>
                <c:pt idx="17">
                  <c:v>3.9741673613000001</c:v>
                </c:pt>
                <c:pt idx="18">
                  <c:v>4.0003386458000003</c:v>
                </c:pt>
                <c:pt idx="19">
                  <c:v>4.0117768944999996</c:v>
                </c:pt>
                <c:pt idx="20">
                  <c:v>3.893587782</c:v>
                </c:pt>
                <c:pt idx="21">
                  <c:v>3.9273256915000001</c:v>
                </c:pt>
                <c:pt idx="22">
                  <c:v>3.7585131153</c:v>
                </c:pt>
                <c:pt idx="23">
                  <c:v>3.7098234275999999</c:v>
                </c:pt>
                <c:pt idx="24">
                  <c:v>3.7100500499</c:v>
                </c:pt>
                <c:pt idx="25">
                  <c:v>3.6896650637000001</c:v>
                </c:pt>
                <c:pt idx="26">
                  <c:v>3.7776849927999998</c:v>
                </c:pt>
                <c:pt idx="27">
                  <c:v>4.0772302053000002</c:v>
                </c:pt>
                <c:pt idx="28">
                  <c:v>4.0244157388000001</c:v>
                </c:pt>
                <c:pt idx="29">
                  <c:v>4.0072833626</c:v>
                </c:pt>
                <c:pt idx="30">
                  <c:v>4.0225255247999998</c:v>
                </c:pt>
                <c:pt idx="31">
                  <c:v>3.9532705382</c:v>
                </c:pt>
                <c:pt idx="32">
                  <c:v>3.8501627059999999</c:v>
                </c:pt>
                <c:pt idx="33">
                  <c:v>3.8339729366999999</c:v>
                </c:pt>
                <c:pt idx="34">
                  <c:v>3.7850273737000002</c:v>
                </c:pt>
                <c:pt idx="35">
                  <c:v>3.7052000339000002</c:v>
                </c:pt>
                <c:pt idx="36">
                  <c:v>3.7661629189000001</c:v>
                </c:pt>
                <c:pt idx="37">
                  <c:v>3.7729743485</c:v>
                </c:pt>
                <c:pt idx="38">
                  <c:v>3.6978398792</c:v>
                </c:pt>
                <c:pt idx="39">
                  <c:v>3.6030119558</c:v>
                </c:pt>
                <c:pt idx="40">
                  <c:v>3.5982992468999999</c:v>
                </c:pt>
                <c:pt idx="41">
                  <c:v>3.5764508549</c:v>
                </c:pt>
                <c:pt idx="42">
                  <c:v>3.6168285198999999</c:v>
                </c:pt>
                <c:pt idx="43">
                  <c:v>3.5344355499</c:v>
                </c:pt>
                <c:pt idx="44">
                  <c:v>3.430183628</c:v>
                </c:pt>
                <c:pt idx="45">
                  <c:v>3.3643570083999998</c:v>
                </c:pt>
                <c:pt idx="46">
                  <c:v>3.3789296692000002</c:v>
                </c:pt>
                <c:pt idx="47">
                  <c:v>3.2991890526000001</c:v>
                </c:pt>
                <c:pt idx="48">
                  <c:v>3.2849888587999998</c:v>
                </c:pt>
                <c:pt idx="49">
                  <c:v>3.3215629786999998</c:v>
                </c:pt>
                <c:pt idx="50">
                  <c:v>3.2831845934000001</c:v>
                </c:pt>
                <c:pt idx="51">
                  <c:v>3.4170668084</c:v>
                </c:pt>
                <c:pt idx="52">
                  <c:v>3.5136821857</c:v>
                </c:pt>
                <c:pt idx="53">
                  <c:v>3.5694188598999999</c:v>
                </c:pt>
                <c:pt idx="54">
                  <c:v>3.3536087295999999</c:v>
                </c:pt>
                <c:pt idx="55">
                  <c:v>3.2885380286000001</c:v>
                </c:pt>
                <c:pt idx="56">
                  <c:v>3.4043651734</c:v>
                </c:pt>
                <c:pt idx="57">
                  <c:v>3.2899650615999998</c:v>
                </c:pt>
                <c:pt idx="58">
                  <c:v>3.3285449760999999</c:v>
                </c:pt>
                <c:pt idx="59">
                  <c:v>3.9984275763000001</c:v>
                </c:pt>
                <c:pt idx="60">
                  <c:v>4.7096911565999999</c:v>
                </c:pt>
                <c:pt idx="61">
                  <c:v>12.526995297399999</c:v>
                </c:pt>
                <c:pt idx="62">
                  <c:v>14.9514765178</c:v>
                </c:pt>
                <c:pt idx="63">
                  <c:v>11.603467328900001</c:v>
                </c:pt>
                <c:pt idx="64">
                  <c:v>10.8989062352</c:v>
                </c:pt>
                <c:pt idx="65">
                  <c:v>8.8513435500999993</c:v>
                </c:pt>
                <c:pt idx="66">
                  <c:v>8.1984980557</c:v>
                </c:pt>
                <c:pt idx="67">
                  <c:v>8.0137541320000008</c:v>
                </c:pt>
                <c:pt idx="68">
                  <c:v>7.7765481208000002</c:v>
                </c:pt>
                <c:pt idx="69">
                  <c:v>8.0192835122999995</c:v>
                </c:pt>
                <c:pt idx="70">
                  <c:v>9.5965494835000005</c:v>
                </c:pt>
                <c:pt idx="71">
                  <c:v>9.6497245278000001</c:v>
                </c:pt>
                <c:pt idx="72">
                  <c:v>8.6846757081000003</c:v>
                </c:pt>
                <c:pt idx="73">
                  <c:v>8.1449961343999995</c:v>
                </c:pt>
                <c:pt idx="74">
                  <c:v>7.3780493523999997</c:v>
                </c:pt>
                <c:pt idx="75">
                  <c:v>7.3461886205000004</c:v>
                </c:pt>
                <c:pt idx="76">
                  <c:v>7.2704140101999997</c:v>
                </c:pt>
                <c:pt idx="77">
                  <c:v>7.3203050642000003</c:v>
                </c:pt>
                <c:pt idx="78">
                  <c:v>7.9001364825999998</c:v>
                </c:pt>
                <c:pt idx="79">
                  <c:v>8.1432337731000004</c:v>
                </c:pt>
                <c:pt idx="80">
                  <c:v>9.7356863904999997</c:v>
                </c:pt>
                <c:pt idx="81">
                  <c:v>10.760787308199999</c:v>
                </c:pt>
                <c:pt idx="82">
                  <c:v>11.621378613599999</c:v>
                </c:pt>
                <c:pt idx="83">
                  <c:v>13.5711327455</c:v>
                </c:pt>
                <c:pt idx="84">
                  <c:v>19.065693823699998</c:v>
                </c:pt>
                <c:pt idx="85">
                  <c:v>22.220897995600001</c:v>
                </c:pt>
                <c:pt idx="86">
                  <c:v>-285.53814743179998</c:v>
                </c:pt>
                <c:pt idx="87">
                  <c:v>-36.0134719789</c:v>
                </c:pt>
                <c:pt idx="88">
                  <c:v>-8.2881183069999995</c:v>
                </c:pt>
                <c:pt idx="89">
                  <c:v>-6.2043823325999998</c:v>
                </c:pt>
                <c:pt idx="90">
                  <c:v>-4.4243738384000002</c:v>
                </c:pt>
                <c:pt idx="91">
                  <c:v>-2.6036755157</c:v>
                </c:pt>
                <c:pt idx="92">
                  <c:v>-2.6036755157</c:v>
                </c:pt>
                <c:pt idx="93">
                  <c:v>-2.6036755157</c:v>
                </c:pt>
                <c:pt idx="94">
                  <c:v>-2.6036755157</c:v>
                </c:pt>
                <c:pt idx="95">
                  <c:v>-2.6036755157</c:v>
                </c:pt>
                <c:pt idx="96">
                  <c:v>-2.6036755157</c:v>
                </c:pt>
                <c:pt idx="97">
                  <c:v>-2.6036755157</c:v>
                </c:pt>
                <c:pt idx="98">
                  <c:v>-2.6036755157</c:v>
                </c:pt>
                <c:pt idx="99">
                  <c:v>-2.6036755157</c:v>
                </c:pt>
                <c:pt idx="100">
                  <c:v>-2.6036755157</c:v>
                </c:pt>
                <c:pt idx="101">
                  <c:v>-2.6036755157</c:v>
                </c:pt>
                <c:pt idx="102">
                  <c:v>-2.6036755157</c:v>
                </c:pt>
                <c:pt idx="103">
                  <c:v>-2.6036755157</c:v>
                </c:pt>
                <c:pt idx="104">
                  <c:v>-2.6036755157</c:v>
                </c:pt>
                <c:pt idx="105">
                  <c:v>-2.6036755157</c:v>
                </c:pt>
                <c:pt idx="106">
                  <c:v>-2.6036755157</c:v>
                </c:pt>
                <c:pt idx="107">
                  <c:v>-2.6036755157</c:v>
                </c:pt>
                <c:pt idx="108">
                  <c:v>-2.6036755157</c:v>
                </c:pt>
                <c:pt idx="109">
                  <c:v>-2.6036755157</c:v>
                </c:pt>
                <c:pt idx="110">
                  <c:v>-2.6036755157</c:v>
                </c:pt>
                <c:pt idx="111">
                  <c:v>-2.6036755157</c:v>
                </c:pt>
                <c:pt idx="112">
                  <c:v>-2.6036755157</c:v>
                </c:pt>
                <c:pt idx="113">
                  <c:v>-2.6036755157</c:v>
                </c:pt>
                <c:pt idx="114">
                  <c:v>-2.6036755157</c:v>
                </c:pt>
                <c:pt idx="115">
                  <c:v>-2.6036755157</c:v>
                </c:pt>
                <c:pt idx="116">
                  <c:v>-2.6036755157</c:v>
                </c:pt>
                <c:pt idx="117">
                  <c:v>-2.6036755157</c:v>
                </c:pt>
                <c:pt idx="118">
                  <c:v>-2.6036755157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74-49E6-8B94-2665E0E86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6383456"/>
        <c:axId val="1336365216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336365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383456"/>
        <c:crosses val="max"/>
        <c:crossBetween val="between"/>
      </c:valAx>
      <c:catAx>
        <c:axId val="1336383456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33636521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OI VS PUT 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(Optionchain!$B$28,Optionchain!$N$28)</c:f>
              <c:numCache>
                <c:formatCode>General</c:formatCode>
                <c:ptCount val="2"/>
                <c:pt idx="0">
                  <c:v>828.79224999999997</c:v>
                </c:pt>
                <c:pt idx="1">
                  <c:v>941.7551000000002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COI VS PUT COI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(Optionchain!$C$28,Optionchain!$M$28)</c:f>
              <c:numCache>
                <c:formatCode>General</c:formatCode>
                <c:ptCount val="2"/>
                <c:pt idx="0">
                  <c:v>41.136549999999993</c:v>
                </c:pt>
                <c:pt idx="1">
                  <c:v>227.82694999999995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34-488E-95DA-CA5414F46AC7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34-488E-95DA-CA5414F46AC7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434-488E-95DA-CA5414F46AC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434-488E-95DA-CA5414F46AC7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Sheet1!$P$7:$P$10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34-488E-95DA-CA5414F4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Sheet1!$O$16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434-488E-95DA-CA5414F46AC7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434-488E-95DA-CA5414F46AC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434-488E-95DA-CA5414F46AC7}"/>
              </c:ext>
            </c:extLst>
          </c:dPt>
          <c:val>
            <c:numRef>
              <c:f>Sheet1!$P$16:$R$16</c:f>
              <c:numCache>
                <c:formatCode>0.00%</c:formatCode>
                <c:ptCount val="3"/>
                <c:pt idx="0" formatCode="0%">
                  <c:v>0.1961999999999971</c:v>
                </c:pt>
                <c:pt idx="1">
                  <c:v>0.01</c:v>
                </c:pt>
                <c:pt idx="2" formatCode="0%">
                  <c:v>1.2938000000000029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434-488E-95DA-CA5414F4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SECTOR HEATMAP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Optionchain!$Z$16</c:f>
              <c:strCache>
                <c:ptCount val="1"/>
                <c:pt idx="0">
                  <c:v>% Change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70C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7-4CA5-809E-83CCADDA3E8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7-4CA5-809E-83CCADDA3E80}"/>
              </c:ext>
            </c:extLst>
          </c:dPt>
          <c:dLbls>
            <c:dLbl>
              <c:idx val="1"/>
              <c:spPr>
                <a:noFill/>
                <a:ln>
                  <a:solidFill>
                    <a:srgbClr val="0070C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4A27-4CA5-809E-83CCADDA3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Optionchain!$X$17:$X$39</c:f>
              <c:strCache>
                <c:ptCount val="23"/>
                <c:pt idx="0">
                  <c:v>NIFTY AUTO</c:v>
                </c:pt>
                <c:pt idx="1">
                  <c:v>NIFTY BANK</c:v>
                </c:pt>
                <c:pt idx="2">
                  <c:v>NIFTY FIN SERVICE</c:v>
                </c:pt>
                <c:pt idx="3">
                  <c:v>NIFTY FINSRV25 50</c:v>
                </c:pt>
                <c:pt idx="4">
                  <c:v>NIFTY FMCG</c:v>
                </c:pt>
                <c:pt idx="5">
                  <c:v>NIFTY IT</c:v>
                </c:pt>
                <c:pt idx="6">
                  <c:v>NIFTY MEDIA</c:v>
                </c:pt>
                <c:pt idx="7">
                  <c:v>NIFTY METAL</c:v>
                </c:pt>
                <c:pt idx="8">
                  <c:v>NIFTY PHARMA</c:v>
                </c:pt>
                <c:pt idx="9">
                  <c:v>NIFTY PSU BANK</c:v>
                </c:pt>
                <c:pt idx="10">
                  <c:v>NIFTY REALTY</c:v>
                </c:pt>
                <c:pt idx="11">
                  <c:v>NIFTY PVT BANK</c:v>
                </c:pt>
                <c:pt idx="12">
                  <c:v>NIFTY HEALTHCARE</c:v>
                </c:pt>
                <c:pt idx="13">
                  <c:v>NIFTY CONSR DURBL</c:v>
                </c:pt>
                <c:pt idx="14">
                  <c:v>NIFTY OIL AND GAS</c:v>
                </c:pt>
                <c:pt idx="15">
                  <c:v>NIFTY MIDSML HLTH</c:v>
                </c:pt>
                <c:pt idx="16">
                  <c:v>NIFTY CHEMICALS</c:v>
                </c:pt>
                <c:pt idx="17">
                  <c:v>NIFTY500 HEALTH</c:v>
                </c:pt>
                <c:pt idx="18">
                  <c:v>NIFTY FINSEREXBNK</c:v>
                </c:pt>
                <c:pt idx="19">
                  <c:v>NIFTY MS FIN SERV</c:v>
                </c:pt>
                <c:pt idx="20">
                  <c:v>NIFTY MS IT TELCM</c:v>
                </c:pt>
                <c:pt idx="21">
                  <c:v>NIFTY CEMENT</c:v>
                </c:pt>
                <c:pt idx="22">
                  <c:v>NIFTY REITS REALTY</c:v>
                </c:pt>
              </c:strCache>
            </c:strRef>
          </c:cat>
          <c:val>
            <c:numRef>
              <c:f>Optionchain!$Z$17:$Z$39</c:f>
              <c:numCache>
                <c:formatCode>General</c:formatCode>
                <c:ptCount val="23"/>
                <c:pt idx="0">
                  <c:v>-0.86</c:v>
                </c:pt>
                <c:pt idx="1">
                  <c:v>0.24</c:v>
                </c:pt>
                <c:pt idx="2">
                  <c:v>0.1</c:v>
                </c:pt>
                <c:pt idx="3">
                  <c:v>0.04</c:v>
                </c:pt>
                <c:pt idx="4">
                  <c:v>-0.28999999999999998</c:v>
                </c:pt>
                <c:pt idx="5">
                  <c:v>0.11</c:v>
                </c:pt>
                <c:pt idx="6">
                  <c:v>0.16</c:v>
                </c:pt>
                <c:pt idx="7">
                  <c:v>-2.2999999999999998</c:v>
                </c:pt>
                <c:pt idx="8">
                  <c:v>-0.09</c:v>
                </c:pt>
                <c:pt idx="9">
                  <c:v>-0.62</c:v>
                </c:pt>
                <c:pt idx="10">
                  <c:v>-2.7</c:v>
                </c:pt>
                <c:pt idx="11">
                  <c:v>0.48</c:v>
                </c:pt>
                <c:pt idx="12">
                  <c:v>-0.16</c:v>
                </c:pt>
                <c:pt idx="13">
                  <c:v>-0.3</c:v>
                </c:pt>
                <c:pt idx="14">
                  <c:v>-0.84</c:v>
                </c:pt>
                <c:pt idx="15">
                  <c:v>-0.06</c:v>
                </c:pt>
                <c:pt idx="16">
                  <c:v>-1.02</c:v>
                </c:pt>
                <c:pt idx="17">
                  <c:v>-0.18</c:v>
                </c:pt>
                <c:pt idx="18">
                  <c:v>-0.11</c:v>
                </c:pt>
                <c:pt idx="19">
                  <c:v>0.44</c:v>
                </c:pt>
                <c:pt idx="20">
                  <c:v>0.56000000000000005</c:v>
                </c:pt>
                <c:pt idx="21">
                  <c:v>-0.7</c:v>
                </c:pt>
                <c:pt idx="22">
                  <c:v>-1.26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27-4CA5-809E-83CCADDA3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midCat"/>
      </c:valAx>
      <c:spPr>
        <a:noFill/>
        <a:ln>
          <a:noFill/>
        </a:ln>
        <a:effectLst>
          <a:outerShdw blurRad="50800" dir="5400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  <c:extLst/>
  </c:chart>
  <c:spPr>
    <a:gradFill>
      <a:gsLst>
        <a:gs pos="0">
          <a:srgbClr val="AFC3E5"/>
        </a:gs>
        <a:gs pos="15000">
          <a:srgbClr val="4472C4">
            <a:lumMod val="5000"/>
            <a:lumOff val="95000"/>
          </a:srgbClr>
        </a:gs>
        <a:gs pos="31000">
          <a:srgbClr val="4472C4">
            <a:lumMod val="45000"/>
            <a:lumOff val="55000"/>
          </a:srgbClr>
        </a:gs>
        <a:gs pos="31000">
          <a:srgbClr val="4472C4">
            <a:lumMod val="45000"/>
            <a:lumOff val="55000"/>
          </a:srgbClr>
        </a:gs>
        <a:gs pos="100000">
          <a:srgbClr val="4472C4">
            <a:lumMod val="30000"/>
            <a:lumOff val="70000"/>
          </a:srgb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ADVANCE/DECINE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CF-4986-88B3-64EF427FE02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ACF-4986-88B3-64EF427FE02A}"/>
              </c:ext>
            </c:extLst>
          </c:dPt>
          <c:cat>
            <c:strRef>
              <c:f>Optionchain!$Q$1:$Q$2</c:f>
              <c:strCache>
                <c:ptCount val="2"/>
                <c:pt idx="0">
                  <c:v>Advances</c:v>
                </c:pt>
                <c:pt idx="1">
                  <c:v>Declines</c:v>
                </c:pt>
              </c:strCache>
            </c:strRef>
          </c:cat>
          <c:val>
            <c:numRef>
              <c:f>Optionchain!$R$1:$R$2</c:f>
              <c:numCache>
                <c:formatCode>General</c:formatCode>
                <c:ptCount val="2"/>
                <c:pt idx="0">
                  <c:v>1473</c:v>
                </c:pt>
                <c:pt idx="1">
                  <c:v>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CF-4986-88B3-64EF427F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3200"/>
              <a:t>VIX &amp; NIFTY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v>VIX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VIX!$K$4:$K$195</c:f>
              <c:numCache>
                <c:formatCode>h:mm:ss</c:formatCode>
                <c:ptCount val="192"/>
              </c:numCache>
            </c:numRef>
          </c:cat>
          <c:val>
            <c:numRef>
              <c:f>VIX!$L$4:$L$120</c:f>
              <c:numCache>
                <c:formatCode>General</c:formatCode>
                <c:ptCount val="11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3A-4C3A-B534-F4552DDB1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v>NIFTY</c:v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VIX!$K$4:$K$120</c:f>
              <c:numCache>
                <c:formatCode>h:mm:ss</c:formatCode>
                <c:ptCount val="117"/>
              </c:numCache>
            </c:numRef>
          </c:cat>
          <c:val>
            <c:numRef>
              <c:f>VIX!$M$4:$M$120</c:f>
              <c:numCache>
                <c:formatCode>General</c:formatCode>
                <c:ptCount val="1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3A-4C3A-B534-F4552DDB1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532384"/>
        <c:axId val="1247535744"/>
      </c:lineChart>
      <c:catAx>
        <c:axId val="612495040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24753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32384"/>
        <c:crosses val="max"/>
        <c:crossBetween val="between"/>
      </c:valAx>
      <c:catAx>
        <c:axId val="1247532384"/>
        <c:scaling>
          <c:orientation val="minMax"/>
        </c:scaling>
        <c:delete val="1"/>
        <c:axPos val="b"/>
        <c:numFmt formatCode="h:mm:ss" sourceLinked="1"/>
        <c:majorTickMark val="out"/>
        <c:minorTickMark val="none"/>
        <c:tickLblPos val="nextTo"/>
        <c:crossAx val="124753574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3200"/>
              <a:t>PUTCOI -CALL COI SUM( FIVE</a:t>
            </a:r>
            <a:r>
              <a:rPr lang="en-IN" sz="3200" baseline="0"/>
              <a:t> STRIKES)</a:t>
            </a:r>
            <a:endParaRPr lang="en-IN" sz="3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3699784148603047"/>
          <c:y val="0.31650040998985879"/>
          <c:w val="0.85721062992125985"/>
          <c:h val="0.6725610386221581"/>
        </c:manualLayout>
      </c:layout>
      <c:lineChart>
        <c:grouping val="standard"/>
        <c:varyColors val="0"/>
        <c:ser>
          <c:idx val="0"/>
          <c:order val="0"/>
          <c:tx>
            <c:strRef>
              <c:f>strategy!$C$1</c:f>
              <c:strCache>
                <c:ptCount val="1"/>
                <c:pt idx="0">
                  <c:v>CALL COI SUM (ATM +/-2)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strategy!$B$2:$B$120</c:f>
              <c:numCache>
                <c:formatCode>h:mm:ss</c:formatCode>
                <c:ptCount val="119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strategy!$C$2:$C$120</c:f>
              <c:numCache>
                <c:formatCode>General</c:formatCode>
                <c:ptCount val="119"/>
                <c:pt idx="0">
                  <c:v>203004</c:v>
                </c:pt>
                <c:pt idx="1">
                  <c:v>188433</c:v>
                </c:pt>
                <c:pt idx="2">
                  <c:v>196058</c:v>
                </c:pt>
                <c:pt idx="3">
                  <c:v>200909</c:v>
                </c:pt>
                <c:pt idx="4">
                  <c:v>209654</c:v>
                </c:pt>
                <c:pt idx="5">
                  <c:v>217964</c:v>
                </c:pt>
                <c:pt idx="6">
                  <c:v>220247</c:v>
                </c:pt>
                <c:pt idx="7">
                  <c:v>215509</c:v>
                </c:pt>
                <c:pt idx="8">
                  <c:v>216323</c:v>
                </c:pt>
                <c:pt idx="9">
                  <c:v>160875</c:v>
                </c:pt>
                <c:pt idx="10">
                  <c:v>144351</c:v>
                </c:pt>
                <c:pt idx="11">
                  <c:v>182417</c:v>
                </c:pt>
                <c:pt idx="12">
                  <c:v>182630</c:v>
                </c:pt>
                <c:pt idx="13">
                  <c:v>193776</c:v>
                </c:pt>
                <c:pt idx="14">
                  <c:v>201267</c:v>
                </c:pt>
                <c:pt idx="15">
                  <c:v>219710</c:v>
                </c:pt>
                <c:pt idx="16">
                  <c:v>222050</c:v>
                </c:pt>
                <c:pt idx="17">
                  <c:v>231245</c:v>
                </c:pt>
                <c:pt idx="18">
                  <c:v>236277</c:v>
                </c:pt>
                <c:pt idx="19">
                  <c:v>240418</c:v>
                </c:pt>
                <c:pt idx="20">
                  <c:v>254327</c:v>
                </c:pt>
                <c:pt idx="21">
                  <c:v>265213</c:v>
                </c:pt>
                <c:pt idx="22">
                  <c:v>279995</c:v>
                </c:pt>
                <c:pt idx="23">
                  <c:v>284058</c:v>
                </c:pt>
                <c:pt idx="24">
                  <c:v>288701</c:v>
                </c:pt>
                <c:pt idx="25">
                  <c:v>292950</c:v>
                </c:pt>
                <c:pt idx="26">
                  <c:v>293434</c:v>
                </c:pt>
                <c:pt idx="27">
                  <c:v>276483</c:v>
                </c:pt>
                <c:pt idx="28">
                  <c:v>279972</c:v>
                </c:pt>
                <c:pt idx="29">
                  <c:v>281944</c:v>
                </c:pt>
                <c:pt idx="30">
                  <c:v>281720</c:v>
                </c:pt>
                <c:pt idx="31">
                  <c:v>288237</c:v>
                </c:pt>
                <c:pt idx="32">
                  <c:v>294660</c:v>
                </c:pt>
                <c:pt idx="33">
                  <c:v>293355</c:v>
                </c:pt>
                <c:pt idx="34">
                  <c:v>296550</c:v>
                </c:pt>
                <c:pt idx="35">
                  <c:v>302201</c:v>
                </c:pt>
                <c:pt idx="36">
                  <c:v>300747</c:v>
                </c:pt>
                <c:pt idx="37">
                  <c:v>303609</c:v>
                </c:pt>
                <c:pt idx="38">
                  <c:v>309549</c:v>
                </c:pt>
                <c:pt idx="39">
                  <c:v>314109</c:v>
                </c:pt>
                <c:pt idx="40">
                  <c:v>316142</c:v>
                </c:pt>
                <c:pt idx="41">
                  <c:v>318507</c:v>
                </c:pt>
                <c:pt idx="42">
                  <c:v>318723</c:v>
                </c:pt>
                <c:pt idx="43">
                  <c:v>326351</c:v>
                </c:pt>
                <c:pt idx="44">
                  <c:v>326427</c:v>
                </c:pt>
                <c:pt idx="45">
                  <c:v>328265</c:v>
                </c:pt>
                <c:pt idx="46">
                  <c:v>325559</c:v>
                </c:pt>
                <c:pt idx="47">
                  <c:v>331214</c:v>
                </c:pt>
                <c:pt idx="48">
                  <c:v>333563</c:v>
                </c:pt>
                <c:pt idx="49">
                  <c:v>330549</c:v>
                </c:pt>
                <c:pt idx="50">
                  <c:v>336239</c:v>
                </c:pt>
                <c:pt idx="51">
                  <c:v>334041</c:v>
                </c:pt>
                <c:pt idx="52">
                  <c:v>334319</c:v>
                </c:pt>
                <c:pt idx="53">
                  <c:v>327917</c:v>
                </c:pt>
                <c:pt idx="54">
                  <c:v>342855</c:v>
                </c:pt>
                <c:pt idx="55">
                  <c:v>324192</c:v>
                </c:pt>
                <c:pt idx="56">
                  <c:v>317034</c:v>
                </c:pt>
                <c:pt idx="57">
                  <c:v>327375</c:v>
                </c:pt>
                <c:pt idx="58">
                  <c:v>324882</c:v>
                </c:pt>
                <c:pt idx="59">
                  <c:v>295640</c:v>
                </c:pt>
                <c:pt idx="60">
                  <c:v>278397</c:v>
                </c:pt>
                <c:pt idx="61">
                  <c:v>177423</c:v>
                </c:pt>
                <c:pt idx="62">
                  <c:v>191928</c:v>
                </c:pt>
                <c:pt idx="63">
                  <c:v>236151</c:v>
                </c:pt>
                <c:pt idx="64">
                  <c:v>246168</c:v>
                </c:pt>
                <c:pt idx="65">
                  <c:v>278462</c:v>
                </c:pt>
                <c:pt idx="66">
                  <c:v>293763</c:v>
                </c:pt>
                <c:pt idx="67">
                  <c:v>302358</c:v>
                </c:pt>
                <c:pt idx="68">
                  <c:v>308749</c:v>
                </c:pt>
                <c:pt idx="69">
                  <c:v>304529</c:v>
                </c:pt>
                <c:pt idx="70">
                  <c:v>278415</c:v>
                </c:pt>
                <c:pt idx="71">
                  <c:v>281226</c:v>
                </c:pt>
                <c:pt idx="72">
                  <c:v>286042</c:v>
                </c:pt>
                <c:pt idx="73">
                  <c:v>287988</c:v>
                </c:pt>
                <c:pt idx="74">
                  <c:v>293270</c:v>
                </c:pt>
                <c:pt idx="75">
                  <c:v>288706</c:v>
                </c:pt>
                <c:pt idx="76">
                  <c:v>278520</c:v>
                </c:pt>
                <c:pt idx="77">
                  <c:v>269723</c:v>
                </c:pt>
                <c:pt idx="78">
                  <c:v>258739</c:v>
                </c:pt>
                <c:pt idx="79">
                  <c:v>248631</c:v>
                </c:pt>
                <c:pt idx="80">
                  <c:v>233045</c:v>
                </c:pt>
                <c:pt idx="81">
                  <c:v>222494</c:v>
                </c:pt>
                <c:pt idx="82">
                  <c:v>218710</c:v>
                </c:pt>
                <c:pt idx="83">
                  <c:v>207902</c:v>
                </c:pt>
                <c:pt idx="84">
                  <c:v>201688</c:v>
                </c:pt>
                <c:pt idx="85">
                  <c:v>195669</c:v>
                </c:pt>
                <c:pt idx="86">
                  <c:v>156721</c:v>
                </c:pt>
                <c:pt idx="87">
                  <c:v>137023</c:v>
                </c:pt>
                <c:pt idx="88">
                  <c:v>90772</c:v>
                </c:pt>
                <c:pt idx="89">
                  <c:v>66349</c:v>
                </c:pt>
                <c:pt idx="90">
                  <c:v>34545</c:v>
                </c:pt>
                <c:pt idx="91">
                  <c:v>-30625</c:v>
                </c:pt>
                <c:pt idx="92">
                  <c:v>-30625</c:v>
                </c:pt>
                <c:pt idx="93">
                  <c:v>-30625</c:v>
                </c:pt>
                <c:pt idx="94">
                  <c:v>-30625</c:v>
                </c:pt>
                <c:pt idx="95">
                  <c:v>-30625</c:v>
                </c:pt>
                <c:pt idx="96">
                  <c:v>-30625</c:v>
                </c:pt>
                <c:pt idx="97">
                  <c:v>-30625</c:v>
                </c:pt>
                <c:pt idx="98">
                  <c:v>-30625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F71-4ED0-94F3-D2D52C0E1C43}"/>
            </c:ext>
          </c:extLst>
        </c:ser>
        <c:ser>
          <c:idx val="1"/>
          <c:order val="1"/>
          <c:tx>
            <c:strRef>
              <c:f>strategy!$D$1</c:f>
              <c:strCache>
                <c:ptCount val="1"/>
                <c:pt idx="0">
                  <c:v>PUT COI SUM (ATM +/-2)</c:v>
                </c:pt>
              </c:strCache>
            </c:strRef>
          </c:tx>
          <c:spPr>
            <a:ln w="476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strategy!$B$2:$B$120</c:f>
              <c:numCache>
                <c:formatCode>h:mm:ss</c:formatCode>
                <c:ptCount val="119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strategy!$D$2:$D$120</c:f>
              <c:numCache>
                <c:formatCode>General</c:formatCode>
                <c:ptCount val="119"/>
                <c:pt idx="0">
                  <c:v>3970</c:v>
                </c:pt>
                <c:pt idx="1">
                  <c:v>-59872</c:v>
                </c:pt>
                <c:pt idx="2">
                  <c:v>-62817</c:v>
                </c:pt>
                <c:pt idx="3">
                  <c:v>-67647</c:v>
                </c:pt>
                <c:pt idx="4">
                  <c:v>-70932</c:v>
                </c:pt>
                <c:pt idx="5">
                  <c:v>-72998</c:v>
                </c:pt>
                <c:pt idx="6">
                  <c:v>-72437</c:v>
                </c:pt>
                <c:pt idx="7">
                  <c:v>-70603</c:v>
                </c:pt>
                <c:pt idx="8">
                  <c:v>-68849</c:v>
                </c:pt>
                <c:pt idx="9">
                  <c:v>-49912</c:v>
                </c:pt>
                <c:pt idx="10">
                  <c:v>-36531</c:v>
                </c:pt>
                <c:pt idx="11">
                  <c:v>-22915</c:v>
                </c:pt>
                <c:pt idx="12">
                  <c:v>-12594</c:v>
                </c:pt>
                <c:pt idx="13">
                  <c:v>-9103</c:v>
                </c:pt>
                <c:pt idx="14">
                  <c:v>-5436</c:v>
                </c:pt>
                <c:pt idx="15">
                  <c:v>-5486</c:v>
                </c:pt>
                <c:pt idx="16">
                  <c:v>-3451</c:v>
                </c:pt>
                <c:pt idx="17">
                  <c:v>-2767</c:v>
                </c:pt>
                <c:pt idx="18">
                  <c:v>910</c:v>
                </c:pt>
                <c:pt idx="19">
                  <c:v>8700</c:v>
                </c:pt>
                <c:pt idx="20">
                  <c:v>9186</c:v>
                </c:pt>
                <c:pt idx="21">
                  <c:v>12907</c:v>
                </c:pt>
                <c:pt idx="22">
                  <c:v>11235</c:v>
                </c:pt>
                <c:pt idx="23">
                  <c:v>12262</c:v>
                </c:pt>
                <c:pt idx="24">
                  <c:v>17675</c:v>
                </c:pt>
                <c:pt idx="25">
                  <c:v>21998</c:v>
                </c:pt>
                <c:pt idx="26">
                  <c:v>23603</c:v>
                </c:pt>
                <c:pt idx="27">
                  <c:v>20682</c:v>
                </c:pt>
                <c:pt idx="28">
                  <c:v>21727</c:v>
                </c:pt>
                <c:pt idx="29">
                  <c:v>19269</c:v>
                </c:pt>
                <c:pt idx="30">
                  <c:v>16998</c:v>
                </c:pt>
                <c:pt idx="31">
                  <c:v>14854</c:v>
                </c:pt>
                <c:pt idx="32">
                  <c:v>12516</c:v>
                </c:pt>
                <c:pt idx="33">
                  <c:v>10647</c:v>
                </c:pt>
                <c:pt idx="34">
                  <c:v>7470</c:v>
                </c:pt>
                <c:pt idx="35">
                  <c:v>7931</c:v>
                </c:pt>
                <c:pt idx="36">
                  <c:v>8932</c:v>
                </c:pt>
                <c:pt idx="37">
                  <c:v>14718</c:v>
                </c:pt>
                <c:pt idx="38">
                  <c:v>12904</c:v>
                </c:pt>
                <c:pt idx="39">
                  <c:v>8094</c:v>
                </c:pt>
                <c:pt idx="40">
                  <c:v>7209</c:v>
                </c:pt>
                <c:pt idx="41">
                  <c:v>9084</c:v>
                </c:pt>
                <c:pt idx="42">
                  <c:v>9660</c:v>
                </c:pt>
                <c:pt idx="43">
                  <c:v>6313</c:v>
                </c:pt>
                <c:pt idx="44">
                  <c:v>-1002</c:v>
                </c:pt>
                <c:pt idx="45">
                  <c:v>-3563</c:v>
                </c:pt>
                <c:pt idx="46">
                  <c:v>-6528</c:v>
                </c:pt>
                <c:pt idx="47">
                  <c:v>-5790</c:v>
                </c:pt>
                <c:pt idx="48">
                  <c:v>-7888</c:v>
                </c:pt>
                <c:pt idx="49">
                  <c:v>-10657</c:v>
                </c:pt>
                <c:pt idx="50">
                  <c:v>-13607</c:v>
                </c:pt>
                <c:pt idx="51">
                  <c:v>-6304</c:v>
                </c:pt>
                <c:pt idx="52">
                  <c:v>94</c:v>
                </c:pt>
                <c:pt idx="53">
                  <c:v>-2596</c:v>
                </c:pt>
                <c:pt idx="54">
                  <c:v>-11259</c:v>
                </c:pt>
                <c:pt idx="55">
                  <c:v>-26615</c:v>
                </c:pt>
                <c:pt idx="56">
                  <c:v>-21324</c:v>
                </c:pt>
                <c:pt idx="57">
                  <c:v>-22563</c:v>
                </c:pt>
                <c:pt idx="58">
                  <c:v>-21481</c:v>
                </c:pt>
                <c:pt idx="59">
                  <c:v>-9824</c:v>
                </c:pt>
                <c:pt idx="60">
                  <c:v>22925</c:v>
                </c:pt>
                <c:pt idx="61">
                  <c:v>71877</c:v>
                </c:pt>
                <c:pt idx="62">
                  <c:v>122466</c:v>
                </c:pt>
                <c:pt idx="63">
                  <c:v>136736</c:v>
                </c:pt>
                <c:pt idx="64">
                  <c:v>141354</c:v>
                </c:pt>
                <c:pt idx="65">
                  <c:v>155047</c:v>
                </c:pt>
                <c:pt idx="66">
                  <c:v>160335</c:v>
                </c:pt>
                <c:pt idx="67">
                  <c:v>163017</c:v>
                </c:pt>
                <c:pt idx="68">
                  <c:v>160941</c:v>
                </c:pt>
                <c:pt idx="69">
                  <c:v>164395</c:v>
                </c:pt>
                <c:pt idx="70">
                  <c:v>169300</c:v>
                </c:pt>
                <c:pt idx="71">
                  <c:v>178186</c:v>
                </c:pt>
                <c:pt idx="72">
                  <c:v>182010</c:v>
                </c:pt>
                <c:pt idx="73">
                  <c:v>188649</c:v>
                </c:pt>
                <c:pt idx="74">
                  <c:v>192051</c:v>
                </c:pt>
                <c:pt idx="75">
                  <c:v>182730</c:v>
                </c:pt>
                <c:pt idx="76">
                  <c:v>163838</c:v>
                </c:pt>
                <c:pt idx="77">
                  <c:v>156741</c:v>
                </c:pt>
                <c:pt idx="78">
                  <c:v>150806</c:v>
                </c:pt>
                <c:pt idx="79">
                  <c:v>152116</c:v>
                </c:pt>
                <c:pt idx="80">
                  <c:v>138368</c:v>
                </c:pt>
                <c:pt idx="81">
                  <c:v>115911</c:v>
                </c:pt>
                <c:pt idx="82">
                  <c:v>100923</c:v>
                </c:pt>
                <c:pt idx="83">
                  <c:v>96832</c:v>
                </c:pt>
                <c:pt idx="84">
                  <c:v>101801</c:v>
                </c:pt>
                <c:pt idx="85">
                  <c:v>95748</c:v>
                </c:pt>
                <c:pt idx="86">
                  <c:v>82902</c:v>
                </c:pt>
                <c:pt idx="87">
                  <c:v>63029</c:v>
                </c:pt>
                <c:pt idx="88">
                  <c:v>30844</c:v>
                </c:pt>
                <c:pt idx="89">
                  <c:v>17469</c:v>
                </c:pt>
                <c:pt idx="90">
                  <c:v>-4353</c:v>
                </c:pt>
                <c:pt idx="91">
                  <c:v>-26379</c:v>
                </c:pt>
                <c:pt idx="92">
                  <c:v>-26379</c:v>
                </c:pt>
                <c:pt idx="93">
                  <c:v>-26379</c:v>
                </c:pt>
                <c:pt idx="94">
                  <c:v>-26379</c:v>
                </c:pt>
                <c:pt idx="95">
                  <c:v>-26379</c:v>
                </c:pt>
                <c:pt idx="96">
                  <c:v>-26379</c:v>
                </c:pt>
                <c:pt idx="97">
                  <c:v>-26379</c:v>
                </c:pt>
                <c:pt idx="98">
                  <c:v>-26379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71-4ED0-94F3-D2D52C0E1C43}"/>
            </c:ext>
          </c:extLst>
        </c:ser>
        <c:ser>
          <c:idx val="2"/>
          <c:order val="2"/>
          <c:tx>
            <c:strRef>
              <c:f>strategy!$E$1</c:f>
              <c:strCache>
                <c:ptCount val="1"/>
                <c:pt idx="0">
                  <c:v>PUT COI - CALL COI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50800" cap="rnd">
                <a:solidFill>
                  <a:srgbClr val="0070C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strategy!$B$2:$B$120</c:f>
              <c:numCache>
                <c:formatCode>h:mm:ss</c:formatCode>
                <c:ptCount val="119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strategy!$E$2:$E$120</c:f>
              <c:numCache>
                <c:formatCode>General</c:formatCode>
                <c:ptCount val="119"/>
                <c:pt idx="0">
                  <c:v>-199034</c:v>
                </c:pt>
                <c:pt idx="1">
                  <c:v>-248305</c:v>
                </c:pt>
                <c:pt idx="2">
                  <c:v>-258875</c:v>
                </c:pt>
                <c:pt idx="3">
                  <c:v>-268556</c:v>
                </c:pt>
                <c:pt idx="4">
                  <c:v>-280586</c:v>
                </c:pt>
                <c:pt idx="5">
                  <c:v>-290962</c:v>
                </c:pt>
                <c:pt idx="6">
                  <c:v>-292684</c:v>
                </c:pt>
                <c:pt idx="7">
                  <c:v>-286112</c:v>
                </c:pt>
                <c:pt idx="8">
                  <c:v>-285172</c:v>
                </c:pt>
                <c:pt idx="9">
                  <c:v>-210787</c:v>
                </c:pt>
                <c:pt idx="10">
                  <c:v>-180882</c:v>
                </c:pt>
                <c:pt idx="11">
                  <c:v>-205332</c:v>
                </c:pt>
                <c:pt idx="12">
                  <c:v>-195224</c:v>
                </c:pt>
                <c:pt idx="13">
                  <c:v>-202879</c:v>
                </c:pt>
                <c:pt idx="14">
                  <c:v>-206703</c:v>
                </c:pt>
                <c:pt idx="15">
                  <c:v>-225196</c:v>
                </c:pt>
                <c:pt idx="16">
                  <c:v>-225501</c:v>
                </c:pt>
                <c:pt idx="17">
                  <c:v>-234012</c:v>
                </c:pt>
                <c:pt idx="18">
                  <c:v>-235367</c:v>
                </c:pt>
                <c:pt idx="19">
                  <c:v>-231718</c:v>
                </c:pt>
                <c:pt idx="20">
                  <c:v>-245141</c:v>
                </c:pt>
                <c:pt idx="21">
                  <c:v>-252306</c:v>
                </c:pt>
                <c:pt idx="22">
                  <c:v>-268760</c:v>
                </c:pt>
                <c:pt idx="23">
                  <c:v>-271796</c:v>
                </c:pt>
                <c:pt idx="24">
                  <c:v>-271026</c:v>
                </c:pt>
                <c:pt idx="25">
                  <c:v>-270952</c:v>
                </c:pt>
                <c:pt idx="26">
                  <c:v>-269831</c:v>
                </c:pt>
                <c:pt idx="27">
                  <c:v>-255801</c:v>
                </c:pt>
                <c:pt idx="28">
                  <c:v>-258245</c:v>
                </c:pt>
                <c:pt idx="29">
                  <c:v>-262675</c:v>
                </c:pt>
                <c:pt idx="30">
                  <c:v>-264722</c:v>
                </c:pt>
                <c:pt idx="31">
                  <c:v>-273383</c:v>
                </c:pt>
                <c:pt idx="32">
                  <c:v>-282144</c:v>
                </c:pt>
                <c:pt idx="33">
                  <c:v>-282708</c:v>
                </c:pt>
                <c:pt idx="34">
                  <c:v>-289080</c:v>
                </c:pt>
                <c:pt idx="35">
                  <c:v>-294270</c:v>
                </c:pt>
                <c:pt idx="36">
                  <c:v>-291815</c:v>
                </c:pt>
                <c:pt idx="37">
                  <c:v>-288891</c:v>
                </c:pt>
                <c:pt idx="38">
                  <c:v>-296645</c:v>
                </c:pt>
                <c:pt idx="39">
                  <c:v>-306015</c:v>
                </c:pt>
                <c:pt idx="40">
                  <c:v>-308933</c:v>
                </c:pt>
                <c:pt idx="41">
                  <c:v>-309423</c:v>
                </c:pt>
                <c:pt idx="42">
                  <c:v>-309063</c:v>
                </c:pt>
                <c:pt idx="43">
                  <c:v>-320038</c:v>
                </c:pt>
                <c:pt idx="44">
                  <c:v>-327429</c:v>
                </c:pt>
                <c:pt idx="45">
                  <c:v>-331828</c:v>
                </c:pt>
                <c:pt idx="46">
                  <c:v>-332087</c:v>
                </c:pt>
                <c:pt idx="47">
                  <c:v>-337004</c:v>
                </c:pt>
                <c:pt idx="48">
                  <c:v>-341451</c:v>
                </c:pt>
                <c:pt idx="49">
                  <c:v>-341206</c:v>
                </c:pt>
                <c:pt idx="50">
                  <c:v>-349846</c:v>
                </c:pt>
                <c:pt idx="51">
                  <c:v>-340345</c:v>
                </c:pt>
                <c:pt idx="52">
                  <c:v>-334225</c:v>
                </c:pt>
                <c:pt idx="53">
                  <c:v>-330513</c:v>
                </c:pt>
                <c:pt idx="54">
                  <c:v>-354114</c:v>
                </c:pt>
                <c:pt idx="55">
                  <c:v>-350807</c:v>
                </c:pt>
                <c:pt idx="56">
                  <c:v>-338358</c:v>
                </c:pt>
                <c:pt idx="57">
                  <c:v>-349938</c:v>
                </c:pt>
                <c:pt idx="58">
                  <c:v>-346363</c:v>
                </c:pt>
                <c:pt idx="59">
                  <c:v>-305464</c:v>
                </c:pt>
                <c:pt idx="60">
                  <c:v>-255472</c:v>
                </c:pt>
                <c:pt idx="61">
                  <c:v>-105546</c:v>
                </c:pt>
                <c:pt idx="62">
                  <c:v>-69462</c:v>
                </c:pt>
                <c:pt idx="63">
                  <c:v>-99415</c:v>
                </c:pt>
                <c:pt idx="64">
                  <c:v>-104814</c:v>
                </c:pt>
                <c:pt idx="65">
                  <c:v>-123415</c:v>
                </c:pt>
                <c:pt idx="66">
                  <c:v>-133428</c:v>
                </c:pt>
                <c:pt idx="67">
                  <c:v>-139341</c:v>
                </c:pt>
                <c:pt idx="68">
                  <c:v>-147808</c:v>
                </c:pt>
                <c:pt idx="69">
                  <c:v>-140134</c:v>
                </c:pt>
                <c:pt idx="70">
                  <c:v>-109115</c:v>
                </c:pt>
                <c:pt idx="71">
                  <c:v>-103040</c:v>
                </c:pt>
                <c:pt idx="72">
                  <c:v>-104032</c:v>
                </c:pt>
                <c:pt idx="73">
                  <c:v>-99339</c:v>
                </c:pt>
                <c:pt idx="74">
                  <c:v>-101219</c:v>
                </c:pt>
                <c:pt idx="75">
                  <c:v>-105976</c:v>
                </c:pt>
                <c:pt idx="76">
                  <c:v>-114682</c:v>
                </c:pt>
                <c:pt idx="77">
                  <c:v>-112982</c:v>
                </c:pt>
                <c:pt idx="78">
                  <c:v>-107933</c:v>
                </c:pt>
                <c:pt idx="79">
                  <c:v>-96515</c:v>
                </c:pt>
                <c:pt idx="80">
                  <c:v>-94677</c:v>
                </c:pt>
                <c:pt idx="81">
                  <c:v>-106583</c:v>
                </c:pt>
                <c:pt idx="82">
                  <c:v>-117787</c:v>
                </c:pt>
                <c:pt idx="83">
                  <c:v>-111070</c:v>
                </c:pt>
                <c:pt idx="84">
                  <c:v>-99887</c:v>
                </c:pt>
                <c:pt idx="85">
                  <c:v>-99921</c:v>
                </c:pt>
                <c:pt idx="86">
                  <c:v>-73819</c:v>
                </c:pt>
                <c:pt idx="87">
                  <c:v>-73994</c:v>
                </c:pt>
                <c:pt idx="88">
                  <c:v>-59928</c:v>
                </c:pt>
                <c:pt idx="89">
                  <c:v>-48880</c:v>
                </c:pt>
                <c:pt idx="90">
                  <c:v>-38898</c:v>
                </c:pt>
                <c:pt idx="91">
                  <c:v>4246</c:v>
                </c:pt>
                <c:pt idx="92">
                  <c:v>4246</c:v>
                </c:pt>
                <c:pt idx="93">
                  <c:v>4246</c:v>
                </c:pt>
                <c:pt idx="94">
                  <c:v>4246</c:v>
                </c:pt>
                <c:pt idx="95">
                  <c:v>4246</c:v>
                </c:pt>
                <c:pt idx="96">
                  <c:v>4246</c:v>
                </c:pt>
                <c:pt idx="97">
                  <c:v>4246</c:v>
                </c:pt>
                <c:pt idx="98">
                  <c:v>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71-4ED0-94F3-D2D52C0E1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3200" b="1">
                <a:solidFill>
                  <a:schemeClr val="tx1"/>
                </a:solidFill>
              </a:rPr>
              <a:t>PUT_CALL(strategy</a:t>
            </a:r>
            <a:r>
              <a:rPr lang="en-IN" sz="3200" b="1" baseline="0">
                <a:solidFill>
                  <a:schemeClr val="tx1"/>
                </a:solidFill>
              </a:rPr>
              <a:t> 5</a:t>
            </a:r>
            <a:r>
              <a:rPr lang="en-IN" sz="3200" b="1">
                <a:solidFill>
                  <a:schemeClr val="tx1"/>
                </a:solidFill>
              </a:rPr>
              <a:t> STRIKES)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8515898551333E-2"/>
          <c:y val="0.23514309783068948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v>PUT_CALL(%+strategy!$2:$2 STRIKES)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EFC8-4E2C-A8B9-00B90BD72793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EFC8-4E2C-A8B9-00B90BD72793}"/>
              </c:ext>
            </c:extLst>
          </c:dPt>
          <c:trendline>
            <c:spPr>
              <a:ln w="53975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strategy!$B$2:$B$120</c:f>
              <c:numCache>
                <c:formatCode>h:mm:ss</c:formatCode>
                <c:ptCount val="119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strategy!$E$2:$E$120</c:f>
              <c:numCache>
                <c:formatCode>General</c:formatCode>
                <c:ptCount val="119"/>
                <c:pt idx="0">
                  <c:v>-199034</c:v>
                </c:pt>
                <c:pt idx="1">
                  <c:v>-248305</c:v>
                </c:pt>
                <c:pt idx="2">
                  <c:v>-258875</c:v>
                </c:pt>
                <c:pt idx="3">
                  <c:v>-268556</c:v>
                </c:pt>
                <c:pt idx="4">
                  <c:v>-280586</c:v>
                </c:pt>
                <c:pt idx="5">
                  <c:v>-290962</c:v>
                </c:pt>
                <c:pt idx="6">
                  <c:v>-292684</c:v>
                </c:pt>
                <c:pt idx="7">
                  <c:v>-286112</c:v>
                </c:pt>
                <c:pt idx="8">
                  <c:v>-285172</c:v>
                </c:pt>
                <c:pt idx="9">
                  <c:v>-210787</c:v>
                </c:pt>
                <c:pt idx="10">
                  <c:v>-180882</c:v>
                </c:pt>
                <c:pt idx="11">
                  <c:v>-205332</c:v>
                </c:pt>
                <c:pt idx="12">
                  <c:v>-195224</c:v>
                </c:pt>
                <c:pt idx="13">
                  <c:v>-202879</c:v>
                </c:pt>
                <c:pt idx="14">
                  <c:v>-206703</c:v>
                </c:pt>
                <c:pt idx="15">
                  <c:v>-225196</c:v>
                </c:pt>
                <c:pt idx="16">
                  <c:v>-225501</c:v>
                </c:pt>
                <c:pt idx="17">
                  <c:v>-234012</c:v>
                </c:pt>
                <c:pt idx="18">
                  <c:v>-235367</c:v>
                </c:pt>
                <c:pt idx="19">
                  <c:v>-231718</c:v>
                </c:pt>
                <c:pt idx="20">
                  <c:v>-245141</c:v>
                </c:pt>
                <c:pt idx="21">
                  <c:v>-252306</c:v>
                </c:pt>
                <c:pt idx="22">
                  <c:v>-268760</c:v>
                </c:pt>
                <c:pt idx="23">
                  <c:v>-271796</c:v>
                </c:pt>
                <c:pt idx="24">
                  <c:v>-271026</c:v>
                </c:pt>
                <c:pt idx="25">
                  <c:v>-270952</c:v>
                </c:pt>
                <c:pt idx="26">
                  <c:v>-269831</c:v>
                </c:pt>
                <c:pt idx="27">
                  <c:v>-255801</c:v>
                </c:pt>
                <c:pt idx="28">
                  <c:v>-258245</c:v>
                </c:pt>
                <c:pt idx="29">
                  <c:v>-262675</c:v>
                </c:pt>
                <c:pt idx="30">
                  <c:v>-264722</c:v>
                </c:pt>
                <c:pt idx="31">
                  <c:v>-273383</c:v>
                </c:pt>
                <c:pt idx="32">
                  <c:v>-282144</c:v>
                </c:pt>
                <c:pt idx="33">
                  <c:v>-282708</c:v>
                </c:pt>
                <c:pt idx="34">
                  <c:v>-289080</c:v>
                </c:pt>
                <c:pt idx="35">
                  <c:v>-294270</c:v>
                </c:pt>
                <c:pt idx="36">
                  <c:v>-291815</c:v>
                </c:pt>
                <c:pt idx="37">
                  <c:v>-288891</c:v>
                </c:pt>
                <c:pt idx="38">
                  <c:v>-296645</c:v>
                </c:pt>
                <c:pt idx="39">
                  <c:v>-306015</c:v>
                </c:pt>
                <c:pt idx="40">
                  <c:v>-308933</c:v>
                </c:pt>
                <c:pt idx="41">
                  <c:v>-309423</c:v>
                </c:pt>
                <c:pt idx="42">
                  <c:v>-309063</c:v>
                </c:pt>
                <c:pt idx="43">
                  <c:v>-320038</c:v>
                </c:pt>
                <c:pt idx="44">
                  <c:v>-327429</c:v>
                </c:pt>
                <c:pt idx="45">
                  <c:v>-331828</c:v>
                </c:pt>
                <c:pt idx="46">
                  <c:v>-332087</c:v>
                </c:pt>
                <c:pt idx="47">
                  <c:v>-337004</c:v>
                </c:pt>
                <c:pt idx="48">
                  <c:v>-341451</c:v>
                </c:pt>
                <c:pt idx="49">
                  <c:v>-341206</c:v>
                </c:pt>
                <c:pt idx="50">
                  <c:v>-349846</c:v>
                </c:pt>
                <c:pt idx="51">
                  <c:v>-340345</c:v>
                </c:pt>
                <c:pt idx="52">
                  <c:v>-334225</c:v>
                </c:pt>
                <c:pt idx="53">
                  <c:v>-330513</c:v>
                </c:pt>
                <c:pt idx="54">
                  <c:v>-354114</c:v>
                </c:pt>
                <c:pt idx="55">
                  <c:v>-350807</c:v>
                </c:pt>
                <c:pt idx="56">
                  <c:v>-338358</c:v>
                </c:pt>
                <c:pt idx="57">
                  <c:v>-349938</c:v>
                </c:pt>
                <c:pt idx="58">
                  <c:v>-346363</c:v>
                </c:pt>
                <c:pt idx="59">
                  <c:v>-305464</c:v>
                </c:pt>
                <c:pt idx="60">
                  <c:v>-255472</c:v>
                </c:pt>
                <c:pt idx="61">
                  <c:v>-105546</c:v>
                </c:pt>
                <c:pt idx="62">
                  <c:v>-69462</c:v>
                </c:pt>
                <c:pt idx="63">
                  <c:v>-99415</c:v>
                </c:pt>
                <c:pt idx="64">
                  <c:v>-104814</c:v>
                </c:pt>
                <c:pt idx="65">
                  <c:v>-123415</c:v>
                </c:pt>
                <c:pt idx="66">
                  <c:v>-133428</c:v>
                </c:pt>
                <c:pt idx="67">
                  <c:v>-139341</c:v>
                </c:pt>
                <c:pt idx="68">
                  <c:v>-147808</c:v>
                </c:pt>
                <c:pt idx="69">
                  <c:v>-140134</c:v>
                </c:pt>
                <c:pt idx="70">
                  <c:v>-109115</c:v>
                </c:pt>
                <c:pt idx="71">
                  <c:v>-103040</c:v>
                </c:pt>
                <c:pt idx="72">
                  <c:v>-104032</c:v>
                </c:pt>
                <c:pt idx="73">
                  <c:v>-99339</c:v>
                </c:pt>
                <c:pt idx="74">
                  <c:v>-101219</c:v>
                </c:pt>
                <c:pt idx="75">
                  <c:v>-105976</c:v>
                </c:pt>
                <c:pt idx="76">
                  <c:v>-114682</c:v>
                </c:pt>
                <c:pt idx="77">
                  <c:v>-112982</c:v>
                </c:pt>
                <c:pt idx="78">
                  <c:v>-107933</c:v>
                </c:pt>
                <c:pt idx="79">
                  <c:v>-96515</c:v>
                </c:pt>
                <c:pt idx="80">
                  <c:v>-94677</c:v>
                </c:pt>
                <c:pt idx="81">
                  <c:v>-106583</c:v>
                </c:pt>
                <c:pt idx="82">
                  <c:v>-117787</c:v>
                </c:pt>
                <c:pt idx="83">
                  <c:v>-111070</c:v>
                </c:pt>
                <c:pt idx="84">
                  <c:v>-99887</c:v>
                </c:pt>
                <c:pt idx="85">
                  <c:v>-99921</c:v>
                </c:pt>
                <c:pt idx="86">
                  <c:v>-73819</c:v>
                </c:pt>
                <c:pt idx="87">
                  <c:v>-73994</c:v>
                </c:pt>
                <c:pt idx="88">
                  <c:v>-59928</c:v>
                </c:pt>
                <c:pt idx="89">
                  <c:v>-48880</c:v>
                </c:pt>
                <c:pt idx="90">
                  <c:v>-38898</c:v>
                </c:pt>
                <c:pt idx="91">
                  <c:v>4246</c:v>
                </c:pt>
                <c:pt idx="92">
                  <c:v>4246</c:v>
                </c:pt>
                <c:pt idx="93">
                  <c:v>4246</c:v>
                </c:pt>
                <c:pt idx="94">
                  <c:v>4246</c:v>
                </c:pt>
                <c:pt idx="95">
                  <c:v>4246</c:v>
                </c:pt>
                <c:pt idx="96">
                  <c:v>4246</c:v>
                </c:pt>
                <c:pt idx="97">
                  <c:v>4246</c:v>
                </c:pt>
                <c:pt idx="98">
                  <c:v>4246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EFC8-4E2C-A8B9-00B90BD72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7.407407407407407E-2"/>
          <c:w val="0.93888888888888888"/>
          <c:h val="0.89814814814814814"/>
        </c:manualLayout>
      </c:layout>
      <c:pie3DChart>
        <c:varyColors val="1"/>
        <c:ser>
          <c:idx val="0"/>
          <c:order val="0"/>
          <c:dPt>
            <c:idx val="0"/>
            <c:bubble3D val="0"/>
            <c:explosion val="5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025-4F1E-92BF-59A18947374B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7025-4F1E-92BF-59A18947374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025-4F1E-92BF-59A18947374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7025-4F1E-92BF-59A1894737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Optionchain2!$X$11:$Y$11</c:f>
              <c:strCache>
                <c:ptCount val="2"/>
                <c:pt idx="0">
                  <c:v>RETAILER</c:v>
                </c:pt>
                <c:pt idx="1">
                  <c:v>BIG PLAYER</c:v>
                </c:pt>
              </c:strCache>
            </c:strRef>
          </c:cat>
          <c:val>
            <c:numRef>
              <c:f>Optionchain2!$X$12:$Y$12</c:f>
              <c:numCache>
                <c:formatCode>General</c:formatCode>
                <c:ptCount val="2"/>
                <c:pt idx="0">
                  <c:v>3.9914999999999998</c:v>
                </c:pt>
                <c:pt idx="1">
                  <c:v>8.6826000000000008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5-4F1E-92BF-59A18947374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PUT OI VS CALL 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PUT 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Optionchain2!$H$8:$H$27</c:f>
              <c:numCache>
                <c:formatCode>General</c:formatCode>
                <c:ptCount val="20"/>
                <c:pt idx="0">
                  <c:v>55700</c:v>
                </c:pt>
                <c:pt idx="1">
                  <c:v>55800</c:v>
                </c:pt>
                <c:pt idx="2">
                  <c:v>55900</c:v>
                </c:pt>
                <c:pt idx="3">
                  <c:v>56000</c:v>
                </c:pt>
                <c:pt idx="4">
                  <c:v>56100</c:v>
                </c:pt>
                <c:pt idx="5">
                  <c:v>56200</c:v>
                </c:pt>
                <c:pt idx="6">
                  <c:v>56300</c:v>
                </c:pt>
                <c:pt idx="7">
                  <c:v>56400</c:v>
                </c:pt>
                <c:pt idx="8">
                  <c:v>56500</c:v>
                </c:pt>
                <c:pt idx="9">
                  <c:v>56600</c:v>
                </c:pt>
                <c:pt idx="10">
                  <c:v>56700</c:v>
                </c:pt>
                <c:pt idx="11">
                  <c:v>56800</c:v>
                </c:pt>
                <c:pt idx="12">
                  <c:v>56900</c:v>
                </c:pt>
                <c:pt idx="13">
                  <c:v>57000</c:v>
                </c:pt>
                <c:pt idx="14">
                  <c:v>57100</c:v>
                </c:pt>
                <c:pt idx="15">
                  <c:v>57200</c:v>
                </c:pt>
                <c:pt idx="16">
                  <c:v>57300</c:v>
                </c:pt>
                <c:pt idx="17">
                  <c:v>57400</c:v>
                </c:pt>
                <c:pt idx="18">
                  <c:v>57500</c:v>
                </c:pt>
                <c:pt idx="19">
                  <c:v>57600</c:v>
                </c:pt>
              </c:numCache>
            </c:numRef>
          </c:cat>
          <c:val>
            <c:numRef>
              <c:f>Optionchain2!$N$8:$N$27</c:f>
              <c:numCache>
                <c:formatCode>General</c:formatCode>
                <c:ptCount val="20"/>
                <c:pt idx="0">
                  <c:v>1.2297</c:v>
                </c:pt>
                <c:pt idx="1">
                  <c:v>1.5153000000000001</c:v>
                </c:pt>
                <c:pt idx="2">
                  <c:v>1.1336999999999999</c:v>
                </c:pt>
                <c:pt idx="3">
                  <c:v>8.6826000000000008</c:v>
                </c:pt>
                <c:pt idx="4">
                  <c:v>0.82679999999999998</c:v>
                </c:pt>
                <c:pt idx="5">
                  <c:v>1.3898999999999999</c:v>
                </c:pt>
                <c:pt idx="6">
                  <c:v>1.4574</c:v>
                </c:pt>
                <c:pt idx="7">
                  <c:v>1.0851</c:v>
                </c:pt>
                <c:pt idx="8">
                  <c:v>6.3120000000000003</c:v>
                </c:pt>
                <c:pt idx="9">
                  <c:v>1.329</c:v>
                </c:pt>
                <c:pt idx="10">
                  <c:v>1.4984999999999999</c:v>
                </c:pt>
                <c:pt idx="11">
                  <c:v>1.4666999999999999</c:v>
                </c:pt>
                <c:pt idx="12">
                  <c:v>1.3352999999999999</c:v>
                </c:pt>
                <c:pt idx="13">
                  <c:v>8.6129999999999995</c:v>
                </c:pt>
                <c:pt idx="14">
                  <c:v>0.73229999999999995</c:v>
                </c:pt>
                <c:pt idx="15">
                  <c:v>1.1220000000000001</c:v>
                </c:pt>
                <c:pt idx="16">
                  <c:v>1.0176000000000001</c:v>
                </c:pt>
                <c:pt idx="17">
                  <c:v>1.4712000000000001</c:v>
                </c:pt>
                <c:pt idx="18">
                  <c:v>16.717500000000001</c:v>
                </c:pt>
                <c:pt idx="19">
                  <c:v>0.80549999999999999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6-4D5A-A177-167979F733C0}"/>
            </c:ext>
          </c:extLst>
        </c:ser>
        <c:ser>
          <c:idx val="1"/>
          <c:order val="1"/>
          <c:tx>
            <c:v>CALL OI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Optionchain2!$H$8:$H$27</c:f>
              <c:numCache>
                <c:formatCode>General</c:formatCode>
                <c:ptCount val="20"/>
                <c:pt idx="0">
                  <c:v>55700</c:v>
                </c:pt>
                <c:pt idx="1">
                  <c:v>55800</c:v>
                </c:pt>
                <c:pt idx="2">
                  <c:v>55900</c:v>
                </c:pt>
                <c:pt idx="3">
                  <c:v>56000</c:v>
                </c:pt>
                <c:pt idx="4">
                  <c:v>56100</c:v>
                </c:pt>
                <c:pt idx="5">
                  <c:v>56200</c:v>
                </c:pt>
                <c:pt idx="6">
                  <c:v>56300</c:v>
                </c:pt>
                <c:pt idx="7">
                  <c:v>56400</c:v>
                </c:pt>
                <c:pt idx="8">
                  <c:v>56500</c:v>
                </c:pt>
                <c:pt idx="9">
                  <c:v>56600</c:v>
                </c:pt>
                <c:pt idx="10">
                  <c:v>56700</c:v>
                </c:pt>
                <c:pt idx="11">
                  <c:v>56800</c:v>
                </c:pt>
                <c:pt idx="12">
                  <c:v>56900</c:v>
                </c:pt>
                <c:pt idx="13">
                  <c:v>57000</c:v>
                </c:pt>
                <c:pt idx="14">
                  <c:v>57100</c:v>
                </c:pt>
                <c:pt idx="15">
                  <c:v>57200</c:v>
                </c:pt>
                <c:pt idx="16">
                  <c:v>57300</c:v>
                </c:pt>
                <c:pt idx="17">
                  <c:v>57400</c:v>
                </c:pt>
                <c:pt idx="18">
                  <c:v>57500</c:v>
                </c:pt>
                <c:pt idx="19">
                  <c:v>57600</c:v>
                </c:pt>
              </c:numCache>
            </c:numRef>
          </c:cat>
          <c:val>
            <c:numRef>
              <c:f>Optionchain2!$B$8:$B$27</c:f>
              <c:numCache>
                <c:formatCode>General</c:formatCode>
                <c:ptCount val="20"/>
                <c:pt idx="0">
                  <c:v>0.28920000000000001</c:v>
                </c:pt>
                <c:pt idx="1">
                  <c:v>0.35580000000000001</c:v>
                </c:pt>
                <c:pt idx="2">
                  <c:v>0.36570000000000003</c:v>
                </c:pt>
                <c:pt idx="3">
                  <c:v>2.6225999999999998</c:v>
                </c:pt>
                <c:pt idx="4">
                  <c:v>0.40050000000000002</c:v>
                </c:pt>
                <c:pt idx="5">
                  <c:v>0.66600000000000004</c:v>
                </c:pt>
                <c:pt idx="6">
                  <c:v>0.78480000000000005</c:v>
                </c:pt>
                <c:pt idx="7">
                  <c:v>0.86909999999999998</c:v>
                </c:pt>
                <c:pt idx="8">
                  <c:v>3.9914999999999998</c:v>
                </c:pt>
                <c:pt idx="9">
                  <c:v>1.2848999999999999</c:v>
                </c:pt>
                <c:pt idx="10">
                  <c:v>1.2354000000000001</c:v>
                </c:pt>
                <c:pt idx="11">
                  <c:v>1.776</c:v>
                </c:pt>
                <c:pt idx="12">
                  <c:v>1.7408999999999999</c:v>
                </c:pt>
                <c:pt idx="13">
                  <c:v>8.3963999999999999</c:v>
                </c:pt>
                <c:pt idx="14">
                  <c:v>1.5609</c:v>
                </c:pt>
                <c:pt idx="15">
                  <c:v>2.2440000000000002</c:v>
                </c:pt>
                <c:pt idx="16">
                  <c:v>2.0369999999999999</c:v>
                </c:pt>
                <c:pt idx="17">
                  <c:v>2.3754</c:v>
                </c:pt>
                <c:pt idx="18">
                  <c:v>21.362100000000002</c:v>
                </c:pt>
                <c:pt idx="19">
                  <c:v>2.4411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6-4D5A-A177-167979F7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4630783"/>
        <c:axId val="554635583"/>
      </c:barChart>
      <c:catAx>
        <c:axId val="55463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35583"/>
        <c:crosses val="autoZero"/>
        <c:auto val="1"/>
        <c:lblAlgn val="ctr"/>
        <c:lblOffset val="100"/>
        <c:noMultiLvlLbl val="0"/>
      </c:catAx>
      <c:valAx>
        <c:axId val="5546355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463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COI VS CALL COI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PUT COI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Optionchain2!$H$8:$H$27</c:f>
              <c:numCache>
                <c:formatCode>General</c:formatCode>
                <c:ptCount val="20"/>
                <c:pt idx="0">
                  <c:v>55700</c:v>
                </c:pt>
                <c:pt idx="1">
                  <c:v>55800</c:v>
                </c:pt>
                <c:pt idx="2">
                  <c:v>55900</c:v>
                </c:pt>
                <c:pt idx="3">
                  <c:v>56000</c:v>
                </c:pt>
                <c:pt idx="4">
                  <c:v>56100</c:v>
                </c:pt>
                <c:pt idx="5">
                  <c:v>56200</c:v>
                </c:pt>
                <c:pt idx="6">
                  <c:v>56300</c:v>
                </c:pt>
                <c:pt idx="7">
                  <c:v>56400</c:v>
                </c:pt>
                <c:pt idx="8">
                  <c:v>56500</c:v>
                </c:pt>
                <c:pt idx="9">
                  <c:v>56600</c:v>
                </c:pt>
                <c:pt idx="10">
                  <c:v>56700</c:v>
                </c:pt>
                <c:pt idx="11">
                  <c:v>56800</c:v>
                </c:pt>
                <c:pt idx="12">
                  <c:v>56900</c:v>
                </c:pt>
                <c:pt idx="13">
                  <c:v>57000</c:v>
                </c:pt>
                <c:pt idx="14">
                  <c:v>57100</c:v>
                </c:pt>
                <c:pt idx="15">
                  <c:v>57200</c:v>
                </c:pt>
                <c:pt idx="16">
                  <c:v>57300</c:v>
                </c:pt>
                <c:pt idx="17">
                  <c:v>57400</c:v>
                </c:pt>
                <c:pt idx="18">
                  <c:v>57500</c:v>
                </c:pt>
                <c:pt idx="19">
                  <c:v>57600</c:v>
                </c:pt>
              </c:numCache>
            </c:numRef>
          </c:cat>
          <c:val>
            <c:numRef>
              <c:f>Optionchain2!$M$8:$M$27</c:f>
              <c:numCache>
                <c:formatCode>General</c:formatCode>
                <c:ptCount val="20"/>
                <c:pt idx="0">
                  <c:v>0.91200000000000003</c:v>
                </c:pt>
                <c:pt idx="1">
                  <c:v>0.73770000000000002</c:v>
                </c:pt>
                <c:pt idx="2">
                  <c:v>0.67889999999999995</c:v>
                </c:pt>
                <c:pt idx="3">
                  <c:v>1.3253999999999999</c:v>
                </c:pt>
                <c:pt idx="4">
                  <c:v>0.4521</c:v>
                </c:pt>
                <c:pt idx="5">
                  <c:v>0.64200000000000002</c:v>
                </c:pt>
                <c:pt idx="6">
                  <c:v>0.2298</c:v>
                </c:pt>
                <c:pt idx="7">
                  <c:v>-7.1999999999999995E-2</c:v>
                </c:pt>
                <c:pt idx="8">
                  <c:v>0.2712</c:v>
                </c:pt>
                <c:pt idx="9">
                  <c:v>0.3075</c:v>
                </c:pt>
                <c:pt idx="10">
                  <c:v>0.3765</c:v>
                </c:pt>
                <c:pt idx="11">
                  <c:v>0.28050000000000003</c:v>
                </c:pt>
                <c:pt idx="12">
                  <c:v>0.39600000000000002</c:v>
                </c:pt>
                <c:pt idx="13">
                  <c:v>0.47970000000000002</c:v>
                </c:pt>
                <c:pt idx="14">
                  <c:v>-3.7499999999999999E-2</c:v>
                </c:pt>
                <c:pt idx="15">
                  <c:v>-5.8200000000000002E-2</c:v>
                </c:pt>
                <c:pt idx="16">
                  <c:v>-6.8699999999999997E-2</c:v>
                </c:pt>
                <c:pt idx="17">
                  <c:v>-5.8799999999999998E-2</c:v>
                </c:pt>
                <c:pt idx="18">
                  <c:v>-0.3609</c:v>
                </c:pt>
                <c:pt idx="19">
                  <c:v>-7.0800000000000002E-2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6-4D5A-A177-167979F733C0}"/>
            </c:ext>
          </c:extLst>
        </c:ser>
        <c:ser>
          <c:idx val="1"/>
          <c:order val="1"/>
          <c:tx>
            <c:v>CALL COI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Optionchain2!$H$8:$H$27</c:f>
              <c:numCache>
                <c:formatCode>General</c:formatCode>
                <c:ptCount val="20"/>
                <c:pt idx="0">
                  <c:v>55700</c:v>
                </c:pt>
                <c:pt idx="1">
                  <c:v>55800</c:v>
                </c:pt>
                <c:pt idx="2">
                  <c:v>55900</c:v>
                </c:pt>
                <c:pt idx="3">
                  <c:v>56000</c:v>
                </c:pt>
                <c:pt idx="4">
                  <c:v>56100</c:v>
                </c:pt>
                <c:pt idx="5">
                  <c:v>56200</c:v>
                </c:pt>
                <c:pt idx="6">
                  <c:v>56300</c:v>
                </c:pt>
                <c:pt idx="7">
                  <c:v>56400</c:v>
                </c:pt>
                <c:pt idx="8">
                  <c:v>56500</c:v>
                </c:pt>
                <c:pt idx="9">
                  <c:v>56600</c:v>
                </c:pt>
                <c:pt idx="10">
                  <c:v>56700</c:v>
                </c:pt>
                <c:pt idx="11">
                  <c:v>56800</c:v>
                </c:pt>
                <c:pt idx="12">
                  <c:v>56900</c:v>
                </c:pt>
                <c:pt idx="13">
                  <c:v>57000</c:v>
                </c:pt>
                <c:pt idx="14">
                  <c:v>57100</c:v>
                </c:pt>
                <c:pt idx="15">
                  <c:v>57200</c:v>
                </c:pt>
                <c:pt idx="16">
                  <c:v>57300</c:v>
                </c:pt>
                <c:pt idx="17">
                  <c:v>57400</c:v>
                </c:pt>
                <c:pt idx="18">
                  <c:v>57500</c:v>
                </c:pt>
                <c:pt idx="19">
                  <c:v>57600</c:v>
                </c:pt>
              </c:numCache>
            </c:numRef>
          </c:cat>
          <c:val>
            <c:numRef>
              <c:f>Optionchain2!$C$8:$C$27</c:f>
              <c:numCache>
                <c:formatCode>General</c:formatCode>
                <c:ptCount val="20"/>
                <c:pt idx="0">
                  <c:v>0.2535</c:v>
                </c:pt>
                <c:pt idx="1">
                  <c:v>0.30780000000000002</c:v>
                </c:pt>
                <c:pt idx="2">
                  <c:v>0.32490000000000002</c:v>
                </c:pt>
                <c:pt idx="3">
                  <c:v>0.80459999999999998</c:v>
                </c:pt>
                <c:pt idx="4">
                  <c:v>0.28410000000000002</c:v>
                </c:pt>
                <c:pt idx="5">
                  <c:v>0.34289999999999998</c:v>
                </c:pt>
                <c:pt idx="6">
                  <c:v>2.3400000000000001E-2</c:v>
                </c:pt>
                <c:pt idx="7">
                  <c:v>-0.38729999999999998</c:v>
                </c:pt>
                <c:pt idx="8">
                  <c:v>-0.36209999999999998</c:v>
                </c:pt>
                <c:pt idx="9">
                  <c:v>0.12839999999999999</c:v>
                </c:pt>
                <c:pt idx="10">
                  <c:v>2.2499999999999999E-2</c:v>
                </c:pt>
                <c:pt idx="11">
                  <c:v>-1.0200000000000001E-2</c:v>
                </c:pt>
                <c:pt idx="12">
                  <c:v>5.7299999999999997E-2</c:v>
                </c:pt>
                <c:pt idx="13">
                  <c:v>-0.86099999999999999</c:v>
                </c:pt>
                <c:pt idx="14">
                  <c:v>-8.5800000000000001E-2</c:v>
                </c:pt>
                <c:pt idx="15">
                  <c:v>-0.15570000000000001</c:v>
                </c:pt>
                <c:pt idx="16">
                  <c:v>-0.03</c:v>
                </c:pt>
                <c:pt idx="17">
                  <c:v>3.9899999999999998E-2</c:v>
                </c:pt>
                <c:pt idx="18">
                  <c:v>-0.61529999999999996</c:v>
                </c:pt>
                <c:pt idx="19">
                  <c:v>-1.7999999999999999E-2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6-4D5A-A177-167979F7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4630783"/>
        <c:axId val="554635583"/>
      </c:barChart>
      <c:catAx>
        <c:axId val="55463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35583"/>
        <c:crosses val="autoZero"/>
        <c:auto val="1"/>
        <c:lblAlgn val="ctr"/>
        <c:lblOffset val="100"/>
        <c:noMultiLvlLbl val="0"/>
      </c:catAx>
      <c:valAx>
        <c:axId val="5546355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463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analysis_BANKNIFTY!$G$1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1C2E-46D8-95FD-A831D2565933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1C2E-46D8-95FD-A831D2565933}"/>
              </c:ext>
            </c:extLst>
          </c:dPt>
          <c:trendline>
            <c:spPr>
              <a:ln w="34925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analysis_BANKNIFTY!$G$2:$G$120</c:f>
              <c:numCache>
                <c:formatCode>General</c:formatCode>
                <c:ptCount val="119"/>
                <c:pt idx="0">
                  <c:v>-17764</c:v>
                </c:pt>
                <c:pt idx="1">
                  <c:v>-3293</c:v>
                </c:pt>
                <c:pt idx="2">
                  <c:v>-3546</c:v>
                </c:pt>
                <c:pt idx="3">
                  <c:v>-4029</c:v>
                </c:pt>
                <c:pt idx="4">
                  <c:v>-4474</c:v>
                </c:pt>
                <c:pt idx="5">
                  <c:v>-4267</c:v>
                </c:pt>
                <c:pt idx="6">
                  <c:v>-4752</c:v>
                </c:pt>
                <c:pt idx="7">
                  <c:v>-4173</c:v>
                </c:pt>
                <c:pt idx="8">
                  <c:v>-2813</c:v>
                </c:pt>
                <c:pt idx="9">
                  <c:v>4084</c:v>
                </c:pt>
                <c:pt idx="10">
                  <c:v>7788</c:v>
                </c:pt>
                <c:pt idx="11">
                  <c:v>8633</c:v>
                </c:pt>
                <c:pt idx="12">
                  <c:v>9418</c:v>
                </c:pt>
                <c:pt idx="13">
                  <c:v>9533</c:v>
                </c:pt>
                <c:pt idx="14">
                  <c:v>8823</c:v>
                </c:pt>
                <c:pt idx="15">
                  <c:v>7867</c:v>
                </c:pt>
                <c:pt idx="16">
                  <c:v>8117</c:v>
                </c:pt>
                <c:pt idx="17">
                  <c:v>8181</c:v>
                </c:pt>
                <c:pt idx="18">
                  <c:v>9037</c:v>
                </c:pt>
                <c:pt idx="19">
                  <c:v>9698</c:v>
                </c:pt>
                <c:pt idx="20">
                  <c:v>9411</c:v>
                </c:pt>
                <c:pt idx="21">
                  <c:v>8999</c:v>
                </c:pt>
                <c:pt idx="22">
                  <c:v>8828</c:v>
                </c:pt>
                <c:pt idx="23">
                  <c:v>8587</c:v>
                </c:pt>
                <c:pt idx="24">
                  <c:v>9105</c:v>
                </c:pt>
                <c:pt idx="25">
                  <c:v>8928</c:v>
                </c:pt>
                <c:pt idx="26">
                  <c:v>8890</c:v>
                </c:pt>
                <c:pt idx="27">
                  <c:v>8015</c:v>
                </c:pt>
                <c:pt idx="28">
                  <c:v>7719</c:v>
                </c:pt>
                <c:pt idx="29">
                  <c:v>6852</c:v>
                </c:pt>
                <c:pt idx="30">
                  <c:v>7013</c:v>
                </c:pt>
                <c:pt idx="31">
                  <c:v>6061</c:v>
                </c:pt>
                <c:pt idx="32">
                  <c:v>6352</c:v>
                </c:pt>
                <c:pt idx="33">
                  <c:v>7000</c:v>
                </c:pt>
                <c:pt idx="34">
                  <c:v>8033</c:v>
                </c:pt>
                <c:pt idx="35">
                  <c:v>9279</c:v>
                </c:pt>
                <c:pt idx="36">
                  <c:v>10184</c:v>
                </c:pt>
                <c:pt idx="37">
                  <c:v>10405</c:v>
                </c:pt>
                <c:pt idx="38">
                  <c:v>11097</c:v>
                </c:pt>
                <c:pt idx="39">
                  <c:v>11658</c:v>
                </c:pt>
                <c:pt idx="40">
                  <c:v>14686</c:v>
                </c:pt>
                <c:pt idx="41">
                  <c:v>14729</c:v>
                </c:pt>
                <c:pt idx="42">
                  <c:v>14465</c:v>
                </c:pt>
                <c:pt idx="43">
                  <c:v>14445</c:v>
                </c:pt>
                <c:pt idx="44">
                  <c:v>13384</c:v>
                </c:pt>
                <c:pt idx="45">
                  <c:v>13101</c:v>
                </c:pt>
                <c:pt idx="46">
                  <c:v>13329</c:v>
                </c:pt>
                <c:pt idx="47">
                  <c:v>12897</c:v>
                </c:pt>
                <c:pt idx="48">
                  <c:v>13121</c:v>
                </c:pt>
                <c:pt idx="49">
                  <c:v>13715</c:v>
                </c:pt>
                <c:pt idx="50">
                  <c:v>13500</c:v>
                </c:pt>
                <c:pt idx="51">
                  <c:v>16324</c:v>
                </c:pt>
                <c:pt idx="52">
                  <c:v>16929</c:v>
                </c:pt>
                <c:pt idx="53">
                  <c:v>17951</c:v>
                </c:pt>
                <c:pt idx="54">
                  <c:v>17124</c:v>
                </c:pt>
                <c:pt idx="55">
                  <c:v>19495</c:v>
                </c:pt>
                <c:pt idx="56">
                  <c:v>20750</c:v>
                </c:pt>
                <c:pt idx="57">
                  <c:v>21389</c:v>
                </c:pt>
                <c:pt idx="58">
                  <c:v>26791</c:v>
                </c:pt>
                <c:pt idx="59">
                  <c:v>28828</c:v>
                </c:pt>
                <c:pt idx="60">
                  <c:v>33640</c:v>
                </c:pt>
                <c:pt idx="61">
                  <c:v>34654</c:v>
                </c:pt>
                <c:pt idx="62">
                  <c:v>34281</c:v>
                </c:pt>
                <c:pt idx="63">
                  <c:v>35775</c:v>
                </c:pt>
                <c:pt idx="64">
                  <c:v>36307</c:v>
                </c:pt>
                <c:pt idx="65">
                  <c:v>37064</c:v>
                </c:pt>
                <c:pt idx="66">
                  <c:v>36349</c:v>
                </c:pt>
                <c:pt idx="67">
                  <c:v>38309</c:v>
                </c:pt>
                <c:pt idx="68">
                  <c:v>38821</c:v>
                </c:pt>
                <c:pt idx="69">
                  <c:v>39793</c:v>
                </c:pt>
                <c:pt idx="70">
                  <c:v>40397</c:v>
                </c:pt>
                <c:pt idx="71">
                  <c:v>42588</c:v>
                </c:pt>
                <c:pt idx="72">
                  <c:v>43545</c:v>
                </c:pt>
                <c:pt idx="73">
                  <c:v>43824</c:v>
                </c:pt>
                <c:pt idx="74">
                  <c:v>45986</c:v>
                </c:pt>
                <c:pt idx="75">
                  <c:v>48332</c:v>
                </c:pt>
                <c:pt idx="76">
                  <c:v>49230</c:v>
                </c:pt>
                <c:pt idx="77">
                  <c:v>50220</c:v>
                </c:pt>
                <c:pt idx="78">
                  <c:v>49719</c:v>
                </c:pt>
                <c:pt idx="79">
                  <c:v>49291</c:v>
                </c:pt>
                <c:pt idx="80">
                  <c:v>49448</c:v>
                </c:pt>
                <c:pt idx="81">
                  <c:v>49593</c:v>
                </c:pt>
                <c:pt idx="82">
                  <c:v>49963</c:v>
                </c:pt>
                <c:pt idx="83">
                  <c:v>49789</c:v>
                </c:pt>
                <c:pt idx="84">
                  <c:v>49630</c:v>
                </c:pt>
                <c:pt idx="85">
                  <c:v>49416</c:v>
                </c:pt>
                <c:pt idx="86">
                  <c:v>49551</c:v>
                </c:pt>
                <c:pt idx="87">
                  <c:v>49662</c:v>
                </c:pt>
                <c:pt idx="88">
                  <c:v>48089</c:v>
                </c:pt>
                <c:pt idx="89">
                  <c:v>48792</c:v>
                </c:pt>
                <c:pt idx="90">
                  <c:v>51217</c:v>
                </c:pt>
                <c:pt idx="91">
                  <c:v>51217</c:v>
                </c:pt>
                <c:pt idx="92">
                  <c:v>51217</c:v>
                </c:pt>
                <c:pt idx="93">
                  <c:v>51217</c:v>
                </c:pt>
                <c:pt idx="94">
                  <c:v>51217</c:v>
                </c:pt>
                <c:pt idx="95">
                  <c:v>51217</c:v>
                </c:pt>
                <c:pt idx="96">
                  <c:v>51217</c:v>
                </c:pt>
                <c:pt idx="97">
                  <c:v>51217</c:v>
                </c:pt>
                <c:pt idx="98">
                  <c:v>51217</c:v>
                </c:pt>
                <c:pt idx="99">
                  <c:v>51217</c:v>
                </c:pt>
                <c:pt idx="100">
                  <c:v>51217</c:v>
                </c:pt>
                <c:pt idx="101">
                  <c:v>51217</c:v>
                </c:pt>
                <c:pt idx="102">
                  <c:v>51217</c:v>
                </c:pt>
                <c:pt idx="103">
                  <c:v>51217</c:v>
                </c:pt>
                <c:pt idx="104">
                  <c:v>51217</c:v>
                </c:pt>
                <c:pt idx="105">
                  <c:v>51217</c:v>
                </c:pt>
                <c:pt idx="106">
                  <c:v>51217</c:v>
                </c:pt>
                <c:pt idx="107">
                  <c:v>51217</c:v>
                </c:pt>
                <c:pt idx="108">
                  <c:v>51217</c:v>
                </c:pt>
                <c:pt idx="109">
                  <c:v>51217</c:v>
                </c:pt>
                <c:pt idx="110">
                  <c:v>51217</c:v>
                </c:pt>
                <c:pt idx="111">
                  <c:v>51217</c:v>
                </c:pt>
                <c:pt idx="112">
                  <c:v>51217</c:v>
                </c:pt>
                <c:pt idx="113">
                  <c:v>51217</c:v>
                </c:pt>
                <c:pt idx="114">
                  <c:v>51217</c:v>
                </c:pt>
                <c:pt idx="115">
                  <c:v>51217</c:v>
                </c:pt>
                <c:pt idx="116">
                  <c:v>51217</c:v>
                </c:pt>
                <c:pt idx="117">
                  <c:v>51217</c:v>
                </c:pt>
                <c:pt idx="118">
                  <c:v>51217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1C2E-46D8-95FD-A831D2565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PCR OI AND PCR COI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analysis_BANKNIFTY!$H$1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analysis_BANKNIFTY!$A$2:$A$102</c:f>
              <c:numCache>
                <c:formatCode>h:mm</c:formatCode>
                <c:ptCount val="101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</c:numCache>
            </c:numRef>
          </c:cat>
          <c:val>
            <c:numRef>
              <c:f>analysis_BANKNIFTY!$H$2:$H$120</c:f>
              <c:numCache>
                <c:formatCode>General</c:formatCode>
                <c:ptCount val="119"/>
                <c:pt idx="0">
                  <c:v>0.81954001830000001</c:v>
                </c:pt>
                <c:pt idx="1">
                  <c:v>0.82268579809999998</c:v>
                </c:pt>
                <c:pt idx="2">
                  <c:v>0.82238618919999995</c:v>
                </c:pt>
                <c:pt idx="3">
                  <c:v>0.82157350230000004</c:v>
                </c:pt>
                <c:pt idx="4">
                  <c:v>0.82076157750000001</c:v>
                </c:pt>
                <c:pt idx="5">
                  <c:v>0.82120860659999995</c:v>
                </c:pt>
                <c:pt idx="6">
                  <c:v>0.82043026649999995</c:v>
                </c:pt>
                <c:pt idx="7">
                  <c:v>0.82140471439999996</c:v>
                </c:pt>
                <c:pt idx="8">
                  <c:v>0.82367529149999996</c:v>
                </c:pt>
                <c:pt idx="9">
                  <c:v>0.83415113389999995</c:v>
                </c:pt>
                <c:pt idx="10">
                  <c:v>0.84036685310000003</c:v>
                </c:pt>
                <c:pt idx="11">
                  <c:v>0.84190307809999998</c:v>
                </c:pt>
                <c:pt idx="12">
                  <c:v>0.84332727750000003</c:v>
                </c:pt>
                <c:pt idx="13">
                  <c:v>0.84369170309999997</c:v>
                </c:pt>
                <c:pt idx="14">
                  <c:v>0.84249086230000003</c:v>
                </c:pt>
                <c:pt idx="15">
                  <c:v>0.841118331</c:v>
                </c:pt>
                <c:pt idx="16">
                  <c:v>0.84169515930000005</c:v>
                </c:pt>
                <c:pt idx="17">
                  <c:v>0.84186240629999998</c:v>
                </c:pt>
                <c:pt idx="18">
                  <c:v>0.8433357869</c:v>
                </c:pt>
                <c:pt idx="19">
                  <c:v>0.84459782770000003</c:v>
                </c:pt>
                <c:pt idx="20">
                  <c:v>0.84418189919999997</c:v>
                </c:pt>
                <c:pt idx="21">
                  <c:v>0.84353828269999998</c:v>
                </c:pt>
                <c:pt idx="22">
                  <c:v>0.84326541899999996</c:v>
                </c:pt>
                <c:pt idx="23">
                  <c:v>0.84299525580000001</c:v>
                </c:pt>
                <c:pt idx="24">
                  <c:v>0.84390119590000001</c:v>
                </c:pt>
                <c:pt idx="25">
                  <c:v>0.84371481029999995</c:v>
                </c:pt>
                <c:pt idx="26">
                  <c:v>0.84354792410000001</c:v>
                </c:pt>
                <c:pt idx="27">
                  <c:v>0.84204910050000004</c:v>
                </c:pt>
                <c:pt idx="28">
                  <c:v>0.84163213810000004</c:v>
                </c:pt>
                <c:pt idx="29">
                  <c:v>0.84023697239999995</c:v>
                </c:pt>
                <c:pt idx="30">
                  <c:v>0.84059799459999995</c:v>
                </c:pt>
                <c:pt idx="31">
                  <c:v>0.83912092469999999</c:v>
                </c:pt>
                <c:pt idx="32">
                  <c:v>0.83952136290000001</c:v>
                </c:pt>
                <c:pt idx="33">
                  <c:v>0.84058785319999996</c:v>
                </c:pt>
                <c:pt idx="34">
                  <c:v>0.84227740719999999</c:v>
                </c:pt>
                <c:pt idx="35">
                  <c:v>0.84444293120000002</c:v>
                </c:pt>
                <c:pt idx="36">
                  <c:v>0.84605555779999997</c:v>
                </c:pt>
                <c:pt idx="37">
                  <c:v>0.84656736519999998</c:v>
                </c:pt>
                <c:pt idx="38">
                  <c:v>0.84781962529999999</c:v>
                </c:pt>
                <c:pt idx="39">
                  <c:v>0.84905980830000005</c:v>
                </c:pt>
                <c:pt idx="40">
                  <c:v>0.85415222089999998</c:v>
                </c:pt>
                <c:pt idx="41">
                  <c:v>0.85441316469999995</c:v>
                </c:pt>
                <c:pt idx="42">
                  <c:v>0.85402250950000003</c:v>
                </c:pt>
                <c:pt idx="43">
                  <c:v>0.85406738760000001</c:v>
                </c:pt>
                <c:pt idx="44">
                  <c:v>0.85218858409999998</c:v>
                </c:pt>
                <c:pt idx="45">
                  <c:v>0.85180039320000001</c:v>
                </c:pt>
                <c:pt idx="46">
                  <c:v>0.85215132520000003</c:v>
                </c:pt>
                <c:pt idx="47">
                  <c:v>0.85154636969999997</c:v>
                </c:pt>
                <c:pt idx="48">
                  <c:v>0.85193579590000001</c:v>
                </c:pt>
                <c:pt idx="49">
                  <c:v>0.85280673600000001</c:v>
                </c:pt>
                <c:pt idx="50">
                  <c:v>0.85252189749999996</c:v>
                </c:pt>
                <c:pt idx="51">
                  <c:v>0.85716639240000003</c:v>
                </c:pt>
                <c:pt idx="52">
                  <c:v>0.85841483569999999</c:v>
                </c:pt>
                <c:pt idx="53">
                  <c:v>0.86031328330000001</c:v>
                </c:pt>
                <c:pt idx="54">
                  <c:v>0.85899716079999999</c:v>
                </c:pt>
                <c:pt idx="55">
                  <c:v>0.86281677680000002</c:v>
                </c:pt>
                <c:pt idx="56">
                  <c:v>0.86491918860000006</c:v>
                </c:pt>
                <c:pt idx="57">
                  <c:v>0.86610622169999996</c:v>
                </c:pt>
                <c:pt idx="58">
                  <c:v>0.87491764490000001</c:v>
                </c:pt>
                <c:pt idx="59">
                  <c:v>0.87836992300000005</c:v>
                </c:pt>
                <c:pt idx="60">
                  <c:v>0.88600172690000001</c:v>
                </c:pt>
                <c:pt idx="61">
                  <c:v>0.88731921609999997</c:v>
                </c:pt>
                <c:pt idx="62">
                  <c:v>0.88687740569999995</c:v>
                </c:pt>
                <c:pt idx="63">
                  <c:v>0.88961063920000005</c:v>
                </c:pt>
                <c:pt idx="64">
                  <c:v>0.89072177009999998</c:v>
                </c:pt>
                <c:pt idx="65">
                  <c:v>0.89225584920000001</c:v>
                </c:pt>
                <c:pt idx="66">
                  <c:v>0.8910586304</c:v>
                </c:pt>
                <c:pt idx="67">
                  <c:v>0.89455299359999996</c:v>
                </c:pt>
                <c:pt idx="68">
                  <c:v>0.89545020529999997</c:v>
                </c:pt>
                <c:pt idx="69">
                  <c:v>0.8972009379</c:v>
                </c:pt>
                <c:pt idx="70">
                  <c:v>0.8981899418</c:v>
                </c:pt>
                <c:pt idx="71">
                  <c:v>0.90227797050000003</c:v>
                </c:pt>
                <c:pt idx="72">
                  <c:v>0.90411693859999998</c:v>
                </c:pt>
                <c:pt idx="73">
                  <c:v>0.90463478279999998</c:v>
                </c:pt>
                <c:pt idx="74">
                  <c:v>0.9085235707</c:v>
                </c:pt>
                <c:pt idx="75">
                  <c:v>0.91266571200000002</c:v>
                </c:pt>
                <c:pt idx="76">
                  <c:v>0.91434541150000004</c:v>
                </c:pt>
                <c:pt idx="77">
                  <c:v>0.91604709139999996</c:v>
                </c:pt>
                <c:pt idx="78">
                  <c:v>0.91508998620000004</c:v>
                </c:pt>
                <c:pt idx="79">
                  <c:v>0.91410331239999998</c:v>
                </c:pt>
                <c:pt idx="80">
                  <c:v>0.9143525065</c:v>
                </c:pt>
                <c:pt idx="81">
                  <c:v>0.91445461920000004</c:v>
                </c:pt>
                <c:pt idx="82">
                  <c:v>0.91494634819999998</c:v>
                </c:pt>
                <c:pt idx="83">
                  <c:v>0.91447124130000002</c:v>
                </c:pt>
                <c:pt idx="84">
                  <c:v>0.91413341420000005</c:v>
                </c:pt>
                <c:pt idx="85">
                  <c:v>0.91364019060000001</c:v>
                </c:pt>
                <c:pt idx="86">
                  <c:v>0.91370556489999999</c:v>
                </c:pt>
                <c:pt idx="87">
                  <c:v>0.91381902829999995</c:v>
                </c:pt>
                <c:pt idx="88">
                  <c:v>0.91097319629999995</c:v>
                </c:pt>
                <c:pt idx="89">
                  <c:v>0.91215443139999997</c:v>
                </c:pt>
                <c:pt idx="90">
                  <c:v>0.91639930089999999</c:v>
                </c:pt>
                <c:pt idx="91">
                  <c:v>0.91639930089999999</c:v>
                </c:pt>
                <c:pt idx="92">
                  <c:v>0.91639930089999999</c:v>
                </c:pt>
                <c:pt idx="93">
                  <c:v>0.91639930089999999</c:v>
                </c:pt>
                <c:pt idx="94">
                  <c:v>0.91639930089999999</c:v>
                </c:pt>
                <c:pt idx="95">
                  <c:v>0.91639930089999999</c:v>
                </c:pt>
                <c:pt idx="96">
                  <c:v>0.91639930089999999</c:v>
                </c:pt>
                <c:pt idx="97">
                  <c:v>0.91639930089999999</c:v>
                </c:pt>
                <c:pt idx="98">
                  <c:v>0.91639930089999999</c:v>
                </c:pt>
                <c:pt idx="99">
                  <c:v>0.91639930089999999</c:v>
                </c:pt>
                <c:pt idx="100">
                  <c:v>0.91639930089999999</c:v>
                </c:pt>
                <c:pt idx="101">
                  <c:v>0.91639930089999999</c:v>
                </c:pt>
                <c:pt idx="102">
                  <c:v>0.91639930089999999</c:v>
                </c:pt>
                <c:pt idx="103">
                  <c:v>0.91639930089999999</c:v>
                </c:pt>
                <c:pt idx="104">
                  <c:v>0.91639930089999999</c:v>
                </c:pt>
                <c:pt idx="105">
                  <c:v>0.91639930089999999</c:v>
                </c:pt>
                <c:pt idx="106">
                  <c:v>0.91639930089999999</c:v>
                </c:pt>
                <c:pt idx="107">
                  <c:v>0.91639930089999999</c:v>
                </c:pt>
                <c:pt idx="108">
                  <c:v>0.91639930089999999</c:v>
                </c:pt>
                <c:pt idx="109">
                  <c:v>0.91639930089999999</c:v>
                </c:pt>
                <c:pt idx="110">
                  <c:v>0.91639930089999999</c:v>
                </c:pt>
                <c:pt idx="111">
                  <c:v>0.91639930089999999</c:v>
                </c:pt>
                <c:pt idx="112">
                  <c:v>0.91639930089999999</c:v>
                </c:pt>
                <c:pt idx="113">
                  <c:v>0.91639930089999999</c:v>
                </c:pt>
                <c:pt idx="114">
                  <c:v>0.91639930089999999</c:v>
                </c:pt>
                <c:pt idx="115">
                  <c:v>0.91639930089999999</c:v>
                </c:pt>
                <c:pt idx="116">
                  <c:v>0.91639930089999999</c:v>
                </c:pt>
                <c:pt idx="117">
                  <c:v>0.91639930089999999</c:v>
                </c:pt>
                <c:pt idx="118">
                  <c:v>0.91639930089999999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B41-4319-9A6B-FDCB53BF9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analysis_BANKNIFTY!$I$1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analysis_BANKNIFTY!$I$2:$I$120</c:f>
              <c:numCache>
                <c:formatCode>General</c:formatCode>
                <c:ptCount val="119"/>
                <c:pt idx="0">
                  <c:v>-1.0465437788</c:v>
                </c:pt>
                <c:pt idx="1">
                  <c:v>0.88246841320000002</c:v>
                </c:pt>
                <c:pt idx="2">
                  <c:v>0.87556584900000001</c:v>
                </c:pt>
                <c:pt idx="3">
                  <c:v>0.85936681910000001</c:v>
                </c:pt>
                <c:pt idx="4">
                  <c:v>0.84351171739999997</c:v>
                </c:pt>
                <c:pt idx="5">
                  <c:v>0.85202011440000003</c:v>
                </c:pt>
                <c:pt idx="6">
                  <c:v>0.83671786410000004</c:v>
                </c:pt>
                <c:pt idx="7">
                  <c:v>0.85573033710000002</c:v>
                </c:pt>
                <c:pt idx="8">
                  <c:v>0.90109349179999998</c:v>
                </c:pt>
                <c:pt idx="9">
                  <c:v>1.1832705080000001</c:v>
                </c:pt>
                <c:pt idx="10">
                  <c:v>1.3765775349</c:v>
                </c:pt>
                <c:pt idx="11">
                  <c:v>1.4168316353999999</c:v>
                </c:pt>
                <c:pt idx="12">
                  <c:v>1.4543393313999999</c:v>
                </c:pt>
                <c:pt idx="13">
                  <c:v>1.4479161772</c:v>
                </c:pt>
                <c:pt idx="14">
                  <c:v>1.4090592981000001</c:v>
                </c:pt>
                <c:pt idx="15">
                  <c:v>1.3450438596000001</c:v>
                </c:pt>
                <c:pt idx="16">
                  <c:v>1.3492083979</c:v>
                </c:pt>
                <c:pt idx="17">
                  <c:v>1.3492124472</c:v>
                </c:pt>
                <c:pt idx="18">
                  <c:v>1.3896770299000001</c:v>
                </c:pt>
                <c:pt idx="19">
                  <c:v>1.4135607675999999</c:v>
                </c:pt>
                <c:pt idx="20">
                  <c:v>1.3952872984</c:v>
                </c:pt>
                <c:pt idx="21">
                  <c:v>1.3725831159999999</c:v>
                </c:pt>
                <c:pt idx="22">
                  <c:v>1.3636663233999999</c:v>
                </c:pt>
                <c:pt idx="23">
                  <c:v>1.345525511</c:v>
                </c:pt>
                <c:pt idx="24">
                  <c:v>1.3676114341000001</c:v>
                </c:pt>
                <c:pt idx="25">
                  <c:v>1.3537803138</c:v>
                </c:pt>
                <c:pt idx="26">
                  <c:v>1.3572576756000001</c:v>
                </c:pt>
                <c:pt idx="27">
                  <c:v>1.3188780585</c:v>
                </c:pt>
                <c:pt idx="28">
                  <c:v>1.3022791353000001</c:v>
                </c:pt>
                <c:pt idx="29">
                  <c:v>1.2626293599</c:v>
                </c:pt>
                <c:pt idx="30">
                  <c:v>1.2661985196000001</c:v>
                </c:pt>
                <c:pt idx="31">
                  <c:v>1.2233893557</c:v>
                </c:pt>
                <c:pt idx="32">
                  <c:v>1.2377690436</c:v>
                </c:pt>
                <c:pt idx="33">
                  <c:v>1.2652419385</c:v>
                </c:pt>
                <c:pt idx="34">
                  <c:v>1.3110190491</c:v>
                </c:pt>
                <c:pt idx="35">
                  <c:v>1.3626025791</c:v>
                </c:pt>
                <c:pt idx="36">
                  <c:v>1.3984818248999999</c:v>
                </c:pt>
                <c:pt idx="37">
                  <c:v>1.4005312187000001</c:v>
                </c:pt>
                <c:pt idx="38">
                  <c:v>1.4263813110000001</c:v>
                </c:pt>
                <c:pt idx="39">
                  <c:v>1.4334151237999999</c:v>
                </c:pt>
                <c:pt idx="40">
                  <c:v>1.5721743873</c:v>
                </c:pt>
                <c:pt idx="41">
                  <c:v>1.5585090247</c:v>
                </c:pt>
                <c:pt idx="42">
                  <c:v>1.5420648304</c:v>
                </c:pt>
                <c:pt idx="43">
                  <c:v>1.5351189153</c:v>
                </c:pt>
                <c:pt idx="44">
                  <c:v>1.4945863049999999</c:v>
                </c:pt>
                <c:pt idx="45">
                  <c:v>1.4763133976</c:v>
                </c:pt>
                <c:pt idx="46">
                  <c:v>1.4883848746999999</c:v>
                </c:pt>
                <c:pt idx="47">
                  <c:v>1.4619103899999999</c:v>
                </c:pt>
                <c:pt idx="48">
                  <c:v>1.470590345</c:v>
                </c:pt>
                <c:pt idx="49">
                  <c:v>1.5049333627999999</c:v>
                </c:pt>
                <c:pt idx="50">
                  <c:v>1.4902138785000001</c:v>
                </c:pt>
                <c:pt idx="51">
                  <c:v>1.6284020480000001</c:v>
                </c:pt>
                <c:pt idx="52">
                  <c:v>1.6357593510999999</c:v>
                </c:pt>
                <c:pt idx="53">
                  <c:v>1.6670754366</c:v>
                </c:pt>
                <c:pt idx="54">
                  <c:v>1.6214705669</c:v>
                </c:pt>
                <c:pt idx="55">
                  <c:v>1.7537795305999999</c:v>
                </c:pt>
                <c:pt idx="56">
                  <c:v>1.8213918138</c:v>
                </c:pt>
                <c:pt idx="57">
                  <c:v>1.8409609185</c:v>
                </c:pt>
                <c:pt idx="58">
                  <c:v>2.2433749478</c:v>
                </c:pt>
                <c:pt idx="59">
                  <c:v>2.4045994933000001</c:v>
                </c:pt>
                <c:pt idx="60">
                  <c:v>3.1939607382999999</c:v>
                </c:pt>
                <c:pt idx="61">
                  <c:v>3.7203077164999998</c:v>
                </c:pt>
                <c:pt idx="62">
                  <c:v>3.465017617</c:v>
                </c:pt>
                <c:pt idx="63">
                  <c:v>3.5735558592999999</c:v>
                </c:pt>
                <c:pt idx="64">
                  <c:v>3.4888264326999998</c:v>
                </c:pt>
                <c:pt idx="65">
                  <c:v>3.4144355417000001</c:v>
                </c:pt>
                <c:pt idx="66">
                  <c:v>3.2869636341000001</c:v>
                </c:pt>
                <c:pt idx="67">
                  <c:v>3.4750613773999999</c:v>
                </c:pt>
                <c:pt idx="68">
                  <c:v>3.5401426422000002</c:v>
                </c:pt>
                <c:pt idx="69">
                  <c:v>3.6255608339999998</c:v>
                </c:pt>
                <c:pt idx="70">
                  <c:v>3.7777624973999999</c:v>
                </c:pt>
                <c:pt idx="71">
                  <c:v>3.8382539154000002</c:v>
                </c:pt>
                <c:pt idx="72">
                  <c:v>3.8050115948999998</c:v>
                </c:pt>
                <c:pt idx="73">
                  <c:v>3.8139206369999998</c:v>
                </c:pt>
                <c:pt idx="74">
                  <c:v>4.0180481722000003</c:v>
                </c:pt>
                <c:pt idx="75">
                  <c:v>4.3678489304000001</c:v>
                </c:pt>
                <c:pt idx="76">
                  <c:v>4.3742289238999996</c:v>
                </c:pt>
                <c:pt idx="77">
                  <c:v>4.6165922512000002</c:v>
                </c:pt>
                <c:pt idx="78">
                  <c:v>4.6482976225000003</c:v>
                </c:pt>
                <c:pt idx="79">
                  <c:v>4.9950559247999999</c:v>
                </c:pt>
                <c:pt idx="80">
                  <c:v>5.0899917287000003</c:v>
                </c:pt>
                <c:pt idx="81">
                  <c:v>5.4900860117999999</c:v>
                </c:pt>
                <c:pt idx="82">
                  <c:v>6.0790891532</c:v>
                </c:pt>
                <c:pt idx="83">
                  <c:v>6.6201602890000002</c:v>
                </c:pt>
                <c:pt idx="84">
                  <c:v>6.7837081924999998</c:v>
                </c:pt>
                <c:pt idx="85">
                  <c:v>7.2010289873</c:v>
                </c:pt>
                <c:pt idx="86">
                  <c:v>8.2719401233000003</c:v>
                </c:pt>
                <c:pt idx="87">
                  <c:v>8.9637588198000007</c:v>
                </c:pt>
                <c:pt idx="88">
                  <c:v>8.1935676889</c:v>
                </c:pt>
                <c:pt idx="89">
                  <c:v>9.2252191503999992</c:v>
                </c:pt>
                <c:pt idx="90">
                  <c:v>13.0171281089</c:v>
                </c:pt>
                <c:pt idx="91">
                  <c:v>13.0171281089</c:v>
                </c:pt>
                <c:pt idx="92">
                  <c:v>13.0171281089</c:v>
                </c:pt>
                <c:pt idx="93">
                  <c:v>13.0171281089</c:v>
                </c:pt>
                <c:pt idx="94">
                  <c:v>13.0171281089</c:v>
                </c:pt>
                <c:pt idx="95">
                  <c:v>13.0171281089</c:v>
                </c:pt>
                <c:pt idx="96">
                  <c:v>13.0171281089</c:v>
                </c:pt>
                <c:pt idx="97">
                  <c:v>13.0171281089</c:v>
                </c:pt>
                <c:pt idx="98">
                  <c:v>13.0171281089</c:v>
                </c:pt>
                <c:pt idx="99">
                  <c:v>13.0171281089</c:v>
                </c:pt>
                <c:pt idx="100">
                  <c:v>13.0171281089</c:v>
                </c:pt>
                <c:pt idx="101">
                  <c:v>13.0171281089</c:v>
                </c:pt>
                <c:pt idx="102">
                  <c:v>13.0171281089</c:v>
                </c:pt>
                <c:pt idx="103">
                  <c:v>13.0171281089</c:v>
                </c:pt>
                <c:pt idx="104">
                  <c:v>13.0171281089</c:v>
                </c:pt>
                <c:pt idx="105">
                  <c:v>13.0171281089</c:v>
                </c:pt>
                <c:pt idx="106">
                  <c:v>13.0171281089</c:v>
                </c:pt>
                <c:pt idx="107">
                  <c:v>13.0171281089</c:v>
                </c:pt>
                <c:pt idx="108">
                  <c:v>13.0171281089</c:v>
                </c:pt>
                <c:pt idx="109">
                  <c:v>13.0171281089</c:v>
                </c:pt>
                <c:pt idx="110">
                  <c:v>13.0171281089</c:v>
                </c:pt>
                <c:pt idx="111">
                  <c:v>13.0171281089</c:v>
                </c:pt>
                <c:pt idx="112">
                  <c:v>13.0171281089</c:v>
                </c:pt>
                <c:pt idx="113">
                  <c:v>13.0171281089</c:v>
                </c:pt>
                <c:pt idx="114">
                  <c:v>13.0171281089</c:v>
                </c:pt>
                <c:pt idx="115">
                  <c:v>13.0171281089</c:v>
                </c:pt>
                <c:pt idx="116">
                  <c:v>13.0171281089</c:v>
                </c:pt>
                <c:pt idx="117">
                  <c:v>13.0171281089</c:v>
                </c:pt>
                <c:pt idx="118">
                  <c:v>13.0171281089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1-4319-9A6B-FDCB53BF9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72512"/>
        <c:axId val="105365792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0536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72512"/>
        <c:crosses val="max"/>
        <c:crossBetween val="between"/>
      </c:valAx>
      <c:catAx>
        <c:axId val="10537251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0536579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COI SUM AND CALL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analysis_BANKNIFTY!$E$1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analysis_BANKNIFTY!$E$2:$E$120</c:f>
              <c:numCache>
                <c:formatCode>General</c:formatCode>
                <c:ptCount val="119"/>
                <c:pt idx="0">
                  <c:v>-9084</c:v>
                </c:pt>
                <c:pt idx="1">
                  <c:v>24725</c:v>
                </c:pt>
                <c:pt idx="2">
                  <c:v>24951</c:v>
                </c:pt>
                <c:pt idx="3">
                  <c:v>24620</c:v>
                </c:pt>
                <c:pt idx="4">
                  <c:v>24116</c:v>
                </c:pt>
                <c:pt idx="5">
                  <c:v>24568</c:v>
                </c:pt>
                <c:pt idx="6">
                  <c:v>24351</c:v>
                </c:pt>
                <c:pt idx="7">
                  <c:v>24752</c:v>
                </c:pt>
                <c:pt idx="8">
                  <c:v>25628</c:v>
                </c:pt>
                <c:pt idx="9">
                  <c:v>26368</c:v>
                </c:pt>
                <c:pt idx="10">
                  <c:v>28469</c:v>
                </c:pt>
                <c:pt idx="11">
                  <c:v>29344</c:v>
                </c:pt>
                <c:pt idx="12">
                  <c:v>30147</c:v>
                </c:pt>
                <c:pt idx="13">
                  <c:v>30816</c:v>
                </c:pt>
                <c:pt idx="14">
                  <c:v>30392</c:v>
                </c:pt>
                <c:pt idx="15">
                  <c:v>30667</c:v>
                </c:pt>
                <c:pt idx="16">
                  <c:v>31361</c:v>
                </c:pt>
                <c:pt idx="17">
                  <c:v>31608</c:v>
                </c:pt>
                <c:pt idx="18">
                  <c:v>32228</c:v>
                </c:pt>
                <c:pt idx="19">
                  <c:v>33148</c:v>
                </c:pt>
                <c:pt idx="20">
                  <c:v>33219</c:v>
                </c:pt>
                <c:pt idx="21">
                  <c:v>33152</c:v>
                </c:pt>
                <c:pt idx="22">
                  <c:v>33103</c:v>
                </c:pt>
                <c:pt idx="23">
                  <c:v>33439</c:v>
                </c:pt>
                <c:pt idx="24">
                  <c:v>33873</c:v>
                </c:pt>
                <c:pt idx="25">
                  <c:v>34164</c:v>
                </c:pt>
                <c:pt idx="26">
                  <c:v>33774</c:v>
                </c:pt>
                <c:pt idx="27">
                  <c:v>33150</c:v>
                </c:pt>
                <c:pt idx="28">
                  <c:v>33255</c:v>
                </c:pt>
                <c:pt idx="29">
                  <c:v>32942</c:v>
                </c:pt>
                <c:pt idx="30">
                  <c:v>33358</c:v>
                </c:pt>
                <c:pt idx="31">
                  <c:v>33193</c:v>
                </c:pt>
                <c:pt idx="32">
                  <c:v>33067</c:v>
                </c:pt>
                <c:pt idx="33">
                  <c:v>33391</c:v>
                </c:pt>
                <c:pt idx="34">
                  <c:v>33861</c:v>
                </c:pt>
                <c:pt idx="35">
                  <c:v>34869</c:v>
                </c:pt>
                <c:pt idx="36">
                  <c:v>35741</c:v>
                </c:pt>
                <c:pt idx="37">
                  <c:v>36383</c:v>
                </c:pt>
                <c:pt idx="38">
                  <c:v>37123</c:v>
                </c:pt>
                <c:pt idx="39">
                  <c:v>38556</c:v>
                </c:pt>
                <c:pt idx="40">
                  <c:v>40353</c:v>
                </c:pt>
                <c:pt idx="41">
                  <c:v>41101</c:v>
                </c:pt>
                <c:pt idx="42">
                  <c:v>41150</c:v>
                </c:pt>
                <c:pt idx="43">
                  <c:v>41439</c:v>
                </c:pt>
                <c:pt idx="44">
                  <c:v>40445</c:v>
                </c:pt>
                <c:pt idx="45">
                  <c:v>40606</c:v>
                </c:pt>
                <c:pt idx="46">
                  <c:v>40621</c:v>
                </c:pt>
                <c:pt idx="47">
                  <c:v>40818</c:v>
                </c:pt>
                <c:pt idx="48">
                  <c:v>41003</c:v>
                </c:pt>
                <c:pt idx="49">
                  <c:v>40877</c:v>
                </c:pt>
                <c:pt idx="50">
                  <c:v>41039</c:v>
                </c:pt>
                <c:pt idx="51">
                  <c:v>42301</c:v>
                </c:pt>
                <c:pt idx="52">
                  <c:v>43557</c:v>
                </c:pt>
                <c:pt idx="53">
                  <c:v>44861</c:v>
                </c:pt>
                <c:pt idx="54">
                  <c:v>44678</c:v>
                </c:pt>
                <c:pt idx="55">
                  <c:v>45358</c:v>
                </c:pt>
                <c:pt idx="56">
                  <c:v>46012</c:v>
                </c:pt>
                <c:pt idx="57">
                  <c:v>46823</c:v>
                </c:pt>
                <c:pt idx="58">
                  <c:v>48338</c:v>
                </c:pt>
                <c:pt idx="59">
                  <c:v>49352</c:v>
                </c:pt>
                <c:pt idx="60">
                  <c:v>48973</c:v>
                </c:pt>
                <c:pt idx="61">
                  <c:v>47393</c:v>
                </c:pt>
                <c:pt idx="62">
                  <c:v>48188</c:v>
                </c:pt>
                <c:pt idx="63">
                  <c:v>49676</c:v>
                </c:pt>
                <c:pt idx="64">
                  <c:v>50895</c:v>
                </c:pt>
                <c:pt idx="65">
                  <c:v>52415</c:v>
                </c:pt>
                <c:pt idx="66">
                  <c:v>52243</c:v>
                </c:pt>
                <c:pt idx="67">
                  <c:v>53787</c:v>
                </c:pt>
                <c:pt idx="68">
                  <c:v>54104</c:v>
                </c:pt>
                <c:pt idx="69">
                  <c:v>54949</c:v>
                </c:pt>
                <c:pt idx="70">
                  <c:v>54940</c:v>
                </c:pt>
                <c:pt idx="71">
                  <c:v>57593</c:v>
                </c:pt>
                <c:pt idx="72">
                  <c:v>59069</c:v>
                </c:pt>
                <c:pt idx="73">
                  <c:v>59398</c:v>
                </c:pt>
                <c:pt idx="74">
                  <c:v>61223</c:v>
                </c:pt>
                <c:pt idx="75">
                  <c:v>62683</c:v>
                </c:pt>
                <c:pt idx="76">
                  <c:v>63820</c:v>
                </c:pt>
                <c:pt idx="77">
                  <c:v>64106</c:v>
                </c:pt>
                <c:pt idx="78">
                  <c:v>63347</c:v>
                </c:pt>
                <c:pt idx="79">
                  <c:v>61629</c:v>
                </c:pt>
                <c:pt idx="80">
                  <c:v>61538</c:v>
                </c:pt>
                <c:pt idx="81">
                  <c:v>60638</c:v>
                </c:pt>
                <c:pt idx="82">
                  <c:v>59800</c:v>
                </c:pt>
                <c:pt idx="83">
                  <c:v>58648</c:v>
                </c:pt>
                <c:pt idx="84">
                  <c:v>58211</c:v>
                </c:pt>
                <c:pt idx="85">
                  <c:v>57385</c:v>
                </c:pt>
                <c:pt idx="86">
                  <c:v>56365</c:v>
                </c:pt>
                <c:pt idx="87">
                  <c:v>55898</c:v>
                </c:pt>
                <c:pt idx="88">
                  <c:v>54774</c:v>
                </c:pt>
                <c:pt idx="89">
                  <c:v>54724</c:v>
                </c:pt>
                <c:pt idx="90">
                  <c:v>55479</c:v>
                </c:pt>
                <c:pt idx="91">
                  <c:v>55479</c:v>
                </c:pt>
                <c:pt idx="92">
                  <c:v>55479</c:v>
                </c:pt>
                <c:pt idx="93">
                  <c:v>55479</c:v>
                </c:pt>
                <c:pt idx="94">
                  <c:v>55479</c:v>
                </c:pt>
                <c:pt idx="95">
                  <c:v>55479</c:v>
                </c:pt>
                <c:pt idx="96">
                  <c:v>55479</c:v>
                </c:pt>
                <c:pt idx="97">
                  <c:v>55479</c:v>
                </c:pt>
                <c:pt idx="98">
                  <c:v>55479</c:v>
                </c:pt>
                <c:pt idx="99">
                  <c:v>55479</c:v>
                </c:pt>
                <c:pt idx="100">
                  <c:v>55479</c:v>
                </c:pt>
                <c:pt idx="101">
                  <c:v>55479</c:v>
                </c:pt>
                <c:pt idx="102">
                  <c:v>55479</c:v>
                </c:pt>
                <c:pt idx="103">
                  <c:v>55479</c:v>
                </c:pt>
                <c:pt idx="104">
                  <c:v>55479</c:v>
                </c:pt>
                <c:pt idx="105">
                  <c:v>55479</c:v>
                </c:pt>
                <c:pt idx="106">
                  <c:v>55479</c:v>
                </c:pt>
                <c:pt idx="107">
                  <c:v>55479</c:v>
                </c:pt>
                <c:pt idx="108">
                  <c:v>55479</c:v>
                </c:pt>
                <c:pt idx="109">
                  <c:v>55479</c:v>
                </c:pt>
                <c:pt idx="110">
                  <c:v>55479</c:v>
                </c:pt>
                <c:pt idx="111">
                  <c:v>55479</c:v>
                </c:pt>
                <c:pt idx="112">
                  <c:v>55479</c:v>
                </c:pt>
                <c:pt idx="113">
                  <c:v>55479</c:v>
                </c:pt>
                <c:pt idx="114">
                  <c:v>55479</c:v>
                </c:pt>
                <c:pt idx="115">
                  <c:v>55479</c:v>
                </c:pt>
                <c:pt idx="116">
                  <c:v>55479</c:v>
                </c:pt>
                <c:pt idx="117">
                  <c:v>55479</c:v>
                </c:pt>
                <c:pt idx="118">
                  <c:v>55479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BA-4EEB-9340-C354FEDB8E72}"/>
            </c:ext>
          </c:extLst>
        </c:ser>
        <c:ser>
          <c:idx val="1"/>
          <c:order val="1"/>
          <c:tx>
            <c:strRef>
              <c:f>analysis_BANKNIFTY!$F$1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analysis_BANKNIFTY!$F$2:$F$120</c:f>
              <c:numCache>
                <c:formatCode>General</c:formatCode>
                <c:ptCount val="119"/>
                <c:pt idx="0">
                  <c:v>8680</c:v>
                </c:pt>
                <c:pt idx="1">
                  <c:v>28018</c:v>
                </c:pt>
                <c:pt idx="2">
                  <c:v>28497</c:v>
                </c:pt>
                <c:pt idx="3">
                  <c:v>28649</c:v>
                </c:pt>
                <c:pt idx="4">
                  <c:v>28590</c:v>
                </c:pt>
                <c:pt idx="5">
                  <c:v>28835</c:v>
                </c:pt>
                <c:pt idx="6">
                  <c:v>29103</c:v>
                </c:pt>
                <c:pt idx="7">
                  <c:v>28925</c:v>
                </c:pt>
                <c:pt idx="8">
                  <c:v>28441</c:v>
                </c:pt>
                <c:pt idx="9">
                  <c:v>22284</c:v>
                </c:pt>
                <c:pt idx="10">
                  <c:v>20681</c:v>
                </c:pt>
                <c:pt idx="11">
                  <c:v>20711</c:v>
                </c:pt>
                <c:pt idx="12">
                  <c:v>20729</c:v>
                </c:pt>
                <c:pt idx="13">
                  <c:v>21283</c:v>
                </c:pt>
                <c:pt idx="14">
                  <c:v>21569</c:v>
                </c:pt>
                <c:pt idx="15">
                  <c:v>22800</c:v>
                </c:pt>
                <c:pt idx="16">
                  <c:v>23244</c:v>
                </c:pt>
                <c:pt idx="17">
                  <c:v>23427</c:v>
                </c:pt>
                <c:pt idx="18">
                  <c:v>23191</c:v>
                </c:pt>
                <c:pt idx="19">
                  <c:v>23450</c:v>
                </c:pt>
                <c:pt idx="20">
                  <c:v>23808</c:v>
                </c:pt>
                <c:pt idx="21">
                  <c:v>24153</c:v>
                </c:pt>
                <c:pt idx="22">
                  <c:v>24275</c:v>
                </c:pt>
                <c:pt idx="23">
                  <c:v>24852</c:v>
                </c:pt>
                <c:pt idx="24">
                  <c:v>24768</c:v>
                </c:pt>
                <c:pt idx="25">
                  <c:v>25236</c:v>
                </c:pt>
                <c:pt idx="26">
                  <c:v>24884</c:v>
                </c:pt>
                <c:pt idx="27">
                  <c:v>25135</c:v>
                </c:pt>
                <c:pt idx="28">
                  <c:v>25536</c:v>
                </c:pt>
                <c:pt idx="29">
                  <c:v>26090</c:v>
                </c:pt>
                <c:pt idx="30">
                  <c:v>26345</c:v>
                </c:pt>
                <c:pt idx="31">
                  <c:v>27132</c:v>
                </c:pt>
                <c:pt idx="32">
                  <c:v>26715</c:v>
                </c:pt>
                <c:pt idx="33">
                  <c:v>26391</c:v>
                </c:pt>
                <c:pt idx="34">
                  <c:v>25828</c:v>
                </c:pt>
                <c:pt idx="35">
                  <c:v>25590</c:v>
                </c:pt>
                <c:pt idx="36">
                  <c:v>25557</c:v>
                </c:pt>
                <c:pt idx="37">
                  <c:v>25978</c:v>
                </c:pt>
                <c:pt idx="38">
                  <c:v>26026</c:v>
                </c:pt>
                <c:pt idx="39">
                  <c:v>26898</c:v>
                </c:pt>
                <c:pt idx="40">
                  <c:v>25667</c:v>
                </c:pt>
                <c:pt idx="41">
                  <c:v>26372</c:v>
                </c:pt>
                <c:pt idx="42">
                  <c:v>26685</c:v>
                </c:pt>
                <c:pt idx="43">
                  <c:v>26994</c:v>
                </c:pt>
                <c:pt idx="44">
                  <c:v>27061</c:v>
                </c:pt>
                <c:pt idx="45">
                  <c:v>27505</c:v>
                </c:pt>
                <c:pt idx="46">
                  <c:v>27292</c:v>
                </c:pt>
                <c:pt idx="47">
                  <c:v>27921</c:v>
                </c:pt>
                <c:pt idx="48">
                  <c:v>27882</c:v>
                </c:pt>
                <c:pt idx="49">
                  <c:v>27162</c:v>
                </c:pt>
                <c:pt idx="50">
                  <c:v>27539</c:v>
                </c:pt>
                <c:pt idx="51">
                  <c:v>25977</c:v>
                </c:pt>
                <c:pt idx="52">
                  <c:v>26628</c:v>
                </c:pt>
                <c:pt idx="53">
                  <c:v>26910</c:v>
                </c:pt>
                <c:pt idx="54">
                  <c:v>27554</c:v>
                </c:pt>
                <c:pt idx="55">
                  <c:v>25863</c:v>
                </c:pt>
                <c:pt idx="56">
                  <c:v>25262</c:v>
                </c:pt>
                <c:pt idx="57">
                  <c:v>25434</c:v>
                </c:pt>
                <c:pt idx="58">
                  <c:v>21547</c:v>
                </c:pt>
                <c:pt idx="59">
                  <c:v>20524</c:v>
                </c:pt>
                <c:pt idx="60">
                  <c:v>15333</c:v>
                </c:pt>
                <c:pt idx="61">
                  <c:v>12739</c:v>
                </c:pt>
                <c:pt idx="62">
                  <c:v>13907</c:v>
                </c:pt>
                <c:pt idx="63">
                  <c:v>13901</c:v>
                </c:pt>
                <c:pt idx="64">
                  <c:v>14588</c:v>
                </c:pt>
                <c:pt idx="65">
                  <c:v>15351</c:v>
                </c:pt>
                <c:pt idx="66">
                  <c:v>15894</c:v>
                </c:pt>
                <c:pt idx="67">
                  <c:v>15478</c:v>
                </c:pt>
                <c:pt idx="68">
                  <c:v>15283</c:v>
                </c:pt>
                <c:pt idx="69">
                  <c:v>15156</c:v>
                </c:pt>
                <c:pt idx="70">
                  <c:v>14543</c:v>
                </c:pt>
                <c:pt idx="71">
                  <c:v>15005</c:v>
                </c:pt>
                <c:pt idx="72">
                  <c:v>15524</c:v>
                </c:pt>
                <c:pt idx="73">
                  <c:v>15574</c:v>
                </c:pt>
                <c:pt idx="74">
                  <c:v>15237</c:v>
                </c:pt>
                <c:pt idx="75">
                  <c:v>14351</c:v>
                </c:pt>
                <c:pt idx="76">
                  <c:v>14590</c:v>
                </c:pt>
                <c:pt idx="77">
                  <c:v>13886</c:v>
                </c:pt>
                <c:pt idx="78">
                  <c:v>13628</c:v>
                </c:pt>
                <c:pt idx="79">
                  <c:v>12338</c:v>
                </c:pt>
                <c:pt idx="80">
                  <c:v>12090</c:v>
                </c:pt>
                <c:pt idx="81">
                  <c:v>11045</c:v>
                </c:pt>
                <c:pt idx="82">
                  <c:v>9837</c:v>
                </c:pt>
                <c:pt idx="83">
                  <c:v>8859</c:v>
                </c:pt>
                <c:pt idx="84">
                  <c:v>8581</c:v>
                </c:pt>
                <c:pt idx="85">
                  <c:v>7969</c:v>
                </c:pt>
                <c:pt idx="86">
                  <c:v>6814</c:v>
                </c:pt>
                <c:pt idx="87">
                  <c:v>6236</c:v>
                </c:pt>
                <c:pt idx="88">
                  <c:v>6685</c:v>
                </c:pt>
                <c:pt idx="89">
                  <c:v>5932</c:v>
                </c:pt>
                <c:pt idx="90">
                  <c:v>4262</c:v>
                </c:pt>
                <c:pt idx="91">
                  <c:v>4262</c:v>
                </c:pt>
                <c:pt idx="92">
                  <c:v>4262</c:v>
                </c:pt>
                <c:pt idx="93">
                  <c:v>4262</c:v>
                </c:pt>
                <c:pt idx="94">
                  <c:v>4262</c:v>
                </c:pt>
                <c:pt idx="95">
                  <c:v>4262</c:v>
                </c:pt>
                <c:pt idx="96">
                  <c:v>4262</c:v>
                </c:pt>
                <c:pt idx="97">
                  <c:v>4262</c:v>
                </c:pt>
                <c:pt idx="98">
                  <c:v>4262</c:v>
                </c:pt>
                <c:pt idx="99">
                  <c:v>4262</c:v>
                </c:pt>
                <c:pt idx="100">
                  <c:v>4262</c:v>
                </c:pt>
                <c:pt idx="101">
                  <c:v>4262</c:v>
                </c:pt>
                <c:pt idx="102">
                  <c:v>4262</c:v>
                </c:pt>
                <c:pt idx="103">
                  <c:v>4262</c:v>
                </c:pt>
                <c:pt idx="104">
                  <c:v>4262</c:v>
                </c:pt>
                <c:pt idx="105">
                  <c:v>4262</c:v>
                </c:pt>
                <c:pt idx="106">
                  <c:v>4262</c:v>
                </c:pt>
                <c:pt idx="107">
                  <c:v>4262</c:v>
                </c:pt>
                <c:pt idx="108">
                  <c:v>4262</c:v>
                </c:pt>
                <c:pt idx="109">
                  <c:v>4262</c:v>
                </c:pt>
                <c:pt idx="110">
                  <c:v>4262</c:v>
                </c:pt>
                <c:pt idx="111">
                  <c:v>4262</c:v>
                </c:pt>
                <c:pt idx="112">
                  <c:v>4262</c:v>
                </c:pt>
                <c:pt idx="113">
                  <c:v>4262</c:v>
                </c:pt>
                <c:pt idx="114">
                  <c:v>4262</c:v>
                </c:pt>
                <c:pt idx="115">
                  <c:v>4262</c:v>
                </c:pt>
                <c:pt idx="116">
                  <c:v>4262</c:v>
                </c:pt>
                <c:pt idx="117">
                  <c:v>4262</c:v>
                </c:pt>
                <c:pt idx="118">
                  <c:v>4262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BA-4EEB-9340-C354FEDB8E72}"/>
            </c:ext>
          </c:extLst>
        </c:ser>
        <c:ser>
          <c:idx val="2"/>
          <c:order val="2"/>
          <c:tx>
            <c:strRef>
              <c:f>analysis_BANKNIFTY!$G$1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analysis_BANKNIFTY!$G$2:$G$120</c:f>
              <c:numCache>
                <c:formatCode>General</c:formatCode>
                <c:ptCount val="119"/>
                <c:pt idx="0">
                  <c:v>-17764</c:v>
                </c:pt>
                <c:pt idx="1">
                  <c:v>-3293</c:v>
                </c:pt>
                <c:pt idx="2">
                  <c:v>-3546</c:v>
                </c:pt>
                <c:pt idx="3">
                  <c:v>-4029</c:v>
                </c:pt>
                <c:pt idx="4">
                  <c:v>-4474</c:v>
                </c:pt>
                <c:pt idx="5">
                  <c:v>-4267</c:v>
                </c:pt>
                <c:pt idx="6">
                  <c:v>-4752</c:v>
                </c:pt>
                <c:pt idx="7">
                  <c:v>-4173</c:v>
                </c:pt>
                <c:pt idx="8">
                  <c:v>-2813</c:v>
                </c:pt>
                <c:pt idx="9">
                  <c:v>4084</c:v>
                </c:pt>
                <c:pt idx="10">
                  <c:v>7788</c:v>
                </c:pt>
                <c:pt idx="11">
                  <c:v>8633</c:v>
                </c:pt>
                <c:pt idx="12">
                  <c:v>9418</c:v>
                </c:pt>
                <c:pt idx="13">
                  <c:v>9533</c:v>
                </c:pt>
                <c:pt idx="14">
                  <c:v>8823</c:v>
                </c:pt>
                <c:pt idx="15">
                  <c:v>7867</c:v>
                </c:pt>
                <c:pt idx="16">
                  <c:v>8117</c:v>
                </c:pt>
                <c:pt idx="17">
                  <c:v>8181</c:v>
                </c:pt>
                <c:pt idx="18">
                  <c:v>9037</c:v>
                </c:pt>
                <c:pt idx="19">
                  <c:v>9698</c:v>
                </c:pt>
                <c:pt idx="20">
                  <c:v>9411</c:v>
                </c:pt>
                <c:pt idx="21">
                  <c:v>8999</c:v>
                </c:pt>
                <c:pt idx="22">
                  <c:v>8828</c:v>
                </c:pt>
                <c:pt idx="23">
                  <c:v>8587</c:v>
                </c:pt>
                <c:pt idx="24">
                  <c:v>9105</c:v>
                </c:pt>
                <c:pt idx="25">
                  <c:v>8928</c:v>
                </c:pt>
                <c:pt idx="26">
                  <c:v>8890</c:v>
                </c:pt>
                <c:pt idx="27">
                  <c:v>8015</c:v>
                </c:pt>
                <c:pt idx="28">
                  <c:v>7719</c:v>
                </c:pt>
                <c:pt idx="29">
                  <c:v>6852</c:v>
                </c:pt>
                <c:pt idx="30">
                  <c:v>7013</c:v>
                </c:pt>
                <c:pt idx="31">
                  <c:v>6061</c:v>
                </c:pt>
                <c:pt idx="32">
                  <c:v>6352</c:v>
                </c:pt>
                <c:pt idx="33">
                  <c:v>7000</c:v>
                </c:pt>
                <c:pt idx="34">
                  <c:v>8033</c:v>
                </c:pt>
                <c:pt idx="35">
                  <c:v>9279</c:v>
                </c:pt>
                <c:pt idx="36">
                  <c:v>10184</c:v>
                </c:pt>
                <c:pt idx="37">
                  <c:v>10405</c:v>
                </c:pt>
                <c:pt idx="38">
                  <c:v>11097</c:v>
                </c:pt>
                <c:pt idx="39">
                  <c:v>11658</c:v>
                </c:pt>
                <c:pt idx="40">
                  <c:v>14686</c:v>
                </c:pt>
                <c:pt idx="41">
                  <c:v>14729</c:v>
                </c:pt>
                <c:pt idx="42">
                  <c:v>14465</c:v>
                </c:pt>
                <c:pt idx="43">
                  <c:v>14445</c:v>
                </c:pt>
                <c:pt idx="44">
                  <c:v>13384</c:v>
                </c:pt>
                <c:pt idx="45">
                  <c:v>13101</c:v>
                </c:pt>
                <c:pt idx="46">
                  <c:v>13329</c:v>
                </c:pt>
                <c:pt idx="47">
                  <c:v>12897</c:v>
                </c:pt>
                <c:pt idx="48">
                  <c:v>13121</c:v>
                </c:pt>
                <c:pt idx="49">
                  <c:v>13715</c:v>
                </c:pt>
                <c:pt idx="50">
                  <c:v>13500</c:v>
                </c:pt>
                <c:pt idx="51">
                  <c:v>16324</c:v>
                </c:pt>
                <c:pt idx="52">
                  <c:v>16929</c:v>
                </c:pt>
                <c:pt idx="53">
                  <c:v>17951</c:v>
                </c:pt>
                <c:pt idx="54">
                  <c:v>17124</c:v>
                </c:pt>
                <c:pt idx="55">
                  <c:v>19495</c:v>
                </c:pt>
                <c:pt idx="56">
                  <c:v>20750</c:v>
                </c:pt>
                <c:pt idx="57">
                  <c:v>21389</c:v>
                </c:pt>
                <c:pt idx="58">
                  <c:v>26791</c:v>
                </c:pt>
                <c:pt idx="59">
                  <c:v>28828</c:v>
                </c:pt>
                <c:pt idx="60">
                  <c:v>33640</c:v>
                </c:pt>
                <c:pt idx="61">
                  <c:v>34654</c:v>
                </c:pt>
                <c:pt idx="62">
                  <c:v>34281</c:v>
                </c:pt>
                <c:pt idx="63">
                  <c:v>35775</c:v>
                </c:pt>
                <c:pt idx="64">
                  <c:v>36307</c:v>
                </c:pt>
                <c:pt idx="65">
                  <c:v>37064</c:v>
                </c:pt>
                <c:pt idx="66">
                  <c:v>36349</c:v>
                </c:pt>
                <c:pt idx="67">
                  <c:v>38309</c:v>
                </c:pt>
                <c:pt idx="68">
                  <c:v>38821</c:v>
                </c:pt>
                <c:pt idx="69">
                  <c:v>39793</c:v>
                </c:pt>
                <c:pt idx="70">
                  <c:v>40397</c:v>
                </c:pt>
                <c:pt idx="71">
                  <c:v>42588</c:v>
                </c:pt>
                <c:pt idx="72">
                  <c:v>43545</c:v>
                </c:pt>
                <c:pt idx="73">
                  <c:v>43824</c:v>
                </c:pt>
                <c:pt idx="74">
                  <c:v>45986</c:v>
                </c:pt>
                <c:pt idx="75">
                  <c:v>48332</c:v>
                </c:pt>
                <c:pt idx="76">
                  <c:v>49230</c:v>
                </c:pt>
                <c:pt idx="77">
                  <c:v>50220</c:v>
                </c:pt>
                <c:pt idx="78">
                  <c:v>49719</c:v>
                </c:pt>
                <c:pt idx="79">
                  <c:v>49291</c:v>
                </c:pt>
                <c:pt idx="80">
                  <c:v>49448</c:v>
                </c:pt>
                <c:pt idx="81">
                  <c:v>49593</c:v>
                </c:pt>
                <c:pt idx="82">
                  <c:v>49963</c:v>
                </c:pt>
                <c:pt idx="83">
                  <c:v>49789</c:v>
                </c:pt>
                <c:pt idx="84">
                  <c:v>49630</c:v>
                </c:pt>
                <c:pt idx="85">
                  <c:v>49416</c:v>
                </c:pt>
                <c:pt idx="86">
                  <c:v>49551</c:v>
                </c:pt>
                <c:pt idx="87">
                  <c:v>49662</c:v>
                </c:pt>
                <c:pt idx="88">
                  <c:v>48089</c:v>
                </c:pt>
                <c:pt idx="89">
                  <c:v>48792</c:v>
                </c:pt>
                <c:pt idx="90">
                  <c:v>51217</c:v>
                </c:pt>
                <c:pt idx="91">
                  <c:v>51217</c:v>
                </c:pt>
                <c:pt idx="92">
                  <c:v>51217</c:v>
                </c:pt>
                <c:pt idx="93">
                  <c:v>51217</c:v>
                </c:pt>
                <c:pt idx="94">
                  <c:v>51217</c:v>
                </c:pt>
                <c:pt idx="95">
                  <c:v>51217</c:v>
                </c:pt>
                <c:pt idx="96">
                  <c:v>51217</c:v>
                </c:pt>
                <c:pt idx="97">
                  <c:v>51217</c:v>
                </c:pt>
                <c:pt idx="98">
                  <c:v>51217</c:v>
                </c:pt>
                <c:pt idx="99">
                  <c:v>51217</c:v>
                </c:pt>
                <c:pt idx="100">
                  <c:v>51217</c:v>
                </c:pt>
                <c:pt idx="101">
                  <c:v>51217</c:v>
                </c:pt>
                <c:pt idx="102">
                  <c:v>51217</c:v>
                </c:pt>
                <c:pt idx="103">
                  <c:v>51217</c:v>
                </c:pt>
                <c:pt idx="104">
                  <c:v>51217</c:v>
                </c:pt>
                <c:pt idx="105">
                  <c:v>51217</c:v>
                </c:pt>
                <c:pt idx="106">
                  <c:v>51217</c:v>
                </c:pt>
                <c:pt idx="107">
                  <c:v>51217</c:v>
                </c:pt>
                <c:pt idx="108">
                  <c:v>51217</c:v>
                </c:pt>
                <c:pt idx="109">
                  <c:v>51217</c:v>
                </c:pt>
                <c:pt idx="110">
                  <c:v>51217</c:v>
                </c:pt>
                <c:pt idx="111">
                  <c:v>51217</c:v>
                </c:pt>
                <c:pt idx="112">
                  <c:v>51217</c:v>
                </c:pt>
                <c:pt idx="113">
                  <c:v>51217</c:v>
                </c:pt>
                <c:pt idx="114">
                  <c:v>51217</c:v>
                </c:pt>
                <c:pt idx="115">
                  <c:v>51217</c:v>
                </c:pt>
                <c:pt idx="116">
                  <c:v>51217</c:v>
                </c:pt>
                <c:pt idx="117">
                  <c:v>51217</c:v>
                </c:pt>
                <c:pt idx="118">
                  <c:v>51217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BA-4EEB-9340-C354FEDB8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OI VS PUT OI</a:t>
            </a:r>
          </a:p>
        </c:rich>
      </c:tx>
      <c:layout>
        <c:manualLayout>
          <c:xMode val="edge"/>
          <c:yMode val="edge"/>
          <c:x val="0.2194196212837824"/>
          <c:y val="3.1236057527471744E-2"/>
        </c:manualLayout>
      </c:layout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E74-4889-9CC1-044B1A211CE4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E74-4889-9CC1-044B1A211CE4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(Optionchain2!$B$28,Optionchain2!$N$28)</c:f>
              <c:numCache>
                <c:formatCode>General</c:formatCode>
                <c:ptCount val="2"/>
                <c:pt idx="0">
                  <c:v>56.799299999999995</c:v>
                </c:pt>
                <c:pt idx="1">
                  <c:v>59.74110000000001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74-4889-9CC1-044B1A211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COI VS PUT COI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(Optionchain2!$C$28,Optionchain2!$M$28)</c:f>
              <c:numCache>
                <c:formatCode>General</c:formatCode>
                <c:ptCount val="2"/>
                <c:pt idx="0">
                  <c:v>6.3900000000000082E-2</c:v>
                </c:pt>
                <c:pt idx="1">
                  <c:v>6.3624000000000009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VIX &amp; NIFTY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v>VIX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VIX!$K$4:$K$195</c:f>
              <c:numCache>
                <c:formatCode>h:mm:ss</c:formatCode>
                <c:ptCount val="192"/>
              </c:numCache>
            </c:numRef>
          </c:cat>
          <c:val>
            <c:numRef>
              <c:f>VIX!$L$4:$L$200</c:f>
              <c:numCache>
                <c:formatCode>General</c:formatCode>
                <c:ptCount val="19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A9F-4061-AEE0-6E0708243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v>NIFTY</c:v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VIX!$K$4:$K$195</c:f>
              <c:numCache>
                <c:formatCode>h:mm:ss</c:formatCode>
                <c:ptCount val="192"/>
              </c:numCache>
            </c:numRef>
          </c:cat>
          <c:val>
            <c:numRef>
              <c:f>VIX!$M$4:$M$229</c:f>
              <c:numCache>
                <c:formatCode>General</c:formatCode>
                <c:ptCount val="2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9F-4061-AEE0-6E0708243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532384"/>
        <c:axId val="1247535744"/>
      </c:lineChart>
      <c:catAx>
        <c:axId val="612495040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24753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32384"/>
        <c:crosses val="max"/>
        <c:crossBetween val="between"/>
      </c:valAx>
      <c:catAx>
        <c:axId val="1247532384"/>
        <c:scaling>
          <c:orientation val="minMax"/>
        </c:scaling>
        <c:delete val="1"/>
        <c:axPos val="b"/>
        <c:numFmt formatCode="h:mm:ss" sourceLinked="1"/>
        <c:majorTickMark val="out"/>
        <c:minorTickMark val="none"/>
        <c:tickLblPos val="nextTo"/>
        <c:crossAx val="124753574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SECTOR HEATMAP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Optionchain!$Z$16</c:f>
              <c:strCache>
                <c:ptCount val="1"/>
                <c:pt idx="0">
                  <c:v>% Change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70C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6C6-4BFE-B426-B3BE99164A7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6C6-4BFE-B426-B3BE99164A78}"/>
              </c:ext>
            </c:extLst>
          </c:dPt>
          <c:dLbls>
            <c:dLbl>
              <c:idx val="1"/>
              <c:spPr>
                <a:noFill/>
                <a:ln>
                  <a:solidFill>
                    <a:srgbClr val="0070C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86C6-4BFE-B426-B3BE99164A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Optionchain!$X$17:$X$39</c:f>
              <c:strCache>
                <c:ptCount val="23"/>
                <c:pt idx="0">
                  <c:v>NIFTY AUTO</c:v>
                </c:pt>
                <c:pt idx="1">
                  <c:v>NIFTY BANK</c:v>
                </c:pt>
                <c:pt idx="2">
                  <c:v>NIFTY FIN SERVICE</c:v>
                </c:pt>
                <c:pt idx="3">
                  <c:v>NIFTY FINSRV25 50</c:v>
                </c:pt>
                <c:pt idx="4">
                  <c:v>NIFTY FMCG</c:v>
                </c:pt>
                <c:pt idx="5">
                  <c:v>NIFTY IT</c:v>
                </c:pt>
                <c:pt idx="6">
                  <c:v>NIFTY MEDIA</c:v>
                </c:pt>
                <c:pt idx="7">
                  <c:v>NIFTY METAL</c:v>
                </c:pt>
                <c:pt idx="8">
                  <c:v>NIFTY PHARMA</c:v>
                </c:pt>
                <c:pt idx="9">
                  <c:v>NIFTY PSU BANK</c:v>
                </c:pt>
                <c:pt idx="10">
                  <c:v>NIFTY REALTY</c:v>
                </c:pt>
                <c:pt idx="11">
                  <c:v>NIFTY PVT BANK</c:v>
                </c:pt>
                <c:pt idx="12">
                  <c:v>NIFTY HEALTHCARE</c:v>
                </c:pt>
                <c:pt idx="13">
                  <c:v>NIFTY CONSR DURBL</c:v>
                </c:pt>
                <c:pt idx="14">
                  <c:v>NIFTY OIL AND GAS</c:v>
                </c:pt>
                <c:pt idx="15">
                  <c:v>NIFTY MIDSML HLTH</c:v>
                </c:pt>
                <c:pt idx="16">
                  <c:v>NIFTY CHEMICALS</c:v>
                </c:pt>
                <c:pt idx="17">
                  <c:v>NIFTY500 HEALTH</c:v>
                </c:pt>
                <c:pt idx="18">
                  <c:v>NIFTY FINSEREXBNK</c:v>
                </c:pt>
                <c:pt idx="19">
                  <c:v>NIFTY MS FIN SERV</c:v>
                </c:pt>
                <c:pt idx="20">
                  <c:v>NIFTY MS IT TELCM</c:v>
                </c:pt>
                <c:pt idx="21">
                  <c:v>NIFTY CEMENT</c:v>
                </c:pt>
                <c:pt idx="22">
                  <c:v>NIFTY REITS REALTY</c:v>
                </c:pt>
              </c:strCache>
            </c:strRef>
          </c:cat>
          <c:val>
            <c:numRef>
              <c:f>Optionchain!$Z$17:$Z$39</c:f>
              <c:numCache>
                <c:formatCode>General</c:formatCode>
                <c:ptCount val="23"/>
                <c:pt idx="0">
                  <c:v>-0.86</c:v>
                </c:pt>
                <c:pt idx="1">
                  <c:v>0.24</c:v>
                </c:pt>
                <c:pt idx="2">
                  <c:v>0.1</c:v>
                </c:pt>
                <c:pt idx="3">
                  <c:v>0.04</c:v>
                </c:pt>
                <c:pt idx="4">
                  <c:v>-0.28999999999999998</c:v>
                </c:pt>
                <c:pt idx="5">
                  <c:v>0.11</c:v>
                </c:pt>
                <c:pt idx="6">
                  <c:v>0.16</c:v>
                </c:pt>
                <c:pt idx="7">
                  <c:v>-2.2999999999999998</c:v>
                </c:pt>
                <c:pt idx="8">
                  <c:v>-0.09</c:v>
                </c:pt>
                <c:pt idx="9">
                  <c:v>-0.62</c:v>
                </c:pt>
                <c:pt idx="10">
                  <c:v>-2.7</c:v>
                </c:pt>
                <c:pt idx="11">
                  <c:v>0.48</c:v>
                </c:pt>
                <c:pt idx="12">
                  <c:v>-0.16</c:v>
                </c:pt>
                <c:pt idx="13">
                  <c:v>-0.3</c:v>
                </c:pt>
                <c:pt idx="14">
                  <c:v>-0.84</c:v>
                </c:pt>
                <c:pt idx="15">
                  <c:v>-0.06</c:v>
                </c:pt>
                <c:pt idx="16">
                  <c:v>-1.02</c:v>
                </c:pt>
                <c:pt idx="17">
                  <c:v>-0.18</c:v>
                </c:pt>
                <c:pt idx="18">
                  <c:v>-0.11</c:v>
                </c:pt>
                <c:pt idx="19">
                  <c:v>0.44</c:v>
                </c:pt>
                <c:pt idx="20">
                  <c:v>0.56000000000000005</c:v>
                </c:pt>
                <c:pt idx="21">
                  <c:v>-0.7</c:v>
                </c:pt>
                <c:pt idx="22">
                  <c:v>-1.26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C6-4BFE-B426-B3BE99164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midCat"/>
      </c:valAx>
      <c:spPr>
        <a:noFill/>
        <a:ln>
          <a:noFill/>
        </a:ln>
        <a:effectLst>
          <a:outerShdw blurRad="50800" dir="5400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  <c:extLst/>
  </c:chart>
  <c:spPr>
    <a:gradFill>
      <a:gsLst>
        <a:gs pos="0">
          <a:srgbClr val="AFC3E5"/>
        </a:gs>
        <a:gs pos="15000">
          <a:srgbClr val="4472C4">
            <a:lumMod val="5000"/>
            <a:lumOff val="95000"/>
          </a:srgbClr>
        </a:gs>
        <a:gs pos="31000">
          <a:srgbClr val="4472C4">
            <a:lumMod val="45000"/>
            <a:lumOff val="55000"/>
          </a:srgbClr>
        </a:gs>
        <a:gs pos="31000">
          <a:srgbClr val="4472C4">
            <a:lumMod val="45000"/>
            <a:lumOff val="55000"/>
          </a:srgbClr>
        </a:gs>
        <a:gs pos="100000">
          <a:srgbClr val="4472C4">
            <a:lumMod val="30000"/>
            <a:lumOff val="70000"/>
          </a:srgb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8.3333333333333329E-2"/>
          <c:w val="0.93888888888888888"/>
          <c:h val="0.89814814814814814"/>
        </c:manualLayout>
      </c:layout>
      <c:pie3DChart>
        <c:varyColors val="1"/>
        <c:ser>
          <c:idx val="0"/>
          <c:order val="0"/>
          <c:dPt>
            <c:idx val="0"/>
            <c:bubble3D val="0"/>
            <c:explosion val="4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322-49BC-A827-98AA4AA78D0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4322-49BC-A827-98AA4AA78D0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322-49BC-A827-98AA4AA78D0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3333333333333"/>
                      <c:h val="0.14953703703703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322-49BC-A827-98AA4AA78D0D}"/>
                </c:ext>
              </c:extLst>
            </c:dLbl>
            <c:spPr>
              <a:noFill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Optionchain3!$X$11:$Y$11</c:f>
              <c:strCache>
                <c:ptCount val="2"/>
                <c:pt idx="0">
                  <c:v>RETAILER</c:v>
                </c:pt>
                <c:pt idx="1">
                  <c:v>BIG PLAYER</c:v>
                </c:pt>
              </c:strCache>
            </c:strRef>
          </c:cat>
          <c:val>
            <c:numRef>
              <c:f>Optionchain3!$X$12:$Y$12</c:f>
              <c:numCache>
                <c:formatCode>General</c:formatCode>
                <c:ptCount val="2"/>
                <c:pt idx="0">
                  <c:v>0.32279999999999998</c:v>
                </c:pt>
                <c:pt idx="1">
                  <c:v>0.12659999999999999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2-49BC-A827-98AA4AA78D0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OI VS CALL 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PUT 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Optionchain3!$H$8:$H$27</c:f>
              <c:numCache>
                <c:formatCode>General</c:formatCode>
                <c:ptCount val="20"/>
                <c:pt idx="0">
                  <c:v>25100</c:v>
                </c:pt>
                <c:pt idx="1">
                  <c:v>25150</c:v>
                </c:pt>
                <c:pt idx="2">
                  <c:v>25200</c:v>
                </c:pt>
                <c:pt idx="3">
                  <c:v>25250</c:v>
                </c:pt>
                <c:pt idx="4">
                  <c:v>25300</c:v>
                </c:pt>
                <c:pt idx="5">
                  <c:v>25350</c:v>
                </c:pt>
                <c:pt idx="6">
                  <c:v>25400</c:v>
                </c:pt>
                <c:pt idx="7">
                  <c:v>25450</c:v>
                </c:pt>
                <c:pt idx="8">
                  <c:v>25500</c:v>
                </c:pt>
                <c:pt idx="9">
                  <c:v>25550</c:v>
                </c:pt>
                <c:pt idx="10">
                  <c:v>25600</c:v>
                </c:pt>
                <c:pt idx="11">
                  <c:v>25650</c:v>
                </c:pt>
                <c:pt idx="12">
                  <c:v>25700</c:v>
                </c:pt>
                <c:pt idx="13">
                  <c:v>25750</c:v>
                </c:pt>
                <c:pt idx="14">
                  <c:v>25800</c:v>
                </c:pt>
                <c:pt idx="15">
                  <c:v>25850</c:v>
                </c:pt>
                <c:pt idx="16">
                  <c:v>25900</c:v>
                </c:pt>
                <c:pt idx="17">
                  <c:v>25950</c:v>
                </c:pt>
                <c:pt idx="18">
                  <c:v>26000</c:v>
                </c:pt>
                <c:pt idx="19">
                  <c:v>26050</c:v>
                </c:pt>
              </c:numCache>
            </c:numRef>
          </c:cat>
          <c:val>
            <c:numRef>
              <c:f>Optionchain3!$N$8:$N$27</c:f>
              <c:numCache>
                <c:formatCode>General</c:formatCode>
                <c:ptCount val="20"/>
                <c:pt idx="0">
                  <c:v>2.2800000000000001E-2</c:v>
                </c:pt>
                <c:pt idx="1">
                  <c:v>2.2800000000000001E-2</c:v>
                </c:pt>
                <c:pt idx="2">
                  <c:v>0.12659999999999999</c:v>
                </c:pt>
                <c:pt idx="3">
                  <c:v>7.1999999999999995E-2</c:v>
                </c:pt>
                <c:pt idx="4">
                  <c:v>0.1038</c:v>
                </c:pt>
                <c:pt idx="5">
                  <c:v>1.0200000000000001E-2</c:v>
                </c:pt>
                <c:pt idx="6">
                  <c:v>7.9200000000000007E-2</c:v>
                </c:pt>
                <c:pt idx="7">
                  <c:v>4.5600000000000002E-2</c:v>
                </c:pt>
                <c:pt idx="8">
                  <c:v>0.28920000000000001</c:v>
                </c:pt>
                <c:pt idx="9">
                  <c:v>3.5400000000000001E-2</c:v>
                </c:pt>
                <c:pt idx="10">
                  <c:v>0.1128</c:v>
                </c:pt>
                <c:pt idx="11">
                  <c:v>4.02E-2</c:v>
                </c:pt>
                <c:pt idx="12">
                  <c:v>0.159</c:v>
                </c:pt>
                <c:pt idx="13">
                  <c:v>5.28E-2</c:v>
                </c:pt>
                <c:pt idx="14">
                  <c:v>0.26939999999999997</c:v>
                </c:pt>
                <c:pt idx="15">
                  <c:v>2.2800000000000001E-2</c:v>
                </c:pt>
                <c:pt idx="16">
                  <c:v>8.3400000000000002E-2</c:v>
                </c:pt>
                <c:pt idx="17">
                  <c:v>9.5999999999999992E-3</c:v>
                </c:pt>
                <c:pt idx="18">
                  <c:v>0.2172</c:v>
                </c:pt>
                <c:pt idx="19">
                  <c:v>4.3799999999999999E-2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6-4D5A-A177-167979F733C0}"/>
            </c:ext>
          </c:extLst>
        </c:ser>
        <c:ser>
          <c:idx val="1"/>
          <c:order val="1"/>
          <c:tx>
            <c:v>CALL OI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Optionchain3!$H$8:$H$27</c:f>
              <c:numCache>
                <c:formatCode>General</c:formatCode>
                <c:ptCount val="20"/>
                <c:pt idx="0">
                  <c:v>25100</c:v>
                </c:pt>
                <c:pt idx="1">
                  <c:v>25150</c:v>
                </c:pt>
                <c:pt idx="2">
                  <c:v>25200</c:v>
                </c:pt>
                <c:pt idx="3">
                  <c:v>25250</c:v>
                </c:pt>
                <c:pt idx="4">
                  <c:v>25300</c:v>
                </c:pt>
                <c:pt idx="5">
                  <c:v>25350</c:v>
                </c:pt>
                <c:pt idx="6">
                  <c:v>25400</c:v>
                </c:pt>
                <c:pt idx="7">
                  <c:v>25450</c:v>
                </c:pt>
                <c:pt idx="8">
                  <c:v>25500</c:v>
                </c:pt>
                <c:pt idx="9">
                  <c:v>25550</c:v>
                </c:pt>
                <c:pt idx="10">
                  <c:v>25600</c:v>
                </c:pt>
                <c:pt idx="11">
                  <c:v>25650</c:v>
                </c:pt>
                <c:pt idx="12">
                  <c:v>25700</c:v>
                </c:pt>
                <c:pt idx="13">
                  <c:v>25750</c:v>
                </c:pt>
                <c:pt idx="14">
                  <c:v>25800</c:v>
                </c:pt>
                <c:pt idx="15">
                  <c:v>25850</c:v>
                </c:pt>
                <c:pt idx="16">
                  <c:v>25900</c:v>
                </c:pt>
                <c:pt idx="17">
                  <c:v>25950</c:v>
                </c:pt>
                <c:pt idx="18">
                  <c:v>26000</c:v>
                </c:pt>
                <c:pt idx="19">
                  <c:v>26050</c:v>
                </c:pt>
              </c:numCache>
            </c:numRef>
          </c:cat>
          <c:val>
            <c:numRef>
              <c:f>Optionchain3!$B$8:$B$27</c:f>
              <c:numCache>
                <c:formatCode>General</c:formatCode>
                <c:ptCount val="20"/>
                <c:pt idx="0">
                  <c:v>1.6799999999999999E-2</c:v>
                </c:pt>
                <c:pt idx="1">
                  <c:v>1.32E-2</c:v>
                </c:pt>
                <c:pt idx="2">
                  <c:v>2.9399999999999999E-2</c:v>
                </c:pt>
                <c:pt idx="3">
                  <c:v>1.26E-2</c:v>
                </c:pt>
                <c:pt idx="4">
                  <c:v>2.7E-2</c:v>
                </c:pt>
                <c:pt idx="5">
                  <c:v>1.38E-2</c:v>
                </c:pt>
                <c:pt idx="6">
                  <c:v>2.8799999999999999E-2</c:v>
                </c:pt>
                <c:pt idx="7">
                  <c:v>2.1600000000000001E-2</c:v>
                </c:pt>
                <c:pt idx="8">
                  <c:v>0.32279999999999998</c:v>
                </c:pt>
                <c:pt idx="9">
                  <c:v>2.0400000000000001E-2</c:v>
                </c:pt>
                <c:pt idx="10">
                  <c:v>0.12959999999999999</c:v>
                </c:pt>
                <c:pt idx="11">
                  <c:v>2.0400000000000001E-2</c:v>
                </c:pt>
                <c:pt idx="12">
                  <c:v>0.16500000000000001</c:v>
                </c:pt>
                <c:pt idx="13">
                  <c:v>1.38E-2</c:v>
                </c:pt>
                <c:pt idx="14">
                  <c:v>0.22439999999999999</c:v>
                </c:pt>
                <c:pt idx="15">
                  <c:v>1.9800000000000002E-2</c:v>
                </c:pt>
                <c:pt idx="16">
                  <c:v>0.12720000000000001</c:v>
                </c:pt>
                <c:pt idx="17">
                  <c:v>2.7E-2</c:v>
                </c:pt>
                <c:pt idx="18">
                  <c:v>0.65639999999999998</c:v>
                </c:pt>
                <c:pt idx="19">
                  <c:v>3.1800000000000002E-2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6-4D5A-A177-167979F7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4630783"/>
        <c:axId val="554635583"/>
      </c:barChart>
      <c:catAx>
        <c:axId val="55463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35583"/>
        <c:crosses val="autoZero"/>
        <c:auto val="1"/>
        <c:lblAlgn val="ctr"/>
        <c:lblOffset val="100"/>
        <c:noMultiLvlLbl val="0"/>
      </c:catAx>
      <c:valAx>
        <c:axId val="5546355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463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COI VS CALL COI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PUT COI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numRef>
              <c:f>Optionchain3!$H$8:$H$27</c:f>
              <c:numCache>
                <c:formatCode>General</c:formatCode>
                <c:ptCount val="20"/>
                <c:pt idx="0">
                  <c:v>25100</c:v>
                </c:pt>
                <c:pt idx="1">
                  <c:v>25150</c:v>
                </c:pt>
                <c:pt idx="2">
                  <c:v>25200</c:v>
                </c:pt>
                <c:pt idx="3">
                  <c:v>25250</c:v>
                </c:pt>
                <c:pt idx="4">
                  <c:v>25300</c:v>
                </c:pt>
                <c:pt idx="5">
                  <c:v>25350</c:v>
                </c:pt>
                <c:pt idx="6">
                  <c:v>25400</c:v>
                </c:pt>
                <c:pt idx="7">
                  <c:v>25450</c:v>
                </c:pt>
                <c:pt idx="8">
                  <c:v>25500</c:v>
                </c:pt>
                <c:pt idx="9">
                  <c:v>25550</c:v>
                </c:pt>
                <c:pt idx="10">
                  <c:v>25600</c:v>
                </c:pt>
                <c:pt idx="11">
                  <c:v>25650</c:v>
                </c:pt>
                <c:pt idx="12">
                  <c:v>25700</c:v>
                </c:pt>
                <c:pt idx="13">
                  <c:v>25750</c:v>
                </c:pt>
                <c:pt idx="14">
                  <c:v>25800</c:v>
                </c:pt>
                <c:pt idx="15">
                  <c:v>25850</c:v>
                </c:pt>
                <c:pt idx="16">
                  <c:v>25900</c:v>
                </c:pt>
                <c:pt idx="17">
                  <c:v>25950</c:v>
                </c:pt>
                <c:pt idx="18">
                  <c:v>26000</c:v>
                </c:pt>
                <c:pt idx="19">
                  <c:v>26050</c:v>
                </c:pt>
              </c:numCache>
            </c:numRef>
          </c:cat>
          <c:val>
            <c:numRef>
              <c:f>Optionchain3!$M$8:$M$27</c:f>
              <c:numCache>
                <c:formatCode>General</c:formatCode>
                <c:ptCount val="20"/>
                <c:pt idx="0">
                  <c:v>2.2800000000000001E-2</c:v>
                </c:pt>
                <c:pt idx="1">
                  <c:v>-1.38E-2</c:v>
                </c:pt>
                <c:pt idx="2">
                  <c:v>0.12659999999999999</c:v>
                </c:pt>
                <c:pt idx="3">
                  <c:v>2.1000000000000001E-2</c:v>
                </c:pt>
                <c:pt idx="4">
                  <c:v>0.1038</c:v>
                </c:pt>
                <c:pt idx="5">
                  <c:v>-1.14E-2</c:v>
                </c:pt>
                <c:pt idx="6">
                  <c:v>3.1199999999999999E-2</c:v>
                </c:pt>
                <c:pt idx="7">
                  <c:v>-5.9400000000000001E-2</c:v>
                </c:pt>
                <c:pt idx="8">
                  <c:v>-0.17100000000000001</c:v>
                </c:pt>
                <c:pt idx="9">
                  <c:v>-2.3400000000000001E-2</c:v>
                </c:pt>
                <c:pt idx="10">
                  <c:v>7.9200000000000007E-2</c:v>
                </c:pt>
                <c:pt idx="11">
                  <c:v>5.9999999999999995E-4</c:v>
                </c:pt>
                <c:pt idx="12">
                  <c:v>-2.52E-2</c:v>
                </c:pt>
                <c:pt idx="13">
                  <c:v>0</c:v>
                </c:pt>
                <c:pt idx="14">
                  <c:v>7.8600000000000003E-2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-1.6199999999999999E-2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0-407E-9760-D798FE97C575}"/>
            </c:ext>
          </c:extLst>
        </c:ser>
        <c:ser>
          <c:idx val="1"/>
          <c:order val="1"/>
          <c:tx>
            <c:v>CALL COI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Optionchain3!$H$8:$H$27</c:f>
              <c:numCache>
                <c:formatCode>General</c:formatCode>
                <c:ptCount val="20"/>
                <c:pt idx="0">
                  <c:v>25100</c:v>
                </c:pt>
                <c:pt idx="1">
                  <c:v>25150</c:v>
                </c:pt>
                <c:pt idx="2">
                  <c:v>25200</c:v>
                </c:pt>
                <c:pt idx="3">
                  <c:v>25250</c:v>
                </c:pt>
                <c:pt idx="4">
                  <c:v>25300</c:v>
                </c:pt>
                <c:pt idx="5">
                  <c:v>25350</c:v>
                </c:pt>
                <c:pt idx="6">
                  <c:v>25400</c:v>
                </c:pt>
                <c:pt idx="7">
                  <c:v>25450</c:v>
                </c:pt>
                <c:pt idx="8">
                  <c:v>25500</c:v>
                </c:pt>
                <c:pt idx="9">
                  <c:v>25550</c:v>
                </c:pt>
                <c:pt idx="10">
                  <c:v>25600</c:v>
                </c:pt>
                <c:pt idx="11">
                  <c:v>25650</c:v>
                </c:pt>
                <c:pt idx="12">
                  <c:v>25700</c:v>
                </c:pt>
                <c:pt idx="13">
                  <c:v>25750</c:v>
                </c:pt>
                <c:pt idx="14">
                  <c:v>25800</c:v>
                </c:pt>
                <c:pt idx="15">
                  <c:v>25850</c:v>
                </c:pt>
                <c:pt idx="16">
                  <c:v>25900</c:v>
                </c:pt>
                <c:pt idx="17">
                  <c:v>25950</c:v>
                </c:pt>
                <c:pt idx="18">
                  <c:v>26000</c:v>
                </c:pt>
                <c:pt idx="19">
                  <c:v>26050</c:v>
                </c:pt>
              </c:numCache>
            </c:numRef>
          </c:cat>
          <c:val>
            <c:numRef>
              <c:f>Optionchain3!$C$8:$C$27</c:f>
              <c:numCache>
                <c:formatCode>General</c:formatCode>
                <c:ptCount val="20"/>
                <c:pt idx="0">
                  <c:v>1.6799999999999999E-2</c:v>
                </c:pt>
                <c:pt idx="1">
                  <c:v>1.32E-2</c:v>
                </c:pt>
                <c:pt idx="2">
                  <c:v>2.9399999999999999E-2</c:v>
                </c:pt>
                <c:pt idx="3">
                  <c:v>1.26E-2</c:v>
                </c:pt>
                <c:pt idx="4">
                  <c:v>2.7E-2</c:v>
                </c:pt>
                <c:pt idx="5">
                  <c:v>8.3999999999999995E-3</c:v>
                </c:pt>
                <c:pt idx="6">
                  <c:v>1.9199999999999998E-2</c:v>
                </c:pt>
                <c:pt idx="7">
                  <c:v>-2.3999999999999998E-3</c:v>
                </c:pt>
                <c:pt idx="8">
                  <c:v>5.4000000000000003E-3</c:v>
                </c:pt>
                <c:pt idx="9">
                  <c:v>-8.9999999999999993E-3</c:v>
                </c:pt>
                <c:pt idx="10">
                  <c:v>3.5400000000000001E-2</c:v>
                </c:pt>
                <c:pt idx="11">
                  <c:v>1.8E-3</c:v>
                </c:pt>
                <c:pt idx="12">
                  <c:v>-2.46E-2</c:v>
                </c:pt>
                <c:pt idx="13">
                  <c:v>-5.4000000000000003E-3</c:v>
                </c:pt>
                <c:pt idx="14">
                  <c:v>-0.1686</c:v>
                </c:pt>
                <c:pt idx="15">
                  <c:v>-5.9999999999999995E-4</c:v>
                </c:pt>
                <c:pt idx="16">
                  <c:v>-8.3999999999999995E-3</c:v>
                </c:pt>
                <c:pt idx="17">
                  <c:v>-3.0000000000000001E-3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60-407E-9760-D798FE97C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4679743"/>
        <c:axId val="554680223"/>
      </c:barChart>
      <c:catAx>
        <c:axId val="55467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80223"/>
        <c:crosses val="autoZero"/>
        <c:auto val="1"/>
        <c:lblAlgn val="ctr"/>
        <c:lblOffset val="100"/>
        <c:noMultiLvlLbl val="0"/>
      </c:catAx>
      <c:valAx>
        <c:axId val="5546802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467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analysis_FINNIFTY!$G$1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5276-41BD-B6DA-A35EDB3C4C87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276-41BD-B6DA-A35EDB3C4C87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17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analysis_FINNIFTY!$G$2:$G$120</c:f>
              <c:numCache>
                <c:formatCode>General</c:formatCode>
                <c:ptCount val="119"/>
                <c:pt idx="0">
                  <c:v>-24</c:v>
                </c:pt>
                <c:pt idx="1">
                  <c:v>-380</c:v>
                </c:pt>
                <c:pt idx="2">
                  <c:v>-343</c:v>
                </c:pt>
                <c:pt idx="3">
                  <c:v>-348</c:v>
                </c:pt>
                <c:pt idx="4">
                  <c:v>-370</c:v>
                </c:pt>
                <c:pt idx="5">
                  <c:v>-345</c:v>
                </c:pt>
                <c:pt idx="6">
                  <c:v>-361</c:v>
                </c:pt>
                <c:pt idx="7">
                  <c:v>-366</c:v>
                </c:pt>
                <c:pt idx="8">
                  <c:v>-410</c:v>
                </c:pt>
                <c:pt idx="9">
                  <c:v>-408</c:v>
                </c:pt>
                <c:pt idx="10">
                  <c:v>-350</c:v>
                </c:pt>
                <c:pt idx="11">
                  <c:v>-383</c:v>
                </c:pt>
                <c:pt idx="12">
                  <c:v>-379</c:v>
                </c:pt>
                <c:pt idx="13">
                  <c:v>-336</c:v>
                </c:pt>
                <c:pt idx="14">
                  <c:v>-349</c:v>
                </c:pt>
                <c:pt idx="15">
                  <c:v>-313</c:v>
                </c:pt>
                <c:pt idx="16">
                  <c:v>-277</c:v>
                </c:pt>
                <c:pt idx="17">
                  <c:v>-222</c:v>
                </c:pt>
                <c:pt idx="18">
                  <c:v>-210</c:v>
                </c:pt>
                <c:pt idx="19">
                  <c:v>-203</c:v>
                </c:pt>
                <c:pt idx="20">
                  <c:v>-175</c:v>
                </c:pt>
                <c:pt idx="21">
                  <c:v>-161</c:v>
                </c:pt>
                <c:pt idx="22">
                  <c:v>-141</c:v>
                </c:pt>
                <c:pt idx="23">
                  <c:v>-153</c:v>
                </c:pt>
                <c:pt idx="24">
                  <c:v>-105</c:v>
                </c:pt>
                <c:pt idx="25">
                  <c:v>-95</c:v>
                </c:pt>
                <c:pt idx="26">
                  <c:v>-97</c:v>
                </c:pt>
                <c:pt idx="27">
                  <c:v>-92</c:v>
                </c:pt>
                <c:pt idx="28">
                  <c:v>-62</c:v>
                </c:pt>
                <c:pt idx="29">
                  <c:v>-15</c:v>
                </c:pt>
                <c:pt idx="30">
                  <c:v>-10</c:v>
                </c:pt>
                <c:pt idx="31">
                  <c:v>11</c:v>
                </c:pt>
                <c:pt idx="32">
                  <c:v>-44</c:v>
                </c:pt>
                <c:pt idx="33">
                  <c:v>-1</c:v>
                </c:pt>
                <c:pt idx="34">
                  <c:v>14</c:v>
                </c:pt>
                <c:pt idx="35">
                  <c:v>21</c:v>
                </c:pt>
                <c:pt idx="36">
                  <c:v>0</c:v>
                </c:pt>
                <c:pt idx="37">
                  <c:v>3</c:v>
                </c:pt>
                <c:pt idx="38">
                  <c:v>3</c:v>
                </c:pt>
                <c:pt idx="39">
                  <c:v>-5</c:v>
                </c:pt>
                <c:pt idx="40">
                  <c:v>5</c:v>
                </c:pt>
                <c:pt idx="41">
                  <c:v>-18</c:v>
                </c:pt>
                <c:pt idx="42">
                  <c:v>-43</c:v>
                </c:pt>
                <c:pt idx="43">
                  <c:v>-72</c:v>
                </c:pt>
                <c:pt idx="44">
                  <c:v>-114</c:v>
                </c:pt>
                <c:pt idx="45">
                  <c:v>-81</c:v>
                </c:pt>
                <c:pt idx="46">
                  <c:v>-72</c:v>
                </c:pt>
                <c:pt idx="47">
                  <c:v>-107</c:v>
                </c:pt>
                <c:pt idx="48">
                  <c:v>-104</c:v>
                </c:pt>
                <c:pt idx="49">
                  <c:v>-135</c:v>
                </c:pt>
                <c:pt idx="50">
                  <c:v>-134</c:v>
                </c:pt>
                <c:pt idx="51">
                  <c:v>-201</c:v>
                </c:pt>
                <c:pt idx="52">
                  <c:v>-198</c:v>
                </c:pt>
                <c:pt idx="53">
                  <c:v>-184</c:v>
                </c:pt>
                <c:pt idx="54">
                  <c:v>-175</c:v>
                </c:pt>
                <c:pt idx="55">
                  <c:v>-154</c:v>
                </c:pt>
                <c:pt idx="56">
                  <c:v>-106</c:v>
                </c:pt>
                <c:pt idx="57">
                  <c:v>-77</c:v>
                </c:pt>
                <c:pt idx="58">
                  <c:v>-122</c:v>
                </c:pt>
                <c:pt idx="59">
                  <c:v>-74</c:v>
                </c:pt>
                <c:pt idx="60">
                  <c:v>-18</c:v>
                </c:pt>
                <c:pt idx="61">
                  <c:v>-112</c:v>
                </c:pt>
                <c:pt idx="62">
                  <c:v>23</c:v>
                </c:pt>
                <c:pt idx="63">
                  <c:v>176</c:v>
                </c:pt>
                <c:pt idx="64">
                  <c:v>196</c:v>
                </c:pt>
                <c:pt idx="65">
                  <c:v>191</c:v>
                </c:pt>
                <c:pt idx="66">
                  <c:v>237</c:v>
                </c:pt>
                <c:pt idx="67">
                  <c:v>277</c:v>
                </c:pt>
                <c:pt idx="68">
                  <c:v>297</c:v>
                </c:pt>
                <c:pt idx="69">
                  <c:v>263</c:v>
                </c:pt>
                <c:pt idx="70">
                  <c:v>119</c:v>
                </c:pt>
                <c:pt idx="71">
                  <c:v>120</c:v>
                </c:pt>
                <c:pt idx="72">
                  <c:v>184</c:v>
                </c:pt>
                <c:pt idx="73">
                  <c:v>391</c:v>
                </c:pt>
                <c:pt idx="74">
                  <c:v>418</c:v>
                </c:pt>
                <c:pt idx="75">
                  <c:v>467</c:v>
                </c:pt>
                <c:pt idx="76">
                  <c:v>511</c:v>
                </c:pt>
                <c:pt idx="77">
                  <c:v>507</c:v>
                </c:pt>
                <c:pt idx="78">
                  <c:v>453</c:v>
                </c:pt>
                <c:pt idx="79">
                  <c:v>339</c:v>
                </c:pt>
                <c:pt idx="80">
                  <c:v>319</c:v>
                </c:pt>
                <c:pt idx="81">
                  <c:v>318</c:v>
                </c:pt>
                <c:pt idx="82">
                  <c:v>311</c:v>
                </c:pt>
                <c:pt idx="83">
                  <c:v>194</c:v>
                </c:pt>
                <c:pt idx="84">
                  <c:v>156</c:v>
                </c:pt>
                <c:pt idx="85">
                  <c:v>175</c:v>
                </c:pt>
                <c:pt idx="86">
                  <c:v>207</c:v>
                </c:pt>
                <c:pt idx="87">
                  <c:v>204</c:v>
                </c:pt>
                <c:pt idx="88">
                  <c:v>175</c:v>
                </c:pt>
                <c:pt idx="89">
                  <c:v>224</c:v>
                </c:pt>
                <c:pt idx="90">
                  <c:v>181</c:v>
                </c:pt>
                <c:pt idx="91">
                  <c:v>205</c:v>
                </c:pt>
                <c:pt idx="92">
                  <c:v>205</c:v>
                </c:pt>
                <c:pt idx="93">
                  <c:v>205</c:v>
                </c:pt>
                <c:pt idx="94">
                  <c:v>205</c:v>
                </c:pt>
                <c:pt idx="95">
                  <c:v>205</c:v>
                </c:pt>
                <c:pt idx="96">
                  <c:v>205</c:v>
                </c:pt>
                <c:pt idx="97">
                  <c:v>205</c:v>
                </c:pt>
                <c:pt idx="98">
                  <c:v>205</c:v>
                </c:pt>
                <c:pt idx="99">
                  <c:v>205</c:v>
                </c:pt>
                <c:pt idx="100">
                  <c:v>205</c:v>
                </c:pt>
                <c:pt idx="101">
                  <c:v>205</c:v>
                </c:pt>
                <c:pt idx="102">
                  <c:v>205</c:v>
                </c:pt>
                <c:pt idx="103">
                  <c:v>205</c:v>
                </c:pt>
                <c:pt idx="104">
                  <c:v>205</c:v>
                </c:pt>
                <c:pt idx="105">
                  <c:v>205</c:v>
                </c:pt>
                <c:pt idx="106">
                  <c:v>205</c:v>
                </c:pt>
                <c:pt idx="107">
                  <c:v>205</c:v>
                </c:pt>
                <c:pt idx="108">
                  <c:v>205</c:v>
                </c:pt>
                <c:pt idx="109">
                  <c:v>205</c:v>
                </c:pt>
                <c:pt idx="110">
                  <c:v>205</c:v>
                </c:pt>
                <c:pt idx="111">
                  <c:v>205</c:v>
                </c:pt>
                <c:pt idx="112">
                  <c:v>205</c:v>
                </c:pt>
                <c:pt idx="113">
                  <c:v>205</c:v>
                </c:pt>
                <c:pt idx="114">
                  <c:v>205</c:v>
                </c:pt>
                <c:pt idx="115">
                  <c:v>205</c:v>
                </c:pt>
                <c:pt idx="116">
                  <c:v>205</c:v>
                </c:pt>
                <c:pt idx="117">
                  <c:v>205</c:v>
                </c:pt>
                <c:pt idx="118">
                  <c:v>205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5276-41BD-B6DA-A35EDB3C4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PCR OI AND PCR COI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analysis_FINNIFTY!$H$1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analysis_FINNIFTY!$A$2:$A$102</c:f>
              <c:numCache>
                <c:formatCode>h:mm</c:formatCode>
                <c:ptCount val="101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</c:numCache>
            </c:numRef>
          </c:cat>
          <c:val>
            <c:numRef>
              <c:f>analysis_FINNIFTY!$H$2:$H$120</c:f>
              <c:numCache>
                <c:formatCode>General</c:formatCode>
                <c:ptCount val="119"/>
                <c:pt idx="0">
                  <c:v>0.5771989032</c:v>
                </c:pt>
                <c:pt idx="1">
                  <c:v>0.55955845459999998</c:v>
                </c:pt>
                <c:pt idx="2">
                  <c:v>0.56151133499999994</c:v>
                </c:pt>
                <c:pt idx="3">
                  <c:v>0.56118440930000002</c:v>
                </c:pt>
                <c:pt idx="4">
                  <c:v>0.55994372420000005</c:v>
                </c:pt>
                <c:pt idx="5">
                  <c:v>0.56263184330000005</c:v>
                </c:pt>
                <c:pt idx="6">
                  <c:v>0.56058320760000002</c:v>
                </c:pt>
                <c:pt idx="7">
                  <c:v>0.56012467320000003</c:v>
                </c:pt>
                <c:pt idx="8">
                  <c:v>0.55614704699999995</c:v>
                </c:pt>
                <c:pt idx="9">
                  <c:v>0.55415362869999996</c:v>
                </c:pt>
                <c:pt idx="10">
                  <c:v>0.55987479809999996</c:v>
                </c:pt>
                <c:pt idx="11">
                  <c:v>0.55622916040000003</c:v>
                </c:pt>
                <c:pt idx="12">
                  <c:v>0.5569019489</c:v>
                </c:pt>
                <c:pt idx="13">
                  <c:v>0.56102242879999997</c:v>
                </c:pt>
                <c:pt idx="14">
                  <c:v>0.56002019179999996</c:v>
                </c:pt>
                <c:pt idx="15">
                  <c:v>0.56312544220000005</c:v>
                </c:pt>
                <c:pt idx="16">
                  <c:v>0.56593072720000004</c:v>
                </c:pt>
                <c:pt idx="17">
                  <c:v>0.57067478439999997</c:v>
                </c:pt>
                <c:pt idx="18">
                  <c:v>0.57176207879999996</c:v>
                </c:pt>
                <c:pt idx="19">
                  <c:v>0.57234236979999997</c:v>
                </c:pt>
                <c:pt idx="20">
                  <c:v>0.5747535319</c:v>
                </c:pt>
                <c:pt idx="21">
                  <c:v>0.5759178277</c:v>
                </c:pt>
                <c:pt idx="22">
                  <c:v>0.57648739670000004</c:v>
                </c:pt>
                <c:pt idx="23">
                  <c:v>0.57578228519999997</c:v>
                </c:pt>
                <c:pt idx="24">
                  <c:v>0.58050372179999998</c:v>
                </c:pt>
                <c:pt idx="25">
                  <c:v>0.58143804180000003</c:v>
                </c:pt>
                <c:pt idx="26">
                  <c:v>0.58123406430000002</c:v>
                </c:pt>
                <c:pt idx="27">
                  <c:v>0.58144519289999996</c:v>
                </c:pt>
                <c:pt idx="28">
                  <c:v>0.58378488910000004</c:v>
                </c:pt>
                <c:pt idx="29">
                  <c:v>0.58660365729999997</c:v>
                </c:pt>
                <c:pt idx="30">
                  <c:v>0.58699003189999999</c:v>
                </c:pt>
                <c:pt idx="31">
                  <c:v>0.58893687019999996</c:v>
                </c:pt>
                <c:pt idx="32">
                  <c:v>0.58332476609999995</c:v>
                </c:pt>
                <c:pt idx="33">
                  <c:v>0.58783019839999995</c:v>
                </c:pt>
                <c:pt idx="34">
                  <c:v>0.58941418290000003</c:v>
                </c:pt>
                <c:pt idx="35">
                  <c:v>0.59151900030000004</c:v>
                </c:pt>
                <c:pt idx="36">
                  <c:v>0.59066775579999997</c:v>
                </c:pt>
                <c:pt idx="37">
                  <c:v>0.59230612660000004</c:v>
                </c:pt>
                <c:pt idx="38">
                  <c:v>0.59309294059999995</c:v>
                </c:pt>
                <c:pt idx="39">
                  <c:v>0.59298316770000004</c:v>
                </c:pt>
                <c:pt idx="40">
                  <c:v>0.59555555559999995</c:v>
                </c:pt>
                <c:pt idx="41">
                  <c:v>0.59413424709999996</c:v>
                </c:pt>
                <c:pt idx="42">
                  <c:v>0.59247711960000005</c:v>
                </c:pt>
                <c:pt idx="43">
                  <c:v>0.59075411150000001</c:v>
                </c:pt>
                <c:pt idx="44">
                  <c:v>0.58889221260000002</c:v>
                </c:pt>
                <c:pt idx="45">
                  <c:v>0.5920606423</c:v>
                </c:pt>
                <c:pt idx="46">
                  <c:v>0.59283647610000001</c:v>
                </c:pt>
                <c:pt idx="47">
                  <c:v>0.59134233520000001</c:v>
                </c:pt>
                <c:pt idx="48">
                  <c:v>0.59159964249999997</c:v>
                </c:pt>
                <c:pt idx="49">
                  <c:v>0.58839888760000003</c:v>
                </c:pt>
                <c:pt idx="50">
                  <c:v>0.58800715989999996</c:v>
                </c:pt>
                <c:pt idx="51">
                  <c:v>0.58046836069999996</c:v>
                </c:pt>
                <c:pt idx="52">
                  <c:v>0.58072553319999998</c:v>
                </c:pt>
                <c:pt idx="53">
                  <c:v>0.58099330469999999</c:v>
                </c:pt>
                <c:pt idx="54">
                  <c:v>0.58168366329999999</c:v>
                </c:pt>
                <c:pt idx="55">
                  <c:v>0.58453093810000001</c:v>
                </c:pt>
                <c:pt idx="56">
                  <c:v>0.58845884589999997</c:v>
                </c:pt>
                <c:pt idx="57">
                  <c:v>0.5910728583</c:v>
                </c:pt>
                <c:pt idx="58">
                  <c:v>0.58644508959999997</c:v>
                </c:pt>
                <c:pt idx="59">
                  <c:v>0.5902659308</c:v>
                </c:pt>
                <c:pt idx="60">
                  <c:v>0.59454289169999996</c:v>
                </c:pt>
                <c:pt idx="61">
                  <c:v>0.58377941619999996</c:v>
                </c:pt>
                <c:pt idx="62">
                  <c:v>0.59117948720000002</c:v>
                </c:pt>
                <c:pt idx="63">
                  <c:v>0.599853847</c:v>
                </c:pt>
                <c:pt idx="64">
                  <c:v>0.60185861959999998</c:v>
                </c:pt>
                <c:pt idx="65">
                  <c:v>0.60146137789999998</c:v>
                </c:pt>
                <c:pt idx="66">
                  <c:v>0.60548059830000001</c:v>
                </c:pt>
                <c:pt idx="67">
                  <c:v>0.60962343100000005</c:v>
                </c:pt>
                <c:pt idx="68">
                  <c:v>0.61118676019999996</c:v>
                </c:pt>
                <c:pt idx="69">
                  <c:v>0.60758432849999999</c:v>
                </c:pt>
                <c:pt idx="70">
                  <c:v>0.59288330720000004</c:v>
                </c:pt>
                <c:pt idx="71">
                  <c:v>0.59303055670000004</c:v>
                </c:pt>
                <c:pt idx="72">
                  <c:v>0.59787636669999999</c:v>
                </c:pt>
                <c:pt idx="73">
                  <c:v>0.61847516609999997</c:v>
                </c:pt>
                <c:pt idx="74">
                  <c:v>0.62152192240000004</c:v>
                </c:pt>
                <c:pt idx="75">
                  <c:v>0.62707938510000005</c:v>
                </c:pt>
                <c:pt idx="76">
                  <c:v>0.63147914029999996</c:v>
                </c:pt>
                <c:pt idx="77">
                  <c:v>0.63494214530000004</c:v>
                </c:pt>
                <c:pt idx="78">
                  <c:v>0.63127333060000002</c:v>
                </c:pt>
                <c:pt idx="79">
                  <c:v>0.62184441010000002</c:v>
                </c:pt>
                <c:pt idx="80">
                  <c:v>0.62068256580000003</c:v>
                </c:pt>
                <c:pt idx="81">
                  <c:v>0.62096939819999997</c:v>
                </c:pt>
                <c:pt idx="82">
                  <c:v>0.62153310819999996</c:v>
                </c:pt>
                <c:pt idx="83">
                  <c:v>0.60666048049999999</c:v>
                </c:pt>
                <c:pt idx="84">
                  <c:v>0.60113871640000005</c:v>
                </c:pt>
                <c:pt idx="85">
                  <c:v>0.60244711740000001</c:v>
                </c:pt>
                <c:pt idx="86">
                  <c:v>0.60523310139999997</c:v>
                </c:pt>
                <c:pt idx="87">
                  <c:v>0.60479850440000005</c:v>
                </c:pt>
                <c:pt idx="88">
                  <c:v>0.60012515639999997</c:v>
                </c:pt>
                <c:pt idx="89">
                  <c:v>0.60308305370000004</c:v>
                </c:pt>
                <c:pt idx="90">
                  <c:v>0.59949780289999999</c:v>
                </c:pt>
                <c:pt idx="91">
                  <c:v>0.60050409579999997</c:v>
                </c:pt>
                <c:pt idx="92">
                  <c:v>0.60050409579999997</c:v>
                </c:pt>
                <c:pt idx="93">
                  <c:v>0.60050409579999997</c:v>
                </c:pt>
                <c:pt idx="94">
                  <c:v>0.60050409579999997</c:v>
                </c:pt>
                <c:pt idx="95">
                  <c:v>0.60050409579999997</c:v>
                </c:pt>
                <c:pt idx="96">
                  <c:v>0.60050409579999997</c:v>
                </c:pt>
                <c:pt idx="97">
                  <c:v>0.60050409579999997</c:v>
                </c:pt>
                <c:pt idx="98">
                  <c:v>0.60050409579999997</c:v>
                </c:pt>
                <c:pt idx="99">
                  <c:v>0.60050409579999997</c:v>
                </c:pt>
                <c:pt idx="100">
                  <c:v>0.60050409579999997</c:v>
                </c:pt>
                <c:pt idx="101">
                  <c:v>0.60050409579999997</c:v>
                </c:pt>
                <c:pt idx="102">
                  <c:v>0.60050409579999997</c:v>
                </c:pt>
                <c:pt idx="103">
                  <c:v>0.60050409579999997</c:v>
                </c:pt>
                <c:pt idx="104">
                  <c:v>0.60050409579999997</c:v>
                </c:pt>
                <c:pt idx="105">
                  <c:v>0.60050409579999997</c:v>
                </c:pt>
                <c:pt idx="106">
                  <c:v>0.60050409579999997</c:v>
                </c:pt>
                <c:pt idx="107">
                  <c:v>0.60050409579999997</c:v>
                </c:pt>
                <c:pt idx="108">
                  <c:v>0.60050409579999997</c:v>
                </c:pt>
                <c:pt idx="109">
                  <c:v>0.60050409579999997</c:v>
                </c:pt>
                <c:pt idx="110">
                  <c:v>0.60050409579999997</c:v>
                </c:pt>
                <c:pt idx="111">
                  <c:v>0.60050409579999997</c:v>
                </c:pt>
                <c:pt idx="112">
                  <c:v>0.60050409579999997</c:v>
                </c:pt>
                <c:pt idx="113">
                  <c:v>0.60050409579999997</c:v>
                </c:pt>
                <c:pt idx="114">
                  <c:v>0.60050409579999997</c:v>
                </c:pt>
                <c:pt idx="115">
                  <c:v>0.60050409579999997</c:v>
                </c:pt>
                <c:pt idx="116">
                  <c:v>0.60050409579999997</c:v>
                </c:pt>
                <c:pt idx="117">
                  <c:v>0.60050409579999997</c:v>
                </c:pt>
                <c:pt idx="118">
                  <c:v>0.60050409579999997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346-4C8C-896F-F1D4CA67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analysis_FINNIFTY!$I$1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41275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analysis_FINNIFTY!$I$2:$I$120</c:f>
              <c:numCache>
                <c:formatCode>General</c:formatCode>
                <c:ptCount val="119"/>
                <c:pt idx="0">
                  <c:v>0.94654788420000002</c:v>
                </c:pt>
                <c:pt idx="1">
                  <c:v>0.21325051759999999</c:v>
                </c:pt>
                <c:pt idx="2">
                  <c:v>0.22573363430000001</c:v>
                </c:pt>
                <c:pt idx="3">
                  <c:v>0.2214765101</c:v>
                </c:pt>
                <c:pt idx="4">
                  <c:v>0.21108742</c:v>
                </c:pt>
                <c:pt idx="5">
                  <c:v>0.27061310779999997</c:v>
                </c:pt>
                <c:pt idx="6">
                  <c:v>0.22030237580000001</c:v>
                </c:pt>
                <c:pt idx="7">
                  <c:v>0.2112068966</c:v>
                </c:pt>
                <c:pt idx="8">
                  <c:v>0.13502109700000001</c:v>
                </c:pt>
                <c:pt idx="9">
                  <c:v>0.04</c:v>
                </c:pt>
                <c:pt idx="10">
                  <c:v>0.17061611369999999</c:v>
                </c:pt>
                <c:pt idx="11">
                  <c:v>7.7108433700000006E-2</c:v>
                </c:pt>
                <c:pt idx="12">
                  <c:v>9.9762470300000003E-2</c:v>
                </c:pt>
                <c:pt idx="13">
                  <c:v>0.1923076923</c:v>
                </c:pt>
                <c:pt idx="14">
                  <c:v>0.17494089830000001</c:v>
                </c:pt>
                <c:pt idx="15">
                  <c:v>0.2384428224</c:v>
                </c:pt>
                <c:pt idx="16">
                  <c:v>0.29336734689999999</c:v>
                </c:pt>
                <c:pt idx="17">
                  <c:v>0.40482573729999999</c:v>
                </c:pt>
                <c:pt idx="18">
                  <c:v>0.43243243240000001</c:v>
                </c:pt>
                <c:pt idx="19">
                  <c:v>0.44686648499999998</c:v>
                </c:pt>
                <c:pt idx="20">
                  <c:v>0.50980392159999999</c:v>
                </c:pt>
                <c:pt idx="21">
                  <c:v>0.5413105413</c:v>
                </c:pt>
                <c:pt idx="22">
                  <c:v>0.55520504729999998</c:v>
                </c:pt>
                <c:pt idx="23">
                  <c:v>0.53495440729999999</c:v>
                </c:pt>
                <c:pt idx="24">
                  <c:v>0.67692307689999998</c:v>
                </c:pt>
                <c:pt idx="25">
                  <c:v>0.70588235290000001</c:v>
                </c:pt>
                <c:pt idx="26">
                  <c:v>0.69969040250000003</c:v>
                </c:pt>
                <c:pt idx="27">
                  <c:v>0.70886075950000005</c:v>
                </c:pt>
                <c:pt idx="28">
                  <c:v>0.79264214050000004</c:v>
                </c:pt>
                <c:pt idx="29">
                  <c:v>0.94047619049999998</c:v>
                </c:pt>
                <c:pt idx="30">
                  <c:v>0.95983935740000004</c:v>
                </c:pt>
                <c:pt idx="31">
                  <c:v>1.0450819672</c:v>
                </c:pt>
                <c:pt idx="32">
                  <c:v>0.82040816329999999</c:v>
                </c:pt>
                <c:pt idx="33">
                  <c:v>0.99595141700000001</c:v>
                </c:pt>
                <c:pt idx="34">
                  <c:v>1.0564516128999999</c:v>
                </c:pt>
                <c:pt idx="35">
                  <c:v>1.0747330960999999</c:v>
                </c:pt>
                <c:pt idx="36">
                  <c:v>1</c:v>
                </c:pt>
                <c:pt idx="37">
                  <c:v>1.0087209302</c:v>
                </c:pt>
                <c:pt idx="38">
                  <c:v>1.0082644627999999</c:v>
                </c:pt>
                <c:pt idx="39">
                  <c:v>0.98684210530000005</c:v>
                </c:pt>
                <c:pt idx="40">
                  <c:v>1.0119617224999999</c:v>
                </c:pt>
                <c:pt idx="41">
                  <c:v>0.95909090910000006</c:v>
                </c:pt>
                <c:pt idx="42">
                  <c:v>0.90672451190000003</c:v>
                </c:pt>
                <c:pt idx="43">
                  <c:v>0.85306122449999999</c:v>
                </c:pt>
                <c:pt idx="44">
                  <c:v>0.7915904936</c:v>
                </c:pt>
                <c:pt idx="45">
                  <c:v>0.85110294119999996</c:v>
                </c:pt>
                <c:pt idx="46">
                  <c:v>0.86691312379999996</c:v>
                </c:pt>
                <c:pt idx="47">
                  <c:v>0.81864406779999999</c:v>
                </c:pt>
                <c:pt idx="48">
                  <c:v>0.82342954160000004</c:v>
                </c:pt>
                <c:pt idx="49">
                  <c:v>0.76962457340000001</c:v>
                </c:pt>
                <c:pt idx="50">
                  <c:v>0.76655052260000001</c:v>
                </c:pt>
                <c:pt idx="51">
                  <c:v>0.63652802890000004</c:v>
                </c:pt>
                <c:pt idx="52">
                  <c:v>0.64130434780000001</c:v>
                </c:pt>
                <c:pt idx="53">
                  <c:v>0.64952380949999999</c:v>
                </c:pt>
                <c:pt idx="54">
                  <c:v>0.6634615385</c:v>
                </c:pt>
                <c:pt idx="55">
                  <c:v>0.7137546468</c:v>
                </c:pt>
                <c:pt idx="56">
                  <c:v>0.79497098649999998</c:v>
                </c:pt>
                <c:pt idx="57">
                  <c:v>0.84901960779999996</c:v>
                </c:pt>
                <c:pt idx="58">
                  <c:v>0.75936883629999996</c:v>
                </c:pt>
                <c:pt idx="59">
                  <c:v>0.84679089029999999</c:v>
                </c:pt>
                <c:pt idx="60">
                  <c:v>0.96</c:v>
                </c:pt>
                <c:pt idx="61">
                  <c:v>0.73269689739999999</c:v>
                </c:pt>
                <c:pt idx="62">
                  <c:v>1.0858208954999999</c:v>
                </c:pt>
                <c:pt idx="63">
                  <c:v>2.8144329897000002</c:v>
                </c:pt>
                <c:pt idx="64">
                  <c:v>3.0631578947000002</c:v>
                </c:pt>
                <c:pt idx="65">
                  <c:v>2.9489795918000001</c:v>
                </c:pt>
                <c:pt idx="66">
                  <c:v>4</c:v>
                </c:pt>
                <c:pt idx="67">
                  <c:v>4.5512820513000003</c:v>
                </c:pt>
                <c:pt idx="68">
                  <c:v>5.5692307691999998</c:v>
                </c:pt>
                <c:pt idx="69">
                  <c:v>5.109375</c:v>
                </c:pt>
                <c:pt idx="70">
                  <c:v>2.6301369863000001</c:v>
                </c:pt>
                <c:pt idx="71">
                  <c:v>2.6216216216000001</c:v>
                </c:pt>
                <c:pt idx="72">
                  <c:v>7.1333333333000004</c:v>
                </c:pt>
                <c:pt idx="73">
                  <c:v>392</c:v>
                </c:pt>
                <c:pt idx="74">
                  <c:v>70.666666666699996</c:v>
                </c:pt>
                <c:pt idx="75">
                  <c:v>30.1875</c:v>
                </c:pt>
                <c:pt idx="76">
                  <c:v>52.1</c:v>
                </c:pt>
                <c:pt idx="77">
                  <c:v>5.5675675676000003</c:v>
                </c:pt>
                <c:pt idx="78">
                  <c:v>3.7962962963</c:v>
                </c:pt>
                <c:pt idx="79">
                  <c:v>2.5201793721999999</c:v>
                </c:pt>
                <c:pt idx="80">
                  <c:v>2.2967479675</c:v>
                </c:pt>
                <c:pt idx="81">
                  <c:v>2.2421875</c:v>
                </c:pt>
                <c:pt idx="82">
                  <c:v>2.0761245675</c:v>
                </c:pt>
                <c:pt idx="83">
                  <c:v>1.8940092166</c:v>
                </c:pt>
                <c:pt idx="84">
                  <c:v>1.8764044944</c:v>
                </c:pt>
                <c:pt idx="85">
                  <c:v>2.0802469135999999</c:v>
                </c:pt>
                <c:pt idx="86">
                  <c:v>2.3892617450000002</c:v>
                </c:pt>
                <c:pt idx="87">
                  <c:v>2.3972602740000002</c:v>
                </c:pt>
                <c:pt idx="88">
                  <c:v>2.6509433962000002</c:v>
                </c:pt>
                <c:pt idx="89">
                  <c:v>5.1481481480999998</c:v>
                </c:pt>
                <c:pt idx="90">
                  <c:v>3.3815789474</c:v>
                </c:pt>
                <c:pt idx="91">
                  <c:v>6.125</c:v>
                </c:pt>
                <c:pt idx="92">
                  <c:v>6.125</c:v>
                </c:pt>
                <c:pt idx="93">
                  <c:v>6.125</c:v>
                </c:pt>
                <c:pt idx="94">
                  <c:v>6.125</c:v>
                </c:pt>
                <c:pt idx="95">
                  <c:v>6.125</c:v>
                </c:pt>
                <c:pt idx="96">
                  <c:v>6.125</c:v>
                </c:pt>
                <c:pt idx="97">
                  <c:v>6.125</c:v>
                </c:pt>
                <c:pt idx="98">
                  <c:v>6.125</c:v>
                </c:pt>
                <c:pt idx="99">
                  <c:v>6.125</c:v>
                </c:pt>
                <c:pt idx="100">
                  <c:v>6.125</c:v>
                </c:pt>
                <c:pt idx="101">
                  <c:v>6.125</c:v>
                </c:pt>
                <c:pt idx="102">
                  <c:v>6.125</c:v>
                </c:pt>
                <c:pt idx="103">
                  <c:v>6.125</c:v>
                </c:pt>
                <c:pt idx="104">
                  <c:v>6.125</c:v>
                </c:pt>
                <c:pt idx="105">
                  <c:v>6.125</c:v>
                </c:pt>
                <c:pt idx="106">
                  <c:v>6.125</c:v>
                </c:pt>
                <c:pt idx="107">
                  <c:v>6.125</c:v>
                </c:pt>
                <c:pt idx="108">
                  <c:v>6.125</c:v>
                </c:pt>
                <c:pt idx="109">
                  <c:v>6.125</c:v>
                </c:pt>
                <c:pt idx="110">
                  <c:v>6.125</c:v>
                </c:pt>
                <c:pt idx="111">
                  <c:v>6.125</c:v>
                </c:pt>
                <c:pt idx="112">
                  <c:v>6.125</c:v>
                </c:pt>
                <c:pt idx="113">
                  <c:v>6.125</c:v>
                </c:pt>
                <c:pt idx="114">
                  <c:v>6.125</c:v>
                </c:pt>
                <c:pt idx="115">
                  <c:v>6.125</c:v>
                </c:pt>
                <c:pt idx="116">
                  <c:v>6.125</c:v>
                </c:pt>
                <c:pt idx="117">
                  <c:v>6.125</c:v>
                </c:pt>
                <c:pt idx="118">
                  <c:v>6.125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46-4C8C-896F-F1D4CA67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578672"/>
        <c:axId val="1374583472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374583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578672"/>
        <c:crosses val="max"/>
        <c:crossBetween val="between"/>
      </c:valAx>
      <c:catAx>
        <c:axId val="137457867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37458347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</a:t>
            </a:r>
            <a:r>
              <a:rPr lang="en-IN" baseline="0"/>
              <a:t> COI SUM AND PUT COI SUM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analysis_FINNIFTY!$E$1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analysis_FINNIFTY!$E$2:$E$120</c:f>
              <c:numCache>
                <c:formatCode>General</c:formatCode>
                <c:ptCount val="119"/>
                <c:pt idx="0">
                  <c:v>425</c:v>
                </c:pt>
                <c:pt idx="1">
                  <c:v>103</c:v>
                </c:pt>
                <c:pt idx="2">
                  <c:v>100</c:v>
                </c:pt>
                <c:pt idx="3">
                  <c:v>99</c:v>
                </c:pt>
                <c:pt idx="4">
                  <c:v>99</c:v>
                </c:pt>
                <c:pt idx="5">
                  <c:v>128</c:v>
                </c:pt>
                <c:pt idx="6">
                  <c:v>102</c:v>
                </c:pt>
                <c:pt idx="7">
                  <c:v>98</c:v>
                </c:pt>
                <c:pt idx="8">
                  <c:v>64</c:v>
                </c:pt>
                <c:pt idx="9">
                  <c:v>17</c:v>
                </c:pt>
                <c:pt idx="10">
                  <c:v>72</c:v>
                </c:pt>
                <c:pt idx="11">
                  <c:v>32</c:v>
                </c:pt>
                <c:pt idx="12">
                  <c:v>42</c:v>
                </c:pt>
                <c:pt idx="13">
                  <c:v>80</c:v>
                </c:pt>
                <c:pt idx="14">
                  <c:v>74</c:v>
                </c:pt>
                <c:pt idx="15">
                  <c:v>98</c:v>
                </c:pt>
                <c:pt idx="16">
                  <c:v>115</c:v>
                </c:pt>
                <c:pt idx="17">
                  <c:v>151</c:v>
                </c:pt>
                <c:pt idx="18">
                  <c:v>160</c:v>
                </c:pt>
                <c:pt idx="19">
                  <c:v>164</c:v>
                </c:pt>
                <c:pt idx="20">
                  <c:v>182</c:v>
                </c:pt>
                <c:pt idx="21">
                  <c:v>190</c:v>
                </c:pt>
                <c:pt idx="22">
                  <c:v>176</c:v>
                </c:pt>
                <c:pt idx="23">
                  <c:v>176</c:v>
                </c:pt>
                <c:pt idx="24">
                  <c:v>220</c:v>
                </c:pt>
                <c:pt idx="25">
                  <c:v>228</c:v>
                </c:pt>
                <c:pt idx="26">
                  <c:v>226</c:v>
                </c:pt>
                <c:pt idx="27">
                  <c:v>224</c:v>
                </c:pt>
                <c:pt idx="28">
                  <c:v>237</c:v>
                </c:pt>
                <c:pt idx="29">
                  <c:v>237</c:v>
                </c:pt>
                <c:pt idx="30">
                  <c:v>239</c:v>
                </c:pt>
                <c:pt idx="31">
                  <c:v>255</c:v>
                </c:pt>
                <c:pt idx="32">
                  <c:v>201</c:v>
                </c:pt>
                <c:pt idx="33">
                  <c:v>246</c:v>
                </c:pt>
                <c:pt idx="34">
                  <c:v>262</c:v>
                </c:pt>
                <c:pt idx="35">
                  <c:v>302</c:v>
                </c:pt>
                <c:pt idx="36">
                  <c:v>312</c:v>
                </c:pt>
                <c:pt idx="37">
                  <c:v>347</c:v>
                </c:pt>
                <c:pt idx="38">
                  <c:v>366</c:v>
                </c:pt>
                <c:pt idx="39">
                  <c:v>375</c:v>
                </c:pt>
                <c:pt idx="40">
                  <c:v>423</c:v>
                </c:pt>
                <c:pt idx="41">
                  <c:v>422</c:v>
                </c:pt>
                <c:pt idx="42">
                  <c:v>418</c:v>
                </c:pt>
                <c:pt idx="43">
                  <c:v>418</c:v>
                </c:pt>
                <c:pt idx="44">
                  <c:v>433</c:v>
                </c:pt>
                <c:pt idx="45">
                  <c:v>463</c:v>
                </c:pt>
                <c:pt idx="46">
                  <c:v>469</c:v>
                </c:pt>
                <c:pt idx="47">
                  <c:v>483</c:v>
                </c:pt>
                <c:pt idx="48">
                  <c:v>485</c:v>
                </c:pt>
                <c:pt idx="49">
                  <c:v>451</c:v>
                </c:pt>
                <c:pt idx="50">
                  <c:v>440</c:v>
                </c:pt>
                <c:pt idx="51">
                  <c:v>352</c:v>
                </c:pt>
                <c:pt idx="52">
                  <c:v>354</c:v>
                </c:pt>
                <c:pt idx="53">
                  <c:v>341</c:v>
                </c:pt>
                <c:pt idx="54">
                  <c:v>345</c:v>
                </c:pt>
                <c:pt idx="55">
                  <c:v>384</c:v>
                </c:pt>
                <c:pt idx="56">
                  <c:v>411</c:v>
                </c:pt>
                <c:pt idx="57">
                  <c:v>433</c:v>
                </c:pt>
                <c:pt idx="58">
                  <c:v>385</c:v>
                </c:pt>
                <c:pt idx="59">
                  <c:v>409</c:v>
                </c:pt>
                <c:pt idx="60">
                  <c:v>432</c:v>
                </c:pt>
                <c:pt idx="61">
                  <c:v>307</c:v>
                </c:pt>
                <c:pt idx="62">
                  <c:v>291</c:v>
                </c:pt>
                <c:pt idx="63">
                  <c:v>273</c:v>
                </c:pt>
                <c:pt idx="64">
                  <c:v>291</c:v>
                </c:pt>
                <c:pt idx="65">
                  <c:v>289</c:v>
                </c:pt>
                <c:pt idx="66">
                  <c:v>316</c:v>
                </c:pt>
                <c:pt idx="67">
                  <c:v>355</c:v>
                </c:pt>
                <c:pt idx="68">
                  <c:v>362</c:v>
                </c:pt>
                <c:pt idx="69">
                  <c:v>327</c:v>
                </c:pt>
                <c:pt idx="70">
                  <c:v>192</c:v>
                </c:pt>
                <c:pt idx="71">
                  <c:v>194</c:v>
                </c:pt>
                <c:pt idx="72">
                  <c:v>214</c:v>
                </c:pt>
                <c:pt idx="73">
                  <c:v>392</c:v>
                </c:pt>
                <c:pt idx="74">
                  <c:v>424</c:v>
                </c:pt>
                <c:pt idx="75">
                  <c:v>483</c:v>
                </c:pt>
                <c:pt idx="76">
                  <c:v>521</c:v>
                </c:pt>
                <c:pt idx="77">
                  <c:v>618</c:v>
                </c:pt>
                <c:pt idx="78">
                  <c:v>615</c:v>
                </c:pt>
                <c:pt idx="79">
                  <c:v>562</c:v>
                </c:pt>
                <c:pt idx="80">
                  <c:v>565</c:v>
                </c:pt>
                <c:pt idx="81">
                  <c:v>574</c:v>
                </c:pt>
                <c:pt idx="82">
                  <c:v>600</c:v>
                </c:pt>
                <c:pt idx="83">
                  <c:v>411</c:v>
                </c:pt>
                <c:pt idx="84">
                  <c:v>334</c:v>
                </c:pt>
                <c:pt idx="85">
                  <c:v>337</c:v>
                </c:pt>
                <c:pt idx="86">
                  <c:v>356</c:v>
                </c:pt>
                <c:pt idx="87">
                  <c:v>350</c:v>
                </c:pt>
                <c:pt idx="88">
                  <c:v>281</c:v>
                </c:pt>
                <c:pt idx="89">
                  <c:v>278</c:v>
                </c:pt>
                <c:pt idx="90">
                  <c:v>257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BBA-4332-B605-045BD352FB9C}"/>
            </c:ext>
          </c:extLst>
        </c:ser>
        <c:ser>
          <c:idx val="1"/>
          <c:order val="1"/>
          <c:tx>
            <c:strRef>
              <c:f>analysis_FINNIFTY!$F$1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analysis_FINNIFTY!$F$2:$F$120</c:f>
              <c:numCache>
                <c:formatCode>General</c:formatCode>
                <c:ptCount val="119"/>
                <c:pt idx="0">
                  <c:v>449</c:v>
                </c:pt>
                <c:pt idx="1">
                  <c:v>483</c:v>
                </c:pt>
                <c:pt idx="2">
                  <c:v>443</c:v>
                </c:pt>
                <c:pt idx="3">
                  <c:v>447</c:v>
                </c:pt>
                <c:pt idx="4">
                  <c:v>469</c:v>
                </c:pt>
                <c:pt idx="5">
                  <c:v>473</c:v>
                </c:pt>
                <c:pt idx="6">
                  <c:v>463</c:v>
                </c:pt>
                <c:pt idx="7">
                  <c:v>464</c:v>
                </c:pt>
                <c:pt idx="8">
                  <c:v>474</c:v>
                </c:pt>
                <c:pt idx="9">
                  <c:v>425</c:v>
                </c:pt>
                <c:pt idx="10">
                  <c:v>422</c:v>
                </c:pt>
                <c:pt idx="11">
                  <c:v>415</c:v>
                </c:pt>
                <c:pt idx="12">
                  <c:v>421</c:v>
                </c:pt>
                <c:pt idx="13">
                  <c:v>416</c:v>
                </c:pt>
                <c:pt idx="14">
                  <c:v>423</c:v>
                </c:pt>
                <c:pt idx="15">
                  <c:v>411</c:v>
                </c:pt>
                <c:pt idx="16">
                  <c:v>392</c:v>
                </c:pt>
                <c:pt idx="17">
                  <c:v>373</c:v>
                </c:pt>
                <c:pt idx="18">
                  <c:v>370</c:v>
                </c:pt>
                <c:pt idx="19">
                  <c:v>367</c:v>
                </c:pt>
                <c:pt idx="20">
                  <c:v>357</c:v>
                </c:pt>
                <c:pt idx="21">
                  <c:v>351</c:v>
                </c:pt>
                <c:pt idx="22">
                  <c:v>317</c:v>
                </c:pt>
                <c:pt idx="23">
                  <c:v>329</c:v>
                </c:pt>
                <c:pt idx="24">
                  <c:v>325</c:v>
                </c:pt>
                <c:pt idx="25">
                  <c:v>323</c:v>
                </c:pt>
                <c:pt idx="26">
                  <c:v>323</c:v>
                </c:pt>
                <c:pt idx="27">
                  <c:v>316</c:v>
                </c:pt>
                <c:pt idx="28">
                  <c:v>299</c:v>
                </c:pt>
                <c:pt idx="29">
                  <c:v>252</c:v>
                </c:pt>
                <c:pt idx="30">
                  <c:v>249</c:v>
                </c:pt>
                <c:pt idx="31">
                  <c:v>244</c:v>
                </c:pt>
                <c:pt idx="32">
                  <c:v>245</c:v>
                </c:pt>
                <c:pt idx="33">
                  <c:v>247</c:v>
                </c:pt>
                <c:pt idx="34">
                  <c:v>248</c:v>
                </c:pt>
                <c:pt idx="35">
                  <c:v>281</c:v>
                </c:pt>
                <c:pt idx="36">
                  <c:v>312</c:v>
                </c:pt>
                <c:pt idx="37">
                  <c:v>344</c:v>
                </c:pt>
                <c:pt idx="38">
                  <c:v>363</c:v>
                </c:pt>
                <c:pt idx="39">
                  <c:v>380</c:v>
                </c:pt>
                <c:pt idx="40">
                  <c:v>418</c:v>
                </c:pt>
                <c:pt idx="41">
                  <c:v>440</c:v>
                </c:pt>
                <c:pt idx="42">
                  <c:v>461</c:v>
                </c:pt>
                <c:pt idx="43">
                  <c:v>490</c:v>
                </c:pt>
                <c:pt idx="44">
                  <c:v>547</c:v>
                </c:pt>
                <c:pt idx="45">
                  <c:v>544</c:v>
                </c:pt>
                <c:pt idx="46">
                  <c:v>541</c:v>
                </c:pt>
                <c:pt idx="47">
                  <c:v>590</c:v>
                </c:pt>
                <c:pt idx="48">
                  <c:v>589</c:v>
                </c:pt>
                <c:pt idx="49">
                  <c:v>586</c:v>
                </c:pt>
                <c:pt idx="50">
                  <c:v>574</c:v>
                </c:pt>
                <c:pt idx="51">
                  <c:v>553</c:v>
                </c:pt>
                <c:pt idx="52">
                  <c:v>552</c:v>
                </c:pt>
                <c:pt idx="53">
                  <c:v>525</c:v>
                </c:pt>
                <c:pt idx="54">
                  <c:v>520</c:v>
                </c:pt>
                <c:pt idx="55">
                  <c:v>538</c:v>
                </c:pt>
                <c:pt idx="56">
                  <c:v>517</c:v>
                </c:pt>
                <c:pt idx="57">
                  <c:v>510</c:v>
                </c:pt>
                <c:pt idx="58">
                  <c:v>507</c:v>
                </c:pt>
                <c:pt idx="59">
                  <c:v>483</c:v>
                </c:pt>
                <c:pt idx="60">
                  <c:v>450</c:v>
                </c:pt>
                <c:pt idx="61">
                  <c:v>419</c:v>
                </c:pt>
                <c:pt idx="62">
                  <c:v>268</c:v>
                </c:pt>
                <c:pt idx="63">
                  <c:v>97</c:v>
                </c:pt>
                <c:pt idx="64">
                  <c:v>95</c:v>
                </c:pt>
                <c:pt idx="65">
                  <c:v>98</c:v>
                </c:pt>
                <c:pt idx="66">
                  <c:v>79</c:v>
                </c:pt>
                <c:pt idx="67">
                  <c:v>78</c:v>
                </c:pt>
                <c:pt idx="68">
                  <c:v>65</c:v>
                </c:pt>
                <c:pt idx="69">
                  <c:v>64</c:v>
                </c:pt>
                <c:pt idx="70">
                  <c:v>73</c:v>
                </c:pt>
                <c:pt idx="71">
                  <c:v>74</c:v>
                </c:pt>
                <c:pt idx="72">
                  <c:v>30</c:v>
                </c:pt>
                <c:pt idx="73">
                  <c:v>1</c:v>
                </c:pt>
                <c:pt idx="74">
                  <c:v>6</c:v>
                </c:pt>
                <c:pt idx="75">
                  <c:v>16</c:v>
                </c:pt>
                <c:pt idx="76">
                  <c:v>10</c:v>
                </c:pt>
                <c:pt idx="77">
                  <c:v>111</c:v>
                </c:pt>
                <c:pt idx="78">
                  <c:v>162</c:v>
                </c:pt>
                <c:pt idx="79">
                  <c:v>223</c:v>
                </c:pt>
                <c:pt idx="80">
                  <c:v>246</c:v>
                </c:pt>
                <c:pt idx="81">
                  <c:v>256</c:v>
                </c:pt>
                <c:pt idx="82">
                  <c:v>289</c:v>
                </c:pt>
                <c:pt idx="83">
                  <c:v>217</c:v>
                </c:pt>
                <c:pt idx="84">
                  <c:v>178</c:v>
                </c:pt>
                <c:pt idx="85">
                  <c:v>162</c:v>
                </c:pt>
                <c:pt idx="86">
                  <c:v>149</c:v>
                </c:pt>
                <c:pt idx="87">
                  <c:v>146</c:v>
                </c:pt>
                <c:pt idx="88">
                  <c:v>106</c:v>
                </c:pt>
                <c:pt idx="89">
                  <c:v>54</c:v>
                </c:pt>
                <c:pt idx="90">
                  <c:v>76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A-4332-B605-045BD352FB9C}"/>
            </c:ext>
          </c:extLst>
        </c:ser>
        <c:ser>
          <c:idx val="2"/>
          <c:order val="2"/>
          <c:tx>
            <c:strRef>
              <c:f>analysis_FINNIFTY!$G$1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analysis_FINNIFTY!$G$2:$G$120</c:f>
              <c:numCache>
                <c:formatCode>General</c:formatCode>
                <c:ptCount val="119"/>
                <c:pt idx="0">
                  <c:v>-24</c:v>
                </c:pt>
                <c:pt idx="1">
                  <c:v>-380</c:v>
                </c:pt>
                <c:pt idx="2">
                  <c:v>-343</c:v>
                </c:pt>
                <c:pt idx="3">
                  <c:v>-348</c:v>
                </c:pt>
                <c:pt idx="4">
                  <c:v>-370</c:v>
                </c:pt>
                <c:pt idx="5">
                  <c:v>-345</c:v>
                </c:pt>
                <c:pt idx="6">
                  <c:v>-361</c:v>
                </c:pt>
                <c:pt idx="7">
                  <c:v>-366</c:v>
                </c:pt>
                <c:pt idx="8">
                  <c:v>-410</c:v>
                </c:pt>
                <c:pt idx="9">
                  <c:v>-408</c:v>
                </c:pt>
                <c:pt idx="10">
                  <c:v>-350</c:v>
                </c:pt>
                <c:pt idx="11">
                  <c:v>-383</c:v>
                </c:pt>
                <c:pt idx="12">
                  <c:v>-379</c:v>
                </c:pt>
                <c:pt idx="13">
                  <c:v>-336</c:v>
                </c:pt>
                <c:pt idx="14">
                  <c:v>-349</c:v>
                </c:pt>
                <c:pt idx="15">
                  <c:v>-313</c:v>
                </c:pt>
                <c:pt idx="16">
                  <c:v>-277</c:v>
                </c:pt>
                <c:pt idx="17">
                  <c:v>-222</c:v>
                </c:pt>
                <c:pt idx="18">
                  <c:v>-210</c:v>
                </c:pt>
                <c:pt idx="19">
                  <c:v>-203</c:v>
                </c:pt>
                <c:pt idx="20">
                  <c:v>-175</c:v>
                </c:pt>
                <c:pt idx="21">
                  <c:v>-161</c:v>
                </c:pt>
                <c:pt idx="22">
                  <c:v>-141</c:v>
                </c:pt>
                <c:pt idx="23">
                  <c:v>-153</c:v>
                </c:pt>
                <c:pt idx="24">
                  <c:v>-105</c:v>
                </c:pt>
                <c:pt idx="25">
                  <c:v>-95</c:v>
                </c:pt>
                <c:pt idx="26">
                  <c:v>-97</c:v>
                </c:pt>
                <c:pt idx="27">
                  <c:v>-92</c:v>
                </c:pt>
                <c:pt idx="28">
                  <c:v>-62</c:v>
                </c:pt>
                <c:pt idx="29">
                  <c:v>-15</c:v>
                </c:pt>
                <c:pt idx="30">
                  <c:v>-10</c:v>
                </c:pt>
                <c:pt idx="31">
                  <c:v>11</c:v>
                </c:pt>
                <c:pt idx="32">
                  <c:v>-44</c:v>
                </c:pt>
                <c:pt idx="33">
                  <c:v>-1</c:v>
                </c:pt>
                <c:pt idx="34">
                  <c:v>14</c:v>
                </c:pt>
                <c:pt idx="35">
                  <c:v>21</c:v>
                </c:pt>
                <c:pt idx="36">
                  <c:v>0</c:v>
                </c:pt>
                <c:pt idx="37">
                  <c:v>3</c:v>
                </c:pt>
                <c:pt idx="38">
                  <c:v>3</c:v>
                </c:pt>
                <c:pt idx="39">
                  <c:v>-5</c:v>
                </c:pt>
                <c:pt idx="40">
                  <c:v>5</c:v>
                </c:pt>
                <c:pt idx="41">
                  <c:v>-18</c:v>
                </c:pt>
                <c:pt idx="42">
                  <c:v>-43</c:v>
                </c:pt>
                <c:pt idx="43">
                  <c:v>-72</c:v>
                </c:pt>
                <c:pt idx="44">
                  <c:v>-114</c:v>
                </c:pt>
                <c:pt idx="45">
                  <c:v>-81</c:v>
                </c:pt>
                <c:pt idx="46">
                  <c:v>-72</c:v>
                </c:pt>
                <c:pt idx="47">
                  <c:v>-107</c:v>
                </c:pt>
                <c:pt idx="48">
                  <c:v>-104</c:v>
                </c:pt>
                <c:pt idx="49">
                  <c:v>-135</c:v>
                </c:pt>
                <c:pt idx="50">
                  <c:v>-134</c:v>
                </c:pt>
                <c:pt idx="51">
                  <c:v>-201</c:v>
                </c:pt>
                <c:pt idx="52">
                  <c:v>-198</c:v>
                </c:pt>
                <c:pt idx="53">
                  <c:v>-184</c:v>
                </c:pt>
                <c:pt idx="54">
                  <c:v>-175</c:v>
                </c:pt>
                <c:pt idx="55">
                  <c:v>-154</c:v>
                </c:pt>
                <c:pt idx="56">
                  <c:v>-106</c:v>
                </c:pt>
                <c:pt idx="57">
                  <c:v>-77</c:v>
                </c:pt>
                <c:pt idx="58">
                  <c:v>-122</c:v>
                </c:pt>
                <c:pt idx="59">
                  <c:v>-74</c:v>
                </c:pt>
                <c:pt idx="60">
                  <c:v>-18</c:v>
                </c:pt>
                <c:pt idx="61">
                  <c:v>-112</c:v>
                </c:pt>
                <c:pt idx="62">
                  <c:v>23</c:v>
                </c:pt>
                <c:pt idx="63">
                  <c:v>176</c:v>
                </c:pt>
                <c:pt idx="64">
                  <c:v>196</c:v>
                </c:pt>
                <c:pt idx="65">
                  <c:v>191</c:v>
                </c:pt>
                <c:pt idx="66">
                  <c:v>237</c:v>
                </c:pt>
                <c:pt idx="67">
                  <c:v>277</c:v>
                </c:pt>
                <c:pt idx="68">
                  <c:v>297</c:v>
                </c:pt>
                <c:pt idx="69">
                  <c:v>263</c:v>
                </c:pt>
                <c:pt idx="70">
                  <c:v>119</c:v>
                </c:pt>
                <c:pt idx="71">
                  <c:v>120</c:v>
                </c:pt>
                <c:pt idx="72">
                  <c:v>184</c:v>
                </c:pt>
                <c:pt idx="73">
                  <c:v>391</c:v>
                </c:pt>
                <c:pt idx="74">
                  <c:v>418</c:v>
                </c:pt>
                <c:pt idx="75">
                  <c:v>467</c:v>
                </c:pt>
                <c:pt idx="76">
                  <c:v>511</c:v>
                </c:pt>
                <c:pt idx="77">
                  <c:v>507</c:v>
                </c:pt>
                <c:pt idx="78">
                  <c:v>453</c:v>
                </c:pt>
                <c:pt idx="79">
                  <c:v>339</c:v>
                </c:pt>
                <c:pt idx="80">
                  <c:v>319</c:v>
                </c:pt>
                <c:pt idx="81">
                  <c:v>318</c:v>
                </c:pt>
                <c:pt idx="82">
                  <c:v>311</c:v>
                </c:pt>
                <c:pt idx="83">
                  <c:v>194</c:v>
                </c:pt>
                <c:pt idx="84">
                  <c:v>156</c:v>
                </c:pt>
                <c:pt idx="85">
                  <c:v>175</c:v>
                </c:pt>
                <c:pt idx="86">
                  <c:v>207</c:v>
                </c:pt>
                <c:pt idx="87">
                  <c:v>204</c:v>
                </c:pt>
                <c:pt idx="88">
                  <c:v>175</c:v>
                </c:pt>
                <c:pt idx="89">
                  <c:v>224</c:v>
                </c:pt>
                <c:pt idx="90">
                  <c:v>181</c:v>
                </c:pt>
                <c:pt idx="91">
                  <c:v>205</c:v>
                </c:pt>
                <c:pt idx="92">
                  <c:v>205</c:v>
                </c:pt>
                <c:pt idx="93">
                  <c:v>205</c:v>
                </c:pt>
                <c:pt idx="94">
                  <c:v>205</c:v>
                </c:pt>
                <c:pt idx="95">
                  <c:v>205</c:v>
                </c:pt>
                <c:pt idx="96">
                  <c:v>205</c:v>
                </c:pt>
                <c:pt idx="97">
                  <c:v>205</c:v>
                </c:pt>
                <c:pt idx="98">
                  <c:v>205</c:v>
                </c:pt>
                <c:pt idx="99">
                  <c:v>205</c:v>
                </c:pt>
                <c:pt idx="100">
                  <c:v>205</c:v>
                </c:pt>
                <c:pt idx="101">
                  <c:v>205</c:v>
                </c:pt>
                <c:pt idx="102">
                  <c:v>205</c:v>
                </c:pt>
                <c:pt idx="103">
                  <c:v>205</c:v>
                </c:pt>
                <c:pt idx="104">
                  <c:v>205</c:v>
                </c:pt>
                <c:pt idx="105">
                  <c:v>205</c:v>
                </c:pt>
                <c:pt idx="106">
                  <c:v>205</c:v>
                </c:pt>
                <c:pt idx="107">
                  <c:v>205</c:v>
                </c:pt>
                <c:pt idx="108">
                  <c:v>205</c:v>
                </c:pt>
                <c:pt idx="109">
                  <c:v>205</c:v>
                </c:pt>
                <c:pt idx="110">
                  <c:v>205</c:v>
                </c:pt>
                <c:pt idx="111">
                  <c:v>205</c:v>
                </c:pt>
                <c:pt idx="112">
                  <c:v>205</c:v>
                </c:pt>
                <c:pt idx="113">
                  <c:v>205</c:v>
                </c:pt>
                <c:pt idx="114">
                  <c:v>205</c:v>
                </c:pt>
                <c:pt idx="115">
                  <c:v>205</c:v>
                </c:pt>
                <c:pt idx="116">
                  <c:v>205</c:v>
                </c:pt>
                <c:pt idx="117">
                  <c:v>205</c:v>
                </c:pt>
                <c:pt idx="118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BA-4332-B605-045BD352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OI VS PUT 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(Optionchain3!$B$28,Optionchain3!$N$28)</c:f>
              <c:numCache>
                <c:formatCode>General</c:formatCode>
                <c:ptCount val="2"/>
                <c:pt idx="0">
                  <c:v>1.9217999999999997</c:v>
                </c:pt>
                <c:pt idx="1">
                  <c:v>1.8185999999999998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COI VS PUT COI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(Optionchain3!$C$28,Optionchain3!$M$28)</c:f>
              <c:numCache>
                <c:formatCode>General</c:formatCode>
                <c:ptCount val="2"/>
                <c:pt idx="0">
                  <c:v>-5.2800000000000007E-2</c:v>
                </c:pt>
                <c:pt idx="1">
                  <c:v>0.14339999999999994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BE-4C7E-AD6B-58D743C5FEA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BE-4C7E-AD6B-58D743C5FEA1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BE-4C7E-AD6B-58D743C5FEA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ABE-4C7E-AD6B-58D743C5FEA1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Sheet3!$P$7:$P$10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BE-4C7E-AD6B-58D743C5F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Sheet3!$O$16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ABE-4C7E-AD6B-58D743C5FEA1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ABE-4C7E-AD6B-58D743C5FEA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ABE-4C7E-AD6B-58D743C5FEA1}"/>
              </c:ext>
            </c:extLst>
          </c:dPt>
          <c:val>
            <c:numRef>
              <c:f>Sheet3!$P$16:$R$16</c:f>
              <c:numCache>
                <c:formatCode>0.00%</c:formatCode>
                <c:ptCount val="3"/>
                <c:pt idx="0" formatCode="0%">
                  <c:v>9.080000000000292E-2</c:v>
                </c:pt>
                <c:pt idx="1">
                  <c:v>0.01</c:v>
                </c:pt>
                <c:pt idx="2" formatCode="0%">
                  <c:v>1.3991999999999971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BE-4C7E-AD6B-58D743C5F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SECTOR HEATMAP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Optionchain!$Z$16</c:f>
              <c:strCache>
                <c:ptCount val="1"/>
                <c:pt idx="0">
                  <c:v>% Change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70C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05-42FB-94B3-2126A9BD21C2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05-42FB-94B3-2126A9BD21C2}"/>
              </c:ext>
            </c:extLst>
          </c:dPt>
          <c:dLbls>
            <c:dLbl>
              <c:idx val="1"/>
              <c:spPr>
                <a:noFill/>
                <a:ln>
                  <a:solidFill>
                    <a:srgbClr val="0070C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405-42FB-94B3-2126A9BD21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Optionchain!$X$17:$X$39</c:f>
              <c:strCache>
                <c:ptCount val="23"/>
                <c:pt idx="0">
                  <c:v>NIFTY AUTO</c:v>
                </c:pt>
                <c:pt idx="1">
                  <c:v>NIFTY BANK</c:v>
                </c:pt>
                <c:pt idx="2">
                  <c:v>NIFTY FIN SERVICE</c:v>
                </c:pt>
                <c:pt idx="3">
                  <c:v>NIFTY FINSRV25 50</c:v>
                </c:pt>
                <c:pt idx="4">
                  <c:v>NIFTY FMCG</c:v>
                </c:pt>
                <c:pt idx="5">
                  <c:v>NIFTY IT</c:v>
                </c:pt>
                <c:pt idx="6">
                  <c:v>NIFTY MEDIA</c:v>
                </c:pt>
                <c:pt idx="7">
                  <c:v>NIFTY METAL</c:v>
                </c:pt>
                <c:pt idx="8">
                  <c:v>NIFTY PHARMA</c:v>
                </c:pt>
                <c:pt idx="9">
                  <c:v>NIFTY PSU BANK</c:v>
                </c:pt>
                <c:pt idx="10">
                  <c:v>NIFTY REALTY</c:v>
                </c:pt>
                <c:pt idx="11">
                  <c:v>NIFTY PVT BANK</c:v>
                </c:pt>
                <c:pt idx="12">
                  <c:v>NIFTY HEALTHCARE</c:v>
                </c:pt>
                <c:pt idx="13">
                  <c:v>NIFTY CONSR DURBL</c:v>
                </c:pt>
                <c:pt idx="14">
                  <c:v>NIFTY OIL AND GAS</c:v>
                </c:pt>
                <c:pt idx="15">
                  <c:v>NIFTY MIDSML HLTH</c:v>
                </c:pt>
                <c:pt idx="16">
                  <c:v>NIFTY CHEMICALS</c:v>
                </c:pt>
                <c:pt idx="17">
                  <c:v>NIFTY500 HEALTH</c:v>
                </c:pt>
                <c:pt idx="18">
                  <c:v>NIFTY FINSEREXBNK</c:v>
                </c:pt>
                <c:pt idx="19">
                  <c:v>NIFTY MS FIN SERV</c:v>
                </c:pt>
                <c:pt idx="20">
                  <c:v>NIFTY MS IT TELCM</c:v>
                </c:pt>
                <c:pt idx="21">
                  <c:v>NIFTY CEMENT</c:v>
                </c:pt>
                <c:pt idx="22">
                  <c:v>NIFTY REITS REALTY</c:v>
                </c:pt>
              </c:strCache>
            </c:strRef>
          </c:cat>
          <c:val>
            <c:numRef>
              <c:f>Optionchain!$Z$17:$Z$39</c:f>
              <c:numCache>
                <c:formatCode>General</c:formatCode>
                <c:ptCount val="23"/>
                <c:pt idx="0">
                  <c:v>-0.86</c:v>
                </c:pt>
                <c:pt idx="1">
                  <c:v>0.24</c:v>
                </c:pt>
                <c:pt idx="2">
                  <c:v>0.1</c:v>
                </c:pt>
                <c:pt idx="3">
                  <c:v>0.04</c:v>
                </c:pt>
                <c:pt idx="4">
                  <c:v>-0.28999999999999998</c:v>
                </c:pt>
                <c:pt idx="5">
                  <c:v>0.11</c:v>
                </c:pt>
                <c:pt idx="6">
                  <c:v>0.16</c:v>
                </c:pt>
                <c:pt idx="7">
                  <c:v>-2.2999999999999998</c:v>
                </c:pt>
                <c:pt idx="8">
                  <c:v>-0.09</c:v>
                </c:pt>
                <c:pt idx="9">
                  <c:v>-0.62</c:v>
                </c:pt>
                <c:pt idx="10">
                  <c:v>-2.7</c:v>
                </c:pt>
                <c:pt idx="11">
                  <c:v>0.48</c:v>
                </c:pt>
                <c:pt idx="12">
                  <c:v>-0.16</c:v>
                </c:pt>
                <c:pt idx="13">
                  <c:v>-0.3</c:v>
                </c:pt>
                <c:pt idx="14">
                  <c:v>-0.84</c:v>
                </c:pt>
                <c:pt idx="15">
                  <c:v>-0.06</c:v>
                </c:pt>
                <c:pt idx="16">
                  <c:v>-1.02</c:v>
                </c:pt>
                <c:pt idx="17">
                  <c:v>-0.18</c:v>
                </c:pt>
                <c:pt idx="18">
                  <c:v>-0.11</c:v>
                </c:pt>
                <c:pt idx="19">
                  <c:v>0.44</c:v>
                </c:pt>
                <c:pt idx="20">
                  <c:v>0.56000000000000005</c:v>
                </c:pt>
                <c:pt idx="21">
                  <c:v>-0.7</c:v>
                </c:pt>
                <c:pt idx="22">
                  <c:v>-1.26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05-42FB-94B3-2126A9BD2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midCat"/>
      </c:valAx>
      <c:spPr>
        <a:noFill/>
        <a:ln>
          <a:noFill/>
        </a:ln>
        <a:effectLst>
          <a:outerShdw blurRad="50800" dir="5400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  <c:extLst/>
  </c:chart>
  <c:spPr>
    <a:gradFill>
      <a:gsLst>
        <a:gs pos="0">
          <a:srgbClr val="AFC3E5"/>
        </a:gs>
        <a:gs pos="15000">
          <a:srgbClr val="4472C4">
            <a:lumMod val="5000"/>
            <a:lumOff val="95000"/>
          </a:srgbClr>
        </a:gs>
        <a:gs pos="31000">
          <a:srgbClr val="4472C4">
            <a:lumMod val="45000"/>
            <a:lumOff val="55000"/>
          </a:srgbClr>
        </a:gs>
        <a:gs pos="31000">
          <a:srgbClr val="4472C4">
            <a:lumMod val="45000"/>
            <a:lumOff val="55000"/>
          </a:srgbClr>
        </a:gs>
        <a:gs pos="100000">
          <a:srgbClr val="4472C4">
            <a:lumMod val="30000"/>
            <a:lumOff val="70000"/>
          </a:srgb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93888888888888888"/>
          <c:h val="0.89814814814814814"/>
        </c:manualLayout>
      </c:layout>
      <c:pie3DChart>
        <c:varyColors val="1"/>
        <c:ser>
          <c:idx val="0"/>
          <c:order val="0"/>
          <c:dPt>
            <c:idx val="0"/>
            <c:bubble3D val="0"/>
            <c:explosion val="4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D55-4DA2-AC66-6AAC35A215E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ED55-4DA2-AC66-6AAC35A215E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05555555555555"/>
                      <c:h val="0.260509259259259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D55-4DA2-AC66-6AAC35A215E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ED55-4DA2-AC66-6AAC35A215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Optionchain4!$X$11:$Y$11</c:f>
            </c:strRef>
          </c:cat>
          <c:val>
            <c:numRef>
              <c:f>Optionchain4!$X$12:$Y$12</c:f>
              <c:numCache>
                <c:formatCode>General</c:formatCode>
                <c:ptCount val="2"/>
                <c:pt idx="0">
                  <c:v>7.782</c:v>
                </c:pt>
                <c:pt idx="1">
                  <c:v>5.8879999999999999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5-4DA2-AC66-6AAC35A215E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OI VS CALL 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PUT OI VS CALL 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Optionchain4!$H$8:$H$27</c:f>
              <c:numCache>
                <c:formatCode>General</c:formatCode>
                <c:ptCount val="20"/>
                <c:pt idx="0">
                  <c:v>73900</c:v>
                </c:pt>
                <c:pt idx="1">
                  <c:v>74000</c:v>
                </c:pt>
                <c:pt idx="2">
                  <c:v>74100</c:v>
                </c:pt>
                <c:pt idx="3">
                  <c:v>74200</c:v>
                </c:pt>
                <c:pt idx="4">
                  <c:v>74300</c:v>
                </c:pt>
                <c:pt idx="5">
                  <c:v>74400</c:v>
                </c:pt>
                <c:pt idx="6">
                  <c:v>74500</c:v>
                </c:pt>
                <c:pt idx="7">
                  <c:v>74600</c:v>
                </c:pt>
                <c:pt idx="8">
                  <c:v>74700</c:v>
                </c:pt>
                <c:pt idx="9">
                  <c:v>74800</c:v>
                </c:pt>
                <c:pt idx="10">
                  <c:v>74900</c:v>
                </c:pt>
                <c:pt idx="11">
                  <c:v>75000</c:v>
                </c:pt>
                <c:pt idx="12">
                  <c:v>75100</c:v>
                </c:pt>
                <c:pt idx="13">
                  <c:v>75200</c:v>
                </c:pt>
                <c:pt idx="14">
                  <c:v>75300</c:v>
                </c:pt>
                <c:pt idx="15">
                  <c:v>75400</c:v>
                </c:pt>
                <c:pt idx="16">
                  <c:v>75500</c:v>
                </c:pt>
                <c:pt idx="17">
                  <c:v>75600</c:v>
                </c:pt>
                <c:pt idx="18">
                  <c:v>75700</c:v>
                </c:pt>
                <c:pt idx="19">
                  <c:v>75800</c:v>
                </c:pt>
              </c:numCache>
            </c:numRef>
          </c:cat>
          <c:val>
            <c:numRef>
              <c:f>Optionchain4!$N$8:$N$27</c:f>
              <c:numCache>
                <c:formatCode>General</c:formatCode>
                <c:ptCount val="20"/>
                <c:pt idx="0">
                  <c:v>3.0983999999999998</c:v>
                </c:pt>
                <c:pt idx="1">
                  <c:v>7.2519999999999998</c:v>
                </c:pt>
                <c:pt idx="2">
                  <c:v>2.4224000000000001</c:v>
                </c:pt>
                <c:pt idx="3">
                  <c:v>4.4951999999999996</c:v>
                </c:pt>
                <c:pt idx="4">
                  <c:v>4.5288000000000004</c:v>
                </c:pt>
                <c:pt idx="5">
                  <c:v>2.9674</c:v>
                </c:pt>
                <c:pt idx="6">
                  <c:v>5.8879999999999999</c:v>
                </c:pt>
                <c:pt idx="7">
                  <c:v>2.4969999999999999</c:v>
                </c:pt>
                <c:pt idx="8">
                  <c:v>3.1778</c:v>
                </c:pt>
                <c:pt idx="9">
                  <c:v>3.4024000000000001</c:v>
                </c:pt>
                <c:pt idx="10">
                  <c:v>2.5834000000000001</c:v>
                </c:pt>
                <c:pt idx="11">
                  <c:v>4.4066000000000001</c:v>
                </c:pt>
                <c:pt idx="12">
                  <c:v>0.51719999999999999</c:v>
                </c:pt>
                <c:pt idx="13">
                  <c:v>0.60219999999999996</c:v>
                </c:pt>
                <c:pt idx="14">
                  <c:v>0.31019999999999998</c:v>
                </c:pt>
                <c:pt idx="15">
                  <c:v>0.1658</c:v>
                </c:pt>
                <c:pt idx="16">
                  <c:v>1.1437999999999999</c:v>
                </c:pt>
                <c:pt idx="17">
                  <c:v>0.1148</c:v>
                </c:pt>
                <c:pt idx="18">
                  <c:v>9.1399999999999995E-2</c:v>
                </c:pt>
                <c:pt idx="19">
                  <c:v>0.1086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6-4D5A-A177-167979F733C0}"/>
            </c:ext>
          </c:extLst>
        </c:ser>
        <c:ser>
          <c:idx val="1"/>
          <c:order val="1"/>
          <c:tx>
            <c:v>CALL OI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Optionchain4!$H$8:$H$27</c:f>
              <c:numCache>
                <c:formatCode>General</c:formatCode>
                <c:ptCount val="20"/>
                <c:pt idx="0">
                  <c:v>73900</c:v>
                </c:pt>
                <c:pt idx="1">
                  <c:v>74000</c:v>
                </c:pt>
                <c:pt idx="2">
                  <c:v>74100</c:v>
                </c:pt>
                <c:pt idx="3">
                  <c:v>74200</c:v>
                </c:pt>
                <c:pt idx="4">
                  <c:v>74300</c:v>
                </c:pt>
                <c:pt idx="5">
                  <c:v>74400</c:v>
                </c:pt>
                <c:pt idx="6">
                  <c:v>74500</c:v>
                </c:pt>
                <c:pt idx="7">
                  <c:v>74600</c:v>
                </c:pt>
                <c:pt idx="8">
                  <c:v>74700</c:v>
                </c:pt>
                <c:pt idx="9">
                  <c:v>74800</c:v>
                </c:pt>
                <c:pt idx="10">
                  <c:v>74900</c:v>
                </c:pt>
                <c:pt idx="11">
                  <c:v>75000</c:v>
                </c:pt>
                <c:pt idx="12">
                  <c:v>75100</c:v>
                </c:pt>
                <c:pt idx="13">
                  <c:v>75200</c:v>
                </c:pt>
                <c:pt idx="14">
                  <c:v>75300</c:v>
                </c:pt>
                <c:pt idx="15">
                  <c:v>75400</c:v>
                </c:pt>
                <c:pt idx="16">
                  <c:v>75500</c:v>
                </c:pt>
                <c:pt idx="17">
                  <c:v>75600</c:v>
                </c:pt>
                <c:pt idx="18">
                  <c:v>75700</c:v>
                </c:pt>
                <c:pt idx="19">
                  <c:v>75800</c:v>
                </c:pt>
              </c:numCache>
            </c:numRef>
          </c:cat>
          <c:val>
            <c:numRef>
              <c:f>Optionchain4!$B$8:$B$27</c:f>
              <c:numCache>
                <c:formatCode>General</c:formatCode>
                <c:ptCount val="20"/>
                <c:pt idx="0">
                  <c:v>0.2482</c:v>
                </c:pt>
                <c:pt idx="1">
                  <c:v>1.0351999999999999</c:v>
                </c:pt>
                <c:pt idx="2">
                  <c:v>0.49099999999999999</c:v>
                </c:pt>
                <c:pt idx="3">
                  <c:v>1.532</c:v>
                </c:pt>
                <c:pt idx="4">
                  <c:v>1.9972000000000001</c:v>
                </c:pt>
                <c:pt idx="5">
                  <c:v>0.84419999999999995</c:v>
                </c:pt>
                <c:pt idx="6">
                  <c:v>2.4226000000000001</c:v>
                </c:pt>
                <c:pt idx="7">
                  <c:v>2.1749999999999998</c:v>
                </c:pt>
                <c:pt idx="8">
                  <c:v>2.7191999999999998</c:v>
                </c:pt>
                <c:pt idx="9">
                  <c:v>2.488</c:v>
                </c:pt>
                <c:pt idx="10">
                  <c:v>1.8694</c:v>
                </c:pt>
                <c:pt idx="11">
                  <c:v>7.782</c:v>
                </c:pt>
                <c:pt idx="12">
                  <c:v>1.2462</c:v>
                </c:pt>
                <c:pt idx="13">
                  <c:v>1.6437999999999999</c:v>
                </c:pt>
                <c:pt idx="14">
                  <c:v>1.1294</c:v>
                </c:pt>
                <c:pt idx="15">
                  <c:v>0.98440000000000005</c:v>
                </c:pt>
                <c:pt idx="16">
                  <c:v>5.2102000000000004</c:v>
                </c:pt>
                <c:pt idx="17">
                  <c:v>1.0262</c:v>
                </c:pt>
                <c:pt idx="18">
                  <c:v>1.4878</c:v>
                </c:pt>
                <c:pt idx="19">
                  <c:v>1.635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6-4D5A-A177-167979F7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4630783"/>
        <c:axId val="554635583"/>
      </c:barChart>
      <c:catAx>
        <c:axId val="55463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35583"/>
        <c:crosses val="autoZero"/>
        <c:auto val="1"/>
        <c:lblAlgn val="ctr"/>
        <c:lblOffset val="100"/>
        <c:noMultiLvlLbl val="0"/>
      </c:catAx>
      <c:valAx>
        <c:axId val="5546355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463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COI VS CALL COI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PUT COI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Optionchain4!$H$8:$H$27</c:f>
              <c:numCache>
                <c:formatCode>General</c:formatCode>
                <c:ptCount val="20"/>
                <c:pt idx="0">
                  <c:v>73900</c:v>
                </c:pt>
                <c:pt idx="1">
                  <c:v>74000</c:v>
                </c:pt>
                <c:pt idx="2">
                  <c:v>74100</c:v>
                </c:pt>
                <c:pt idx="3">
                  <c:v>74200</c:v>
                </c:pt>
                <c:pt idx="4">
                  <c:v>74300</c:v>
                </c:pt>
                <c:pt idx="5">
                  <c:v>74400</c:v>
                </c:pt>
                <c:pt idx="6">
                  <c:v>74500</c:v>
                </c:pt>
                <c:pt idx="7">
                  <c:v>74600</c:v>
                </c:pt>
                <c:pt idx="8">
                  <c:v>74700</c:v>
                </c:pt>
                <c:pt idx="9">
                  <c:v>74800</c:v>
                </c:pt>
                <c:pt idx="10">
                  <c:v>74900</c:v>
                </c:pt>
                <c:pt idx="11">
                  <c:v>75000</c:v>
                </c:pt>
                <c:pt idx="12">
                  <c:v>75100</c:v>
                </c:pt>
                <c:pt idx="13">
                  <c:v>75200</c:v>
                </c:pt>
                <c:pt idx="14">
                  <c:v>75300</c:v>
                </c:pt>
                <c:pt idx="15">
                  <c:v>75400</c:v>
                </c:pt>
                <c:pt idx="16">
                  <c:v>75500</c:v>
                </c:pt>
                <c:pt idx="17">
                  <c:v>75600</c:v>
                </c:pt>
                <c:pt idx="18">
                  <c:v>75700</c:v>
                </c:pt>
                <c:pt idx="19">
                  <c:v>75800</c:v>
                </c:pt>
              </c:numCache>
            </c:numRef>
          </c:cat>
          <c:val>
            <c:numRef>
              <c:f>Optionchain4!$M$8:$M$27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6-4D5A-A177-167979F733C0}"/>
            </c:ext>
          </c:extLst>
        </c:ser>
        <c:ser>
          <c:idx val="1"/>
          <c:order val="1"/>
          <c:tx>
            <c:v>CALL COI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Optionchain4!$H$8:$H$27</c:f>
              <c:numCache>
                <c:formatCode>General</c:formatCode>
                <c:ptCount val="20"/>
                <c:pt idx="0">
                  <c:v>73900</c:v>
                </c:pt>
                <c:pt idx="1">
                  <c:v>74000</c:v>
                </c:pt>
                <c:pt idx="2">
                  <c:v>74100</c:v>
                </c:pt>
                <c:pt idx="3">
                  <c:v>74200</c:v>
                </c:pt>
                <c:pt idx="4">
                  <c:v>74300</c:v>
                </c:pt>
                <c:pt idx="5">
                  <c:v>74400</c:v>
                </c:pt>
                <c:pt idx="6">
                  <c:v>74500</c:v>
                </c:pt>
                <c:pt idx="7">
                  <c:v>74600</c:v>
                </c:pt>
                <c:pt idx="8">
                  <c:v>74700</c:v>
                </c:pt>
                <c:pt idx="9">
                  <c:v>74800</c:v>
                </c:pt>
                <c:pt idx="10">
                  <c:v>74900</c:v>
                </c:pt>
                <c:pt idx="11">
                  <c:v>75000</c:v>
                </c:pt>
                <c:pt idx="12">
                  <c:v>75100</c:v>
                </c:pt>
                <c:pt idx="13">
                  <c:v>75200</c:v>
                </c:pt>
                <c:pt idx="14">
                  <c:v>75300</c:v>
                </c:pt>
                <c:pt idx="15">
                  <c:v>75400</c:v>
                </c:pt>
                <c:pt idx="16">
                  <c:v>75500</c:v>
                </c:pt>
                <c:pt idx="17">
                  <c:v>75600</c:v>
                </c:pt>
                <c:pt idx="18">
                  <c:v>75700</c:v>
                </c:pt>
                <c:pt idx="19">
                  <c:v>75800</c:v>
                </c:pt>
              </c:numCache>
            </c:numRef>
          </c:cat>
          <c:val>
            <c:numRef>
              <c:f>Optionchain4!$C$8:$C$27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6-4D5A-A177-167979F7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4630783"/>
        <c:axId val="554635583"/>
      </c:barChart>
      <c:catAx>
        <c:axId val="55463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35583"/>
        <c:crosses val="autoZero"/>
        <c:auto val="1"/>
        <c:lblAlgn val="ctr"/>
        <c:lblOffset val="100"/>
        <c:noMultiLvlLbl val="0"/>
      </c:catAx>
      <c:valAx>
        <c:axId val="5546355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463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 COI SUM VS CALL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analysis_SENSEX!$E$1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analysis_SENSEX!$E$2:$E$120</c:f>
              <c:numCache>
                <c:formatCode>General</c:formatCode>
                <c:ptCount val="119"/>
                <c:pt idx="0">
                  <c:v>0</c:v>
                </c:pt>
                <c:pt idx="1">
                  <c:v>361010</c:v>
                </c:pt>
                <c:pt idx="2">
                  <c:v>362633</c:v>
                </c:pt>
                <c:pt idx="3">
                  <c:v>362633</c:v>
                </c:pt>
                <c:pt idx="4">
                  <c:v>359600</c:v>
                </c:pt>
                <c:pt idx="5">
                  <c:v>361460</c:v>
                </c:pt>
                <c:pt idx="6">
                  <c:v>362755</c:v>
                </c:pt>
                <c:pt idx="7">
                  <c:v>364070</c:v>
                </c:pt>
                <c:pt idx="8">
                  <c:v>364070</c:v>
                </c:pt>
                <c:pt idx="9">
                  <c:v>368519</c:v>
                </c:pt>
                <c:pt idx="10">
                  <c:v>375911</c:v>
                </c:pt>
                <c:pt idx="11">
                  <c:v>392873</c:v>
                </c:pt>
                <c:pt idx="12">
                  <c:v>406259</c:v>
                </c:pt>
                <c:pt idx="13">
                  <c:v>406259</c:v>
                </c:pt>
                <c:pt idx="14">
                  <c:v>417895</c:v>
                </c:pt>
                <c:pt idx="15">
                  <c:v>419663</c:v>
                </c:pt>
                <c:pt idx="16">
                  <c:v>421957</c:v>
                </c:pt>
                <c:pt idx="17">
                  <c:v>422469</c:v>
                </c:pt>
                <c:pt idx="18">
                  <c:v>427528</c:v>
                </c:pt>
                <c:pt idx="19">
                  <c:v>427917</c:v>
                </c:pt>
                <c:pt idx="20">
                  <c:v>428102</c:v>
                </c:pt>
                <c:pt idx="21">
                  <c:v>432306</c:v>
                </c:pt>
                <c:pt idx="22">
                  <c:v>434935</c:v>
                </c:pt>
                <c:pt idx="23">
                  <c:v>437798</c:v>
                </c:pt>
                <c:pt idx="24">
                  <c:v>441348</c:v>
                </c:pt>
                <c:pt idx="25">
                  <c:v>443266</c:v>
                </c:pt>
                <c:pt idx="26">
                  <c:v>443847</c:v>
                </c:pt>
                <c:pt idx="27">
                  <c:v>443691</c:v>
                </c:pt>
                <c:pt idx="28">
                  <c:v>446200</c:v>
                </c:pt>
                <c:pt idx="29">
                  <c:v>450303</c:v>
                </c:pt>
                <c:pt idx="30">
                  <c:v>450949</c:v>
                </c:pt>
                <c:pt idx="31">
                  <c:v>451036</c:v>
                </c:pt>
                <c:pt idx="32">
                  <c:v>450691</c:v>
                </c:pt>
                <c:pt idx="33">
                  <c:v>452230</c:v>
                </c:pt>
                <c:pt idx="34">
                  <c:v>452230</c:v>
                </c:pt>
                <c:pt idx="35">
                  <c:v>453435</c:v>
                </c:pt>
                <c:pt idx="36">
                  <c:v>453618</c:v>
                </c:pt>
                <c:pt idx="37">
                  <c:v>454404</c:v>
                </c:pt>
                <c:pt idx="38">
                  <c:v>459001</c:v>
                </c:pt>
                <c:pt idx="39">
                  <c:v>459001</c:v>
                </c:pt>
                <c:pt idx="40">
                  <c:v>458240</c:v>
                </c:pt>
                <c:pt idx="41">
                  <c:v>459673</c:v>
                </c:pt>
                <c:pt idx="42">
                  <c:v>458412</c:v>
                </c:pt>
                <c:pt idx="43">
                  <c:v>459347</c:v>
                </c:pt>
                <c:pt idx="44">
                  <c:v>454608</c:v>
                </c:pt>
                <c:pt idx="45">
                  <c:v>450748</c:v>
                </c:pt>
                <c:pt idx="46">
                  <c:v>451715</c:v>
                </c:pt>
                <c:pt idx="47">
                  <c:v>452689</c:v>
                </c:pt>
                <c:pt idx="48">
                  <c:v>451278</c:v>
                </c:pt>
                <c:pt idx="49">
                  <c:v>451278</c:v>
                </c:pt>
                <c:pt idx="50">
                  <c:v>455686</c:v>
                </c:pt>
                <c:pt idx="51">
                  <c:v>457271</c:v>
                </c:pt>
                <c:pt idx="52">
                  <c:v>463415</c:v>
                </c:pt>
                <c:pt idx="53">
                  <c:v>461082</c:v>
                </c:pt>
                <c:pt idx="54">
                  <c:v>463319</c:v>
                </c:pt>
                <c:pt idx="55">
                  <c:v>453203</c:v>
                </c:pt>
                <c:pt idx="56">
                  <c:v>457408</c:v>
                </c:pt>
                <c:pt idx="57">
                  <c:v>460696</c:v>
                </c:pt>
                <c:pt idx="58">
                  <c:v>460548</c:v>
                </c:pt>
                <c:pt idx="59">
                  <c:v>464505</c:v>
                </c:pt>
                <c:pt idx="60">
                  <c:v>464459</c:v>
                </c:pt>
                <c:pt idx="61">
                  <c:v>465233</c:v>
                </c:pt>
                <c:pt idx="62">
                  <c:v>469392</c:v>
                </c:pt>
                <c:pt idx="63">
                  <c:v>480706</c:v>
                </c:pt>
                <c:pt idx="64">
                  <c:v>482566</c:v>
                </c:pt>
                <c:pt idx="65">
                  <c:v>489682</c:v>
                </c:pt>
                <c:pt idx="66">
                  <c:v>492436</c:v>
                </c:pt>
                <c:pt idx="67">
                  <c:v>496323</c:v>
                </c:pt>
                <c:pt idx="68">
                  <c:v>493046</c:v>
                </c:pt>
                <c:pt idx="69">
                  <c:v>492109</c:v>
                </c:pt>
                <c:pt idx="70">
                  <c:v>486806</c:v>
                </c:pt>
                <c:pt idx="71">
                  <c:v>488031</c:v>
                </c:pt>
                <c:pt idx="72">
                  <c:v>492253</c:v>
                </c:pt>
                <c:pt idx="73">
                  <c:v>491720</c:v>
                </c:pt>
                <c:pt idx="74">
                  <c:v>492285</c:v>
                </c:pt>
                <c:pt idx="75">
                  <c:v>492285</c:v>
                </c:pt>
                <c:pt idx="76">
                  <c:v>484266</c:v>
                </c:pt>
                <c:pt idx="77">
                  <c:v>480126</c:v>
                </c:pt>
                <c:pt idx="78">
                  <c:v>478150</c:v>
                </c:pt>
                <c:pt idx="79">
                  <c:v>473901</c:v>
                </c:pt>
                <c:pt idx="80">
                  <c:v>473901</c:v>
                </c:pt>
                <c:pt idx="81">
                  <c:v>471883</c:v>
                </c:pt>
                <c:pt idx="82">
                  <c:v>461884</c:v>
                </c:pt>
                <c:pt idx="83">
                  <c:v>450613</c:v>
                </c:pt>
                <c:pt idx="84">
                  <c:v>450386</c:v>
                </c:pt>
                <c:pt idx="85">
                  <c:v>441912</c:v>
                </c:pt>
                <c:pt idx="86">
                  <c:v>432194</c:v>
                </c:pt>
                <c:pt idx="87">
                  <c:v>429091</c:v>
                </c:pt>
                <c:pt idx="88">
                  <c:v>420181</c:v>
                </c:pt>
                <c:pt idx="89">
                  <c:v>415363</c:v>
                </c:pt>
                <c:pt idx="90">
                  <c:v>416254</c:v>
                </c:pt>
                <c:pt idx="91">
                  <c:v>404286</c:v>
                </c:pt>
                <c:pt idx="92">
                  <c:v>403846</c:v>
                </c:pt>
                <c:pt idx="93">
                  <c:v>403846</c:v>
                </c:pt>
                <c:pt idx="94">
                  <c:v>403846</c:v>
                </c:pt>
                <c:pt idx="95">
                  <c:v>403846</c:v>
                </c:pt>
                <c:pt idx="96">
                  <c:v>403846</c:v>
                </c:pt>
                <c:pt idx="97">
                  <c:v>403846</c:v>
                </c:pt>
                <c:pt idx="98">
                  <c:v>403846</c:v>
                </c:pt>
                <c:pt idx="99">
                  <c:v>403846</c:v>
                </c:pt>
                <c:pt idx="100">
                  <c:v>403846</c:v>
                </c:pt>
                <c:pt idx="101">
                  <c:v>403846</c:v>
                </c:pt>
                <c:pt idx="102">
                  <c:v>403846</c:v>
                </c:pt>
                <c:pt idx="103">
                  <c:v>403846</c:v>
                </c:pt>
                <c:pt idx="104">
                  <c:v>403846</c:v>
                </c:pt>
                <c:pt idx="105">
                  <c:v>403846</c:v>
                </c:pt>
                <c:pt idx="106">
                  <c:v>403846</c:v>
                </c:pt>
                <c:pt idx="107">
                  <c:v>403846</c:v>
                </c:pt>
                <c:pt idx="108">
                  <c:v>403846</c:v>
                </c:pt>
                <c:pt idx="109">
                  <c:v>403846</c:v>
                </c:pt>
                <c:pt idx="110">
                  <c:v>403846</c:v>
                </c:pt>
                <c:pt idx="111">
                  <c:v>403846</c:v>
                </c:pt>
                <c:pt idx="112">
                  <c:v>403846</c:v>
                </c:pt>
                <c:pt idx="113">
                  <c:v>403846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EEA-4780-AFF3-173B11CC2A4C}"/>
            </c:ext>
          </c:extLst>
        </c:ser>
        <c:ser>
          <c:idx val="1"/>
          <c:order val="1"/>
          <c:tx>
            <c:strRef>
              <c:f>analysis_SENSEX!$F$1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analysis_SENSEX!$F$2:$F$120</c:f>
              <c:numCache>
                <c:formatCode>General</c:formatCode>
                <c:ptCount val="119"/>
                <c:pt idx="0">
                  <c:v>0</c:v>
                </c:pt>
                <c:pt idx="1">
                  <c:v>268007</c:v>
                </c:pt>
                <c:pt idx="2">
                  <c:v>272545</c:v>
                </c:pt>
                <c:pt idx="3">
                  <c:v>272545</c:v>
                </c:pt>
                <c:pt idx="4">
                  <c:v>277100</c:v>
                </c:pt>
                <c:pt idx="5">
                  <c:v>278315</c:v>
                </c:pt>
                <c:pt idx="6">
                  <c:v>284884</c:v>
                </c:pt>
                <c:pt idx="7">
                  <c:v>284948</c:v>
                </c:pt>
                <c:pt idx="8">
                  <c:v>284948</c:v>
                </c:pt>
                <c:pt idx="9">
                  <c:v>266224</c:v>
                </c:pt>
                <c:pt idx="10">
                  <c:v>250158</c:v>
                </c:pt>
                <c:pt idx="11">
                  <c:v>245023</c:v>
                </c:pt>
                <c:pt idx="12">
                  <c:v>248735</c:v>
                </c:pt>
                <c:pt idx="13">
                  <c:v>248735</c:v>
                </c:pt>
                <c:pt idx="14">
                  <c:v>258335</c:v>
                </c:pt>
                <c:pt idx="15">
                  <c:v>260907</c:v>
                </c:pt>
                <c:pt idx="16">
                  <c:v>264358</c:v>
                </c:pt>
                <c:pt idx="17">
                  <c:v>263859</c:v>
                </c:pt>
                <c:pt idx="18">
                  <c:v>259212</c:v>
                </c:pt>
                <c:pt idx="19">
                  <c:v>262467</c:v>
                </c:pt>
                <c:pt idx="20">
                  <c:v>265751</c:v>
                </c:pt>
                <c:pt idx="21">
                  <c:v>269473</c:v>
                </c:pt>
                <c:pt idx="22">
                  <c:v>271226</c:v>
                </c:pt>
                <c:pt idx="23">
                  <c:v>273950</c:v>
                </c:pt>
                <c:pt idx="24">
                  <c:v>278733</c:v>
                </c:pt>
                <c:pt idx="25">
                  <c:v>279575</c:v>
                </c:pt>
                <c:pt idx="26">
                  <c:v>279920</c:v>
                </c:pt>
                <c:pt idx="27">
                  <c:v>276313</c:v>
                </c:pt>
                <c:pt idx="28">
                  <c:v>273308</c:v>
                </c:pt>
                <c:pt idx="29">
                  <c:v>276758</c:v>
                </c:pt>
                <c:pt idx="30">
                  <c:v>276093</c:v>
                </c:pt>
                <c:pt idx="31">
                  <c:v>274746</c:v>
                </c:pt>
                <c:pt idx="32">
                  <c:v>276538</c:v>
                </c:pt>
                <c:pt idx="33">
                  <c:v>277213</c:v>
                </c:pt>
                <c:pt idx="34">
                  <c:v>277213</c:v>
                </c:pt>
                <c:pt idx="35">
                  <c:v>277115</c:v>
                </c:pt>
                <c:pt idx="36">
                  <c:v>279221</c:v>
                </c:pt>
                <c:pt idx="37">
                  <c:v>276102</c:v>
                </c:pt>
                <c:pt idx="38">
                  <c:v>282504</c:v>
                </c:pt>
                <c:pt idx="39">
                  <c:v>282504</c:v>
                </c:pt>
                <c:pt idx="40">
                  <c:v>282555</c:v>
                </c:pt>
                <c:pt idx="41">
                  <c:v>283331</c:v>
                </c:pt>
                <c:pt idx="42">
                  <c:v>283803</c:v>
                </c:pt>
                <c:pt idx="43">
                  <c:v>287275</c:v>
                </c:pt>
                <c:pt idx="44">
                  <c:v>287362</c:v>
                </c:pt>
                <c:pt idx="45">
                  <c:v>291561</c:v>
                </c:pt>
                <c:pt idx="46">
                  <c:v>291174</c:v>
                </c:pt>
                <c:pt idx="47">
                  <c:v>292095</c:v>
                </c:pt>
                <c:pt idx="48">
                  <c:v>293641</c:v>
                </c:pt>
                <c:pt idx="49">
                  <c:v>293641</c:v>
                </c:pt>
                <c:pt idx="50">
                  <c:v>293435</c:v>
                </c:pt>
                <c:pt idx="51">
                  <c:v>293545</c:v>
                </c:pt>
                <c:pt idx="52">
                  <c:v>291193</c:v>
                </c:pt>
                <c:pt idx="53">
                  <c:v>292617</c:v>
                </c:pt>
                <c:pt idx="54">
                  <c:v>293174</c:v>
                </c:pt>
                <c:pt idx="55">
                  <c:v>293866</c:v>
                </c:pt>
                <c:pt idx="56">
                  <c:v>294725</c:v>
                </c:pt>
                <c:pt idx="57">
                  <c:v>293118</c:v>
                </c:pt>
                <c:pt idx="58">
                  <c:v>292980</c:v>
                </c:pt>
                <c:pt idx="59">
                  <c:v>287900</c:v>
                </c:pt>
                <c:pt idx="60">
                  <c:v>281501</c:v>
                </c:pt>
                <c:pt idx="61">
                  <c:v>281025</c:v>
                </c:pt>
                <c:pt idx="62">
                  <c:v>274742</c:v>
                </c:pt>
                <c:pt idx="63">
                  <c:v>269354</c:v>
                </c:pt>
                <c:pt idx="64">
                  <c:v>282602</c:v>
                </c:pt>
                <c:pt idx="65">
                  <c:v>290711</c:v>
                </c:pt>
                <c:pt idx="66">
                  <c:v>290840</c:v>
                </c:pt>
                <c:pt idx="67">
                  <c:v>290227</c:v>
                </c:pt>
                <c:pt idx="68">
                  <c:v>294675</c:v>
                </c:pt>
                <c:pt idx="69">
                  <c:v>296565</c:v>
                </c:pt>
                <c:pt idx="70">
                  <c:v>296503</c:v>
                </c:pt>
                <c:pt idx="71">
                  <c:v>297412</c:v>
                </c:pt>
                <c:pt idx="72">
                  <c:v>295497</c:v>
                </c:pt>
                <c:pt idx="73">
                  <c:v>296871</c:v>
                </c:pt>
                <c:pt idx="74">
                  <c:v>300252</c:v>
                </c:pt>
                <c:pt idx="75">
                  <c:v>300252</c:v>
                </c:pt>
                <c:pt idx="76">
                  <c:v>297392</c:v>
                </c:pt>
                <c:pt idx="77">
                  <c:v>297466</c:v>
                </c:pt>
                <c:pt idx="78">
                  <c:v>300428</c:v>
                </c:pt>
                <c:pt idx="79">
                  <c:v>305307</c:v>
                </c:pt>
                <c:pt idx="80">
                  <c:v>305307</c:v>
                </c:pt>
                <c:pt idx="81">
                  <c:v>302788</c:v>
                </c:pt>
                <c:pt idx="82">
                  <c:v>301448</c:v>
                </c:pt>
                <c:pt idx="83">
                  <c:v>294589</c:v>
                </c:pt>
                <c:pt idx="84">
                  <c:v>287571</c:v>
                </c:pt>
                <c:pt idx="85">
                  <c:v>288926</c:v>
                </c:pt>
                <c:pt idx="86">
                  <c:v>285368</c:v>
                </c:pt>
                <c:pt idx="87">
                  <c:v>286471</c:v>
                </c:pt>
                <c:pt idx="88">
                  <c:v>286721</c:v>
                </c:pt>
                <c:pt idx="89">
                  <c:v>284977</c:v>
                </c:pt>
                <c:pt idx="90">
                  <c:v>289592</c:v>
                </c:pt>
                <c:pt idx="91">
                  <c:v>283944</c:v>
                </c:pt>
                <c:pt idx="92">
                  <c:v>281460</c:v>
                </c:pt>
                <c:pt idx="93">
                  <c:v>281460</c:v>
                </c:pt>
                <c:pt idx="94">
                  <c:v>281460</c:v>
                </c:pt>
                <c:pt idx="95">
                  <c:v>281460</c:v>
                </c:pt>
                <c:pt idx="96">
                  <c:v>281460</c:v>
                </c:pt>
                <c:pt idx="97">
                  <c:v>281460</c:v>
                </c:pt>
                <c:pt idx="98">
                  <c:v>281460</c:v>
                </c:pt>
                <c:pt idx="99">
                  <c:v>281460</c:v>
                </c:pt>
                <c:pt idx="100">
                  <c:v>281460</c:v>
                </c:pt>
                <c:pt idx="101">
                  <c:v>281460</c:v>
                </c:pt>
                <c:pt idx="102">
                  <c:v>281460</c:v>
                </c:pt>
                <c:pt idx="103">
                  <c:v>281460</c:v>
                </c:pt>
                <c:pt idx="104">
                  <c:v>281460</c:v>
                </c:pt>
                <c:pt idx="105">
                  <c:v>281460</c:v>
                </c:pt>
                <c:pt idx="106">
                  <c:v>281460</c:v>
                </c:pt>
                <c:pt idx="107">
                  <c:v>281460</c:v>
                </c:pt>
                <c:pt idx="108">
                  <c:v>281460</c:v>
                </c:pt>
                <c:pt idx="109">
                  <c:v>281460</c:v>
                </c:pt>
                <c:pt idx="110">
                  <c:v>281460</c:v>
                </c:pt>
                <c:pt idx="111">
                  <c:v>281460</c:v>
                </c:pt>
                <c:pt idx="112">
                  <c:v>281460</c:v>
                </c:pt>
                <c:pt idx="113">
                  <c:v>281460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EA-4780-AFF3-173B11CC2A4C}"/>
            </c:ext>
          </c:extLst>
        </c:ser>
        <c:ser>
          <c:idx val="2"/>
          <c:order val="2"/>
          <c:tx>
            <c:strRef>
              <c:f>analysis_SENSEX!$G$1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analysis_SENSEX!$G$2:$G$120</c:f>
              <c:numCache>
                <c:formatCode>General</c:formatCode>
                <c:ptCount val="119"/>
                <c:pt idx="0">
                  <c:v>0</c:v>
                </c:pt>
                <c:pt idx="1">
                  <c:v>93003</c:v>
                </c:pt>
                <c:pt idx="2">
                  <c:v>90088</c:v>
                </c:pt>
                <c:pt idx="3">
                  <c:v>90088</c:v>
                </c:pt>
                <c:pt idx="4">
                  <c:v>82500</c:v>
                </c:pt>
                <c:pt idx="5">
                  <c:v>83145</c:v>
                </c:pt>
                <c:pt idx="6">
                  <c:v>77871</c:v>
                </c:pt>
                <c:pt idx="7">
                  <c:v>79122</c:v>
                </c:pt>
                <c:pt idx="8">
                  <c:v>79122</c:v>
                </c:pt>
                <c:pt idx="9">
                  <c:v>102295</c:v>
                </c:pt>
                <c:pt idx="10">
                  <c:v>125753</c:v>
                </c:pt>
                <c:pt idx="11">
                  <c:v>147850</c:v>
                </c:pt>
                <c:pt idx="12">
                  <c:v>157524</c:v>
                </c:pt>
                <c:pt idx="13">
                  <c:v>157524</c:v>
                </c:pt>
                <c:pt idx="14">
                  <c:v>159560</c:v>
                </c:pt>
                <c:pt idx="15">
                  <c:v>158756</c:v>
                </c:pt>
                <c:pt idx="16">
                  <c:v>157599</c:v>
                </c:pt>
                <c:pt idx="17">
                  <c:v>158610</c:v>
                </c:pt>
                <c:pt idx="18">
                  <c:v>168316</c:v>
                </c:pt>
                <c:pt idx="19">
                  <c:v>165450</c:v>
                </c:pt>
                <c:pt idx="20">
                  <c:v>162351</c:v>
                </c:pt>
                <c:pt idx="21">
                  <c:v>162833</c:v>
                </c:pt>
                <c:pt idx="22">
                  <c:v>163709</c:v>
                </c:pt>
                <c:pt idx="23">
                  <c:v>163848</c:v>
                </c:pt>
                <c:pt idx="24">
                  <c:v>162615</c:v>
                </c:pt>
                <c:pt idx="25">
                  <c:v>163691</c:v>
                </c:pt>
                <c:pt idx="26">
                  <c:v>163927</c:v>
                </c:pt>
                <c:pt idx="27">
                  <c:v>167378</c:v>
                </c:pt>
                <c:pt idx="28">
                  <c:v>172892</c:v>
                </c:pt>
                <c:pt idx="29">
                  <c:v>173545</c:v>
                </c:pt>
                <c:pt idx="30">
                  <c:v>174856</c:v>
                </c:pt>
                <c:pt idx="31">
                  <c:v>176290</c:v>
                </c:pt>
                <c:pt idx="32">
                  <c:v>174153</c:v>
                </c:pt>
                <c:pt idx="33">
                  <c:v>175017</c:v>
                </c:pt>
                <c:pt idx="34">
                  <c:v>175017</c:v>
                </c:pt>
                <c:pt idx="35">
                  <c:v>176320</c:v>
                </c:pt>
                <c:pt idx="36">
                  <c:v>174397</c:v>
                </c:pt>
                <c:pt idx="37">
                  <c:v>178302</c:v>
                </c:pt>
                <c:pt idx="38">
                  <c:v>176497</c:v>
                </c:pt>
                <c:pt idx="39">
                  <c:v>176497</c:v>
                </c:pt>
                <c:pt idx="40">
                  <c:v>175685</c:v>
                </c:pt>
                <c:pt idx="41">
                  <c:v>176342</c:v>
                </c:pt>
                <c:pt idx="42">
                  <c:v>174609</c:v>
                </c:pt>
                <c:pt idx="43">
                  <c:v>172072</c:v>
                </c:pt>
                <c:pt idx="44">
                  <c:v>167246</c:v>
                </c:pt>
                <c:pt idx="45">
                  <c:v>159187</c:v>
                </c:pt>
                <c:pt idx="46">
                  <c:v>160541</c:v>
                </c:pt>
                <c:pt idx="47">
                  <c:v>160594</c:v>
                </c:pt>
                <c:pt idx="48">
                  <c:v>157637</c:v>
                </c:pt>
                <c:pt idx="49">
                  <c:v>157637</c:v>
                </c:pt>
                <c:pt idx="50">
                  <c:v>162251</c:v>
                </c:pt>
                <c:pt idx="51">
                  <c:v>163726</c:v>
                </c:pt>
                <c:pt idx="52">
                  <c:v>172222</c:v>
                </c:pt>
                <c:pt idx="53">
                  <c:v>168465</c:v>
                </c:pt>
                <c:pt idx="54">
                  <c:v>170145</c:v>
                </c:pt>
                <c:pt idx="55">
                  <c:v>159337</c:v>
                </c:pt>
                <c:pt idx="56">
                  <c:v>162683</c:v>
                </c:pt>
                <c:pt idx="57">
                  <c:v>167578</c:v>
                </c:pt>
                <c:pt idx="58">
                  <c:v>167568</c:v>
                </c:pt>
                <c:pt idx="59">
                  <c:v>176605</c:v>
                </c:pt>
                <c:pt idx="60">
                  <c:v>182958</c:v>
                </c:pt>
                <c:pt idx="61">
                  <c:v>184208</c:v>
                </c:pt>
                <c:pt idx="62">
                  <c:v>194650</c:v>
                </c:pt>
                <c:pt idx="63">
                  <c:v>211352</c:v>
                </c:pt>
                <c:pt idx="64">
                  <c:v>199964</c:v>
                </c:pt>
                <c:pt idx="65">
                  <c:v>198971</c:v>
                </c:pt>
                <c:pt idx="66">
                  <c:v>201596</c:v>
                </c:pt>
                <c:pt idx="67">
                  <c:v>206096</c:v>
                </c:pt>
                <c:pt idx="68">
                  <c:v>198371</c:v>
                </c:pt>
                <c:pt idx="69">
                  <c:v>195544</c:v>
                </c:pt>
                <c:pt idx="70">
                  <c:v>190303</c:v>
                </c:pt>
                <c:pt idx="71">
                  <c:v>190619</c:v>
                </c:pt>
                <c:pt idx="72">
                  <c:v>196756</c:v>
                </c:pt>
                <c:pt idx="73">
                  <c:v>194849</c:v>
                </c:pt>
                <c:pt idx="74">
                  <c:v>192033</c:v>
                </c:pt>
                <c:pt idx="75">
                  <c:v>192033</c:v>
                </c:pt>
                <c:pt idx="76">
                  <c:v>186874</c:v>
                </c:pt>
                <c:pt idx="77">
                  <c:v>182660</c:v>
                </c:pt>
                <c:pt idx="78">
                  <c:v>177722</c:v>
                </c:pt>
                <c:pt idx="79">
                  <c:v>168594</c:v>
                </c:pt>
                <c:pt idx="80">
                  <c:v>168594</c:v>
                </c:pt>
                <c:pt idx="81">
                  <c:v>169095</c:v>
                </c:pt>
                <c:pt idx="82">
                  <c:v>160436</c:v>
                </c:pt>
                <c:pt idx="83">
                  <c:v>156024</c:v>
                </c:pt>
                <c:pt idx="84">
                  <c:v>162815</c:v>
                </c:pt>
                <c:pt idx="85">
                  <c:v>152986</c:v>
                </c:pt>
                <c:pt idx="86">
                  <c:v>146826</c:v>
                </c:pt>
                <c:pt idx="87">
                  <c:v>142620</c:v>
                </c:pt>
                <c:pt idx="88">
                  <c:v>133460</c:v>
                </c:pt>
                <c:pt idx="89">
                  <c:v>130386</c:v>
                </c:pt>
                <c:pt idx="90">
                  <c:v>126662</c:v>
                </c:pt>
                <c:pt idx="91">
                  <c:v>120342</c:v>
                </c:pt>
                <c:pt idx="92">
                  <c:v>122386</c:v>
                </c:pt>
                <c:pt idx="93">
                  <c:v>122386</c:v>
                </c:pt>
                <c:pt idx="94">
                  <c:v>122386</c:v>
                </c:pt>
                <c:pt idx="95">
                  <c:v>122386</c:v>
                </c:pt>
                <c:pt idx="96">
                  <c:v>122386</c:v>
                </c:pt>
                <c:pt idx="97">
                  <c:v>122386</c:v>
                </c:pt>
                <c:pt idx="98">
                  <c:v>122386</c:v>
                </c:pt>
                <c:pt idx="99">
                  <c:v>122386</c:v>
                </c:pt>
                <c:pt idx="100">
                  <c:v>122386</c:v>
                </c:pt>
                <c:pt idx="101">
                  <c:v>122386</c:v>
                </c:pt>
                <c:pt idx="102">
                  <c:v>122386</c:v>
                </c:pt>
                <c:pt idx="103">
                  <c:v>122386</c:v>
                </c:pt>
                <c:pt idx="104">
                  <c:v>122386</c:v>
                </c:pt>
                <c:pt idx="105">
                  <c:v>122386</c:v>
                </c:pt>
                <c:pt idx="106">
                  <c:v>122386</c:v>
                </c:pt>
                <c:pt idx="107">
                  <c:v>122386</c:v>
                </c:pt>
                <c:pt idx="108">
                  <c:v>122386</c:v>
                </c:pt>
                <c:pt idx="109">
                  <c:v>122386</c:v>
                </c:pt>
                <c:pt idx="110">
                  <c:v>122386</c:v>
                </c:pt>
                <c:pt idx="111">
                  <c:v>122386</c:v>
                </c:pt>
                <c:pt idx="112">
                  <c:v>122386</c:v>
                </c:pt>
                <c:pt idx="113">
                  <c:v>122386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EA-4780-AFF3-173B11CC2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analysis_SENSEX!$G$1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36DF-429E-8008-39E8556F4A23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36DF-429E-8008-39E8556F4A23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analysis_SENSEX!$G$2:$G$120</c:f>
              <c:numCache>
                <c:formatCode>General</c:formatCode>
                <c:ptCount val="119"/>
                <c:pt idx="0">
                  <c:v>0</c:v>
                </c:pt>
                <c:pt idx="1">
                  <c:v>93003</c:v>
                </c:pt>
                <c:pt idx="2">
                  <c:v>90088</c:v>
                </c:pt>
                <c:pt idx="3">
                  <c:v>90088</c:v>
                </c:pt>
                <c:pt idx="4">
                  <c:v>82500</c:v>
                </c:pt>
                <c:pt idx="5">
                  <c:v>83145</c:v>
                </c:pt>
                <c:pt idx="6">
                  <c:v>77871</c:v>
                </c:pt>
                <c:pt idx="7">
                  <c:v>79122</c:v>
                </c:pt>
                <c:pt idx="8">
                  <c:v>79122</c:v>
                </c:pt>
                <c:pt idx="9">
                  <c:v>102295</c:v>
                </c:pt>
                <c:pt idx="10">
                  <c:v>125753</c:v>
                </c:pt>
                <c:pt idx="11">
                  <c:v>147850</c:v>
                </c:pt>
                <c:pt idx="12">
                  <c:v>157524</c:v>
                </c:pt>
                <c:pt idx="13">
                  <c:v>157524</c:v>
                </c:pt>
                <c:pt idx="14">
                  <c:v>159560</c:v>
                </c:pt>
                <c:pt idx="15">
                  <c:v>158756</c:v>
                </c:pt>
                <c:pt idx="16">
                  <c:v>157599</c:v>
                </c:pt>
                <c:pt idx="17">
                  <c:v>158610</c:v>
                </c:pt>
                <c:pt idx="18">
                  <c:v>168316</c:v>
                </c:pt>
                <c:pt idx="19">
                  <c:v>165450</c:v>
                </c:pt>
                <c:pt idx="20">
                  <c:v>162351</c:v>
                </c:pt>
                <c:pt idx="21">
                  <c:v>162833</c:v>
                </c:pt>
                <c:pt idx="22">
                  <c:v>163709</c:v>
                </c:pt>
                <c:pt idx="23">
                  <c:v>163848</c:v>
                </c:pt>
                <c:pt idx="24">
                  <c:v>162615</c:v>
                </c:pt>
                <c:pt idx="25">
                  <c:v>163691</c:v>
                </c:pt>
                <c:pt idx="26">
                  <c:v>163927</c:v>
                </c:pt>
                <c:pt idx="27">
                  <c:v>167378</c:v>
                </c:pt>
                <c:pt idx="28">
                  <c:v>172892</c:v>
                </c:pt>
                <c:pt idx="29">
                  <c:v>173545</c:v>
                </c:pt>
                <c:pt idx="30">
                  <c:v>174856</c:v>
                </c:pt>
                <c:pt idx="31">
                  <c:v>176290</c:v>
                </c:pt>
                <c:pt idx="32">
                  <c:v>174153</c:v>
                </c:pt>
                <c:pt idx="33">
                  <c:v>175017</c:v>
                </c:pt>
                <c:pt idx="34">
                  <c:v>175017</c:v>
                </c:pt>
                <c:pt idx="35">
                  <c:v>176320</c:v>
                </c:pt>
                <c:pt idx="36">
                  <c:v>174397</c:v>
                </c:pt>
                <c:pt idx="37">
                  <c:v>178302</c:v>
                </c:pt>
                <c:pt idx="38">
                  <c:v>176497</c:v>
                </c:pt>
                <c:pt idx="39">
                  <c:v>176497</c:v>
                </c:pt>
                <c:pt idx="40">
                  <c:v>175685</c:v>
                </c:pt>
                <c:pt idx="41">
                  <c:v>176342</c:v>
                </c:pt>
                <c:pt idx="42">
                  <c:v>174609</c:v>
                </c:pt>
                <c:pt idx="43">
                  <c:v>172072</c:v>
                </c:pt>
                <c:pt idx="44">
                  <c:v>167246</c:v>
                </c:pt>
                <c:pt idx="45">
                  <c:v>159187</c:v>
                </c:pt>
                <c:pt idx="46">
                  <c:v>160541</c:v>
                </c:pt>
                <c:pt idx="47">
                  <c:v>160594</c:v>
                </c:pt>
                <c:pt idx="48">
                  <c:v>157637</c:v>
                </c:pt>
                <c:pt idx="49">
                  <c:v>157637</c:v>
                </c:pt>
                <c:pt idx="50">
                  <c:v>162251</c:v>
                </c:pt>
                <c:pt idx="51">
                  <c:v>163726</c:v>
                </c:pt>
                <c:pt idx="52">
                  <c:v>172222</c:v>
                </c:pt>
                <c:pt idx="53">
                  <c:v>168465</c:v>
                </c:pt>
                <c:pt idx="54">
                  <c:v>170145</c:v>
                </c:pt>
                <c:pt idx="55">
                  <c:v>159337</c:v>
                </c:pt>
                <c:pt idx="56">
                  <c:v>162683</c:v>
                </c:pt>
                <c:pt idx="57">
                  <c:v>167578</c:v>
                </c:pt>
                <c:pt idx="58">
                  <c:v>167568</c:v>
                </c:pt>
                <c:pt idx="59">
                  <c:v>176605</c:v>
                </c:pt>
                <c:pt idx="60">
                  <c:v>182958</c:v>
                </c:pt>
                <c:pt idx="61">
                  <c:v>184208</c:v>
                </c:pt>
                <c:pt idx="62">
                  <c:v>194650</c:v>
                </c:pt>
                <c:pt idx="63">
                  <c:v>211352</c:v>
                </c:pt>
                <c:pt idx="64">
                  <c:v>199964</c:v>
                </c:pt>
                <c:pt idx="65">
                  <c:v>198971</c:v>
                </c:pt>
                <c:pt idx="66">
                  <c:v>201596</c:v>
                </c:pt>
                <c:pt idx="67">
                  <c:v>206096</c:v>
                </c:pt>
                <c:pt idx="68">
                  <c:v>198371</c:v>
                </c:pt>
                <c:pt idx="69">
                  <c:v>195544</c:v>
                </c:pt>
                <c:pt idx="70">
                  <c:v>190303</c:v>
                </c:pt>
                <c:pt idx="71">
                  <c:v>190619</c:v>
                </c:pt>
                <c:pt idx="72">
                  <c:v>196756</c:v>
                </c:pt>
                <c:pt idx="73">
                  <c:v>194849</c:v>
                </c:pt>
                <c:pt idx="74">
                  <c:v>192033</c:v>
                </c:pt>
                <c:pt idx="75">
                  <c:v>192033</c:v>
                </c:pt>
                <c:pt idx="76">
                  <c:v>186874</c:v>
                </c:pt>
                <c:pt idx="77">
                  <c:v>182660</c:v>
                </c:pt>
                <c:pt idx="78">
                  <c:v>177722</c:v>
                </c:pt>
                <c:pt idx="79">
                  <c:v>168594</c:v>
                </c:pt>
                <c:pt idx="80">
                  <c:v>168594</c:v>
                </c:pt>
                <c:pt idx="81">
                  <c:v>169095</c:v>
                </c:pt>
                <c:pt idx="82">
                  <c:v>160436</c:v>
                </c:pt>
                <c:pt idx="83">
                  <c:v>156024</c:v>
                </c:pt>
                <c:pt idx="84">
                  <c:v>162815</c:v>
                </c:pt>
                <c:pt idx="85">
                  <c:v>152986</c:v>
                </c:pt>
                <c:pt idx="86">
                  <c:v>146826</c:v>
                </c:pt>
                <c:pt idx="87">
                  <c:v>142620</c:v>
                </c:pt>
                <c:pt idx="88">
                  <c:v>133460</c:v>
                </c:pt>
                <c:pt idx="89">
                  <c:v>130386</c:v>
                </c:pt>
                <c:pt idx="90">
                  <c:v>126662</c:v>
                </c:pt>
                <c:pt idx="91">
                  <c:v>120342</c:v>
                </c:pt>
                <c:pt idx="92">
                  <c:v>122386</c:v>
                </c:pt>
                <c:pt idx="93">
                  <c:v>122386</c:v>
                </c:pt>
                <c:pt idx="94">
                  <c:v>122386</c:v>
                </c:pt>
                <c:pt idx="95">
                  <c:v>122386</c:v>
                </c:pt>
                <c:pt idx="96">
                  <c:v>122386</c:v>
                </c:pt>
                <c:pt idx="97">
                  <c:v>122386</c:v>
                </c:pt>
                <c:pt idx="98">
                  <c:v>122386</c:v>
                </c:pt>
                <c:pt idx="99">
                  <c:v>122386</c:v>
                </c:pt>
                <c:pt idx="100">
                  <c:v>122386</c:v>
                </c:pt>
                <c:pt idx="101">
                  <c:v>122386</c:v>
                </c:pt>
                <c:pt idx="102">
                  <c:v>122386</c:v>
                </c:pt>
                <c:pt idx="103">
                  <c:v>122386</c:v>
                </c:pt>
                <c:pt idx="104">
                  <c:v>122386</c:v>
                </c:pt>
                <c:pt idx="105">
                  <c:v>122386</c:v>
                </c:pt>
                <c:pt idx="106">
                  <c:v>122386</c:v>
                </c:pt>
                <c:pt idx="107">
                  <c:v>122386</c:v>
                </c:pt>
                <c:pt idx="108">
                  <c:v>122386</c:v>
                </c:pt>
                <c:pt idx="109">
                  <c:v>122386</c:v>
                </c:pt>
                <c:pt idx="110">
                  <c:v>122386</c:v>
                </c:pt>
                <c:pt idx="111">
                  <c:v>122386</c:v>
                </c:pt>
                <c:pt idx="112">
                  <c:v>122386</c:v>
                </c:pt>
                <c:pt idx="113">
                  <c:v>122386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36DF-429E-8008-39E8556F4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PCR OI </a:t>
            </a:r>
            <a:r>
              <a:rPr lang="en-IN" baseline="0"/>
              <a:t> PCR COI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analysis_SENSEX!$H$1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analysis_SENSEX!$A$2:$A$99</c:f>
              <c:numCache>
                <c:formatCode>h:mm</c:formatCode>
                <c:ptCount val="98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</c:numCache>
            </c:numRef>
          </c:cat>
          <c:val>
            <c:numRef>
              <c:f>analysis_SENSEX!$H$2:$H$120</c:f>
              <c:numCache>
                <c:formatCode>General</c:formatCode>
                <c:ptCount val="119"/>
                <c:pt idx="0">
                  <c:v>0.88500935570000006</c:v>
                </c:pt>
                <c:pt idx="1">
                  <c:v>1.1361006033000001</c:v>
                </c:pt>
                <c:pt idx="2">
                  <c:v>1.1293923195</c:v>
                </c:pt>
                <c:pt idx="3">
                  <c:v>1.1293923195</c:v>
                </c:pt>
                <c:pt idx="4">
                  <c:v>1.1138500558</c:v>
                </c:pt>
                <c:pt idx="5">
                  <c:v>1.1146319066000001</c:v>
                </c:pt>
                <c:pt idx="6">
                  <c:v>1.103448019</c:v>
                </c:pt>
                <c:pt idx="7">
                  <c:v>1.1061460735999999</c:v>
                </c:pt>
                <c:pt idx="8">
                  <c:v>1.1061460735999999</c:v>
                </c:pt>
                <c:pt idx="9">
                  <c:v>1.1549986296000001</c:v>
                </c:pt>
                <c:pt idx="10">
                  <c:v>1.2070638857</c:v>
                </c:pt>
                <c:pt idx="11">
                  <c:v>1.2546816629999999</c:v>
                </c:pt>
                <c:pt idx="12">
                  <c:v>1.2737817218</c:v>
                </c:pt>
                <c:pt idx="13">
                  <c:v>1.2737817218</c:v>
                </c:pt>
                <c:pt idx="14">
                  <c:v>1.2725963037000001</c:v>
                </c:pt>
                <c:pt idx="15">
                  <c:v>1.2700176886000001</c:v>
                </c:pt>
                <c:pt idx="16">
                  <c:v>1.2664232233999999</c:v>
                </c:pt>
                <c:pt idx="17">
                  <c:v>1.269155252</c:v>
                </c:pt>
                <c:pt idx="18">
                  <c:v>1.2917243754000001</c:v>
                </c:pt>
                <c:pt idx="19">
                  <c:v>1.2851428027</c:v>
                </c:pt>
                <c:pt idx="20">
                  <c:v>1.2774199155999999</c:v>
                </c:pt>
                <c:pt idx="21">
                  <c:v>1.2763015579999999</c:v>
                </c:pt>
                <c:pt idx="22">
                  <c:v>1.2770697472000001</c:v>
                </c:pt>
                <c:pt idx="23">
                  <c:v>1.2772130767000001</c:v>
                </c:pt>
                <c:pt idx="24">
                  <c:v>1.2731904374</c:v>
                </c:pt>
                <c:pt idx="25">
                  <c:v>1.2749856563999999</c:v>
                </c:pt>
                <c:pt idx="26">
                  <c:v>1.2749789926999999</c:v>
                </c:pt>
                <c:pt idx="27">
                  <c:v>1.2830573273000001</c:v>
                </c:pt>
                <c:pt idx="28">
                  <c:v>1.2950080134999999</c:v>
                </c:pt>
                <c:pt idx="29">
                  <c:v>1.2944551392000001</c:v>
                </c:pt>
                <c:pt idx="30">
                  <c:v>1.2973280477</c:v>
                </c:pt>
                <c:pt idx="31">
                  <c:v>1.301083371</c:v>
                </c:pt>
                <c:pt idx="32">
                  <c:v>1.2959441157</c:v>
                </c:pt>
                <c:pt idx="33">
                  <c:v>1.297404673</c:v>
                </c:pt>
                <c:pt idx="34">
                  <c:v>1.297404673</c:v>
                </c:pt>
                <c:pt idx="35">
                  <c:v>1.2998280552999999</c:v>
                </c:pt>
                <c:pt idx="36">
                  <c:v>1.2950600927</c:v>
                </c:pt>
                <c:pt idx="37">
                  <c:v>1.3041076492999999</c:v>
                </c:pt>
                <c:pt idx="38">
                  <c:v>1.2965408676000001</c:v>
                </c:pt>
                <c:pt idx="39">
                  <c:v>1.2965408676000001</c:v>
                </c:pt>
                <c:pt idx="40">
                  <c:v>1.2948617767999999</c:v>
                </c:pt>
                <c:pt idx="41">
                  <c:v>1.2957588994</c:v>
                </c:pt>
                <c:pt idx="42">
                  <c:v>1.2920094938</c:v>
                </c:pt>
                <c:pt idx="43">
                  <c:v>1.2855761447</c:v>
                </c:pt>
                <c:pt idx="44">
                  <c:v>1.276424526</c:v>
                </c:pt>
                <c:pt idx="45">
                  <c:v>1.2590835425</c:v>
                </c:pt>
                <c:pt idx="46">
                  <c:v>1.2614403001000001</c:v>
                </c:pt>
                <c:pt idx="47">
                  <c:v>1.2610019715</c:v>
                </c:pt>
                <c:pt idx="48">
                  <c:v>1.2548821851</c:v>
                </c:pt>
                <c:pt idx="49">
                  <c:v>1.2548821851</c:v>
                </c:pt>
                <c:pt idx="50">
                  <c:v>1.2633970749000001</c:v>
                </c:pt>
                <c:pt idx="51">
                  <c:v>1.2660035037999999</c:v>
                </c:pt>
                <c:pt idx="52">
                  <c:v>1.2832194380999999</c:v>
                </c:pt>
                <c:pt idx="53">
                  <c:v>1.2756446340000001</c:v>
                </c:pt>
                <c:pt idx="54">
                  <c:v>1.2783558593</c:v>
                </c:pt>
                <c:pt idx="55">
                  <c:v>1.2581300218</c:v>
                </c:pt>
                <c:pt idx="56">
                  <c:v>1.2637879701000001</c:v>
                </c:pt>
                <c:pt idx="57">
                  <c:v>1.2735648230000001</c:v>
                </c:pt>
                <c:pt idx="58">
                  <c:v>1.2736568578</c:v>
                </c:pt>
                <c:pt idx="59">
                  <c:v>1.2931526258999999</c:v>
                </c:pt>
                <c:pt idx="60">
                  <c:v>1.3101277787000001</c:v>
                </c:pt>
                <c:pt idx="61">
                  <c:v>1.3127194051</c:v>
                </c:pt>
                <c:pt idx="62">
                  <c:v>1.3374112419999999</c:v>
                </c:pt>
                <c:pt idx="63">
                  <c:v>1.3716970368000001</c:v>
                </c:pt>
                <c:pt idx="64">
                  <c:v>1.3396966444</c:v>
                </c:pt>
                <c:pt idx="65">
                  <c:v>1.3337249732000001</c:v>
                </c:pt>
                <c:pt idx="66">
                  <c:v>1.3377972772</c:v>
                </c:pt>
                <c:pt idx="67">
                  <c:v>1.3470568321</c:v>
                </c:pt>
                <c:pt idx="68">
                  <c:v>1.3302362337</c:v>
                </c:pt>
                <c:pt idx="69">
                  <c:v>1.3268108204</c:v>
                </c:pt>
                <c:pt idx="70">
                  <c:v>1.3167959277000001</c:v>
                </c:pt>
                <c:pt idx="71">
                  <c:v>1.3167570611999999</c:v>
                </c:pt>
                <c:pt idx="72">
                  <c:v>1.3289991430000001</c:v>
                </c:pt>
                <c:pt idx="73">
                  <c:v>1.3245636055000001</c:v>
                </c:pt>
                <c:pt idx="74">
                  <c:v>1.3162473968999999</c:v>
                </c:pt>
                <c:pt idx="75">
                  <c:v>1.3162473968999999</c:v>
                </c:pt>
                <c:pt idx="76">
                  <c:v>1.3074751021</c:v>
                </c:pt>
                <c:pt idx="77">
                  <c:v>1.2998399366</c:v>
                </c:pt>
                <c:pt idx="78">
                  <c:v>1.2890174351000001</c:v>
                </c:pt>
                <c:pt idx="79">
                  <c:v>1.2699444177999999</c:v>
                </c:pt>
                <c:pt idx="80">
                  <c:v>1.2699444177999999</c:v>
                </c:pt>
                <c:pt idx="81">
                  <c:v>1.2699699694</c:v>
                </c:pt>
                <c:pt idx="82">
                  <c:v>1.253596618</c:v>
                </c:pt>
                <c:pt idx="83">
                  <c:v>1.2496430730999999</c:v>
                </c:pt>
                <c:pt idx="84">
                  <c:v>1.2672333854</c:v>
                </c:pt>
                <c:pt idx="85">
                  <c:v>1.2484690332999999</c:v>
                </c:pt>
                <c:pt idx="86">
                  <c:v>1.2381978947000001</c:v>
                </c:pt>
                <c:pt idx="87">
                  <c:v>1.2300819736999999</c:v>
                </c:pt>
                <c:pt idx="88">
                  <c:v>1.2135323295</c:v>
                </c:pt>
                <c:pt idx="89">
                  <c:v>1.209365389</c:v>
                </c:pt>
                <c:pt idx="90">
                  <c:v>1.2012779435000001</c:v>
                </c:pt>
                <c:pt idx="91">
                  <c:v>1.1921724389999999</c:v>
                </c:pt>
                <c:pt idx="92">
                  <c:v>1.1968460714</c:v>
                </c:pt>
                <c:pt idx="93">
                  <c:v>1.1968460714</c:v>
                </c:pt>
                <c:pt idx="94">
                  <c:v>1.1968460714</c:v>
                </c:pt>
                <c:pt idx="95">
                  <c:v>1.1968460714</c:v>
                </c:pt>
                <c:pt idx="96">
                  <c:v>1.1968460714</c:v>
                </c:pt>
                <c:pt idx="97">
                  <c:v>1.1968460714</c:v>
                </c:pt>
                <c:pt idx="98">
                  <c:v>1.1968460714</c:v>
                </c:pt>
                <c:pt idx="99">
                  <c:v>1.1968460714</c:v>
                </c:pt>
                <c:pt idx="100">
                  <c:v>1.1968460714</c:v>
                </c:pt>
                <c:pt idx="101">
                  <c:v>1.1968460714</c:v>
                </c:pt>
                <c:pt idx="102">
                  <c:v>1.1968460714</c:v>
                </c:pt>
                <c:pt idx="103">
                  <c:v>1.1968460714</c:v>
                </c:pt>
                <c:pt idx="104">
                  <c:v>1.1968460714</c:v>
                </c:pt>
                <c:pt idx="105">
                  <c:v>1.1968460714</c:v>
                </c:pt>
                <c:pt idx="106">
                  <c:v>1.1968460714</c:v>
                </c:pt>
                <c:pt idx="107">
                  <c:v>1.1968460714</c:v>
                </c:pt>
                <c:pt idx="108">
                  <c:v>1.1968460714</c:v>
                </c:pt>
                <c:pt idx="109">
                  <c:v>1.1968460714</c:v>
                </c:pt>
                <c:pt idx="110">
                  <c:v>1.1968460714</c:v>
                </c:pt>
                <c:pt idx="111">
                  <c:v>1.1968460714</c:v>
                </c:pt>
                <c:pt idx="112">
                  <c:v>1.1968460714</c:v>
                </c:pt>
                <c:pt idx="113">
                  <c:v>1.1968460714</c:v>
                </c:pt>
                <c:pt idx="114">
                  <c:v>1.1968460714</c:v>
                </c:pt>
                <c:pt idx="115">
                  <c:v>1.1968460714</c:v>
                </c:pt>
                <c:pt idx="116">
                  <c:v>1.1968460714</c:v>
                </c:pt>
                <c:pt idx="117">
                  <c:v>1.1968460714</c:v>
                </c:pt>
                <c:pt idx="118">
                  <c:v>1.1968460714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670-4AB2-A07F-0923C9450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analysis_SENSEX!$I$1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analysis_SENSEX!$I$2:$I$120</c:f>
              <c:numCache>
                <c:formatCode>General</c:formatCode>
                <c:ptCount val="119"/>
                <c:pt idx="0">
                  <c:v>0</c:v>
                </c:pt>
                <c:pt idx="1">
                  <c:v>1.3470170555000001</c:v>
                </c:pt>
                <c:pt idx="2">
                  <c:v>1.3305435800000001</c:v>
                </c:pt>
                <c:pt idx="3">
                  <c:v>1.3305435800000001</c:v>
                </c:pt>
                <c:pt idx="4">
                  <c:v>1.2977264525000001</c:v>
                </c:pt>
                <c:pt idx="5">
                  <c:v>1.2987442286999999</c:v>
                </c:pt>
                <c:pt idx="6">
                  <c:v>1.2733428342999999</c:v>
                </c:pt>
                <c:pt idx="7">
                  <c:v>1.2776717154999999</c:v>
                </c:pt>
                <c:pt idx="8">
                  <c:v>1.2776717154999999</c:v>
                </c:pt>
                <c:pt idx="9">
                  <c:v>1.3842440951999999</c:v>
                </c:pt>
                <c:pt idx="10">
                  <c:v>1.5026942971999999</c:v>
                </c:pt>
                <c:pt idx="11">
                  <c:v>1.6034127408000001</c:v>
                </c:pt>
                <c:pt idx="12">
                  <c:v>1.6333005005000001</c:v>
                </c:pt>
                <c:pt idx="13">
                  <c:v>1.6333005005000001</c:v>
                </c:pt>
                <c:pt idx="14">
                  <c:v>1.6176476281000001</c:v>
                </c:pt>
                <c:pt idx="15">
                  <c:v>1.6084773502</c:v>
                </c:pt>
                <c:pt idx="16">
                  <c:v>1.5961574834000001</c:v>
                </c:pt>
                <c:pt idx="17">
                  <c:v>1.6011165054000001</c:v>
                </c:pt>
                <c:pt idx="18">
                  <c:v>1.649337222</c:v>
                </c:pt>
                <c:pt idx="19">
                  <c:v>1.6303649602000001</c:v>
                </c:pt>
                <c:pt idx="20">
                  <c:v>1.6109139759</c:v>
                </c:pt>
                <c:pt idx="21">
                  <c:v>1.6042646201999999</c:v>
                </c:pt>
                <c:pt idx="22">
                  <c:v>1.6035888890000001</c:v>
                </c:pt>
                <c:pt idx="23">
                  <c:v>1.5980945428</c:v>
                </c:pt>
                <c:pt idx="24">
                  <c:v>1.5834077772999999</c:v>
                </c:pt>
                <c:pt idx="25">
                  <c:v>1.5854994188</c:v>
                </c:pt>
                <c:pt idx="26">
                  <c:v>1.5856208917000001</c:v>
                </c:pt>
                <c:pt idx="27">
                  <c:v>1.6057550676000001</c:v>
                </c:pt>
                <c:pt idx="28">
                  <c:v>1.6325903375999999</c:v>
                </c:pt>
                <c:pt idx="29">
                  <c:v>1.6270640776</c:v>
                </c:pt>
                <c:pt idx="30">
                  <c:v>1.6333228296</c:v>
                </c:pt>
                <c:pt idx="31">
                  <c:v>1.6416471940999999</c:v>
                </c:pt>
                <c:pt idx="32">
                  <c:v>1.6297615517999999</c:v>
                </c:pt>
                <c:pt idx="33">
                  <c:v>1.6313448503000001</c:v>
                </c:pt>
                <c:pt idx="34">
                  <c:v>1.6313448503000001</c:v>
                </c:pt>
                <c:pt idx="35">
                  <c:v>1.6362701406</c:v>
                </c:pt>
                <c:pt idx="36">
                  <c:v>1.6245841108000001</c:v>
                </c:pt>
                <c:pt idx="37">
                  <c:v>1.6457830802</c:v>
                </c:pt>
                <c:pt idx="38">
                  <c:v>1.6247592954000001</c:v>
                </c:pt>
                <c:pt idx="39">
                  <c:v>1.6247592954000001</c:v>
                </c:pt>
                <c:pt idx="40">
                  <c:v>1.6217727522000001</c:v>
                </c:pt>
                <c:pt idx="41">
                  <c:v>1.622388655</c:v>
                </c:pt>
                <c:pt idx="42">
                  <c:v>1.6152471960999999</c:v>
                </c:pt>
                <c:pt idx="43">
                  <c:v>1.5989800714</c:v>
                </c:pt>
                <c:pt idx="44">
                  <c:v>1.5820045796</c:v>
                </c:pt>
                <c:pt idx="45">
                  <c:v>1.5459818014</c:v>
                </c:pt>
                <c:pt idx="46">
                  <c:v>1.5513576075</c:v>
                </c:pt>
                <c:pt idx="47">
                  <c:v>1.5498005786</c:v>
                </c:pt>
                <c:pt idx="48">
                  <c:v>1.5368357961000001</c:v>
                </c:pt>
                <c:pt idx="49">
                  <c:v>1.5368357961000001</c:v>
                </c:pt>
                <c:pt idx="50">
                  <c:v>1.5529367662</c:v>
                </c:pt>
                <c:pt idx="51">
                  <c:v>1.5577543477</c:v>
                </c:pt>
                <c:pt idx="52">
                  <c:v>1.5914359204999999</c:v>
                </c:pt>
                <c:pt idx="53">
                  <c:v>1.5757184306000001</c:v>
                </c:pt>
                <c:pt idx="54">
                  <c:v>1.580355011</c:v>
                </c:pt>
                <c:pt idx="55">
                  <c:v>1.5422097146</c:v>
                </c:pt>
                <c:pt idx="56">
                  <c:v>1.5519823563999999</c:v>
                </c:pt>
                <c:pt idx="57">
                  <c:v>1.5717083221999999</c:v>
                </c:pt>
                <c:pt idx="58">
                  <c:v>1.5719434774000001</c:v>
                </c:pt>
                <c:pt idx="59">
                  <c:v>1.6134248003</c:v>
                </c:pt>
                <c:pt idx="60">
                  <c:v>1.6499373004</c:v>
                </c:pt>
                <c:pt idx="61">
                  <c:v>1.6554861667</c:v>
                </c:pt>
                <c:pt idx="62">
                  <c:v>1.7084828675999999</c:v>
                </c:pt>
                <c:pt idx="63">
                  <c:v>1.7846625629999999</c:v>
                </c:pt>
                <c:pt idx="64">
                  <c:v>1.7075816873</c:v>
                </c:pt>
                <c:pt idx="65">
                  <c:v>1.6844288658</c:v>
                </c:pt>
                <c:pt idx="66">
                  <c:v>1.6931508733</c:v>
                </c:pt>
                <c:pt idx="67">
                  <c:v>1.7101200095</c:v>
                </c:pt>
                <c:pt idx="68">
                  <c:v>1.6731857131000001</c:v>
                </c:pt>
                <c:pt idx="69">
                  <c:v>1.6593630400999999</c:v>
                </c:pt>
                <c:pt idx="70">
                  <c:v>1.6418248718999999</c:v>
                </c:pt>
                <c:pt idx="71">
                  <c:v>1.6409257192</c:v>
                </c:pt>
                <c:pt idx="72">
                  <c:v>1.6658477074</c:v>
                </c:pt>
                <c:pt idx="73">
                  <c:v>1.656342317</c:v>
                </c:pt>
                <c:pt idx="74">
                  <c:v>1.6395727589</c:v>
                </c:pt>
                <c:pt idx="75">
                  <c:v>1.6395727589</c:v>
                </c:pt>
                <c:pt idx="76">
                  <c:v>1.6283760155</c:v>
                </c:pt>
                <c:pt idx="77">
                  <c:v>1.6140533708</c:v>
                </c:pt>
                <c:pt idx="78">
                  <c:v>1.5915627039</c:v>
                </c:pt>
                <c:pt idx="79">
                  <c:v>1.5522113807</c:v>
                </c:pt>
                <c:pt idx="80">
                  <c:v>1.5522113807</c:v>
                </c:pt>
                <c:pt idx="81">
                  <c:v>1.5584600447000001</c:v>
                </c:pt>
                <c:pt idx="82">
                  <c:v>1.5322178286000001</c:v>
                </c:pt>
                <c:pt idx="83">
                  <c:v>1.5296328105000001</c:v>
                </c:pt>
                <c:pt idx="84">
                  <c:v>1.5661732233000001</c:v>
                </c:pt>
                <c:pt idx="85">
                  <c:v>1.5294989027999999</c:v>
                </c:pt>
                <c:pt idx="86">
                  <c:v>1.5145145917</c:v>
                </c:pt>
                <c:pt idx="87">
                  <c:v>1.4978514405000001</c:v>
                </c:pt>
                <c:pt idx="88">
                  <c:v>1.4654699167</c:v>
                </c:pt>
                <c:pt idx="89">
                  <c:v>1.4575316603999999</c:v>
                </c:pt>
                <c:pt idx="90">
                  <c:v>1.4373808669000001</c:v>
                </c:pt>
                <c:pt idx="91">
                  <c:v>1.4238230074</c:v>
                </c:pt>
                <c:pt idx="92">
                  <c:v>1.4348255525</c:v>
                </c:pt>
                <c:pt idx="93">
                  <c:v>1.4348255525</c:v>
                </c:pt>
                <c:pt idx="94">
                  <c:v>1.4348255525</c:v>
                </c:pt>
                <c:pt idx="95">
                  <c:v>1.4348255525</c:v>
                </c:pt>
                <c:pt idx="96">
                  <c:v>1.4348255525</c:v>
                </c:pt>
                <c:pt idx="97">
                  <c:v>1.4348255525</c:v>
                </c:pt>
                <c:pt idx="98">
                  <c:v>1.4348255525</c:v>
                </c:pt>
                <c:pt idx="99">
                  <c:v>1.4348255525</c:v>
                </c:pt>
                <c:pt idx="100">
                  <c:v>1.4348255525</c:v>
                </c:pt>
                <c:pt idx="101">
                  <c:v>1.4348255525</c:v>
                </c:pt>
                <c:pt idx="102">
                  <c:v>1.4348255525</c:v>
                </c:pt>
                <c:pt idx="103">
                  <c:v>1.4348255525</c:v>
                </c:pt>
                <c:pt idx="104">
                  <c:v>1.4348255525</c:v>
                </c:pt>
                <c:pt idx="105">
                  <c:v>1.4348255525</c:v>
                </c:pt>
                <c:pt idx="106">
                  <c:v>1.4348255525</c:v>
                </c:pt>
                <c:pt idx="107">
                  <c:v>1.4348255525</c:v>
                </c:pt>
                <c:pt idx="108">
                  <c:v>1.4348255525</c:v>
                </c:pt>
                <c:pt idx="109">
                  <c:v>1.4348255525</c:v>
                </c:pt>
                <c:pt idx="110">
                  <c:v>1.4348255525</c:v>
                </c:pt>
                <c:pt idx="111">
                  <c:v>1.4348255525</c:v>
                </c:pt>
                <c:pt idx="112">
                  <c:v>1.4348255525</c:v>
                </c:pt>
                <c:pt idx="113">
                  <c:v>1.4348255525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70-4AB2-A07F-0923C9450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598352"/>
        <c:axId val="1374576752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37457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598352"/>
        <c:crosses val="max"/>
        <c:crossBetween val="between"/>
      </c:valAx>
      <c:catAx>
        <c:axId val="137459835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37457675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OI VS PUT 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solidFill>
                <a:srgbClr val="00B05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(Optionchain4!$B$28,Optionchain4!$N$28)</c:f>
              <c:numCache>
                <c:formatCode>General</c:formatCode>
                <c:ptCount val="2"/>
                <c:pt idx="0">
                  <c:v>39.966999999999999</c:v>
                </c:pt>
                <c:pt idx="1">
                  <c:v>49.773400000000002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COI VS PUT COI</a:t>
            </a:r>
          </a:p>
        </c:rich>
      </c:tx>
      <c:overlay val="0"/>
      <c:spPr>
        <a:solidFill>
          <a:schemeClr val="accent4">
            <a:lumMod val="60000"/>
            <a:lumOff val="40000"/>
          </a:schemeClr>
        </a:solidFill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solidFill>
                <a:srgbClr val="00B05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FF-4FB6-8C85-AD73AAAA665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FF-4FB6-8C85-AD73AAAA665B}"/>
              </c:ext>
            </c:extLst>
          </c:dPt>
          <c:dLbls>
            <c:dLbl>
              <c:idx val="0"/>
              <c:spPr>
                <a:noFill/>
                <a:ln>
                  <a:noFill/>
                  <a:prstDash val="solid"/>
                </a:ln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1FF-4FB6-8C85-AD73AAAA665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(Optionchain4!$C$28,Optionchain4!$M$28)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FF-4FB6-8C85-AD73AAAA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between"/>
      </c:valAx>
    </c:plotArea>
    <c:plotVisOnly val="1"/>
    <c:dispBlanksAs val="gap"/>
    <c:showDLblsOverMax val="1"/>
  </c:chart>
  <c:spPr>
    <a:gradFill>
      <a:gsLst>
        <a:gs pos="0">
          <a:srgbClr val="AFC3E5"/>
        </a:gs>
        <a:gs pos="15000">
          <a:srgbClr val="4472C4"/>
        </a:gs>
        <a:gs pos="31000">
          <a:srgbClr val="4472C4"/>
        </a:gs>
        <a:gs pos="31000">
          <a:srgbClr val="4472C4"/>
        </a:gs>
        <a:gs pos="100000">
          <a:srgbClr val="4472C4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100000">
                    <a:srgbClr val="00B050"/>
                  </a:gs>
                  <a:gs pos="0">
                    <a:schemeClr val="accent4">
                      <a:lumMod val="45000"/>
                      <a:lumOff val="55000"/>
                    </a:schemeClr>
                  </a:gs>
                  <a:gs pos="5000">
                    <a:schemeClr val="accent4">
                      <a:lumMod val="45000"/>
                      <a:lumOff val="55000"/>
                    </a:schemeClr>
                  </a:gs>
                  <a:gs pos="100000">
                    <a:schemeClr val="accent4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26C-4464-AB94-6B08E129DC4F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26C-4464-AB94-6B08E129DC4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2000">
                    <a:schemeClr val="accent4">
                      <a:lumMod val="97000"/>
                      <a:lumOff val="3000"/>
                    </a:schemeClr>
                  </a:gs>
                  <a:gs pos="81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26C-4464-AB94-6B08E129DC4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26C-4464-AB94-6B08E129DC4F}"/>
              </c:ext>
            </c:extLst>
          </c:dPt>
          <c:cat>
            <c:strRef>
              <c:f>[1]Sheet1!$O$7:$O$10</c:f>
              <c:strCache>
                <c:ptCount val="4"/>
                <c:pt idx="0">
                  <c:v>GREEN</c:v>
                </c:pt>
                <c:pt idx="1">
                  <c:v>YELLOW</c:v>
                </c:pt>
                <c:pt idx="2">
                  <c:v>RED</c:v>
                </c:pt>
                <c:pt idx="3">
                  <c:v>BLANK</c:v>
                </c:pt>
              </c:strCache>
            </c:strRef>
          </c:cat>
          <c:val>
            <c:numRef>
              <c:f>Sheet4!$P$7:$P$10</c:f>
              <c:numCache>
                <c:formatCode>0%</c:formatCode>
                <c:ptCount val="4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C-4464-AB94-6B08E129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75"/>
      </c:doughnutChart>
      <c:pieChart>
        <c:varyColors val="1"/>
        <c:ser>
          <c:idx val="1"/>
          <c:order val="1"/>
          <c:tx>
            <c:strRef>
              <c:f>Sheet4!$O$16</c:f>
              <c:strCache>
                <c:ptCount val="1"/>
                <c:pt idx="0">
                  <c:v>PRICE%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26C-4464-AB94-6B08E129DC4F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26C-4464-AB94-6B08E129DC4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26C-4464-AB94-6B08E129DC4F}"/>
              </c:ext>
            </c:extLst>
          </c:dPt>
          <c:val>
            <c:numRef>
              <c:f>Sheet4!$P$16:$R$16</c:f>
              <c:numCache>
                <c:formatCode>0.00%</c:formatCode>
                <c:ptCount val="3"/>
                <c:pt idx="0" formatCode="0%">
                  <c:v>0.78175999999999479</c:v>
                </c:pt>
                <c:pt idx="1">
                  <c:v>0.01</c:v>
                </c:pt>
                <c:pt idx="2" formatCode="0%">
                  <c:v>0.7082400000000052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6C-4464-AB94-6B08E129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SECTOR HEATMAP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Optionchain!$Z$16</c:f>
              <c:strCache>
                <c:ptCount val="1"/>
                <c:pt idx="0">
                  <c:v>% Change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70C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C3-4B1E-BEB7-4C5F6D3FAA6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70C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C3-4B1E-BEB7-4C5F6D3FAA6F}"/>
              </c:ext>
            </c:extLst>
          </c:dPt>
          <c:dLbls>
            <c:dLbl>
              <c:idx val="1"/>
              <c:spPr>
                <a:noFill/>
                <a:ln>
                  <a:solidFill>
                    <a:srgbClr val="0070C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6FC3-4B1E-BEB7-4C5F6D3FAA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Optionchain!$X$17:$X$39</c:f>
              <c:strCache>
                <c:ptCount val="23"/>
                <c:pt idx="0">
                  <c:v>NIFTY AUTO</c:v>
                </c:pt>
                <c:pt idx="1">
                  <c:v>NIFTY BANK</c:v>
                </c:pt>
                <c:pt idx="2">
                  <c:v>NIFTY FIN SERVICE</c:v>
                </c:pt>
                <c:pt idx="3">
                  <c:v>NIFTY FINSRV25 50</c:v>
                </c:pt>
                <c:pt idx="4">
                  <c:v>NIFTY FMCG</c:v>
                </c:pt>
                <c:pt idx="5">
                  <c:v>NIFTY IT</c:v>
                </c:pt>
                <c:pt idx="6">
                  <c:v>NIFTY MEDIA</c:v>
                </c:pt>
                <c:pt idx="7">
                  <c:v>NIFTY METAL</c:v>
                </c:pt>
                <c:pt idx="8">
                  <c:v>NIFTY PHARMA</c:v>
                </c:pt>
                <c:pt idx="9">
                  <c:v>NIFTY PSU BANK</c:v>
                </c:pt>
                <c:pt idx="10">
                  <c:v>NIFTY REALTY</c:v>
                </c:pt>
                <c:pt idx="11">
                  <c:v>NIFTY PVT BANK</c:v>
                </c:pt>
                <c:pt idx="12">
                  <c:v>NIFTY HEALTHCARE</c:v>
                </c:pt>
                <c:pt idx="13">
                  <c:v>NIFTY CONSR DURBL</c:v>
                </c:pt>
                <c:pt idx="14">
                  <c:v>NIFTY OIL AND GAS</c:v>
                </c:pt>
                <c:pt idx="15">
                  <c:v>NIFTY MIDSML HLTH</c:v>
                </c:pt>
                <c:pt idx="16">
                  <c:v>NIFTY CHEMICALS</c:v>
                </c:pt>
                <c:pt idx="17">
                  <c:v>NIFTY500 HEALTH</c:v>
                </c:pt>
                <c:pt idx="18">
                  <c:v>NIFTY FINSEREXBNK</c:v>
                </c:pt>
                <c:pt idx="19">
                  <c:v>NIFTY MS FIN SERV</c:v>
                </c:pt>
                <c:pt idx="20">
                  <c:v>NIFTY MS IT TELCM</c:v>
                </c:pt>
                <c:pt idx="21">
                  <c:v>NIFTY CEMENT</c:v>
                </c:pt>
                <c:pt idx="22">
                  <c:v>NIFTY REITS REALTY</c:v>
                </c:pt>
              </c:strCache>
            </c:strRef>
          </c:cat>
          <c:val>
            <c:numRef>
              <c:f>Optionchain!$Z$17:$Z$39</c:f>
              <c:numCache>
                <c:formatCode>General</c:formatCode>
                <c:ptCount val="23"/>
                <c:pt idx="0">
                  <c:v>-0.86</c:v>
                </c:pt>
                <c:pt idx="1">
                  <c:v>0.24</c:v>
                </c:pt>
                <c:pt idx="2">
                  <c:v>0.1</c:v>
                </c:pt>
                <c:pt idx="3">
                  <c:v>0.04</c:v>
                </c:pt>
                <c:pt idx="4">
                  <c:v>-0.28999999999999998</c:v>
                </c:pt>
                <c:pt idx="5">
                  <c:v>0.11</c:v>
                </c:pt>
                <c:pt idx="6">
                  <c:v>0.16</c:v>
                </c:pt>
                <c:pt idx="7">
                  <c:v>-2.2999999999999998</c:v>
                </c:pt>
                <c:pt idx="8">
                  <c:v>-0.09</c:v>
                </c:pt>
                <c:pt idx="9">
                  <c:v>-0.62</c:v>
                </c:pt>
                <c:pt idx="10">
                  <c:v>-2.7</c:v>
                </c:pt>
                <c:pt idx="11">
                  <c:v>0.48</c:v>
                </c:pt>
                <c:pt idx="12">
                  <c:v>-0.16</c:v>
                </c:pt>
                <c:pt idx="13">
                  <c:v>-0.3</c:v>
                </c:pt>
                <c:pt idx="14">
                  <c:v>-0.84</c:v>
                </c:pt>
                <c:pt idx="15">
                  <c:v>-0.06</c:v>
                </c:pt>
                <c:pt idx="16">
                  <c:v>-1.02</c:v>
                </c:pt>
                <c:pt idx="17">
                  <c:v>-0.18</c:v>
                </c:pt>
                <c:pt idx="18">
                  <c:v>-0.11</c:v>
                </c:pt>
                <c:pt idx="19">
                  <c:v>0.44</c:v>
                </c:pt>
                <c:pt idx="20">
                  <c:v>0.56000000000000005</c:v>
                </c:pt>
                <c:pt idx="21">
                  <c:v>-0.7</c:v>
                </c:pt>
                <c:pt idx="22">
                  <c:v>-1.26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C3-4B1E-BEB7-4C5F6D3FA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50"/>
        <c:axId val="1900866624"/>
        <c:axId val="1430835456"/>
      </c:barChart>
      <c:catAx>
        <c:axId val="1900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835456"/>
        <c:crosses val="autoZero"/>
        <c:auto val="1"/>
        <c:lblAlgn val="ctr"/>
        <c:lblOffset val="100"/>
        <c:noMultiLvlLbl val="0"/>
      </c:catAx>
      <c:valAx>
        <c:axId val="143083545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6">
                  <a:alpha val="3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00866624"/>
        <c:crosses val="autoZero"/>
        <c:crossBetween val="midCat"/>
      </c:valAx>
      <c:spPr>
        <a:noFill/>
        <a:ln>
          <a:noFill/>
        </a:ln>
        <a:effectLst>
          <a:outerShdw blurRad="50800" dir="5400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  <c:extLst/>
  </c:chart>
  <c:spPr>
    <a:gradFill>
      <a:gsLst>
        <a:gs pos="0">
          <a:srgbClr val="AFC3E5"/>
        </a:gs>
        <a:gs pos="15000">
          <a:srgbClr val="4472C4">
            <a:lumMod val="5000"/>
            <a:lumOff val="95000"/>
          </a:srgbClr>
        </a:gs>
        <a:gs pos="31000">
          <a:srgbClr val="4472C4">
            <a:lumMod val="45000"/>
            <a:lumOff val="55000"/>
          </a:srgbClr>
        </a:gs>
        <a:gs pos="31000">
          <a:srgbClr val="4472C4">
            <a:lumMod val="45000"/>
            <a:lumOff val="55000"/>
          </a:srgbClr>
        </a:gs>
        <a:gs pos="100000">
          <a:srgbClr val="4472C4">
            <a:lumMod val="30000"/>
            <a:lumOff val="70000"/>
          </a:srgb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VIX &amp; NIFTY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v>VIX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VIX!$K$4:$K$195</c:f>
              <c:numCache>
                <c:formatCode>h:mm:ss</c:formatCode>
                <c:ptCount val="192"/>
              </c:numCache>
            </c:numRef>
          </c:cat>
          <c:val>
            <c:numRef>
              <c:f>VIX!$L$4:$L$200</c:f>
              <c:numCache>
                <c:formatCode>General</c:formatCode>
                <c:ptCount val="19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v>NIFTY</c:v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VIX!$K$4:$K$195</c:f>
              <c:numCache>
                <c:formatCode>h:mm:ss</c:formatCode>
                <c:ptCount val="192"/>
              </c:numCache>
            </c:numRef>
          </c:cat>
          <c:val>
            <c:numRef>
              <c:f>VIX!$M$4:$M$229</c:f>
              <c:numCache>
                <c:formatCode>General</c:formatCode>
                <c:ptCount val="2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532384"/>
        <c:axId val="1247535744"/>
      </c:lineChart>
      <c:catAx>
        <c:axId val="612495040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247535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32384"/>
        <c:crosses val="max"/>
        <c:crossBetween val="between"/>
      </c:valAx>
      <c:catAx>
        <c:axId val="1247532384"/>
        <c:scaling>
          <c:orientation val="minMax"/>
        </c:scaling>
        <c:delete val="1"/>
        <c:axPos val="b"/>
        <c:numFmt formatCode="h:mm:ss" sourceLinked="1"/>
        <c:majorTickMark val="out"/>
        <c:minorTickMark val="none"/>
        <c:tickLblPos val="nextTo"/>
        <c:crossAx val="124753574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507A-4D5B-8945-EAC3E95CD3F6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07A-4D5B-8945-EAC3E95CD3F6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analysis_NIFTY!$G$2:$G$120</c:f>
              <c:numCache>
                <c:formatCode>General</c:formatCode>
                <c:ptCount val="119"/>
                <c:pt idx="0">
                  <c:v>-10847</c:v>
                </c:pt>
                <c:pt idx="1">
                  <c:v>894581</c:v>
                </c:pt>
                <c:pt idx="2">
                  <c:v>904613</c:v>
                </c:pt>
                <c:pt idx="3">
                  <c:v>876293</c:v>
                </c:pt>
                <c:pt idx="4">
                  <c:v>825273</c:v>
                </c:pt>
                <c:pt idx="5">
                  <c:v>784840</c:v>
                </c:pt>
                <c:pt idx="6">
                  <c:v>781450</c:v>
                </c:pt>
                <c:pt idx="7">
                  <c:v>804075</c:v>
                </c:pt>
                <c:pt idx="8">
                  <c:v>838401</c:v>
                </c:pt>
                <c:pt idx="9">
                  <c:v>1171623</c:v>
                </c:pt>
                <c:pt idx="10">
                  <c:v>1330798</c:v>
                </c:pt>
                <c:pt idx="11">
                  <c:v>1320566</c:v>
                </c:pt>
                <c:pt idx="12">
                  <c:v>1370580</c:v>
                </c:pt>
                <c:pt idx="13">
                  <c:v>1390991</c:v>
                </c:pt>
                <c:pt idx="14">
                  <c:v>1410826</c:v>
                </c:pt>
                <c:pt idx="15">
                  <c:v>1384318</c:v>
                </c:pt>
                <c:pt idx="16">
                  <c:v>1429239</c:v>
                </c:pt>
                <c:pt idx="17">
                  <c:v>1420040</c:v>
                </c:pt>
                <c:pt idx="18">
                  <c:v>1435290</c:v>
                </c:pt>
                <c:pt idx="19">
                  <c:v>1456417</c:v>
                </c:pt>
                <c:pt idx="20">
                  <c:v>1448640</c:v>
                </c:pt>
                <c:pt idx="21">
                  <c:v>1468168</c:v>
                </c:pt>
                <c:pt idx="22">
                  <c:v>1453684</c:v>
                </c:pt>
                <c:pt idx="23">
                  <c:v>1452422</c:v>
                </c:pt>
                <c:pt idx="24">
                  <c:v>1467923</c:v>
                </c:pt>
                <c:pt idx="25">
                  <c:v>1472129</c:v>
                </c:pt>
                <c:pt idx="26">
                  <c:v>1493514</c:v>
                </c:pt>
                <c:pt idx="27">
                  <c:v>1541440</c:v>
                </c:pt>
                <c:pt idx="28">
                  <c:v>1536379</c:v>
                </c:pt>
                <c:pt idx="29">
                  <c:v>1533089</c:v>
                </c:pt>
                <c:pt idx="30">
                  <c:v>1537326</c:v>
                </c:pt>
                <c:pt idx="31">
                  <c:v>1521271</c:v>
                </c:pt>
                <c:pt idx="32">
                  <c:v>1504732</c:v>
                </c:pt>
                <c:pt idx="33">
                  <c:v>1502051</c:v>
                </c:pt>
                <c:pt idx="34">
                  <c:v>1489998</c:v>
                </c:pt>
                <c:pt idx="35">
                  <c:v>1468810</c:v>
                </c:pt>
                <c:pt idx="36">
                  <c:v>1483164</c:v>
                </c:pt>
                <c:pt idx="37">
                  <c:v>1481969</c:v>
                </c:pt>
                <c:pt idx="38">
                  <c:v>1470865</c:v>
                </c:pt>
                <c:pt idx="39">
                  <c:v>1442394</c:v>
                </c:pt>
                <c:pt idx="40">
                  <c:v>1443098</c:v>
                </c:pt>
                <c:pt idx="41">
                  <c:v>1440808</c:v>
                </c:pt>
                <c:pt idx="42">
                  <c:v>1449723</c:v>
                </c:pt>
                <c:pt idx="43">
                  <c:v>1429153</c:v>
                </c:pt>
                <c:pt idx="44">
                  <c:v>1390658</c:v>
                </c:pt>
                <c:pt idx="45">
                  <c:v>1365149</c:v>
                </c:pt>
                <c:pt idx="46">
                  <c:v>1358238</c:v>
                </c:pt>
                <c:pt idx="47">
                  <c:v>1342462</c:v>
                </c:pt>
                <c:pt idx="48">
                  <c:v>1338238</c:v>
                </c:pt>
                <c:pt idx="49">
                  <c:v>1344178</c:v>
                </c:pt>
                <c:pt idx="50">
                  <c:v>1328302</c:v>
                </c:pt>
                <c:pt idx="51">
                  <c:v>1373213</c:v>
                </c:pt>
                <c:pt idx="52">
                  <c:v>1400860</c:v>
                </c:pt>
                <c:pt idx="53">
                  <c:v>1410187</c:v>
                </c:pt>
                <c:pt idx="54">
                  <c:v>1353671</c:v>
                </c:pt>
                <c:pt idx="55">
                  <c:v>1264669</c:v>
                </c:pt>
                <c:pt idx="56">
                  <c:v>1288997</c:v>
                </c:pt>
                <c:pt idx="57">
                  <c:v>1267601</c:v>
                </c:pt>
                <c:pt idx="58">
                  <c:v>1277654</c:v>
                </c:pt>
                <c:pt idx="59">
                  <c:v>1365328</c:v>
                </c:pt>
                <c:pt idx="60">
                  <c:v>1498322</c:v>
                </c:pt>
                <c:pt idx="61">
                  <c:v>1752622</c:v>
                </c:pt>
                <c:pt idx="62">
                  <c:v>1816552</c:v>
                </c:pt>
                <c:pt idx="63">
                  <c:v>1784712</c:v>
                </c:pt>
                <c:pt idx="64">
                  <c:v>1774765</c:v>
                </c:pt>
                <c:pt idx="65">
                  <c:v>1740847</c:v>
                </c:pt>
                <c:pt idx="66">
                  <c:v>1723486</c:v>
                </c:pt>
                <c:pt idx="67">
                  <c:v>1701663</c:v>
                </c:pt>
                <c:pt idx="68">
                  <c:v>1657564</c:v>
                </c:pt>
                <c:pt idx="69">
                  <c:v>1650760</c:v>
                </c:pt>
                <c:pt idx="70">
                  <c:v>1680187</c:v>
                </c:pt>
                <c:pt idx="71">
                  <c:v>1686160</c:v>
                </c:pt>
                <c:pt idx="72">
                  <c:v>1665884</c:v>
                </c:pt>
                <c:pt idx="73">
                  <c:v>1663498</c:v>
                </c:pt>
                <c:pt idx="74">
                  <c:v>1631977</c:v>
                </c:pt>
                <c:pt idx="75">
                  <c:v>1607369</c:v>
                </c:pt>
                <c:pt idx="76">
                  <c:v>1553934</c:v>
                </c:pt>
                <c:pt idx="77">
                  <c:v>1540587</c:v>
                </c:pt>
                <c:pt idx="78">
                  <c:v>1521763</c:v>
                </c:pt>
                <c:pt idx="79">
                  <c:v>1482071</c:v>
                </c:pt>
                <c:pt idx="80">
                  <c:v>1476331</c:v>
                </c:pt>
                <c:pt idx="81">
                  <c:v>1431683</c:v>
                </c:pt>
                <c:pt idx="82">
                  <c:v>1366759</c:v>
                </c:pt>
                <c:pt idx="83">
                  <c:v>1341629</c:v>
                </c:pt>
                <c:pt idx="84">
                  <c:v>1341992</c:v>
                </c:pt>
                <c:pt idx="85">
                  <c:v>1331866</c:v>
                </c:pt>
                <c:pt idx="86">
                  <c:v>1333262</c:v>
                </c:pt>
                <c:pt idx="87">
                  <c:v>1288550</c:v>
                </c:pt>
                <c:pt idx="88">
                  <c:v>1274980</c:v>
                </c:pt>
                <c:pt idx="89">
                  <c:v>1252698</c:v>
                </c:pt>
                <c:pt idx="90">
                  <c:v>1225800</c:v>
                </c:pt>
                <c:pt idx="91">
                  <c:v>1212626</c:v>
                </c:pt>
                <c:pt idx="92">
                  <c:v>1212626</c:v>
                </c:pt>
                <c:pt idx="93">
                  <c:v>1212626</c:v>
                </c:pt>
                <c:pt idx="94">
                  <c:v>1212626</c:v>
                </c:pt>
                <c:pt idx="95">
                  <c:v>1212626</c:v>
                </c:pt>
                <c:pt idx="96">
                  <c:v>1212626</c:v>
                </c:pt>
                <c:pt idx="97">
                  <c:v>1212626</c:v>
                </c:pt>
                <c:pt idx="98">
                  <c:v>1212626</c:v>
                </c:pt>
                <c:pt idx="99">
                  <c:v>1212626</c:v>
                </c:pt>
                <c:pt idx="100">
                  <c:v>1212626</c:v>
                </c:pt>
                <c:pt idx="101">
                  <c:v>1212626</c:v>
                </c:pt>
                <c:pt idx="102">
                  <c:v>1212626</c:v>
                </c:pt>
                <c:pt idx="103">
                  <c:v>1212626</c:v>
                </c:pt>
                <c:pt idx="104">
                  <c:v>1212626</c:v>
                </c:pt>
                <c:pt idx="105">
                  <c:v>1212626</c:v>
                </c:pt>
                <c:pt idx="106">
                  <c:v>1212626</c:v>
                </c:pt>
                <c:pt idx="107">
                  <c:v>1212626</c:v>
                </c:pt>
                <c:pt idx="108">
                  <c:v>1212626</c:v>
                </c:pt>
                <c:pt idx="109">
                  <c:v>1212626</c:v>
                </c:pt>
                <c:pt idx="110">
                  <c:v>1212626</c:v>
                </c:pt>
                <c:pt idx="111">
                  <c:v>1212626</c:v>
                </c:pt>
                <c:pt idx="112">
                  <c:v>1212626</c:v>
                </c:pt>
                <c:pt idx="113">
                  <c:v>1212626</c:v>
                </c:pt>
                <c:pt idx="114">
                  <c:v>1212626</c:v>
                </c:pt>
                <c:pt idx="115">
                  <c:v>1212626</c:v>
                </c:pt>
                <c:pt idx="116">
                  <c:v>1212626</c:v>
                </c:pt>
                <c:pt idx="117">
                  <c:v>1212626</c:v>
                </c:pt>
                <c:pt idx="118">
                  <c:v>1212626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07A-4D5B-8945-EAC3E95CD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PCR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analysis_NIFTY!$H$1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analysis_NIFTY!$A$2:$A$103</c:f>
              <c:numCache>
                <c:formatCode>h:mm</c:formatCode>
                <c:ptCount val="102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</c:numCache>
            </c:numRef>
          </c:cat>
          <c:val>
            <c:numRef>
              <c:f>analysis_NIFTY!$H$2:$H$120</c:f>
              <c:numCache>
                <c:formatCode>General</c:formatCode>
                <c:ptCount val="119"/>
                <c:pt idx="0">
                  <c:v>0.63959142420000004</c:v>
                </c:pt>
                <c:pt idx="1">
                  <c:v>0.94883426189999998</c:v>
                </c:pt>
                <c:pt idx="2">
                  <c:v>0.95166414180000003</c:v>
                </c:pt>
                <c:pt idx="3">
                  <c:v>0.94417354440000001</c:v>
                </c:pt>
                <c:pt idx="4">
                  <c:v>0.93088854899999995</c:v>
                </c:pt>
                <c:pt idx="5">
                  <c:v>0.92057627090000005</c:v>
                </c:pt>
                <c:pt idx="6">
                  <c:v>0.91977809200000005</c:v>
                </c:pt>
                <c:pt idx="7">
                  <c:v>0.92549403050000001</c:v>
                </c:pt>
                <c:pt idx="8">
                  <c:v>0.93449297170000001</c:v>
                </c:pt>
                <c:pt idx="9">
                  <c:v>1.0253396704</c:v>
                </c:pt>
                <c:pt idx="10">
                  <c:v>1.0731729517999999</c:v>
                </c:pt>
                <c:pt idx="11">
                  <c:v>1.0689348039</c:v>
                </c:pt>
                <c:pt idx="12">
                  <c:v>1.0837643947</c:v>
                </c:pt>
                <c:pt idx="13">
                  <c:v>1.0896915974000001</c:v>
                </c:pt>
                <c:pt idx="14">
                  <c:v>1.0952412097999999</c:v>
                </c:pt>
                <c:pt idx="15">
                  <c:v>1.0866934932000001</c:v>
                </c:pt>
                <c:pt idx="16">
                  <c:v>1.0999241712000001</c:v>
                </c:pt>
                <c:pt idx="17">
                  <c:v>1.0967133344</c:v>
                </c:pt>
                <c:pt idx="18">
                  <c:v>1.1010652039</c:v>
                </c:pt>
                <c:pt idx="19">
                  <c:v>1.1069698868</c:v>
                </c:pt>
                <c:pt idx="20">
                  <c:v>1.1042311376</c:v>
                </c:pt>
                <c:pt idx="21">
                  <c:v>1.1097726462999999</c:v>
                </c:pt>
                <c:pt idx="22">
                  <c:v>1.1048817462</c:v>
                </c:pt>
                <c:pt idx="23">
                  <c:v>1.1042587665000001</c:v>
                </c:pt>
                <c:pt idx="24">
                  <c:v>1.1084619845000001</c:v>
                </c:pt>
                <c:pt idx="25">
                  <c:v>1.1094727752</c:v>
                </c:pt>
                <c:pt idx="26">
                  <c:v>1.1158063721</c:v>
                </c:pt>
                <c:pt idx="27">
                  <c:v>1.1306888411</c:v>
                </c:pt>
                <c:pt idx="28">
                  <c:v>1.1289852498999999</c:v>
                </c:pt>
                <c:pt idx="29">
                  <c:v>1.127983282</c:v>
                </c:pt>
                <c:pt idx="30">
                  <c:v>1.1292315757</c:v>
                </c:pt>
                <c:pt idx="31">
                  <c:v>1.1244329766000001</c:v>
                </c:pt>
                <c:pt idx="32">
                  <c:v>1.1193003359</c:v>
                </c:pt>
                <c:pt idx="33">
                  <c:v>1.1184721735000001</c:v>
                </c:pt>
                <c:pt idx="34">
                  <c:v>1.1149009438999999</c:v>
                </c:pt>
                <c:pt idx="35">
                  <c:v>1.1086722492000001</c:v>
                </c:pt>
                <c:pt idx="36">
                  <c:v>1.1129331144000001</c:v>
                </c:pt>
                <c:pt idx="37">
                  <c:v>1.1126513003</c:v>
                </c:pt>
                <c:pt idx="38">
                  <c:v>1.1091823644000001</c:v>
                </c:pt>
                <c:pt idx="39">
                  <c:v>1.1009102454999999</c:v>
                </c:pt>
                <c:pt idx="40">
                  <c:v>1.1010717901</c:v>
                </c:pt>
                <c:pt idx="41">
                  <c:v>1.1003210380999999</c:v>
                </c:pt>
                <c:pt idx="42">
                  <c:v>1.1029728071</c:v>
                </c:pt>
                <c:pt idx="43">
                  <c:v>1.0969244329000001</c:v>
                </c:pt>
                <c:pt idx="44">
                  <c:v>1.0859385394000001</c:v>
                </c:pt>
                <c:pt idx="45">
                  <c:v>1.07869543</c:v>
                </c:pt>
                <c:pt idx="46">
                  <c:v>1.0769047946999999</c:v>
                </c:pt>
                <c:pt idx="47">
                  <c:v>1.0722323185</c:v>
                </c:pt>
                <c:pt idx="48">
                  <c:v>1.0710202836</c:v>
                </c:pt>
                <c:pt idx="49">
                  <c:v>1.0728095521000001</c:v>
                </c:pt>
                <c:pt idx="50">
                  <c:v>1.0683274607</c:v>
                </c:pt>
                <c:pt idx="51">
                  <c:v>1.0811557882</c:v>
                </c:pt>
                <c:pt idx="52">
                  <c:v>1.0891626656</c:v>
                </c:pt>
                <c:pt idx="53">
                  <c:v>1.0919990129999999</c:v>
                </c:pt>
                <c:pt idx="54">
                  <c:v>1.0755390629999999</c:v>
                </c:pt>
                <c:pt idx="55">
                  <c:v>1.0510034361</c:v>
                </c:pt>
                <c:pt idx="56">
                  <c:v>1.0581103697000001</c:v>
                </c:pt>
                <c:pt idx="57">
                  <c:v>1.0518138471</c:v>
                </c:pt>
                <c:pt idx="58">
                  <c:v>1.0547131301999999</c:v>
                </c:pt>
                <c:pt idx="59">
                  <c:v>1.0815221977</c:v>
                </c:pt>
                <c:pt idx="60">
                  <c:v>1.1217610470999999</c:v>
                </c:pt>
                <c:pt idx="61">
                  <c:v>1.2120111138</c:v>
                </c:pt>
                <c:pt idx="62">
                  <c:v>1.2338757694</c:v>
                </c:pt>
                <c:pt idx="63">
                  <c:v>1.2210353087000001</c:v>
                </c:pt>
                <c:pt idx="64">
                  <c:v>1.2171502782000001</c:v>
                </c:pt>
                <c:pt idx="65">
                  <c:v>1.2037847167</c:v>
                </c:pt>
                <c:pt idx="66">
                  <c:v>1.1973230501000001</c:v>
                </c:pt>
                <c:pt idx="67">
                  <c:v>1.1904102175</c:v>
                </c:pt>
                <c:pt idx="68">
                  <c:v>1.1767252798000001</c:v>
                </c:pt>
                <c:pt idx="69">
                  <c:v>1.1751398412</c:v>
                </c:pt>
                <c:pt idx="70">
                  <c:v>1.1865067872999999</c:v>
                </c:pt>
                <c:pt idx="71">
                  <c:v>1.1884028944</c:v>
                </c:pt>
                <c:pt idx="72">
                  <c:v>1.1808332951</c:v>
                </c:pt>
                <c:pt idx="73">
                  <c:v>1.1792007741999999</c:v>
                </c:pt>
                <c:pt idx="74">
                  <c:v>1.1682689743000001</c:v>
                </c:pt>
                <c:pt idx="75">
                  <c:v>1.1608514934</c:v>
                </c:pt>
                <c:pt idx="76">
                  <c:v>1.1446965589</c:v>
                </c:pt>
                <c:pt idx="77">
                  <c:v>1.1407699579999999</c:v>
                </c:pt>
                <c:pt idx="78">
                  <c:v>1.1359477123999999</c:v>
                </c:pt>
                <c:pt idx="79">
                  <c:v>1.1241466157</c:v>
                </c:pt>
                <c:pt idx="80">
                  <c:v>1.1238432693</c:v>
                </c:pt>
                <c:pt idx="81">
                  <c:v>1.1105559680999999</c:v>
                </c:pt>
                <c:pt idx="82">
                  <c:v>1.0904757407000001</c:v>
                </c:pt>
                <c:pt idx="83">
                  <c:v>1.0830393545999999</c:v>
                </c:pt>
                <c:pt idx="84">
                  <c:v>1.0840318753</c:v>
                </c:pt>
                <c:pt idx="85">
                  <c:v>1.0810471587999999</c:v>
                </c:pt>
                <c:pt idx="86">
                  <c:v>1.0833331389</c:v>
                </c:pt>
                <c:pt idx="87">
                  <c:v>1.0691279454</c:v>
                </c:pt>
                <c:pt idx="88">
                  <c:v>1.0668661184999999</c:v>
                </c:pt>
                <c:pt idx="89">
                  <c:v>1.0598615474999999</c:v>
                </c:pt>
                <c:pt idx="90">
                  <c:v>1.0513062855999999</c:v>
                </c:pt>
                <c:pt idx="91">
                  <c:v>1.0484947922000001</c:v>
                </c:pt>
                <c:pt idx="92">
                  <c:v>1.0484947922000001</c:v>
                </c:pt>
                <c:pt idx="93">
                  <c:v>1.0484947922000001</c:v>
                </c:pt>
                <c:pt idx="94">
                  <c:v>1.0484947922000001</c:v>
                </c:pt>
                <c:pt idx="95">
                  <c:v>1.0484947922000001</c:v>
                </c:pt>
                <c:pt idx="96">
                  <c:v>1.0484947922000001</c:v>
                </c:pt>
                <c:pt idx="97">
                  <c:v>1.0484947922000001</c:v>
                </c:pt>
                <c:pt idx="98">
                  <c:v>1.0484947922000001</c:v>
                </c:pt>
                <c:pt idx="99">
                  <c:v>1.0484947922000001</c:v>
                </c:pt>
                <c:pt idx="100">
                  <c:v>1.0484947922000001</c:v>
                </c:pt>
                <c:pt idx="101">
                  <c:v>1.0484947922000001</c:v>
                </c:pt>
                <c:pt idx="102">
                  <c:v>1.0484947922000001</c:v>
                </c:pt>
                <c:pt idx="103">
                  <c:v>1.0484947922000001</c:v>
                </c:pt>
                <c:pt idx="104">
                  <c:v>1.0484947922000001</c:v>
                </c:pt>
                <c:pt idx="105">
                  <c:v>1.0484947922000001</c:v>
                </c:pt>
                <c:pt idx="106">
                  <c:v>1.0484947922000001</c:v>
                </c:pt>
                <c:pt idx="107">
                  <c:v>1.0484947922000001</c:v>
                </c:pt>
                <c:pt idx="108">
                  <c:v>1.0484947922000001</c:v>
                </c:pt>
                <c:pt idx="109">
                  <c:v>1.0484947922000001</c:v>
                </c:pt>
                <c:pt idx="110">
                  <c:v>1.0484947922000001</c:v>
                </c:pt>
                <c:pt idx="111">
                  <c:v>1.0484947922000001</c:v>
                </c:pt>
                <c:pt idx="112">
                  <c:v>1.0484947922000001</c:v>
                </c:pt>
                <c:pt idx="113">
                  <c:v>1.0484947922000001</c:v>
                </c:pt>
                <c:pt idx="114">
                  <c:v>1.0484947922000001</c:v>
                </c:pt>
                <c:pt idx="115">
                  <c:v>1.0484947922000001</c:v>
                </c:pt>
                <c:pt idx="116">
                  <c:v>1.0484947922000001</c:v>
                </c:pt>
                <c:pt idx="117">
                  <c:v>1.0484947922000001</c:v>
                </c:pt>
                <c:pt idx="118">
                  <c:v>1.0484947922000001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analysis_NIFTY!$I$1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analysis_NIFTY!$I$2:$I$120</c:f>
              <c:numCache>
                <c:formatCode>General</c:formatCode>
                <c:ptCount val="119"/>
                <c:pt idx="0">
                  <c:v>0.97158440459999995</c:v>
                </c:pt>
                <c:pt idx="1">
                  <c:v>2.3138793015000001</c:v>
                </c:pt>
                <c:pt idx="2">
                  <c:v>2.3126636996999999</c:v>
                </c:pt>
                <c:pt idx="3">
                  <c:v>2.2505965463000002</c:v>
                </c:pt>
                <c:pt idx="4">
                  <c:v>2.1359448209999998</c:v>
                </c:pt>
                <c:pt idx="5">
                  <c:v>2.0450140007000002</c:v>
                </c:pt>
                <c:pt idx="6">
                  <c:v>2.0337802531000002</c:v>
                </c:pt>
                <c:pt idx="7">
                  <c:v>2.0853953697000001</c:v>
                </c:pt>
                <c:pt idx="8">
                  <c:v>2.1462209206999998</c:v>
                </c:pt>
                <c:pt idx="9">
                  <c:v>3.4194989281999999</c:v>
                </c:pt>
                <c:pt idx="10">
                  <c:v>4.5174564745000003</c:v>
                </c:pt>
                <c:pt idx="11">
                  <c:v>4.0153419689999996</c:v>
                </c:pt>
                <c:pt idx="12">
                  <c:v>4.2217936151000002</c:v>
                </c:pt>
                <c:pt idx="13">
                  <c:v>4.2633143382999998</c:v>
                </c:pt>
                <c:pt idx="14">
                  <c:v>4.2466442218999996</c:v>
                </c:pt>
                <c:pt idx="15">
                  <c:v>3.9582162464000001</c:v>
                </c:pt>
                <c:pt idx="16">
                  <c:v>4.1233233246000003</c:v>
                </c:pt>
                <c:pt idx="17">
                  <c:v>3.9741673613000001</c:v>
                </c:pt>
                <c:pt idx="18">
                  <c:v>4.0003386458000003</c:v>
                </c:pt>
                <c:pt idx="19">
                  <c:v>4.0117768944999996</c:v>
                </c:pt>
                <c:pt idx="20">
                  <c:v>3.893587782</c:v>
                </c:pt>
                <c:pt idx="21">
                  <c:v>3.9273256915000001</c:v>
                </c:pt>
                <c:pt idx="22">
                  <c:v>3.7585131153</c:v>
                </c:pt>
                <c:pt idx="23">
                  <c:v>3.7098234275999999</c:v>
                </c:pt>
                <c:pt idx="24">
                  <c:v>3.7100500499</c:v>
                </c:pt>
                <c:pt idx="25">
                  <c:v>3.6896650637000001</c:v>
                </c:pt>
                <c:pt idx="26">
                  <c:v>3.7776849927999998</c:v>
                </c:pt>
                <c:pt idx="27">
                  <c:v>4.0772302053000002</c:v>
                </c:pt>
                <c:pt idx="28">
                  <c:v>4.0244157388000001</c:v>
                </c:pt>
                <c:pt idx="29">
                  <c:v>4.0072833626</c:v>
                </c:pt>
                <c:pt idx="30">
                  <c:v>4.0225255247999998</c:v>
                </c:pt>
                <c:pt idx="31">
                  <c:v>3.9532705382</c:v>
                </c:pt>
                <c:pt idx="32">
                  <c:v>3.8501627059999999</c:v>
                </c:pt>
                <c:pt idx="33">
                  <c:v>3.8339729366999999</c:v>
                </c:pt>
                <c:pt idx="34">
                  <c:v>3.7850273737000002</c:v>
                </c:pt>
                <c:pt idx="35">
                  <c:v>3.7052000339000002</c:v>
                </c:pt>
                <c:pt idx="36">
                  <c:v>3.7661629189000001</c:v>
                </c:pt>
                <c:pt idx="37">
                  <c:v>3.7729743485</c:v>
                </c:pt>
                <c:pt idx="38">
                  <c:v>3.6978398792</c:v>
                </c:pt>
                <c:pt idx="39">
                  <c:v>3.6030119558</c:v>
                </c:pt>
                <c:pt idx="40">
                  <c:v>3.5982992468999999</c:v>
                </c:pt>
                <c:pt idx="41">
                  <c:v>3.5764508549</c:v>
                </c:pt>
                <c:pt idx="42">
                  <c:v>3.6168285198999999</c:v>
                </c:pt>
                <c:pt idx="43">
                  <c:v>3.5344355499</c:v>
                </c:pt>
                <c:pt idx="44">
                  <c:v>3.430183628</c:v>
                </c:pt>
                <c:pt idx="45">
                  <c:v>3.3643570083999998</c:v>
                </c:pt>
                <c:pt idx="46">
                  <c:v>3.3789296692000002</c:v>
                </c:pt>
                <c:pt idx="47">
                  <c:v>3.2991890526000001</c:v>
                </c:pt>
                <c:pt idx="48">
                  <c:v>3.2849888587999998</c:v>
                </c:pt>
                <c:pt idx="49">
                  <c:v>3.3215629786999998</c:v>
                </c:pt>
                <c:pt idx="50">
                  <c:v>3.2831845934000001</c:v>
                </c:pt>
                <c:pt idx="51">
                  <c:v>3.4170668084</c:v>
                </c:pt>
                <c:pt idx="52">
                  <c:v>3.5136821857</c:v>
                </c:pt>
                <c:pt idx="53">
                  <c:v>3.5694188598999999</c:v>
                </c:pt>
                <c:pt idx="54">
                  <c:v>3.3536087295999999</c:v>
                </c:pt>
                <c:pt idx="55">
                  <c:v>3.2885380286000001</c:v>
                </c:pt>
                <c:pt idx="56">
                  <c:v>3.4043651734</c:v>
                </c:pt>
                <c:pt idx="57">
                  <c:v>3.2899650615999998</c:v>
                </c:pt>
                <c:pt idx="58">
                  <c:v>3.3285449760999999</c:v>
                </c:pt>
                <c:pt idx="59">
                  <c:v>3.9984275763000001</c:v>
                </c:pt>
                <c:pt idx="60">
                  <c:v>4.7096911565999999</c:v>
                </c:pt>
                <c:pt idx="61">
                  <c:v>12.526995297399999</c:v>
                </c:pt>
                <c:pt idx="62">
                  <c:v>14.9514765178</c:v>
                </c:pt>
                <c:pt idx="63">
                  <c:v>11.603467328900001</c:v>
                </c:pt>
                <c:pt idx="64">
                  <c:v>10.8989062352</c:v>
                </c:pt>
                <c:pt idx="65">
                  <c:v>8.8513435500999993</c:v>
                </c:pt>
                <c:pt idx="66">
                  <c:v>8.1984980557</c:v>
                </c:pt>
                <c:pt idx="67">
                  <c:v>8.0137541320000008</c:v>
                </c:pt>
                <c:pt idx="68">
                  <c:v>7.7765481208000002</c:v>
                </c:pt>
                <c:pt idx="69">
                  <c:v>8.0192835122999995</c:v>
                </c:pt>
                <c:pt idx="70">
                  <c:v>9.5965494835000005</c:v>
                </c:pt>
                <c:pt idx="71">
                  <c:v>9.6497245278000001</c:v>
                </c:pt>
                <c:pt idx="72">
                  <c:v>8.6846757081000003</c:v>
                </c:pt>
                <c:pt idx="73">
                  <c:v>8.1449961343999995</c:v>
                </c:pt>
                <c:pt idx="74">
                  <c:v>7.3780493523999997</c:v>
                </c:pt>
                <c:pt idx="75">
                  <c:v>7.3461886205000004</c:v>
                </c:pt>
                <c:pt idx="76">
                  <c:v>7.2704140101999997</c:v>
                </c:pt>
                <c:pt idx="77">
                  <c:v>7.3203050642000003</c:v>
                </c:pt>
                <c:pt idx="78">
                  <c:v>7.9001364825999998</c:v>
                </c:pt>
                <c:pt idx="79">
                  <c:v>8.1432337731000004</c:v>
                </c:pt>
                <c:pt idx="80">
                  <c:v>9.7356863904999997</c:v>
                </c:pt>
                <c:pt idx="81">
                  <c:v>10.760787308199999</c:v>
                </c:pt>
                <c:pt idx="82">
                  <c:v>11.621378613599999</c:v>
                </c:pt>
                <c:pt idx="83">
                  <c:v>13.5711327455</c:v>
                </c:pt>
                <c:pt idx="84">
                  <c:v>19.065693823699998</c:v>
                </c:pt>
                <c:pt idx="85">
                  <c:v>22.220897995600001</c:v>
                </c:pt>
                <c:pt idx="86">
                  <c:v>-285.53814743179998</c:v>
                </c:pt>
                <c:pt idx="87">
                  <c:v>-36.0134719789</c:v>
                </c:pt>
                <c:pt idx="88">
                  <c:v>-8.2881183069999995</c:v>
                </c:pt>
                <c:pt idx="89">
                  <c:v>-6.2043823325999998</c:v>
                </c:pt>
                <c:pt idx="90">
                  <c:v>-4.4243738384000002</c:v>
                </c:pt>
                <c:pt idx="91">
                  <c:v>-2.6036755157</c:v>
                </c:pt>
                <c:pt idx="92">
                  <c:v>-2.6036755157</c:v>
                </c:pt>
                <c:pt idx="93">
                  <c:v>-2.6036755157</c:v>
                </c:pt>
                <c:pt idx="94">
                  <c:v>-2.6036755157</c:v>
                </c:pt>
                <c:pt idx="95">
                  <c:v>-2.6036755157</c:v>
                </c:pt>
                <c:pt idx="96">
                  <c:v>-2.6036755157</c:v>
                </c:pt>
                <c:pt idx="97">
                  <c:v>-2.6036755157</c:v>
                </c:pt>
                <c:pt idx="98">
                  <c:v>-2.6036755157</c:v>
                </c:pt>
                <c:pt idx="99">
                  <c:v>-2.6036755157</c:v>
                </c:pt>
                <c:pt idx="100">
                  <c:v>-2.6036755157</c:v>
                </c:pt>
                <c:pt idx="101">
                  <c:v>-2.6036755157</c:v>
                </c:pt>
                <c:pt idx="102">
                  <c:v>-2.6036755157</c:v>
                </c:pt>
                <c:pt idx="103">
                  <c:v>-2.6036755157</c:v>
                </c:pt>
                <c:pt idx="104">
                  <c:v>-2.6036755157</c:v>
                </c:pt>
                <c:pt idx="105">
                  <c:v>-2.6036755157</c:v>
                </c:pt>
                <c:pt idx="106">
                  <c:v>-2.6036755157</c:v>
                </c:pt>
                <c:pt idx="107">
                  <c:v>-2.6036755157</c:v>
                </c:pt>
                <c:pt idx="108">
                  <c:v>-2.6036755157</c:v>
                </c:pt>
                <c:pt idx="109">
                  <c:v>-2.6036755157</c:v>
                </c:pt>
                <c:pt idx="110">
                  <c:v>-2.6036755157</c:v>
                </c:pt>
                <c:pt idx="111">
                  <c:v>-2.6036755157</c:v>
                </c:pt>
                <c:pt idx="112">
                  <c:v>-2.6036755157</c:v>
                </c:pt>
                <c:pt idx="113">
                  <c:v>-2.6036755157</c:v>
                </c:pt>
                <c:pt idx="114">
                  <c:v>-2.6036755157</c:v>
                </c:pt>
                <c:pt idx="115">
                  <c:v>-2.6036755157</c:v>
                </c:pt>
                <c:pt idx="116">
                  <c:v>-2.6036755157</c:v>
                </c:pt>
                <c:pt idx="117">
                  <c:v>-2.6036755157</c:v>
                </c:pt>
                <c:pt idx="118">
                  <c:v>-2.6036755157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6383456"/>
        <c:axId val="1336365216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336365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383456"/>
        <c:crosses val="max"/>
        <c:crossBetween val="between"/>
      </c:valAx>
      <c:catAx>
        <c:axId val="1336383456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33636521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layout>
        <c:manualLayout>
          <c:xMode val="edge"/>
          <c:yMode val="edge"/>
          <c:x val="0.63813188976377944"/>
          <c:y val="0.18055555555555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analysis_NIFTY!$E$1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analysis_NIFTY!$E$2:$E$120</c:f>
              <c:numCache>
                <c:formatCode>General</c:formatCode>
                <c:ptCount val="119"/>
                <c:pt idx="0">
                  <c:v>370880</c:v>
                </c:pt>
                <c:pt idx="1">
                  <c:v>1575451</c:v>
                </c:pt>
                <c:pt idx="2">
                  <c:v>1593756</c:v>
                </c:pt>
                <c:pt idx="3">
                  <c:v>1576993</c:v>
                </c:pt>
                <c:pt idx="4">
                  <c:v>1551781</c:v>
                </c:pt>
                <c:pt idx="5">
                  <c:v>1535873</c:v>
                </c:pt>
                <c:pt idx="6">
                  <c:v>1537365</c:v>
                </c:pt>
                <c:pt idx="7">
                  <c:v>1544888</c:v>
                </c:pt>
                <c:pt idx="8">
                  <c:v>1569849</c:v>
                </c:pt>
                <c:pt idx="9">
                  <c:v>1655865</c:v>
                </c:pt>
                <c:pt idx="10">
                  <c:v>1709139</c:v>
                </c:pt>
                <c:pt idx="11">
                  <c:v>1758515</c:v>
                </c:pt>
                <c:pt idx="12">
                  <c:v>1795989</c:v>
                </c:pt>
                <c:pt idx="13">
                  <c:v>1817242</c:v>
                </c:pt>
                <c:pt idx="14">
                  <c:v>1845375</c:v>
                </c:pt>
                <c:pt idx="15">
                  <c:v>1852275</c:v>
                </c:pt>
                <c:pt idx="16">
                  <c:v>1886841</c:v>
                </c:pt>
                <c:pt idx="17">
                  <c:v>1897498</c:v>
                </c:pt>
                <c:pt idx="18">
                  <c:v>1913666</c:v>
                </c:pt>
                <c:pt idx="19">
                  <c:v>1939991</c:v>
                </c:pt>
                <c:pt idx="20">
                  <c:v>1949278</c:v>
                </c:pt>
                <c:pt idx="21">
                  <c:v>1969707</c:v>
                </c:pt>
                <c:pt idx="22">
                  <c:v>1980665</c:v>
                </c:pt>
                <c:pt idx="23">
                  <c:v>1988406</c:v>
                </c:pt>
                <c:pt idx="24">
                  <c:v>2009582</c:v>
                </c:pt>
                <c:pt idx="25">
                  <c:v>2019457</c:v>
                </c:pt>
                <c:pt idx="26">
                  <c:v>2031197</c:v>
                </c:pt>
                <c:pt idx="27">
                  <c:v>2042358</c:v>
                </c:pt>
                <c:pt idx="28">
                  <c:v>2044371</c:v>
                </c:pt>
                <c:pt idx="29">
                  <c:v>2042881</c:v>
                </c:pt>
                <c:pt idx="30">
                  <c:v>2045949</c:v>
                </c:pt>
                <c:pt idx="31">
                  <c:v>2036385</c:v>
                </c:pt>
                <c:pt idx="32">
                  <c:v>2032678</c:v>
                </c:pt>
                <c:pt idx="33">
                  <c:v>2032067</c:v>
                </c:pt>
                <c:pt idx="34">
                  <c:v>2025001</c:v>
                </c:pt>
                <c:pt idx="35">
                  <c:v>2011768</c:v>
                </c:pt>
                <c:pt idx="36">
                  <c:v>2019345</c:v>
                </c:pt>
                <c:pt idx="37">
                  <c:v>2016402</c:v>
                </c:pt>
                <c:pt idx="38">
                  <c:v>2016066</c:v>
                </c:pt>
                <c:pt idx="39">
                  <c:v>1996519</c:v>
                </c:pt>
                <c:pt idx="40">
                  <c:v>1998499</c:v>
                </c:pt>
                <c:pt idx="41">
                  <c:v>2000030</c:v>
                </c:pt>
                <c:pt idx="42">
                  <c:v>2003723</c:v>
                </c:pt>
                <c:pt idx="43">
                  <c:v>1993047</c:v>
                </c:pt>
                <c:pt idx="44">
                  <c:v>1962902</c:v>
                </c:pt>
                <c:pt idx="45">
                  <c:v>1942536</c:v>
                </c:pt>
                <c:pt idx="46">
                  <c:v>1929183</c:v>
                </c:pt>
                <c:pt idx="47">
                  <c:v>1926347</c:v>
                </c:pt>
                <c:pt idx="48">
                  <c:v>1923903</c:v>
                </c:pt>
                <c:pt idx="49">
                  <c:v>1923175</c:v>
                </c:pt>
                <c:pt idx="50">
                  <c:v>1910078</c:v>
                </c:pt>
                <c:pt idx="51">
                  <c:v>1941345</c:v>
                </c:pt>
                <c:pt idx="52">
                  <c:v>1958154</c:v>
                </c:pt>
                <c:pt idx="53">
                  <c:v>1959022</c:v>
                </c:pt>
                <c:pt idx="54">
                  <c:v>1928818</c:v>
                </c:pt>
                <c:pt idx="55">
                  <c:v>1817279</c:v>
                </c:pt>
                <c:pt idx="56">
                  <c:v>1825104</c:v>
                </c:pt>
                <c:pt idx="57">
                  <c:v>1821147</c:v>
                </c:pt>
                <c:pt idx="58">
                  <c:v>1826346</c:v>
                </c:pt>
                <c:pt idx="59">
                  <c:v>1820676</c:v>
                </c:pt>
                <c:pt idx="60">
                  <c:v>1902216</c:v>
                </c:pt>
                <c:pt idx="61">
                  <c:v>1904667</c:v>
                </c:pt>
                <c:pt idx="62">
                  <c:v>1946757</c:v>
                </c:pt>
                <c:pt idx="63">
                  <c:v>1953026</c:v>
                </c:pt>
                <c:pt idx="64">
                  <c:v>1954054</c:v>
                </c:pt>
                <c:pt idx="65">
                  <c:v>1962573</c:v>
                </c:pt>
                <c:pt idx="66">
                  <c:v>1962909</c:v>
                </c:pt>
                <c:pt idx="67">
                  <c:v>1944281</c:v>
                </c:pt>
                <c:pt idx="68">
                  <c:v>1902167</c:v>
                </c:pt>
                <c:pt idx="69">
                  <c:v>1885935</c:v>
                </c:pt>
                <c:pt idx="70">
                  <c:v>1875636</c:v>
                </c:pt>
                <c:pt idx="71">
                  <c:v>1881098</c:v>
                </c:pt>
                <c:pt idx="72">
                  <c:v>1882664</c:v>
                </c:pt>
                <c:pt idx="73">
                  <c:v>1896318</c:v>
                </c:pt>
                <c:pt idx="74">
                  <c:v>1887851</c:v>
                </c:pt>
                <c:pt idx="75">
                  <c:v>1860650</c:v>
                </c:pt>
                <c:pt idx="76">
                  <c:v>1801754</c:v>
                </c:pt>
                <c:pt idx="77">
                  <c:v>1784339</c:v>
                </c:pt>
                <c:pt idx="78">
                  <c:v>1742304</c:v>
                </c:pt>
                <c:pt idx="79">
                  <c:v>1689550</c:v>
                </c:pt>
                <c:pt idx="80">
                  <c:v>1645331</c:v>
                </c:pt>
                <c:pt idx="81">
                  <c:v>1578360</c:v>
                </c:pt>
                <c:pt idx="82">
                  <c:v>1495439</c:v>
                </c:pt>
                <c:pt idx="83">
                  <c:v>1448352</c:v>
                </c:pt>
                <c:pt idx="84">
                  <c:v>1416276</c:v>
                </c:pt>
                <c:pt idx="85">
                  <c:v>1394628</c:v>
                </c:pt>
                <c:pt idx="86">
                  <c:v>1328609</c:v>
                </c:pt>
                <c:pt idx="87">
                  <c:v>1253737</c:v>
                </c:pt>
                <c:pt idx="88">
                  <c:v>1137710</c:v>
                </c:pt>
                <c:pt idx="89">
                  <c:v>1078818</c:v>
                </c:pt>
                <c:pt idx="90">
                  <c:v>999820</c:v>
                </c:pt>
                <c:pt idx="91">
                  <c:v>876129</c:v>
                </c:pt>
                <c:pt idx="92">
                  <c:v>876129</c:v>
                </c:pt>
                <c:pt idx="93">
                  <c:v>876129</c:v>
                </c:pt>
                <c:pt idx="94">
                  <c:v>876129</c:v>
                </c:pt>
                <c:pt idx="95">
                  <c:v>876129</c:v>
                </c:pt>
                <c:pt idx="96">
                  <c:v>876129</c:v>
                </c:pt>
                <c:pt idx="97">
                  <c:v>876129</c:v>
                </c:pt>
                <c:pt idx="98">
                  <c:v>876129</c:v>
                </c:pt>
                <c:pt idx="99">
                  <c:v>876129</c:v>
                </c:pt>
                <c:pt idx="100">
                  <c:v>876129</c:v>
                </c:pt>
                <c:pt idx="101">
                  <c:v>876129</c:v>
                </c:pt>
                <c:pt idx="102">
                  <c:v>876129</c:v>
                </c:pt>
                <c:pt idx="103">
                  <c:v>876129</c:v>
                </c:pt>
                <c:pt idx="104">
                  <c:v>876129</c:v>
                </c:pt>
                <c:pt idx="105">
                  <c:v>876129</c:v>
                </c:pt>
                <c:pt idx="106">
                  <c:v>876129</c:v>
                </c:pt>
                <c:pt idx="107">
                  <c:v>876129</c:v>
                </c:pt>
                <c:pt idx="108">
                  <c:v>876129</c:v>
                </c:pt>
                <c:pt idx="109">
                  <c:v>876129</c:v>
                </c:pt>
                <c:pt idx="110">
                  <c:v>876129</c:v>
                </c:pt>
                <c:pt idx="111">
                  <c:v>876129</c:v>
                </c:pt>
                <c:pt idx="112">
                  <c:v>876129</c:v>
                </c:pt>
                <c:pt idx="113">
                  <c:v>876129</c:v>
                </c:pt>
                <c:pt idx="114">
                  <c:v>876129</c:v>
                </c:pt>
                <c:pt idx="115">
                  <c:v>876129</c:v>
                </c:pt>
                <c:pt idx="116">
                  <c:v>876129</c:v>
                </c:pt>
                <c:pt idx="117">
                  <c:v>876129</c:v>
                </c:pt>
                <c:pt idx="118">
                  <c:v>876129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ser>
          <c:idx val="1"/>
          <c:order val="1"/>
          <c:tx>
            <c:strRef>
              <c:f>analysis_NIFTY!$F$1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analysis_NIFTY!$F$2:$F$120</c:f>
              <c:numCache>
                <c:formatCode>General</c:formatCode>
                <c:ptCount val="119"/>
                <c:pt idx="0">
                  <c:v>381727</c:v>
                </c:pt>
                <c:pt idx="1">
                  <c:v>680870</c:v>
                </c:pt>
                <c:pt idx="2">
                  <c:v>689143</c:v>
                </c:pt>
                <c:pt idx="3">
                  <c:v>700700</c:v>
                </c:pt>
                <c:pt idx="4">
                  <c:v>726508</c:v>
                </c:pt>
                <c:pt idx="5">
                  <c:v>751033</c:v>
                </c:pt>
                <c:pt idx="6">
                  <c:v>755915</c:v>
                </c:pt>
                <c:pt idx="7">
                  <c:v>740813</c:v>
                </c:pt>
                <c:pt idx="8">
                  <c:v>731448</c:v>
                </c:pt>
                <c:pt idx="9">
                  <c:v>484242</c:v>
                </c:pt>
                <c:pt idx="10">
                  <c:v>378341</c:v>
                </c:pt>
                <c:pt idx="11">
                  <c:v>437949</c:v>
                </c:pt>
                <c:pt idx="12">
                  <c:v>425409</c:v>
                </c:pt>
                <c:pt idx="13">
                  <c:v>426251</c:v>
                </c:pt>
                <c:pt idx="14">
                  <c:v>434549</c:v>
                </c:pt>
                <c:pt idx="15">
                  <c:v>467957</c:v>
                </c:pt>
                <c:pt idx="16">
                  <c:v>457602</c:v>
                </c:pt>
                <c:pt idx="17">
                  <c:v>477458</c:v>
                </c:pt>
                <c:pt idx="18">
                  <c:v>478376</c:v>
                </c:pt>
                <c:pt idx="19">
                  <c:v>483574</c:v>
                </c:pt>
                <c:pt idx="20">
                  <c:v>500638</c:v>
                </c:pt>
                <c:pt idx="21">
                  <c:v>501539</c:v>
                </c:pt>
                <c:pt idx="22">
                  <c:v>526981</c:v>
                </c:pt>
                <c:pt idx="23">
                  <c:v>535984</c:v>
                </c:pt>
                <c:pt idx="24">
                  <c:v>541659</c:v>
                </c:pt>
                <c:pt idx="25">
                  <c:v>547328</c:v>
                </c:pt>
                <c:pt idx="26">
                  <c:v>537683</c:v>
                </c:pt>
                <c:pt idx="27">
                  <c:v>500918</c:v>
                </c:pt>
                <c:pt idx="28">
                  <c:v>507992</c:v>
                </c:pt>
                <c:pt idx="29">
                  <c:v>509792</c:v>
                </c:pt>
                <c:pt idx="30">
                  <c:v>508623</c:v>
                </c:pt>
                <c:pt idx="31">
                  <c:v>515114</c:v>
                </c:pt>
                <c:pt idx="32">
                  <c:v>527946</c:v>
                </c:pt>
                <c:pt idx="33">
                  <c:v>530016</c:v>
                </c:pt>
                <c:pt idx="34">
                  <c:v>535003</c:v>
                </c:pt>
                <c:pt idx="35">
                  <c:v>542958</c:v>
                </c:pt>
                <c:pt idx="36">
                  <c:v>536181</c:v>
                </c:pt>
                <c:pt idx="37">
                  <c:v>534433</c:v>
                </c:pt>
                <c:pt idx="38">
                  <c:v>545201</c:v>
                </c:pt>
                <c:pt idx="39">
                  <c:v>554125</c:v>
                </c:pt>
                <c:pt idx="40">
                  <c:v>555401</c:v>
                </c:pt>
                <c:pt idx="41">
                  <c:v>559222</c:v>
                </c:pt>
                <c:pt idx="42">
                  <c:v>554000</c:v>
                </c:pt>
                <c:pt idx="43">
                  <c:v>563894</c:v>
                </c:pt>
                <c:pt idx="44">
                  <c:v>572244</c:v>
                </c:pt>
                <c:pt idx="45">
                  <c:v>577387</c:v>
                </c:pt>
                <c:pt idx="46">
                  <c:v>570945</c:v>
                </c:pt>
                <c:pt idx="47">
                  <c:v>583885</c:v>
                </c:pt>
                <c:pt idx="48">
                  <c:v>585665</c:v>
                </c:pt>
                <c:pt idx="49">
                  <c:v>578997</c:v>
                </c:pt>
                <c:pt idx="50">
                  <c:v>581776</c:v>
                </c:pt>
                <c:pt idx="51">
                  <c:v>568132</c:v>
                </c:pt>
                <c:pt idx="52">
                  <c:v>557294</c:v>
                </c:pt>
                <c:pt idx="53">
                  <c:v>548835</c:v>
                </c:pt>
                <c:pt idx="54">
                  <c:v>575147</c:v>
                </c:pt>
                <c:pt idx="55">
                  <c:v>552610</c:v>
                </c:pt>
                <c:pt idx="56">
                  <c:v>536107</c:v>
                </c:pt>
                <c:pt idx="57">
                  <c:v>553546</c:v>
                </c:pt>
                <c:pt idx="58">
                  <c:v>548692</c:v>
                </c:pt>
                <c:pt idx="59">
                  <c:v>455348</c:v>
                </c:pt>
                <c:pt idx="60">
                  <c:v>403894</c:v>
                </c:pt>
                <c:pt idx="61">
                  <c:v>152045</c:v>
                </c:pt>
                <c:pt idx="62">
                  <c:v>130205</c:v>
                </c:pt>
                <c:pt idx="63">
                  <c:v>168314</c:v>
                </c:pt>
                <c:pt idx="64">
                  <c:v>179289</c:v>
                </c:pt>
                <c:pt idx="65">
                  <c:v>221726</c:v>
                </c:pt>
                <c:pt idx="66">
                  <c:v>239423</c:v>
                </c:pt>
                <c:pt idx="67">
                  <c:v>242618</c:v>
                </c:pt>
                <c:pt idx="68">
                  <c:v>244603</c:v>
                </c:pt>
                <c:pt idx="69">
                  <c:v>235175</c:v>
                </c:pt>
                <c:pt idx="70">
                  <c:v>195449</c:v>
                </c:pt>
                <c:pt idx="71">
                  <c:v>194938</c:v>
                </c:pt>
                <c:pt idx="72">
                  <c:v>216780</c:v>
                </c:pt>
                <c:pt idx="73">
                  <c:v>232820</c:v>
                </c:pt>
                <c:pt idx="74">
                  <c:v>255874</c:v>
                </c:pt>
                <c:pt idx="75">
                  <c:v>253281</c:v>
                </c:pt>
                <c:pt idx="76">
                  <c:v>247820</c:v>
                </c:pt>
                <c:pt idx="77">
                  <c:v>243752</c:v>
                </c:pt>
                <c:pt idx="78">
                  <c:v>220541</c:v>
                </c:pt>
                <c:pt idx="79">
                  <c:v>207479</c:v>
                </c:pt>
                <c:pt idx="80">
                  <c:v>169000</c:v>
                </c:pt>
                <c:pt idx="81">
                  <c:v>146677</c:v>
                </c:pt>
                <c:pt idx="82">
                  <c:v>128680</c:v>
                </c:pt>
                <c:pt idx="83">
                  <c:v>106723</c:v>
                </c:pt>
                <c:pt idx="84">
                  <c:v>74284</c:v>
                </c:pt>
                <c:pt idx="85">
                  <c:v>62762</c:v>
                </c:pt>
                <c:pt idx="86">
                  <c:v>-4653</c:v>
                </c:pt>
                <c:pt idx="87">
                  <c:v>-34813</c:v>
                </c:pt>
                <c:pt idx="88">
                  <c:v>-137270</c:v>
                </c:pt>
                <c:pt idx="89">
                  <c:v>-173880</c:v>
                </c:pt>
                <c:pt idx="90">
                  <c:v>-225980</c:v>
                </c:pt>
                <c:pt idx="91">
                  <c:v>-336497</c:v>
                </c:pt>
                <c:pt idx="92">
                  <c:v>-336497</c:v>
                </c:pt>
                <c:pt idx="93">
                  <c:v>-336497</c:v>
                </c:pt>
                <c:pt idx="94">
                  <c:v>-336497</c:v>
                </c:pt>
                <c:pt idx="95">
                  <c:v>-336497</c:v>
                </c:pt>
                <c:pt idx="96">
                  <c:v>-336497</c:v>
                </c:pt>
                <c:pt idx="97">
                  <c:v>-336497</c:v>
                </c:pt>
                <c:pt idx="98">
                  <c:v>-336497</c:v>
                </c:pt>
                <c:pt idx="99">
                  <c:v>-336497</c:v>
                </c:pt>
                <c:pt idx="100">
                  <c:v>-336497</c:v>
                </c:pt>
                <c:pt idx="101">
                  <c:v>-336497</c:v>
                </c:pt>
                <c:pt idx="102">
                  <c:v>-336497</c:v>
                </c:pt>
                <c:pt idx="103">
                  <c:v>-336497</c:v>
                </c:pt>
                <c:pt idx="104">
                  <c:v>-336497</c:v>
                </c:pt>
                <c:pt idx="105">
                  <c:v>-336497</c:v>
                </c:pt>
                <c:pt idx="106">
                  <c:v>-336497</c:v>
                </c:pt>
                <c:pt idx="107">
                  <c:v>-336497</c:v>
                </c:pt>
                <c:pt idx="108">
                  <c:v>-336497</c:v>
                </c:pt>
                <c:pt idx="109">
                  <c:v>-336497</c:v>
                </c:pt>
                <c:pt idx="110">
                  <c:v>-336497</c:v>
                </c:pt>
                <c:pt idx="111">
                  <c:v>-336497</c:v>
                </c:pt>
                <c:pt idx="112">
                  <c:v>-336497</c:v>
                </c:pt>
                <c:pt idx="113">
                  <c:v>-336497</c:v>
                </c:pt>
                <c:pt idx="114">
                  <c:v>-336497</c:v>
                </c:pt>
                <c:pt idx="115">
                  <c:v>-336497</c:v>
                </c:pt>
                <c:pt idx="116">
                  <c:v>-336497</c:v>
                </c:pt>
                <c:pt idx="117">
                  <c:v>-336497</c:v>
                </c:pt>
                <c:pt idx="118">
                  <c:v>-336497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ser>
          <c:idx val="2"/>
          <c:order val="2"/>
          <c:tx>
            <c:strRef>
              <c:f>analysis_NIFTY!$G$1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analysis_NIFTY!$G$2:$G$120</c:f>
              <c:numCache>
                <c:formatCode>General</c:formatCode>
                <c:ptCount val="119"/>
                <c:pt idx="0">
                  <c:v>-10847</c:v>
                </c:pt>
                <c:pt idx="1">
                  <c:v>894581</c:v>
                </c:pt>
                <c:pt idx="2">
                  <c:v>904613</c:v>
                </c:pt>
                <c:pt idx="3">
                  <c:v>876293</c:v>
                </c:pt>
                <c:pt idx="4">
                  <c:v>825273</c:v>
                </c:pt>
                <c:pt idx="5">
                  <c:v>784840</c:v>
                </c:pt>
                <c:pt idx="6">
                  <c:v>781450</c:v>
                </c:pt>
                <c:pt idx="7">
                  <c:v>804075</c:v>
                </c:pt>
                <c:pt idx="8">
                  <c:v>838401</c:v>
                </c:pt>
                <c:pt idx="9">
                  <c:v>1171623</c:v>
                </c:pt>
                <c:pt idx="10">
                  <c:v>1330798</c:v>
                </c:pt>
                <c:pt idx="11">
                  <c:v>1320566</c:v>
                </c:pt>
                <c:pt idx="12">
                  <c:v>1370580</c:v>
                </c:pt>
                <c:pt idx="13">
                  <c:v>1390991</c:v>
                </c:pt>
                <c:pt idx="14">
                  <c:v>1410826</c:v>
                </c:pt>
                <c:pt idx="15">
                  <c:v>1384318</c:v>
                </c:pt>
                <c:pt idx="16">
                  <c:v>1429239</c:v>
                </c:pt>
                <c:pt idx="17">
                  <c:v>1420040</c:v>
                </c:pt>
                <c:pt idx="18">
                  <c:v>1435290</c:v>
                </c:pt>
                <c:pt idx="19">
                  <c:v>1456417</c:v>
                </c:pt>
                <c:pt idx="20">
                  <c:v>1448640</c:v>
                </c:pt>
                <c:pt idx="21">
                  <c:v>1468168</c:v>
                </c:pt>
                <c:pt idx="22">
                  <c:v>1453684</c:v>
                </c:pt>
                <c:pt idx="23">
                  <c:v>1452422</c:v>
                </c:pt>
                <c:pt idx="24">
                  <c:v>1467923</c:v>
                </c:pt>
                <c:pt idx="25">
                  <c:v>1472129</c:v>
                </c:pt>
                <c:pt idx="26">
                  <c:v>1493514</c:v>
                </c:pt>
                <c:pt idx="27">
                  <c:v>1541440</c:v>
                </c:pt>
                <c:pt idx="28">
                  <c:v>1536379</c:v>
                </c:pt>
                <c:pt idx="29">
                  <c:v>1533089</c:v>
                </c:pt>
                <c:pt idx="30">
                  <c:v>1537326</c:v>
                </c:pt>
                <c:pt idx="31">
                  <c:v>1521271</c:v>
                </c:pt>
                <c:pt idx="32">
                  <c:v>1504732</c:v>
                </c:pt>
                <c:pt idx="33">
                  <c:v>1502051</c:v>
                </c:pt>
                <c:pt idx="34">
                  <c:v>1489998</c:v>
                </c:pt>
                <c:pt idx="35">
                  <c:v>1468810</c:v>
                </c:pt>
                <c:pt idx="36">
                  <c:v>1483164</c:v>
                </c:pt>
                <c:pt idx="37">
                  <c:v>1481969</c:v>
                </c:pt>
                <c:pt idx="38">
                  <c:v>1470865</c:v>
                </c:pt>
                <c:pt idx="39">
                  <c:v>1442394</c:v>
                </c:pt>
                <c:pt idx="40">
                  <c:v>1443098</c:v>
                </c:pt>
                <c:pt idx="41">
                  <c:v>1440808</c:v>
                </c:pt>
                <c:pt idx="42">
                  <c:v>1449723</c:v>
                </c:pt>
                <c:pt idx="43">
                  <c:v>1429153</c:v>
                </c:pt>
                <c:pt idx="44">
                  <c:v>1390658</c:v>
                </c:pt>
                <c:pt idx="45">
                  <c:v>1365149</c:v>
                </c:pt>
                <c:pt idx="46">
                  <c:v>1358238</c:v>
                </c:pt>
                <c:pt idx="47">
                  <c:v>1342462</c:v>
                </c:pt>
                <c:pt idx="48">
                  <c:v>1338238</c:v>
                </c:pt>
                <c:pt idx="49">
                  <c:v>1344178</c:v>
                </c:pt>
                <c:pt idx="50">
                  <c:v>1328302</c:v>
                </c:pt>
                <c:pt idx="51">
                  <c:v>1373213</c:v>
                </c:pt>
                <c:pt idx="52">
                  <c:v>1400860</c:v>
                </c:pt>
                <c:pt idx="53">
                  <c:v>1410187</c:v>
                </c:pt>
                <c:pt idx="54">
                  <c:v>1353671</c:v>
                </c:pt>
                <c:pt idx="55">
                  <c:v>1264669</c:v>
                </c:pt>
                <c:pt idx="56">
                  <c:v>1288997</c:v>
                </c:pt>
                <c:pt idx="57">
                  <c:v>1267601</c:v>
                </c:pt>
                <c:pt idx="58">
                  <c:v>1277654</c:v>
                </c:pt>
                <c:pt idx="59">
                  <c:v>1365328</c:v>
                </c:pt>
                <c:pt idx="60">
                  <c:v>1498322</c:v>
                </c:pt>
                <c:pt idx="61">
                  <c:v>1752622</c:v>
                </c:pt>
                <c:pt idx="62">
                  <c:v>1816552</c:v>
                </c:pt>
                <c:pt idx="63">
                  <c:v>1784712</c:v>
                </c:pt>
                <c:pt idx="64">
                  <c:v>1774765</c:v>
                </c:pt>
                <c:pt idx="65">
                  <c:v>1740847</c:v>
                </c:pt>
                <c:pt idx="66">
                  <c:v>1723486</c:v>
                </c:pt>
                <c:pt idx="67">
                  <c:v>1701663</c:v>
                </c:pt>
                <c:pt idx="68">
                  <c:v>1657564</c:v>
                </c:pt>
                <c:pt idx="69">
                  <c:v>1650760</c:v>
                </c:pt>
                <c:pt idx="70">
                  <c:v>1680187</c:v>
                </c:pt>
                <c:pt idx="71">
                  <c:v>1686160</c:v>
                </c:pt>
                <c:pt idx="72">
                  <c:v>1665884</c:v>
                </c:pt>
                <c:pt idx="73">
                  <c:v>1663498</c:v>
                </c:pt>
                <c:pt idx="74">
                  <c:v>1631977</c:v>
                </c:pt>
                <c:pt idx="75">
                  <c:v>1607369</c:v>
                </c:pt>
                <c:pt idx="76">
                  <c:v>1553934</c:v>
                </c:pt>
                <c:pt idx="77">
                  <c:v>1540587</c:v>
                </c:pt>
                <c:pt idx="78">
                  <c:v>1521763</c:v>
                </c:pt>
                <c:pt idx="79">
                  <c:v>1482071</c:v>
                </c:pt>
                <c:pt idx="80">
                  <c:v>1476331</c:v>
                </c:pt>
                <c:pt idx="81">
                  <c:v>1431683</c:v>
                </c:pt>
                <c:pt idx="82">
                  <c:v>1366759</c:v>
                </c:pt>
                <c:pt idx="83">
                  <c:v>1341629</c:v>
                </c:pt>
                <c:pt idx="84">
                  <c:v>1341992</c:v>
                </c:pt>
                <c:pt idx="85">
                  <c:v>1331866</c:v>
                </c:pt>
                <c:pt idx="86">
                  <c:v>1333262</c:v>
                </c:pt>
                <c:pt idx="87">
                  <c:v>1288550</c:v>
                </c:pt>
                <c:pt idx="88">
                  <c:v>1274980</c:v>
                </c:pt>
                <c:pt idx="89">
                  <c:v>1252698</c:v>
                </c:pt>
                <c:pt idx="90">
                  <c:v>1225800</c:v>
                </c:pt>
                <c:pt idx="91">
                  <c:v>1212626</c:v>
                </c:pt>
                <c:pt idx="92">
                  <c:v>1212626</c:v>
                </c:pt>
                <c:pt idx="93">
                  <c:v>1212626</c:v>
                </c:pt>
                <c:pt idx="94">
                  <c:v>1212626</c:v>
                </c:pt>
                <c:pt idx="95">
                  <c:v>1212626</c:v>
                </c:pt>
                <c:pt idx="96">
                  <c:v>1212626</c:v>
                </c:pt>
                <c:pt idx="97">
                  <c:v>1212626</c:v>
                </c:pt>
                <c:pt idx="98">
                  <c:v>1212626</c:v>
                </c:pt>
                <c:pt idx="99">
                  <c:v>1212626</c:v>
                </c:pt>
                <c:pt idx="100">
                  <c:v>1212626</c:v>
                </c:pt>
                <c:pt idx="101">
                  <c:v>1212626</c:v>
                </c:pt>
                <c:pt idx="102">
                  <c:v>1212626</c:v>
                </c:pt>
                <c:pt idx="103">
                  <c:v>1212626</c:v>
                </c:pt>
                <c:pt idx="104">
                  <c:v>1212626</c:v>
                </c:pt>
                <c:pt idx="105">
                  <c:v>1212626</c:v>
                </c:pt>
                <c:pt idx="106">
                  <c:v>1212626</c:v>
                </c:pt>
                <c:pt idx="107">
                  <c:v>1212626</c:v>
                </c:pt>
                <c:pt idx="108">
                  <c:v>1212626</c:v>
                </c:pt>
                <c:pt idx="109">
                  <c:v>1212626</c:v>
                </c:pt>
                <c:pt idx="110">
                  <c:v>1212626</c:v>
                </c:pt>
                <c:pt idx="111">
                  <c:v>1212626</c:v>
                </c:pt>
                <c:pt idx="112">
                  <c:v>1212626</c:v>
                </c:pt>
                <c:pt idx="113">
                  <c:v>1212626</c:v>
                </c:pt>
                <c:pt idx="114">
                  <c:v>1212626</c:v>
                </c:pt>
                <c:pt idx="115">
                  <c:v>1212626</c:v>
                </c:pt>
                <c:pt idx="116">
                  <c:v>1212626</c:v>
                </c:pt>
                <c:pt idx="117">
                  <c:v>1212626</c:v>
                </c:pt>
                <c:pt idx="118">
                  <c:v>1212626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strike_oi_NIFTY!$A$2</c:f>
              <c:strCache>
                <c:ptCount val="1"/>
                <c:pt idx="0">
                  <c:v>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strike_oi_NIFTY!$B$2:$AE$2</c15:sqref>
                  </c15:fullRef>
                </c:ext>
              </c:extLst>
              <c:f>strike_oi_NIFTY!$D$2:$AE$2</c:f>
              <c:numCache>
                <c:formatCode>General</c:formatCode>
                <c:ptCount val="28"/>
                <c:pt idx="0">
                  <c:v>23250</c:v>
                </c:pt>
                <c:pt idx="1">
                  <c:v>23300</c:v>
                </c:pt>
                <c:pt idx="2">
                  <c:v>23350</c:v>
                </c:pt>
                <c:pt idx="3">
                  <c:v>23400</c:v>
                </c:pt>
                <c:pt idx="4">
                  <c:v>23450</c:v>
                </c:pt>
                <c:pt idx="5">
                  <c:v>23500</c:v>
                </c:pt>
                <c:pt idx="6">
                  <c:v>23550</c:v>
                </c:pt>
                <c:pt idx="7">
                  <c:v>23600</c:v>
                </c:pt>
                <c:pt idx="8">
                  <c:v>23650</c:v>
                </c:pt>
                <c:pt idx="9">
                  <c:v>23700</c:v>
                </c:pt>
                <c:pt idx="10">
                  <c:v>23750</c:v>
                </c:pt>
                <c:pt idx="11">
                  <c:v>23800</c:v>
                </c:pt>
                <c:pt idx="12">
                  <c:v>23850</c:v>
                </c:pt>
                <c:pt idx="13">
                  <c:v>23150</c:v>
                </c:pt>
                <c:pt idx="14">
                  <c:v>23200</c:v>
                </c:pt>
                <c:pt idx="15">
                  <c:v>23250</c:v>
                </c:pt>
                <c:pt idx="16">
                  <c:v>23300</c:v>
                </c:pt>
                <c:pt idx="17">
                  <c:v>23350</c:v>
                </c:pt>
                <c:pt idx="18">
                  <c:v>23400</c:v>
                </c:pt>
                <c:pt idx="19">
                  <c:v>23450</c:v>
                </c:pt>
                <c:pt idx="20">
                  <c:v>23500</c:v>
                </c:pt>
                <c:pt idx="21">
                  <c:v>23550</c:v>
                </c:pt>
                <c:pt idx="22">
                  <c:v>23600</c:v>
                </c:pt>
                <c:pt idx="23">
                  <c:v>23650</c:v>
                </c:pt>
                <c:pt idx="24">
                  <c:v>23700</c:v>
                </c:pt>
                <c:pt idx="25">
                  <c:v>23750</c:v>
                </c:pt>
                <c:pt idx="26">
                  <c:v>23800</c:v>
                </c:pt>
                <c:pt idx="27">
                  <c:v>23850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6-4766-B54B-ECB141CE5D32}"/>
            </c:ext>
          </c:extLst>
        </c:ser>
        <c:ser>
          <c:idx val="1"/>
          <c:order val="1"/>
          <c:tx>
            <c:strRef>
              <c:f>strike_oi_NIFTY!$A$3</c:f>
              <c:strCache>
                <c:ptCount val="1"/>
                <c:pt idx="0">
                  <c:v>08:10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strike_oi_NIFTY!$B$3:$AE$3</c15:sqref>
                  </c15:fullRef>
                </c:ext>
              </c:extLst>
              <c:f>strike_oi_NIFTY!$D$3:$AE$3</c:f>
              <c:numCache>
                <c:formatCode>General</c:formatCode>
                <c:ptCount val="28"/>
                <c:pt idx="0">
                  <c:v>3039</c:v>
                </c:pt>
                <c:pt idx="1">
                  <c:v>14305</c:v>
                </c:pt>
                <c:pt idx="2">
                  <c:v>10177</c:v>
                </c:pt>
                <c:pt idx="3">
                  <c:v>87744</c:v>
                </c:pt>
                <c:pt idx="4">
                  <c:v>77086</c:v>
                </c:pt>
                <c:pt idx="5">
                  <c:v>180147</c:v>
                </c:pt>
                <c:pt idx="6">
                  <c:v>73309</c:v>
                </c:pt>
                <c:pt idx="7">
                  <c:v>126640</c:v>
                </c:pt>
                <c:pt idx="8">
                  <c:v>78710</c:v>
                </c:pt>
                <c:pt idx="9">
                  <c:v>140524</c:v>
                </c:pt>
                <c:pt idx="10">
                  <c:v>78122</c:v>
                </c:pt>
                <c:pt idx="11">
                  <c:v>146649</c:v>
                </c:pt>
                <c:pt idx="12">
                  <c:v>56202</c:v>
                </c:pt>
                <c:pt idx="13">
                  <c:v>30074</c:v>
                </c:pt>
                <c:pt idx="14">
                  <c:v>113732</c:v>
                </c:pt>
                <c:pt idx="15">
                  <c:v>28655</c:v>
                </c:pt>
                <c:pt idx="16">
                  <c:v>96039</c:v>
                </c:pt>
                <c:pt idx="17">
                  <c:v>52545</c:v>
                </c:pt>
                <c:pt idx="18">
                  <c:v>122869</c:v>
                </c:pt>
                <c:pt idx="19">
                  <c:v>48617</c:v>
                </c:pt>
                <c:pt idx="20">
                  <c:v>96072</c:v>
                </c:pt>
                <c:pt idx="21">
                  <c:v>21608</c:v>
                </c:pt>
                <c:pt idx="22">
                  <c:v>34862</c:v>
                </c:pt>
                <c:pt idx="23">
                  <c:v>12351</c:v>
                </c:pt>
                <c:pt idx="24">
                  <c:v>33903</c:v>
                </c:pt>
                <c:pt idx="25">
                  <c:v>14131</c:v>
                </c:pt>
                <c:pt idx="26">
                  <c:v>25860</c:v>
                </c:pt>
                <c:pt idx="27">
                  <c:v>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6-4766-B54B-ECB141CE5D32}"/>
            </c:ext>
          </c:extLst>
        </c:ser>
        <c:ser>
          <c:idx val="2"/>
          <c:order val="2"/>
          <c:tx>
            <c:strRef>
              <c:f>strike_oi_NIFTY!$A$4</c:f>
              <c:strCache>
                <c:ptCount val="1"/>
                <c:pt idx="0">
                  <c:v>10:51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strike_oi_NIFTY!$B$4:$AE$4</c15:sqref>
                  </c15:fullRef>
                </c:ext>
              </c:extLst>
              <c:f>strike_oi_NIFTY!$D$4:$AE$4</c:f>
              <c:numCache>
                <c:formatCode>General</c:formatCode>
                <c:ptCount val="28"/>
                <c:pt idx="0">
                  <c:v>108046</c:v>
                </c:pt>
                <c:pt idx="1">
                  <c:v>200450</c:v>
                </c:pt>
                <c:pt idx="2">
                  <c:v>131659</c:v>
                </c:pt>
                <c:pt idx="3">
                  <c:v>164309</c:v>
                </c:pt>
                <c:pt idx="4">
                  <c:v>98209</c:v>
                </c:pt>
                <c:pt idx="5">
                  <c:v>230012</c:v>
                </c:pt>
                <c:pt idx="6">
                  <c:v>89949</c:v>
                </c:pt>
                <c:pt idx="7">
                  <c:v>150880</c:v>
                </c:pt>
                <c:pt idx="8">
                  <c:v>79717</c:v>
                </c:pt>
                <c:pt idx="9">
                  <c:v>168497</c:v>
                </c:pt>
                <c:pt idx="10">
                  <c:v>81326</c:v>
                </c:pt>
                <c:pt idx="11">
                  <c:v>158562</c:v>
                </c:pt>
                <c:pt idx="12">
                  <c:v>49344</c:v>
                </c:pt>
                <c:pt idx="13">
                  <c:v>104922</c:v>
                </c:pt>
                <c:pt idx="14">
                  <c:v>316285</c:v>
                </c:pt>
                <c:pt idx="15">
                  <c:v>288914</c:v>
                </c:pt>
                <c:pt idx="16">
                  <c:v>344672</c:v>
                </c:pt>
                <c:pt idx="17">
                  <c:v>110425</c:v>
                </c:pt>
                <c:pt idx="18">
                  <c:v>110316</c:v>
                </c:pt>
                <c:pt idx="19">
                  <c:v>34254</c:v>
                </c:pt>
                <c:pt idx="20">
                  <c:v>71710</c:v>
                </c:pt>
                <c:pt idx="21">
                  <c:v>18625</c:v>
                </c:pt>
                <c:pt idx="22">
                  <c:v>29251</c:v>
                </c:pt>
                <c:pt idx="23">
                  <c:v>10191</c:v>
                </c:pt>
                <c:pt idx="24">
                  <c:v>28494</c:v>
                </c:pt>
                <c:pt idx="25">
                  <c:v>12741</c:v>
                </c:pt>
                <c:pt idx="26">
                  <c:v>20493</c:v>
                </c:pt>
                <c:pt idx="27">
                  <c:v>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26-4766-B54B-ECB141CE5D32}"/>
            </c:ext>
          </c:extLst>
        </c:ser>
        <c:ser>
          <c:idx val="3"/>
          <c:order val="3"/>
          <c:tx>
            <c:strRef>
              <c:f>strike_oi_NIFTY!$A$5</c:f>
              <c:strCache>
                <c:ptCount val="1"/>
                <c:pt idx="0">
                  <c:v>10:54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strike_oi_NIFTY!$B$5:$AE$5</c15:sqref>
                  </c15:fullRef>
                </c:ext>
              </c:extLst>
              <c:f>strike_oi_NIFTY!$D$5:$AE$5</c:f>
              <c:numCache>
                <c:formatCode>General</c:formatCode>
                <c:ptCount val="28"/>
                <c:pt idx="0">
                  <c:v>108846</c:v>
                </c:pt>
                <c:pt idx="1">
                  <c:v>203196</c:v>
                </c:pt>
                <c:pt idx="2">
                  <c:v>133036</c:v>
                </c:pt>
                <c:pt idx="3">
                  <c:v>167308</c:v>
                </c:pt>
                <c:pt idx="4">
                  <c:v>99626</c:v>
                </c:pt>
                <c:pt idx="5">
                  <c:v>232069</c:v>
                </c:pt>
                <c:pt idx="6">
                  <c:v>90404</c:v>
                </c:pt>
                <c:pt idx="7">
                  <c:v>151577</c:v>
                </c:pt>
                <c:pt idx="8">
                  <c:v>79999</c:v>
                </c:pt>
                <c:pt idx="9">
                  <c:v>168300</c:v>
                </c:pt>
                <c:pt idx="10">
                  <c:v>82895</c:v>
                </c:pt>
                <c:pt idx="11">
                  <c:v>158114</c:v>
                </c:pt>
                <c:pt idx="12">
                  <c:v>50384</c:v>
                </c:pt>
                <c:pt idx="13">
                  <c:v>106368</c:v>
                </c:pt>
                <c:pt idx="14">
                  <c:v>318247</c:v>
                </c:pt>
                <c:pt idx="15">
                  <c:v>289418</c:v>
                </c:pt>
                <c:pt idx="16">
                  <c:v>350252</c:v>
                </c:pt>
                <c:pt idx="17">
                  <c:v>111510</c:v>
                </c:pt>
                <c:pt idx="18">
                  <c:v>109729</c:v>
                </c:pt>
                <c:pt idx="19">
                  <c:v>33769</c:v>
                </c:pt>
                <c:pt idx="20">
                  <c:v>71272</c:v>
                </c:pt>
                <c:pt idx="21">
                  <c:v>18394</c:v>
                </c:pt>
                <c:pt idx="22">
                  <c:v>28047</c:v>
                </c:pt>
                <c:pt idx="23">
                  <c:v>9955</c:v>
                </c:pt>
                <c:pt idx="24">
                  <c:v>28197</c:v>
                </c:pt>
                <c:pt idx="25">
                  <c:v>12737</c:v>
                </c:pt>
                <c:pt idx="26">
                  <c:v>20381</c:v>
                </c:pt>
                <c:pt idx="27">
                  <c:v>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26-4766-B54B-ECB141CE5D32}"/>
            </c:ext>
          </c:extLst>
        </c:ser>
        <c:ser>
          <c:idx val="4"/>
          <c:order val="4"/>
          <c:tx>
            <c:strRef>
              <c:f>strike_oi_NIFTY!$A$6</c:f>
              <c:strCache>
                <c:ptCount val="1"/>
                <c:pt idx="0">
                  <c:v>10:58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strike_oi_NIFTY!$B$6:$AE$6</c15:sqref>
                  </c15:fullRef>
                </c:ext>
              </c:extLst>
              <c:f>strike_oi_NIFTY!$D$6:$AE$6</c:f>
              <c:numCache>
                <c:formatCode>General</c:formatCode>
                <c:ptCount val="28"/>
                <c:pt idx="0">
                  <c:v>110601</c:v>
                </c:pt>
                <c:pt idx="1">
                  <c:v>209466</c:v>
                </c:pt>
                <c:pt idx="2">
                  <c:v>135160</c:v>
                </c:pt>
                <c:pt idx="3">
                  <c:v>169179</c:v>
                </c:pt>
                <c:pt idx="4">
                  <c:v>100195</c:v>
                </c:pt>
                <c:pt idx="5">
                  <c:v>233593</c:v>
                </c:pt>
                <c:pt idx="6">
                  <c:v>90607</c:v>
                </c:pt>
                <c:pt idx="7">
                  <c:v>152261</c:v>
                </c:pt>
                <c:pt idx="8">
                  <c:v>79445</c:v>
                </c:pt>
                <c:pt idx="9">
                  <c:v>168911</c:v>
                </c:pt>
                <c:pt idx="10">
                  <c:v>81250</c:v>
                </c:pt>
                <c:pt idx="11">
                  <c:v>158239</c:v>
                </c:pt>
                <c:pt idx="12">
                  <c:v>50372</c:v>
                </c:pt>
                <c:pt idx="13">
                  <c:v>105859</c:v>
                </c:pt>
                <c:pt idx="14">
                  <c:v>315686</c:v>
                </c:pt>
                <c:pt idx="15">
                  <c:v>287371</c:v>
                </c:pt>
                <c:pt idx="16">
                  <c:v>348477</c:v>
                </c:pt>
                <c:pt idx="17">
                  <c:v>108339</c:v>
                </c:pt>
                <c:pt idx="18">
                  <c:v>107316</c:v>
                </c:pt>
                <c:pt idx="19">
                  <c:v>33517</c:v>
                </c:pt>
                <c:pt idx="20">
                  <c:v>70270</c:v>
                </c:pt>
                <c:pt idx="21">
                  <c:v>18305</c:v>
                </c:pt>
                <c:pt idx="22">
                  <c:v>26973</c:v>
                </c:pt>
                <c:pt idx="23">
                  <c:v>9901</c:v>
                </c:pt>
                <c:pt idx="24">
                  <c:v>28133</c:v>
                </c:pt>
                <c:pt idx="25">
                  <c:v>12736</c:v>
                </c:pt>
                <c:pt idx="26">
                  <c:v>20296</c:v>
                </c:pt>
                <c:pt idx="27">
                  <c:v>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6-4766-B54B-ECB141CE5D32}"/>
            </c:ext>
          </c:extLst>
        </c:ser>
        <c:ser>
          <c:idx val="5"/>
          <c:order val="5"/>
          <c:tx>
            <c:strRef>
              <c:f>strike_oi_NIFTY!$A$7</c:f>
              <c:strCache>
                <c:ptCount val="1"/>
                <c:pt idx="0">
                  <c:v>11:01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strike_oi_NIFTY!$B$7:$AE$7</c15:sqref>
                  </c15:fullRef>
                </c:ext>
              </c:extLst>
              <c:f>strike_oi_NIFTY!$D$7:$AE$7</c:f>
              <c:numCache>
                <c:formatCode>General</c:formatCode>
                <c:ptCount val="28"/>
                <c:pt idx="0">
                  <c:v>116916</c:v>
                </c:pt>
                <c:pt idx="1">
                  <c:v>221390</c:v>
                </c:pt>
                <c:pt idx="2">
                  <c:v>139073</c:v>
                </c:pt>
                <c:pt idx="3">
                  <c:v>173188</c:v>
                </c:pt>
                <c:pt idx="4">
                  <c:v>100831</c:v>
                </c:pt>
                <c:pt idx="5">
                  <c:v>237310</c:v>
                </c:pt>
                <c:pt idx="6">
                  <c:v>91021</c:v>
                </c:pt>
                <c:pt idx="7">
                  <c:v>152230</c:v>
                </c:pt>
                <c:pt idx="8">
                  <c:v>80078</c:v>
                </c:pt>
                <c:pt idx="9">
                  <c:v>174168</c:v>
                </c:pt>
                <c:pt idx="10">
                  <c:v>81858</c:v>
                </c:pt>
                <c:pt idx="11">
                  <c:v>158012</c:v>
                </c:pt>
                <c:pt idx="12">
                  <c:v>50402</c:v>
                </c:pt>
                <c:pt idx="13">
                  <c:v>105373</c:v>
                </c:pt>
                <c:pt idx="14">
                  <c:v>311756</c:v>
                </c:pt>
                <c:pt idx="15">
                  <c:v>283660</c:v>
                </c:pt>
                <c:pt idx="16">
                  <c:v>343579</c:v>
                </c:pt>
                <c:pt idx="17">
                  <c:v>104964</c:v>
                </c:pt>
                <c:pt idx="18">
                  <c:v>105433</c:v>
                </c:pt>
                <c:pt idx="19">
                  <c:v>33276</c:v>
                </c:pt>
                <c:pt idx="20">
                  <c:v>70001</c:v>
                </c:pt>
                <c:pt idx="21">
                  <c:v>18285</c:v>
                </c:pt>
                <c:pt idx="22">
                  <c:v>26101</c:v>
                </c:pt>
                <c:pt idx="23">
                  <c:v>9834</c:v>
                </c:pt>
                <c:pt idx="24">
                  <c:v>28196</c:v>
                </c:pt>
                <c:pt idx="25">
                  <c:v>12741</c:v>
                </c:pt>
                <c:pt idx="26">
                  <c:v>20232</c:v>
                </c:pt>
                <c:pt idx="27">
                  <c:v>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26-4766-B54B-ECB141CE5D32}"/>
            </c:ext>
          </c:extLst>
        </c:ser>
        <c:ser>
          <c:idx val="6"/>
          <c:order val="6"/>
          <c:tx>
            <c:strRef>
              <c:f>strike_oi_NIFTY!$A$8</c:f>
              <c:strCache>
                <c:ptCount val="1"/>
                <c:pt idx="0">
                  <c:v>11:04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strike_oi_NIFTY!$B$8:$AE$8</c15:sqref>
                  </c15:fullRef>
                </c:ext>
              </c:extLst>
              <c:f>strike_oi_NIFTY!$D$8:$AE$8</c:f>
              <c:numCache>
                <c:formatCode>General</c:formatCode>
                <c:ptCount val="28"/>
                <c:pt idx="0">
                  <c:v>120862</c:v>
                </c:pt>
                <c:pt idx="1">
                  <c:v>230670</c:v>
                </c:pt>
                <c:pt idx="2">
                  <c:v>143392</c:v>
                </c:pt>
                <c:pt idx="3">
                  <c:v>175289</c:v>
                </c:pt>
                <c:pt idx="4">
                  <c:v>101854</c:v>
                </c:pt>
                <c:pt idx="5">
                  <c:v>239744</c:v>
                </c:pt>
                <c:pt idx="6">
                  <c:v>93040</c:v>
                </c:pt>
                <c:pt idx="7">
                  <c:v>152963</c:v>
                </c:pt>
                <c:pt idx="8">
                  <c:v>80884</c:v>
                </c:pt>
                <c:pt idx="9">
                  <c:v>174633</c:v>
                </c:pt>
                <c:pt idx="10">
                  <c:v>82445</c:v>
                </c:pt>
                <c:pt idx="11">
                  <c:v>158849</c:v>
                </c:pt>
                <c:pt idx="12">
                  <c:v>50576</c:v>
                </c:pt>
                <c:pt idx="13">
                  <c:v>105580</c:v>
                </c:pt>
                <c:pt idx="14">
                  <c:v>310045</c:v>
                </c:pt>
                <c:pt idx="15">
                  <c:v>283504</c:v>
                </c:pt>
                <c:pt idx="16">
                  <c:v>338180</c:v>
                </c:pt>
                <c:pt idx="17">
                  <c:v>102190</c:v>
                </c:pt>
                <c:pt idx="18">
                  <c:v>104781</c:v>
                </c:pt>
                <c:pt idx="19">
                  <c:v>33402</c:v>
                </c:pt>
                <c:pt idx="20">
                  <c:v>69514</c:v>
                </c:pt>
                <c:pt idx="21">
                  <c:v>18213</c:v>
                </c:pt>
                <c:pt idx="22">
                  <c:v>25120</c:v>
                </c:pt>
                <c:pt idx="23">
                  <c:v>9831</c:v>
                </c:pt>
                <c:pt idx="24">
                  <c:v>28488</c:v>
                </c:pt>
                <c:pt idx="25">
                  <c:v>12739</c:v>
                </c:pt>
                <c:pt idx="26">
                  <c:v>20228</c:v>
                </c:pt>
                <c:pt idx="27">
                  <c:v>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26-4766-B54B-ECB141CE5D32}"/>
            </c:ext>
          </c:extLst>
        </c:ser>
        <c:ser>
          <c:idx val="7"/>
          <c:order val="7"/>
          <c:tx>
            <c:strRef>
              <c:f>strike_oi_NIFTY!$A$9</c:f>
              <c:strCache>
                <c:ptCount val="1"/>
                <c:pt idx="0">
                  <c:v>11:07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strike_oi_NIFTY!$B$9:$AE$9</c15:sqref>
                  </c15:fullRef>
                </c:ext>
              </c:extLst>
              <c:f>strike_oi_NIFTY!$D$9:$AE$9</c:f>
              <c:numCache>
                <c:formatCode>General</c:formatCode>
                <c:ptCount val="28"/>
                <c:pt idx="0">
                  <c:v>120866</c:v>
                </c:pt>
                <c:pt idx="1">
                  <c:v>233411</c:v>
                </c:pt>
                <c:pt idx="2">
                  <c:v>145226</c:v>
                </c:pt>
                <c:pt idx="3">
                  <c:v>176125</c:v>
                </c:pt>
                <c:pt idx="4">
                  <c:v>102269</c:v>
                </c:pt>
                <c:pt idx="5">
                  <c:v>240687</c:v>
                </c:pt>
                <c:pt idx="6">
                  <c:v>93900</c:v>
                </c:pt>
                <c:pt idx="7">
                  <c:v>152192</c:v>
                </c:pt>
                <c:pt idx="8">
                  <c:v>81030</c:v>
                </c:pt>
                <c:pt idx="9">
                  <c:v>175491</c:v>
                </c:pt>
                <c:pt idx="10">
                  <c:v>81954</c:v>
                </c:pt>
                <c:pt idx="11">
                  <c:v>159501</c:v>
                </c:pt>
                <c:pt idx="12">
                  <c:v>50416</c:v>
                </c:pt>
                <c:pt idx="13">
                  <c:v>105849</c:v>
                </c:pt>
                <c:pt idx="14">
                  <c:v>312956</c:v>
                </c:pt>
                <c:pt idx="15">
                  <c:v>285459</c:v>
                </c:pt>
                <c:pt idx="16">
                  <c:v>342839</c:v>
                </c:pt>
                <c:pt idx="17">
                  <c:v>103361</c:v>
                </c:pt>
                <c:pt idx="18">
                  <c:v>105367</c:v>
                </c:pt>
                <c:pt idx="19">
                  <c:v>33505</c:v>
                </c:pt>
                <c:pt idx="20">
                  <c:v>69425</c:v>
                </c:pt>
                <c:pt idx="21">
                  <c:v>18256</c:v>
                </c:pt>
                <c:pt idx="22">
                  <c:v>25038</c:v>
                </c:pt>
                <c:pt idx="23">
                  <c:v>9801</c:v>
                </c:pt>
                <c:pt idx="24">
                  <c:v>28404</c:v>
                </c:pt>
                <c:pt idx="25">
                  <c:v>12739</c:v>
                </c:pt>
                <c:pt idx="26">
                  <c:v>20146</c:v>
                </c:pt>
                <c:pt idx="27">
                  <c:v>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426-4766-B54B-ECB141CE5D32}"/>
            </c:ext>
          </c:extLst>
        </c:ser>
        <c:ser>
          <c:idx val="8"/>
          <c:order val="8"/>
          <c:tx>
            <c:strRef>
              <c:f>strike_oi_NIFTY!$A$10</c:f>
              <c:strCache>
                <c:ptCount val="1"/>
                <c:pt idx="0">
                  <c:v>11:10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strike_oi_NIFTY!$B$10:$AE$10</c15:sqref>
                  </c15:fullRef>
                </c:ext>
              </c:extLst>
              <c:f>strike_oi_NIFTY!$D$10:$AE$10</c:f>
              <c:numCache>
                <c:formatCode>General</c:formatCode>
                <c:ptCount val="28"/>
                <c:pt idx="0">
                  <c:v>118706</c:v>
                </c:pt>
                <c:pt idx="1">
                  <c:v>232506</c:v>
                </c:pt>
                <c:pt idx="2">
                  <c:v>144897</c:v>
                </c:pt>
                <c:pt idx="3">
                  <c:v>174445</c:v>
                </c:pt>
                <c:pt idx="4">
                  <c:v>101525</c:v>
                </c:pt>
                <c:pt idx="5">
                  <c:v>240552</c:v>
                </c:pt>
                <c:pt idx="6">
                  <c:v>92928</c:v>
                </c:pt>
                <c:pt idx="7">
                  <c:v>150985</c:v>
                </c:pt>
                <c:pt idx="8">
                  <c:v>80265</c:v>
                </c:pt>
                <c:pt idx="9">
                  <c:v>175333</c:v>
                </c:pt>
                <c:pt idx="10">
                  <c:v>81538</c:v>
                </c:pt>
                <c:pt idx="11">
                  <c:v>158891</c:v>
                </c:pt>
                <c:pt idx="12">
                  <c:v>50913</c:v>
                </c:pt>
                <c:pt idx="13">
                  <c:v>106929</c:v>
                </c:pt>
                <c:pt idx="14">
                  <c:v>311635</c:v>
                </c:pt>
                <c:pt idx="15">
                  <c:v>291274</c:v>
                </c:pt>
                <c:pt idx="16">
                  <c:v>346209</c:v>
                </c:pt>
                <c:pt idx="17">
                  <c:v>103955</c:v>
                </c:pt>
                <c:pt idx="18">
                  <c:v>106377</c:v>
                </c:pt>
                <c:pt idx="19">
                  <c:v>33960</c:v>
                </c:pt>
                <c:pt idx="20">
                  <c:v>69646</c:v>
                </c:pt>
                <c:pt idx="21">
                  <c:v>18269</c:v>
                </c:pt>
                <c:pt idx="22">
                  <c:v>25173</c:v>
                </c:pt>
                <c:pt idx="23">
                  <c:v>9746</c:v>
                </c:pt>
                <c:pt idx="24">
                  <c:v>28220</c:v>
                </c:pt>
                <c:pt idx="25">
                  <c:v>12715</c:v>
                </c:pt>
                <c:pt idx="26">
                  <c:v>19947</c:v>
                </c:pt>
                <c:pt idx="27">
                  <c:v>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26-4766-B54B-ECB141CE5D32}"/>
            </c:ext>
          </c:extLst>
        </c:ser>
        <c:ser>
          <c:idx val="9"/>
          <c:order val="9"/>
          <c:tx>
            <c:strRef>
              <c:f>strike_oi_NIFTY!$A$11</c:f>
              <c:strCache>
                <c:ptCount val="1"/>
                <c:pt idx="0">
                  <c:v>11:14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strike_oi_NIFTY!$B$11:$AE$11</c15:sqref>
                  </c15:fullRef>
                </c:ext>
              </c:extLst>
              <c:f>strike_oi_NIFTY!$D$11:$AE$11</c:f>
              <c:numCache>
                <c:formatCode>General</c:formatCode>
                <c:ptCount val="28"/>
                <c:pt idx="0">
                  <c:v>120102</c:v>
                </c:pt>
                <c:pt idx="1">
                  <c:v>227553</c:v>
                </c:pt>
                <c:pt idx="2">
                  <c:v>144268</c:v>
                </c:pt>
                <c:pt idx="3">
                  <c:v>174288</c:v>
                </c:pt>
                <c:pt idx="4">
                  <c:v>101828</c:v>
                </c:pt>
                <c:pt idx="5">
                  <c:v>240409</c:v>
                </c:pt>
                <c:pt idx="6">
                  <c:v>93324</c:v>
                </c:pt>
                <c:pt idx="7">
                  <c:v>151400</c:v>
                </c:pt>
                <c:pt idx="8">
                  <c:v>80570</c:v>
                </c:pt>
                <c:pt idx="9">
                  <c:v>175615</c:v>
                </c:pt>
                <c:pt idx="10">
                  <c:v>82519</c:v>
                </c:pt>
                <c:pt idx="11">
                  <c:v>158805</c:v>
                </c:pt>
                <c:pt idx="12">
                  <c:v>50872</c:v>
                </c:pt>
                <c:pt idx="13">
                  <c:v>107404</c:v>
                </c:pt>
                <c:pt idx="14">
                  <c:v>313335</c:v>
                </c:pt>
                <c:pt idx="15">
                  <c:v>295798</c:v>
                </c:pt>
                <c:pt idx="16">
                  <c:v>355570</c:v>
                </c:pt>
                <c:pt idx="17">
                  <c:v>104733</c:v>
                </c:pt>
                <c:pt idx="18">
                  <c:v>107585</c:v>
                </c:pt>
                <c:pt idx="19">
                  <c:v>34161</c:v>
                </c:pt>
                <c:pt idx="20">
                  <c:v>70032</c:v>
                </c:pt>
                <c:pt idx="21">
                  <c:v>18316</c:v>
                </c:pt>
                <c:pt idx="22">
                  <c:v>25085</c:v>
                </c:pt>
                <c:pt idx="23">
                  <c:v>9698</c:v>
                </c:pt>
                <c:pt idx="24">
                  <c:v>27961</c:v>
                </c:pt>
                <c:pt idx="25">
                  <c:v>12721</c:v>
                </c:pt>
                <c:pt idx="26">
                  <c:v>19862</c:v>
                </c:pt>
                <c:pt idx="27">
                  <c:v>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26-4766-B54B-ECB141CE5D32}"/>
            </c:ext>
          </c:extLst>
        </c:ser>
        <c:ser>
          <c:idx val="10"/>
          <c:order val="10"/>
          <c:tx>
            <c:strRef>
              <c:f>strike_oi_NIFTY!$A$12</c:f>
              <c:strCache>
                <c:ptCount val="1"/>
                <c:pt idx="0">
                  <c:v>11:17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strike_oi_NIFTY!$B$12:$AE$12</c15:sqref>
                  </c15:fullRef>
                </c:ext>
              </c:extLst>
              <c:f>strike_oi_NIFTY!$D$12:$AE$12</c:f>
              <c:numCache>
                <c:formatCode>General</c:formatCode>
                <c:ptCount val="28"/>
                <c:pt idx="0">
                  <c:v>86255</c:v>
                </c:pt>
                <c:pt idx="1">
                  <c:v>176393</c:v>
                </c:pt>
                <c:pt idx="2">
                  <c:v>111882</c:v>
                </c:pt>
                <c:pt idx="3">
                  <c:v>155134</c:v>
                </c:pt>
                <c:pt idx="4">
                  <c:v>89864</c:v>
                </c:pt>
                <c:pt idx="5">
                  <c:v>226000</c:v>
                </c:pt>
                <c:pt idx="6">
                  <c:v>89508</c:v>
                </c:pt>
                <c:pt idx="7">
                  <c:v>145295</c:v>
                </c:pt>
                <c:pt idx="8">
                  <c:v>78312</c:v>
                </c:pt>
                <c:pt idx="9">
                  <c:v>168960</c:v>
                </c:pt>
                <c:pt idx="10">
                  <c:v>83454</c:v>
                </c:pt>
                <c:pt idx="11">
                  <c:v>152963</c:v>
                </c:pt>
                <c:pt idx="12">
                  <c:v>49589</c:v>
                </c:pt>
                <c:pt idx="13">
                  <c:v>104442</c:v>
                </c:pt>
                <c:pt idx="14">
                  <c:v>315326</c:v>
                </c:pt>
                <c:pt idx="15">
                  <c:v>291046</c:v>
                </c:pt>
                <c:pt idx="16">
                  <c:v>381755</c:v>
                </c:pt>
                <c:pt idx="17">
                  <c:v>129371</c:v>
                </c:pt>
                <c:pt idx="18">
                  <c:v>119830</c:v>
                </c:pt>
                <c:pt idx="19">
                  <c:v>37052</c:v>
                </c:pt>
                <c:pt idx="20">
                  <c:v>72521</c:v>
                </c:pt>
                <c:pt idx="21">
                  <c:v>18977</c:v>
                </c:pt>
                <c:pt idx="22">
                  <c:v>25736</c:v>
                </c:pt>
                <c:pt idx="23">
                  <c:v>9564</c:v>
                </c:pt>
                <c:pt idx="24">
                  <c:v>27987</c:v>
                </c:pt>
                <c:pt idx="25">
                  <c:v>12682</c:v>
                </c:pt>
                <c:pt idx="26">
                  <c:v>19449</c:v>
                </c:pt>
                <c:pt idx="27">
                  <c:v>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426-4766-B54B-ECB141CE5D32}"/>
            </c:ext>
          </c:extLst>
        </c:ser>
        <c:ser>
          <c:idx val="11"/>
          <c:order val="11"/>
          <c:tx>
            <c:strRef>
              <c:f>strike_oi_NIFTY!$A$13</c:f>
              <c:strCache>
                <c:ptCount val="1"/>
                <c:pt idx="0">
                  <c:v>11:20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strike_oi_NIFTY!$B$13:$AE$13</c15:sqref>
                  </c15:fullRef>
                </c:ext>
              </c:extLst>
              <c:f>strike_oi_NIFTY!$D$13:$AE$13</c:f>
              <c:numCache>
                <c:formatCode>General</c:formatCode>
                <c:ptCount val="28"/>
                <c:pt idx="0">
                  <c:v>78073</c:v>
                </c:pt>
                <c:pt idx="1">
                  <c:v>154724</c:v>
                </c:pt>
                <c:pt idx="2">
                  <c:v>107316</c:v>
                </c:pt>
                <c:pt idx="3">
                  <c:v>149750</c:v>
                </c:pt>
                <c:pt idx="4">
                  <c:v>89333</c:v>
                </c:pt>
                <c:pt idx="5">
                  <c:v>217985</c:v>
                </c:pt>
                <c:pt idx="6">
                  <c:v>88276</c:v>
                </c:pt>
                <c:pt idx="7">
                  <c:v>143933</c:v>
                </c:pt>
                <c:pt idx="8">
                  <c:v>78964</c:v>
                </c:pt>
                <c:pt idx="9">
                  <c:v>161259</c:v>
                </c:pt>
                <c:pt idx="10">
                  <c:v>80286</c:v>
                </c:pt>
                <c:pt idx="11">
                  <c:v>149890</c:v>
                </c:pt>
                <c:pt idx="12">
                  <c:v>48653</c:v>
                </c:pt>
                <c:pt idx="13">
                  <c:v>103929</c:v>
                </c:pt>
                <c:pt idx="14">
                  <c:v>315663</c:v>
                </c:pt>
                <c:pt idx="15">
                  <c:v>286723</c:v>
                </c:pt>
                <c:pt idx="16">
                  <c:v>392589</c:v>
                </c:pt>
                <c:pt idx="17">
                  <c:v>139334</c:v>
                </c:pt>
                <c:pt idx="18">
                  <c:v>128634</c:v>
                </c:pt>
                <c:pt idx="19">
                  <c:v>38607</c:v>
                </c:pt>
                <c:pt idx="20">
                  <c:v>73831</c:v>
                </c:pt>
                <c:pt idx="21">
                  <c:v>20020</c:v>
                </c:pt>
                <c:pt idx="22">
                  <c:v>26405</c:v>
                </c:pt>
                <c:pt idx="23">
                  <c:v>9634</c:v>
                </c:pt>
                <c:pt idx="24">
                  <c:v>27879</c:v>
                </c:pt>
                <c:pt idx="25">
                  <c:v>12659</c:v>
                </c:pt>
                <c:pt idx="26">
                  <c:v>19338</c:v>
                </c:pt>
                <c:pt idx="27">
                  <c:v>3959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426-4766-B54B-ECB141CE5D32}"/>
            </c:ext>
          </c:extLst>
        </c:ser>
        <c:ser>
          <c:idx val="12"/>
          <c:order val="12"/>
          <c:tx>
            <c:strRef>
              <c:f>strike_oi_NIFTY!$A$14</c:f>
              <c:strCache>
                <c:ptCount val="1"/>
                <c:pt idx="0">
                  <c:v>11:23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strike_oi_NIFTY!$B$14:$AE$14</c15:sqref>
                  </c15:fullRef>
                </c:ext>
              </c:extLst>
              <c:f>strike_oi_NIFTY!$D$14:$AE$14</c:f>
              <c:numCache>
                <c:formatCode>General</c:formatCode>
                <c:ptCount val="28"/>
                <c:pt idx="0">
                  <c:v>73886</c:v>
                </c:pt>
                <c:pt idx="1">
                  <c:v>156172</c:v>
                </c:pt>
                <c:pt idx="2">
                  <c:v>120213</c:v>
                </c:pt>
                <c:pt idx="3">
                  <c:v>166862</c:v>
                </c:pt>
                <c:pt idx="4">
                  <c:v>95370</c:v>
                </c:pt>
                <c:pt idx="5">
                  <c:v>229724</c:v>
                </c:pt>
                <c:pt idx="6">
                  <c:v>91043</c:v>
                </c:pt>
                <c:pt idx="7">
                  <c:v>144344</c:v>
                </c:pt>
                <c:pt idx="8">
                  <c:v>81700</c:v>
                </c:pt>
                <c:pt idx="9">
                  <c:v>162336</c:v>
                </c:pt>
                <c:pt idx="10">
                  <c:v>81306</c:v>
                </c:pt>
                <c:pt idx="11">
                  <c:v>152520</c:v>
                </c:pt>
                <c:pt idx="12">
                  <c:v>50223</c:v>
                </c:pt>
                <c:pt idx="13">
                  <c:v>105024</c:v>
                </c:pt>
                <c:pt idx="14">
                  <c:v>320447</c:v>
                </c:pt>
                <c:pt idx="15">
                  <c:v>292360</c:v>
                </c:pt>
                <c:pt idx="16">
                  <c:v>404980</c:v>
                </c:pt>
                <c:pt idx="17">
                  <c:v>150646</c:v>
                </c:pt>
                <c:pt idx="18">
                  <c:v>139546</c:v>
                </c:pt>
                <c:pt idx="19">
                  <c:v>39836</c:v>
                </c:pt>
                <c:pt idx="20">
                  <c:v>74416</c:v>
                </c:pt>
                <c:pt idx="21">
                  <c:v>20333</c:v>
                </c:pt>
                <c:pt idx="22">
                  <c:v>26982</c:v>
                </c:pt>
                <c:pt idx="23">
                  <c:v>9480</c:v>
                </c:pt>
                <c:pt idx="24">
                  <c:v>27814</c:v>
                </c:pt>
                <c:pt idx="25">
                  <c:v>12648</c:v>
                </c:pt>
                <c:pt idx="26">
                  <c:v>19220</c:v>
                </c:pt>
                <c:pt idx="27">
                  <c:v>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26-4766-B54B-ECB141CE5D32}"/>
            </c:ext>
          </c:extLst>
        </c:ser>
        <c:ser>
          <c:idx val="13"/>
          <c:order val="13"/>
          <c:tx>
            <c:strRef>
              <c:f>strike_oi_NIFTY!$A$15</c:f>
              <c:strCache>
                <c:ptCount val="1"/>
                <c:pt idx="0">
                  <c:v>11:26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strike_oi_NIFTY!$B$17:$AE$17</c15:sqref>
                  </c15:fullRef>
                </c:ext>
              </c:extLst>
              <c:f>strike_oi_NIFTY!$D$17:$AE$17</c:f>
              <c:numCache>
                <c:formatCode>General</c:formatCode>
                <c:ptCount val="28"/>
                <c:pt idx="0">
                  <c:v>71566</c:v>
                </c:pt>
                <c:pt idx="1">
                  <c:v>156822</c:v>
                </c:pt>
                <c:pt idx="2">
                  <c:v>124068</c:v>
                </c:pt>
                <c:pt idx="3">
                  <c:v>175344</c:v>
                </c:pt>
                <c:pt idx="4">
                  <c:v>98839</c:v>
                </c:pt>
                <c:pt idx="5">
                  <c:v>232492</c:v>
                </c:pt>
                <c:pt idx="6">
                  <c:v>94410</c:v>
                </c:pt>
                <c:pt idx="7">
                  <c:v>145108</c:v>
                </c:pt>
                <c:pt idx="8">
                  <c:v>82506</c:v>
                </c:pt>
                <c:pt idx="9">
                  <c:v>159450</c:v>
                </c:pt>
                <c:pt idx="10">
                  <c:v>77498</c:v>
                </c:pt>
                <c:pt idx="11">
                  <c:v>150102</c:v>
                </c:pt>
                <c:pt idx="12">
                  <c:v>51256</c:v>
                </c:pt>
                <c:pt idx="13">
                  <c:v>105497</c:v>
                </c:pt>
                <c:pt idx="14">
                  <c:v>327981</c:v>
                </c:pt>
                <c:pt idx="15">
                  <c:v>298344</c:v>
                </c:pt>
                <c:pt idx="16">
                  <c:v>430959</c:v>
                </c:pt>
                <c:pt idx="17">
                  <c:v>170865</c:v>
                </c:pt>
                <c:pt idx="18">
                  <c:v>150590</c:v>
                </c:pt>
                <c:pt idx="19">
                  <c:v>42099</c:v>
                </c:pt>
                <c:pt idx="20">
                  <c:v>77279</c:v>
                </c:pt>
                <c:pt idx="21">
                  <c:v>20914</c:v>
                </c:pt>
                <c:pt idx="22">
                  <c:v>27710</c:v>
                </c:pt>
                <c:pt idx="23">
                  <c:v>9792</c:v>
                </c:pt>
                <c:pt idx="24">
                  <c:v>27669</c:v>
                </c:pt>
                <c:pt idx="25">
                  <c:v>12696</c:v>
                </c:pt>
                <c:pt idx="26">
                  <c:v>18962</c:v>
                </c:pt>
                <c:pt idx="27">
                  <c:v>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26-4766-B54B-ECB141CE5D32}"/>
            </c:ext>
          </c:extLst>
        </c:ser>
        <c:ser>
          <c:idx val="14"/>
          <c:order val="14"/>
          <c:tx>
            <c:strRef>
              <c:f>strike_oi_NIFTY!$A$16</c:f>
              <c:strCache>
                <c:ptCount val="1"/>
                <c:pt idx="0">
                  <c:v>11:30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strike_oi_NIFTY!$B$16:$AE$16</c15:sqref>
                  </c15:fullRef>
                </c:ext>
              </c:extLst>
              <c:f>strike_oi_NIFTY!$D$16:$AE$16</c:f>
              <c:numCache>
                <c:formatCode>General</c:formatCode>
                <c:ptCount val="28"/>
                <c:pt idx="0">
                  <c:v>72117</c:v>
                </c:pt>
                <c:pt idx="1">
                  <c:v>157327</c:v>
                </c:pt>
                <c:pt idx="2">
                  <c:v>121349</c:v>
                </c:pt>
                <c:pt idx="3">
                  <c:v>172528</c:v>
                </c:pt>
                <c:pt idx="4">
                  <c:v>97976</c:v>
                </c:pt>
                <c:pt idx="5">
                  <c:v>231010</c:v>
                </c:pt>
                <c:pt idx="6">
                  <c:v>93403</c:v>
                </c:pt>
                <c:pt idx="7">
                  <c:v>143785</c:v>
                </c:pt>
                <c:pt idx="8">
                  <c:v>81935</c:v>
                </c:pt>
                <c:pt idx="9">
                  <c:v>159906</c:v>
                </c:pt>
                <c:pt idx="10">
                  <c:v>77065</c:v>
                </c:pt>
                <c:pt idx="11">
                  <c:v>149430</c:v>
                </c:pt>
                <c:pt idx="12">
                  <c:v>51407</c:v>
                </c:pt>
                <c:pt idx="13">
                  <c:v>105271</c:v>
                </c:pt>
                <c:pt idx="14">
                  <c:v>325417</c:v>
                </c:pt>
                <c:pt idx="15">
                  <c:v>296489</c:v>
                </c:pt>
                <c:pt idx="16">
                  <c:v>424508</c:v>
                </c:pt>
                <c:pt idx="17">
                  <c:v>163384</c:v>
                </c:pt>
                <c:pt idx="18">
                  <c:v>147985</c:v>
                </c:pt>
                <c:pt idx="19">
                  <c:v>41591</c:v>
                </c:pt>
                <c:pt idx="20">
                  <c:v>76635</c:v>
                </c:pt>
                <c:pt idx="21">
                  <c:v>20939</c:v>
                </c:pt>
                <c:pt idx="22">
                  <c:v>27775</c:v>
                </c:pt>
                <c:pt idx="23">
                  <c:v>9889</c:v>
                </c:pt>
                <c:pt idx="24">
                  <c:v>27725</c:v>
                </c:pt>
                <c:pt idx="25">
                  <c:v>12676</c:v>
                </c:pt>
                <c:pt idx="26">
                  <c:v>19005</c:v>
                </c:pt>
                <c:pt idx="27">
                  <c:v>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426-4766-B54B-ECB141CE5D32}"/>
            </c:ext>
          </c:extLst>
        </c:ser>
        <c:ser>
          <c:idx val="15"/>
          <c:order val="15"/>
          <c:tx>
            <c:strRef>
              <c:f>strike_oi_NIFTY!$A$17</c:f>
              <c:strCache>
                <c:ptCount val="1"/>
                <c:pt idx="0">
                  <c:v>11:33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strike_oi_NIFTY!$B$17:$AE$17</c15:sqref>
                  </c15:fullRef>
                </c:ext>
              </c:extLst>
              <c:f>strike_oi_NIFTY!$D$17:$AE$17</c:f>
              <c:numCache>
                <c:formatCode>General</c:formatCode>
                <c:ptCount val="28"/>
                <c:pt idx="0">
                  <c:v>71566</c:v>
                </c:pt>
                <c:pt idx="1">
                  <c:v>156822</c:v>
                </c:pt>
                <c:pt idx="2">
                  <c:v>124068</c:v>
                </c:pt>
                <c:pt idx="3">
                  <c:v>175344</c:v>
                </c:pt>
                <c:pt idx="4">
                  <c:v>98839</c:v>
                </c:pt>
                <c:pt idx="5">
                  <c:v>232492</c:v>
                </c:pt>
                <c:pt idx="6">
                  <c:v>94410</c:v>
                </c:pt>
                <c:pt idx="7">
                  <c:v>145108</c:v>
                </c:pt>
                <c:pt idx="8">
                  <c:v>82506</c:v>
                </c:pt>
                <c:pt idx="9">
                  <c:v>159450</c:v>
                </c:pt>
                <c:pt idx="10">
                  <c:v>77498</c:v>
                </c:pt>
                <c:pt idx="11">
                  <c:v>150102</c:v>
                </c:pt>
                <c:pt idx="12">
                  <c:v>51256</c:v>
                </c:pt>
                <c:pt idx="13">
                  <c:v>105497</c:v>
                </c:pt>
                <c:pt idx="14">
                  <c:v>327981</c:v>
                </c:pt>
                <c:pt idx="15">
                  <c:v>298344</c:v>
                </c:pt>
                <c:pt idx="16">
                  <c:v>430959</c:v>
                </c:pt>
                <c:pt idx="17">
                  <c:v>170865</c:v>
                </c:pt>
                <c:pt idx="18">
                  <c:v>150590</c:v>
                </c:pt>
                <c:pt idx="19">
                  <c:v>42099</c:v>
                </c:pt>
                <c:pt idx="20">
                  <c:v>77279</c:v>
                </c:pt>
                <c:pt idx="21">
                  <c:v>20914</c:v>
                </c:pt>
                <c:pt idx="22">
                  <c:v>27710</c:v>
                </c:pt>
                <c:pt idx="23">
                  <c:v>9792</c:v>
                </c:pt>
                <c:pt idx="24">
                  <c:v>27669</c:v>
                </c:pt>
                <c:pt idx="25">
                  <c:v>12696</c:v>
                </c:pt>
                <c:pt idx="26">
                  <c:v>18962</c:v>
                </c:pt>
                <c:pt idx="27">
                  <c:v>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426-4766-B54B-ECB141CE5D32}"/>
            </c:ext>
          </c:extLst>
        </c:ser>
        <c:ser>
          <c:idx val="16"/>
          <c:order val="16"/>
          <c:tx>
            <c:strRef>
              <c:f>strike_oi_NIFTY!$A$18</c:f>
              <c:strCache>
                <c:ptCount val="1"/>
                <c:pt idx="0">
                  <c:v>11:36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strike_oi_NIFTY!$B$18:$AE$18</c15:sqref>
                  </c15:fullRef>
                </c:ext>
              </c:extLst>
              <c:f>strike_oi_NIFTY!$D$18:$AE$18</c:f>
              <c:numCache>
                <c:formatCode>General</c:formatCode>
                <c:ptCount val="28"/>
                <c:pt idx="0">
                  <c:v>72488</c:v>
                </c:pt>
                <c:pt idx="1">
                  <c:v>158820</c:v>
                </c:pt>
                <c:pt idx="2">
                  <c:v>130431</c:v>
                </c:pt>
                <c:pt idx="3">
                  <c:v>182115</c:v>
                </c:pt>
                <c:pt idx="4">
                  <c:v>102297</c:v>
                </c:pt>
                <c:pt idx="5">
                  <c:v>238258</c:v>
                </c:pt>
                <c:pt idx="6">
                  <c:v>95378</c:v>
                </c:pt>
                <c:pt idx="7">
                  <c:v>146588</c:v>
                </c:pt>
                <c:pt idx="8">
                  <c:v>83008</c:v>
                </c:pt>
                <c:pt idx="9">
                  <c:v>159160</c:v>
                </c:pt>
                <c:pt idx="10">
                  <c:v>78694</c:v>
                </c:pt>
                <c:pt idx="11">
                  <c:v>151666</c:v>
                </c:pt>
                <c:pt idx="12">
                  <c:v>53840</c:v>
                </c:pt>
                <c:pt idx="13">
                  <c:v>105232</c:v>
                </c:pt>
                <c:pt idx="14">
                  <c:v>328186</c:v>
                </c:pt>
                <c:pt idx="15">
                  <c:v>296973</c:v>
                </c:pt>
                <c:pt idx="16">
                  <c:v>425599</c:v>
                </c:pt>
                <c:pt idx="17">
                  <c:v>170039</c:v>
                </c:pt>
                <c:pt idx="18">
                  <c:v>150475</c:v>
                </c:pt>
                <c:pt idx="19">
                  <c:v>42304</c:v>
                </c:pt>
                <c:pt idx="20">
                  <c:v>77102</c:v>
                </c:pt>
                <c:pt idx="21">
                  <c:v>20922</c:v>
                </c:pt>
                <c:pt idx="22">
                  <c:v>27739</c:v>
                </c:pt>
                <c:pt idx="23">
                  <c:v>9692</c:v>
                </c:pt>
                <c:pt idx="24">
                  <c:v>27655</c:v>
                </c:pt>
                <c:pt idx="25">
                  <c:v>12667</c:v>
                </c:pt>
                <c:pt idx="26">
                  <c:v>18865</c:v>
                </c:pt>
                <c:pt idx="27">
                  <c:v>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426-4766-B54B-ECB141CE5D32}"/>
            </c:ext>
          </c:extLst>
        </c:ser>
        <c:ser>
          <c:idx val="17"/>
          <c:order val="17"/>
          <c:tx>
            <c:strRef>
              <c:f>strike_oi_NIFTY!$A$19</c:f>
              <c:strCache>
                <c:ptCount val="1"/>
                <c:pt idx="0">
                  <c:v>11:39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strike_oi_NIFTY!$B$19:$AE$19</c15:sqref>
                  </c15:fullRef>
                </c:ext>
              </c:extLst>
              <c:f>strike_oi_NIFTY!$D$19:$AE$19</c:f>
              <c:numCache>
                <c:formatCode>General</c:formatCode>
                <c:ptCount val="28"/>
                <c:pt idx="0">
                  <c:v>71858</c:v>
                </c:pt>
                <c:pt idx="1">
                  <c:v>158264</c:v>
                </c:pt>
                <c:pt idx="2">
                  <c:v>132664</c:v>
                </c:pt>
                <c:pt idx="3">
                  <c:v>183409</c:v>
                </c:pt>
                <c:pt idx="4">
                  <c:v>105025</c:v>
                </c:pt>
                <c:pt idx="5">
                  <c:v>238663</c:v>
                </c:pt>
                <c:pt idx="6">
                  <c:v>94179</c:v>
                </c:pt>
                <c:pt idx="7">
                  <c:v>145700</c:v>
                </c:pt>
                <c:pt idx="8">
                  <c:v>82928</c:v>
                </c:pt>
                <c:pt idx="9">
                  <c:v>157230</c:v>
                </c:pt>
                <c:pt idx="10">
                  <c:v>78790</c:v>
                </c:pt>
                <c:pt idx="11">
                  <c:v>151227</c:v>
                </c:pt>
                <c:pt idx="12">
                  <c:v>53511</c:v>
                </c:pt>
                <c:pt idx="13">
                  <c:v>106253</c:v>
                </c:pt>
                <c:pt idx="14">
                  <c:v>332209</c:v>
                </c:pt>
                <c:pt idx="15">
                  <c:v>296045</c:v>
                </c:pt>
                <c:pt idx="16">
                  <c:v>434004</c:v>
                </c:pt>
                <c:pt idx="17">
                  <c:v>174662</c:v>
                </c:pt>
                <c:pt idx="18">
                  <c:v>151266</c:v>
                </c:pt>
                <c:pt idx="19">
                  <c:v>42367</c:v>
                </c:pt>
                <c:pt idx="20">
                  <c:v>77652</c:v>
                </c:pt>
                <c:pt idx="21">
                  <c:v>21124</c:v>
                </c:pt>
                <c:pt idx="22">
                  <c:v>28168</c:v>
                </c:pt>
                <c:pt idx="23">
                  <c:v>9741</c:v>
                </c:pt>
                <c:pt idx="24">
                  <c:v>27644</c:v>
                </c:pt>
                <c:pt idx="25">
                  <c:v>12657</c:v>
                </c:pt>
                <c:pt idx="26">
                  <c:v>18812</c:v>
                </c:pt>
                <c:pt idx="27">
                  <c:v>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426-4766-B54B-ECB141CE5D32}"/>
            </c:ext>
          </c:extLst>
        </c:ser>
        <c:ser>
          <c:idx val="18"/>
          <c:order val="18"/>
          <c:tx>
            <c:strRef>
              <c:f>strike_oi_NIFTY!$A$20</c:f>
              <c:strCache>
                <c:ptCount val="1"/>
                <c:pt idx="0">
                  <c:v>11:42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strike_oi_NIFTY!$B$20:$AE$20</c15:sqref>
                  </c15:fullRef>
                </c:ext>
              </c:extLst>
              <c:f>strike_oi_NIFTY!$D$20:$AE$20</c:f>
              <c:numCache>
                <c:formatCode>General</c:formatCode>
                <c:ptCount val="28"/>
                <c:pt idx="0">
                  <c:v>72366</c:v>
                </c:pt>
                <c:pt idx="1">
                  <c:v>159229</c:v>
                </c:pt>
                <c:pt idx="2">
                  <c:v>135190</c:v>
                </c:pt>
                <c:pt idx="3">
                  <c:v>185754</c:v>
                </c:pt>
                <c:pt idx="4">
                  <c:v>106512</c:v>
                </c:pt>
                <c:pt idx="5">
                  <c:v>241813</c:v>
                </c:pt>
                <c:pt idx="6">
                  <c:v>95014</c:v>
                </c:pt>
                <c:pt idx="7">
                  <c:v>147078</c:v>
                </c:pt>
                <c:pt idx="8">
                  <c:v>83855</c:v>
                </c:pt>
                <c:pt idx="9">
                  <c:v>159108</c:v>
                </c:pt>
                <c:pt idx="10">
                  <c:v>78585</c:v>
                </c:pt>
                <c:pt idx="11">
                  <c:v>152432</c:v>
                </c:pt>
                <c:pt idx="12">
                  <c:v>53804</c:v>
                </c:pt>
                <c:pt idx="13">
                  <c:v>106870</c:v>
                </c:pt>
                <c:pt idx="14">
                  <c:v>333196</c:v>
                </c:pt>
                <c:pt idx="15">
                  <c:v>294643</c:v>
                </c:pt>
                <c:pt idx="16">
                  <c:v>435723</c:v>
                </c:pt>
                <c:pt idx="17">
                  <c:v>176668</c:v>
                </c:pt>
                <c:pt idx="18">
                  <c:v>150163</c:v>
                </c:pt>
                <c:pt idx="19">
                  <c:v>42855</c:v>
                </c:pt>
                <c:pt idx="20">
                  <c:v>77897</c:v>
                </c:pt>
                <c:pt idx="21">
                  <c:v>21669</c:v>
                </c:pt>
                <c:pt idx="22">
                  <c:v>28677</c:v>
                </c:pt>
                <c:pt idx="23">
                  <c:v>9741</c:v>
                </c:pt>
                <c:pt idx="24">
                  <c:v>27800</c:v>
                </c:pt>
                <c:pt idx="25">
                  <c:v>12675</c:v>
                </c:pt>
                <c:pt idx="26">
                  <c:v>18701</c:v>
                </c:pt>
                <c:pt idx="27">
                  <c:v>3723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426-4766-B54B-ECB141CE5D32}"/>
            </c:ext>
          </c:extLst>
        </c:ser>
        <c:ser>
          <c:idx val="19"/>
          <c:order val="19"/>
          <c:tx>
            <c:strRef>
              <c:f>strike_oi_NIFTY!$A$21</c:f>
              <c:strCache>
                <c:ptCount val="1"/>
                <c:pt idx="0">
                  <c:v>11:46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strike_oi_NIFTY!$B$21:$AE$21</c15:sqref>
                  </c15:fullRef>
                </c:ext>
              </c:extLst>
              <c:f>strike_oi_NIFTY!$D$21:$AE$21</c:f>
              <c:numCache>
                <c:formatCode>General</c:formatCode>
                <c:ptCount val="28"/>
                <c:pt idx="0">
                  <c:v>71154</c:v>
                </c:pt>
                <c:pt idx="1">
                  <c:v>157106</c:v>
                </c:pt>
                <c:pt idx="2">
                  <c:v>133788</c:v>
                </c:pt>
                <c:pt idx="3">
                  <c:v>185934</c:v>
                </c:pt>
                <c:pt idx="4">
                  <c:v>105664</c:v>
                </c:pt>
                <c:pt idx="5">
                  <c:v>243303</c:v>
                </c:pt>
                <c:pt idx="6">
                  <c:v>98231</c:v>
                </c:pt>
                <c:pt idx="7">
                  <c:v>148071</c:v>
                </c:pt>
                <c:pt idx="8">
                  <c:v>84224</c:v>
                </c:pt>
                <c:pt idx="9">
                  <c:v>159523</c:v>
                </c:pt>
                <c:pt idx="10">
                  <c:v>79396</c:v>
                </c:pt>
                <c:pt idx="11">
                  <c:v>151185</c:v>
                </c:pt>
                <c:pt idx="12">
                  <c:v>53602</c:v>
                </c:pt>
                <c:pt idx="13">
                  <c:v>107252</c:v>
                </c:pt>
                <c:pt idx="14">
                  <c:v>332834</c:v>
                </c:pt>
                <c:pt idx="15">
                  <c:v>297008</c:v>
                </c:pt>
                <c:pt idx="16">
                  <c:v>440792</c:v>
                </c:pt>
                <c:pt idx="17">
                  <c:v>180894</c:v>
                </c:pt>
                <c:pt idx="18">
                  <c:v>151598</c:v>
                </c:pt>
                <c:pt idx="19">
                  <c:v>43638</c:v>
                </c:pt>
                <c:pt idx="20">
                  <c:v>78633</c:v>
                </c:pt>
                <c:pt idx="21">
                  <c:v>22097</c:v>
                </c:pt>
                <c:pt idx="22">
                  <c:v>28972</c:v>
                </c:pt>
                <c:pt idx="23">
                  <c:v>9978</c:v>
                </c:pt>
                <c:pt idx="24">
                  <c:v>27847</c:v>
                </c:pt>
                <c:pt idx="25">
                  <c:v>12615</c:v>
                </c:pt>
                <c:pt idx="26">
                  <c:v>18665</c:v>
                </c:pt>
                <c:pt idx="27">
                  <c:v>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426-4766-B54B-ECB141CE5D32}"/>
            </c:ext>
          </c:extLst>
        </c:ser>
        <c:ser>
          <c:idx val="20"/>
          <c:order val="20"/>
          <c:tx>
            <c:strRef>
              <c:f>strike_oi_NIFTY!$A$22</c:f>
              <c:strCache>
                <c:ptCount val="1"/>
                <c:pt idx="0">
                  <c:v>11:49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strike_oi_NIFTY!$B$22:$AE$22</c15:sqref>
                  </c15:fullRef>
                </c:ext>
              </c:extLst>
              <c:f>strike_oi_NIFTY!$D$22:$AE$22</c:f>
              <c:numCache>
                <c:formatCode>General</c:formatCode>
                <c:ptCount val="28"/>
                <c:pt idx="0">
                  <c:v>70783</c:v>
                </c:pt>
                <c:pt idx="1">
                  <c:v>155391</c:v>
                </c:pt>
                <c:pt idx="2">
                  <c:v>134239</c:v>
                </c:pt>
                <c:pt idx="3">
                  <c:v>188396</c:v>
                </c:pt>
                <c:pt idx="4">
                  <c:v>102868</c:v>
                </c:pt>
                <c:pt idx="5">
                  <c:v>245354</c:v>
                </c:pt>
                <c:pt idx="6">
                  <c:v>100201</c:v>
                </c:pt>
                <c:pt idx="7">
                  <c:v>148525</c:v>
                </c:pt>
                <c:pt idx="8">
                  <c:v>84474</c:v>
                </c:pt>
                <c:pt idx="9">
                  <c:v>158998</c:v>
                </c:pt>
                <c:pt idx="10">
                  <c:v>79190</c:v>
                </c:pt>
                <c:pt idx="11">
                  <c:v>151449</c:v>
                </c:pt>
                <c:pt idx="12">
                  <c:v>54423</c:v>
                </c:pt>
                <c:pt idx="13">
                  <c:v>107363</c:v>
                </c:pt>
                <c:pt idx="14">
                  <c:v>328438</c:v>
                </c:pt>
                <c:pt idx="15">
                  <c:v>296959</c:v>
                </c:pt>
                <c:pt idx="16">
                  <c:v>443984</c:v>
                </c:pt>
                <c:pt idx="17">
                  <c:v>188665</c:v>
                </c:pt>
                <c:pt idx="18">
                  <c:v>156069</c:v>
                </c:pt>
                <c:pt idx="19">
                  <c:v>45132</c:v>
                </c:pt>
                <c:pt idx="20">
                  <c:v>79802</c:v>
                </c:pt>
                <c:pt idx="21">
                  <c:v>22446</c:v>
                </c:pt>
                <c:pt idx="22">
                  <c:v>29279</c:v>
                </c:pt>
                <c:pt idx="23">
                  <c:v>9951</c:v>
                </c:pt>
                <c:pt idx="24">
                  <c:v>27870</c:v>
                </c:pt>
                <c:pt idx="25">
                  <c:v>12625</c:v>
                </c:pt>
                <c:pt idx="26">
                  <c:v>18952</c:v>
                </c:pt>
                <c:pt idx="27">
                  <c:v>3744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26-4766-B54B-ECB141CE5D32}"/>
            </c:ext>
          </c:extLst>
        </c:ser>
        <c:ser>
          <c:idx val="21"/>
          <c:order val="21"/>
          <c:tx>
            <c:strRef>
              <c:f>strike_oi_NIFTY!$A$23</c:f>
              <c:strCache>
                <c:ptCount val="1"/>
                <c:pt idx="0">
                  <c:v>11:52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strike_oi_NIFTY!$B$23:$AE$23</c15:sqref>
                  </c15:fullRef>
                </c:ext>
              </c:extLst>
              <c:f>strike_oi_NIFTY!$D$23:$AE$23</c:f>
              <c:numCache>
                <c:formatCode>General</c:formatCode>
                <c:ptCount val="28"/>
                <c:pt idx="0">
                  <c:v>69116</c:v>
                </c:pt>
                <c:pt idx="1">
                  <c:v>153144</c:v>
                </c:pt>
                <c:pt idx="2">
                  <c:v>137623</c:v>
                </c:pt>
                <c:pt idx="3">
                  <c:v>193421</c:v>
                </c:pt>
                <c:pt idx="4">
                  <c:v>105421</c:v>
                </c:pt>
                <c:pt idx="5">
                  <c:v>248414</c:v>
                </c:pt>
                <c:pt idx="6">
                  <c:v>103287</c:v>
                </c:pt>
                <c:pt idx="7">
                  <c:v>148710</c:v>
                </c:pt>
                <c:pt idx="8">
                  <c:v>84773</c:v>
                </c:pt>
                <c:pt idx="9">
                  <c:v>159588</c:v>
                </c:pt>
                <c:pt idx="10">
                  <c:v>79696</c:v>
                </c:pt>
                <c:pt idx="11">
                  <c:v>152807</c:v>
                </c:pt>
                <c:pt idx="12">
                  <c:v>55692</c:v>
                </c:pt>
                <c:pt idx="13">
                  <c:v>105954</c:v>
                </c:pt>
                <c:pt idx="14">
                  <c:v>329593</c:v>
                </c:pt>
                <c:pt idx="15">
                  <c:v>296124</c:v>
                </c:pt>
                <c:pt idx="16">
                  <c:v>445232</c:v>
                </c:pt>
                <c:pt idx="17">
                  <c:v>192304</c:v>
                </c:pt>
                <c:pt idx="18">
                  <c:v>158218</c:v>
                </c:pt>
                <c:pt idx="19">
                  <c:v>44751</c:v>
                </c:pt>
                <c:pt idx="20">
                  <c:v>79276</c:v>
                </c:pt>
                <c:pt idx="21">
                  <c:v>22324</c:v>
                </c:pt>
                <c:pt idx="22">
                  <c:v>28645</c:v>
                </c:pt>
                <c:pt idx="23">
                  <c:v>9617</c:v>
                </c:pt>
                <c:pt idx="24">
                  <c:v>27511</c:v>
                </c:pt>
                <c:pt idx="25">
                  <c:v>12617</c:v>
                </c:pt>
                <c:pt idx="26">
                  <c:v>18817</c:v>
                </c:pt>
                <c:pt idx="27">
                  <c:v>3741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426-4766-B54B-ECB141CE5D32}"/>
            </c:ext>
          </c:extLst>
        </c:ser>
        <c:ser>
          <c:idx val="22"/>
          <c:order val="22"/>
          <c:tx>
            <c:strRef>
              <c:f>strike_oi_NIFTY!$A$24</c:f>
              <c:strCache>
                <c:ptCount val="1"/>
                <c:pt idx="0">
                  <c:v>11:55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strike_oi_NIFTY!$B$24:$AE$24</c15:sqref>
                  </c15:fullRef>
                </c:ext>
              </c:extLst>
              <c:f>strike_oi_NIFTY!$D$24:$AE$24</c:f>
              <c:numCache>
                <c:formatCode>General</c:formatCode>
                <c:ptCount val="28"/>
                <c:pt idx="0">
                  <c:v>66906</c:v>
                </c:pt>
                <c:pt idx="1">
                  <c:v>151244</c:v>
                </c:pt>
                <c:pt idx="2">
                  <c:v>137235</c:v>
                </c:pt>
                <c:pt idx="3">
                  <c:v>197379</c:v>
                </c:pt>
                <c:pt idx="4">
                  <c:v>106753</c:v>
                </c:pt>
                <c:pt idx="5">
                  <c:v>250408</c:v>
                </c:pt>
                <c:pt idx="6">
                  <c:v>105071</c:v>
                </c:pt>
                <c:pt idx="7">
                  <c:v>150528</c:v>
                </c:pt>
                <c:pt idx="8">
                  <c:v>84853</c:v>
                </c:pt>
                <c:pt idx="9">
                  <c:v>159367</c:v>
                </c:pt>
                <c:pt idx="10">
                  <c:v>79708</c:v>
                </c:pt>
                <c:pt idx="11">
                  <c:v>152464</c:v>
                </c:pt>
                <c:pt idx="12">
                  <c:v>55681</c:v>
                </c:pt>
                <c:pt idx="13">
                  <c:v>107247</c:v>
                </c:pt>
                <c:pt idx="14">
                  <c:v>329988</c:v>
                </c:pt>
                <c:pt idx="15">
                  <c:v>296711</c:v>
                </c:pt>
                <c:pt idx="16">
                  <c:v>450951</c:v>
                </c:pt>
                <c:pt idx="17">
                  <c:v>196251</c:v>
                </c:pt>
                <c:pt idx="18">
                  <c:v>160244</c:v>
                </c:pt>
                <c:pt idx="19">
                  <c:v>46478</c:v>
                </c:pt>
                <c:pt idx="20">
                  <c:v>79542</c:v>
                </c:pt>
                <c:pt idx="21">
                  <c:v>22268</c:v>
                </c:pt>
                <c:pt idx="22">
                  <c:v>28403</c:v>
                </c:pt>
                <c:pt idx="23">
                  <c:v>9571</c:v>
                </c:pt>
                <c:pt idx="24">
                  <c:v>27529</c:v>
                </c:pt>
                <c:pt idx="25">
                  <c:v>12605</c:v>
                </c:pt>
                <c:pt idx="26">
                  <c:v>18796</c:v>
                </c:pt>
                <c:pt idx="27">
                  <c:v>3741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426-4766-B54B-ECB141CE5D32}"/>
            </c:ext>
          </c:extLst>
        </c:ser>
        <c:ser>
          <c:idx val="23"/>
          <c:order val="23"/>
          <c:tx>
            <c:strRef>
              <c:f>strike_oi_NIFTY!$A$25</c:f>
              <c:strCache>
                <c:ptCount val="1"/>
                <c:pt idx="0">
                  <c:v>11:58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strike_oi_NIFTY!$B$25:$AE$25</c15:sqref>
                  </c15:fullRef>
                </c:ext>
              </c:extLst>
              <c:f>strike_oi_NIFTY!$D$25:$AE$25</c:f>
              <c:numCache>
                <c:formatCode>General</c:formatCode>
                <c:ptCount val="28"/>
                <c:pt idx="0">
                  <c:v>67245</c:v>
                </c:pt>
                <c:pt idx="1">
                  <c:v>153201</c:v>
                </c:pt>
                <c:pt idx="2">
                  <c:v>140967</c:v>
                </c:pt>
                <c:pt idx="3">
                  <c:v>200422</c:v>
                </c:pt>
                <c:pt idx="4">
                  <c:v>109008</c:v>
                </c:pt>
                <c:pt idx="5">
                  <c:v>257217</c:v>
                </c:pt>
                <c:pt idx="6">
                  <c:v>107067</c:v>
                </c:pt>
                <c:pt idx="7">
                  <c:v>151207</c:v>
                </c:pt>
                <c:pt idx="8">
                  <c:v>85417</c:v>
                </c:pt>
                <c:pt idx="9">
                  <c:v>160345</c:v>
                </c:pt>
                <c:pt idx="10">
                  <c:v>81078</c:v>
                </c:pt>
                <c:pt idx="11">
                  <c:v>153574</c:v>
                </c:pt>
                <c:pt idx="12">
                  <c:v>56265</c:v>
                </c:pt>
                <c:pt idx="13">
                  <c:v>107241</c:v>
                </c:pt>
                <c:pt idx="14">
                  <c:v>332689</c:v>
                </c:pt>
                <c:pt idx="15">
                  <c:v>295268</c:v>
                </c:pt>
                <c:pt idx="16">
                  <c:v>451563</c:v>
                </c:pt>
                <c:pt idx="17">
                  <c:v>196833</c:v>
                </c:pt>
                <c:pt idx="18">
                  <c:v>157859</c:v>
                </c:pt>
                <c:pt idx="19">
                  <c:v>46957</c:v>
                </c:pt>
                <c:pt idx="20">
                  <c:v>79797</c:v>
                </c:pt>
                <c:pt idx="21">
                  <c:v>22383</c:v>
                </c:pt>
                <c:pt idx="22">
                  <c:v>28267</c:v>
                </c:pt>
                <c:pt idx="23">
                  <c:v>9573</c:v>
                </c:pt>
                <c:pt idx="24">
                  <c:v>27421</c:v>
                </c:pt>
                <c:pt idx="25">
                  <c:v>12427</c:v>
                </c:pt>
                <c:pt idx="26">
                  <c:v>18752</c:v>
                </c:pt>
                <c:pt idx="27">
                  <c:v>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426-4766-B54B-ECB141CE5D32}"/>
            </c:ext>
          </c:extLst>
        </c:ser>
        <c:ser>
          <c:idx val="24"/>
          <c:order val="24"/>
          <c:tx>
            <c:strRef>
              <c:f>strike_oi_NIFTY!$A$26</c:f>
              <c:strCache>
                <c:ptCount val="1"/>
                <c:pt idx="0">
                  <c:v>12:02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strike_oi_NIFTY!$B$26:$AE$26</c15:sqref>
                  </c15:fullRef>
                </c:ext>
              </c:extLst>
              <c:f>strike_oi_NIFTY!$D$26:$AE$26</c:f>
              <c:numCache>
                <c:formatCode>General</c:formatCode>
                <c:ptCount val="28"/>
                <c:pt idx="0">
                  <c:v>67189</c:v>
                </c:pt>
                <c:pt idx="1">
                  <c:v>154290</c:v>
                </c:pt>
                <c:pt idx="2">
                  <c:v>142773</c:v>
                </c:pt>
                <c:pt idx="3">
                  <c:v>202244</c:v>
                </c:pt>
                <c:pt idx="4">
                  <c:v>108941</c:v>
                </c:pt>
                <c:pt idx="5">
                  <c:v>258363</c:v>
                </c:pt>
                <c:pt idx="6">
                  <c:v>107640</c:v>
                </c:pt>
                <c:pt idx="7">
                  <c:v>151796</c:v>
                </c:pt>
                <c:pt idx="8">
                  <c:v>85193</c:v>
                </c:pt>
                <c:pt idx="9">
                  <c:v>160587</c:v>
                </c:pt>
                <c:pt idx="10">
                  <c:v>80832</c:v>
                </c:pt>
                <c:pt idx="11">
                  <c:v>153142</c:v>
                </c:pt>
                <c:pt idx="12">
                  <c:v>56249</c:v>
                </c:pt>
                <c:pt idx="13">
                  <c:v>107817</c:v>
                </c:pt>
                <c:pt idx="14">
                  <c:v>333914</c:v>
                </c:pt>
                <c:pt idx="15">
                  <c:v>295958</c:v>
                </c:pt>
                <c:pt idx="16">
                  <c:v>453282</c:v>
                </c:pt>
                <c:pt idx="17">
                  <c:v>199508</c:v>
                </c:pt>
                <c:pt idx="18">
                  <c:v>158089</c:v>
                </c:pt>
                <c:pt idx="19">
                  <c:v>47530</c:v>
                </c:pt>
                <c:pt idx="20">
                  <c:v>79927</c:v>
                </c:pt>
                <c:pt idx="21">
                  <c:v>22343</c:v>
                </c:pt>
                <c:pt idx="22">
                  <c:v>28401</c:v>
                </c:pt>
                <c:pt idx="23">
                  <c:v>9549</c:v>
                </c:pt>
                <c:pt idx="24">
                  <c:v>27413</c:v>
                </c:pt>
                <c:pt idx="25">
                  <c:v>12429</c:v>
                </c:pt>
                <c:pt idx="26">
                  <c:v>18726</c:v>
                </c:pt>
                <c:pt idx="27">
                  <c:v>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426-4766-B54B-ECB141CE5D32}"/>
            </c:ext>
          </c:extLst>
        </c:ser>
        <c:ser>
          <c:idx val="25"/>
          <c:order val="25"/>
          <c:tx>
            <c:strRef>
              <c:f>strike_oi_NIFTY!$A$27</c:f>
              <c:strCache>
                <c:ptCount val="1"/>
                <c:pt idx="0">
                  <c:v>12:05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strike_oi_NIFTY!$B$27:$AE$27</c15:sqref>
                  </c15:fullRef>
                </c:ext>
              </c:extLst>
              <c:f>strike_oi_NIFTY!$D$27:$AE$27</c:f>
              <c:numCache>
                <c:formatCode>General</c:formatCode>
                <c:ptCount val="28"/>
                <c:pt idx="0">
                  <c:v>67754</c:v>
                </c:pt>
                <c:pt idx="1">
                  <c:v>153185</c:v>
                </c:pt>
                <c:pt idx="2">
                  <c:v>143465</c:v>
                </c:pt>
                <c:pt idx="3">
                  <c:v>203068</c:v>
                </c:pt>
                <c:pt idx="4">
                  <c:v>107875</c:v>
                </c:pt>
                <c:pt idx="5">
                  <c:v>261414</c:v>
                </c:pt>
                <c:pt idx="6">
                  <c:v>108584</c:v>
                </c:pt>
                <c:pt idx="7">
                  <c:v>152686</c:v>
                </c:pt>
                <c:pt idx="8">
                  <c:v>85630</c:v>
                </c:pt>
                <c:pt idx="9">
                  <c:v>162463</c:v>
                </c:pt>
                <c:pt idx="10">
                  <c:v>81408</c:v>
                </c:pt>
                <c:pt idx="11">
                  <c:v>153206</c:v>
                </c:pt>
                <c:pt idx="12">
                  <c:v>56250</c:v>
                </c:pt>
                <c:pt idx="13">
                  <c:v>108707</c:v>
                </c:pt>
                <c:pt idx="14">
                  <c:v>335153</c:v>
                </c:pt>
                <c:pt idx="15">
                  <c:v>298221</c:v>
                </c:pt>
                <c:pt idx="16">
                  <c:v>457711</c:v>
                </c:pt>
                <c:pt idx="17">
                  <c:v>205009</c:v>
                </c:pt>
                <c:pt idx="18">
                  <c:v>161345</c:v>
                </c:pt>
                <c:pt idx="19">
                  <c:v>48857</c:v>
                </c:pt>
                <c:pt idx="20">
                  <c:v>80656</c:v>
                </c:pt>
                <c:pt idx="21">
                  <c:v>22405</c:v>
                </c:pt>
                <c:pt idx="22">
                  <c:v>28440</c:v>
                </c:pt>
                <c:pt idx="23">
                  <c:v>9444</c:v>
                </c:pt>
                <c:pt idx="24">
                  <c:v>27379</c:v>
                </c:pt>
                <c:pt idx="25">
                  <c:v>12366</c:v>
                </c:pt>
                <c:pt idx="26">
                  <c:v>18683</c:v>
                </c:pt>
                <c:pt idx="27">
                  <c:v>3730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426-4766-B54B-ECB141CE5D32}"/>
            </c:ext>
          </c:extLst>
        </c:ser>
        <c:ser>
          <c:idx val="26"/>
          <c:order val="26"/>
          <c:tx>
            <c:strRef>
              <c:f>strike_oi_NIFTY!$A$28</c:f>
              <c:strCache>
                <c:ptCount val="1"/>
                <c:pt idx="0">
                  <c:v>12:08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strike_oi_NIFTY!$B$28:$AE$28</c15:sqref>
                  </c15:fullRef>
                </c:ext>
              </c:extLst>
              <c:f>strike_oi_NIFTY!$D$28:$AE$28</c:f>
              <c:numCache>
                <c:formatCode>General</c:formatCode>
                <c:ptCount val="28"/>
                <c:pt idx="0">
                  <c:v>68555</c:v>
                </c:pt>
                <c:pt idx="1">
                  <c:v>153682</c:v>
                </c:pt>
                <c:pt idx="2">
                  <c:v>144747</c:v>
                </c:pt>
                <c:pt idx="3">
                  <c:v>204249</c:v>
                </c:pt>
                <c:pt idx="4">
                  <c:v>108996</c:v>
                </c:pt>
                <c:pt idx="5">
                  <c:v>263389</c:v>
                </c:pt>
                <c:pt idx="6">
                  <c:v>108942</c:v>
                </c:pt>
                <c:pt idx="7">
                  <c:v>152300</c:v>
                </c:pt>
                <c:pt idx="8">
                  <c:v>85622</c:v>
                </c:pt>
                <c:pt idx="9">
                  <c:v>163343</c:v>
                </c:pt>
                <c:pt idx="10">
                  <c:v>81508</c:v>
                </c:pt>
                <c:pt idx="11">
                  <c:v>152016</c:v>
                </c:pt>
                <c:pt idx="12">
                  <c:v>56307</c:v>
                </c:pt>
                <c:pt idx="13">
                  <c:v>108168</c:v>
                </c:pt>
                <c:pt idx="14">
                  <c:v>334796</c:v>
                </c:pt>
                <c:pt idx="15">
                  <c:v>298183</c:v>
                </c:pt>
                <c:pt idx="16">
                  <c:v>459519</c:v>
                </c:pt>
                <c:pt idx="17">
                  <c:v>208043</c:v>
                </c:pt>
                <c:pt idx="18">
                  <c:v>164579</c:v>
                </c:pt>
                <c:pt idx="19">
                  <c:v>49319</c:v>
                </c:pt>
                <c:pt idx="20">
                  <c:v>81258</c:v>
                </c:pt>
                <c:pt idx="21">
                  <c:v>22486</c:v>
                </c:pt>
                <c:pt idx="22">
                  <c:v>28384</c:v>
                </c:pt>
                <c:pt idx="23">
                  <c:v>9402</c:v>
                </c:pt>
                <c:pt idx="24">
                  <c:v>27391</c:v>
                </c:pt>
                <c:pt idx="25">
                  <c:v>12357</c:v>
                </c:pt>
                <c:pt idx="26">
                  <c:v>18683</c:v>
                </c:pt>
                <c:pt idx="27">
                  <c:v>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426-4766-B54B-ECB141CE5D32}"/>
            </c:ext>
          </c:extLst>
        </c:ser>
        <c:ser>
          <c:idx val="27"/>
          <c:order val="27"/>
          <c:tx>
            <c:strRef>
              <c:f>strike_oi_NIFTY!$A$29</c:f>
              <c:strCache>
                <c:ptCount val="1"/>
                <c:pt idx="0">
                  <c:v>12:11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strike_oi_NIFTY!$B$29:$AE$29</c15:sqref>
                  </c15:fullRef>
                </c:ext>
              </c:extLst>
              <c:f>strike_oi_NIFTY!$D$29:$AE$29</c:f>
              <c:numCache>
                <c:formatCode>General</c:formatCode>
                <c:ptCount val="28"/>
                <c:pt idx="0">
                  <c:v>66279</c:v>
                </c:pt>
                <c:pt idx="1">
                  <c:v>152456</c:v>
                </c:pt>
                <c:pt idx="2">
                  <c:v>145361</c:v>
                </c:pt>
                <c:pt idx="3">
                  <c:v>205144</c:v>
                </c:pt>
                <c:pt idx="4">
                  <c:v>108871</c:v>
                </c:pt>
                <c:pt idx="5">
                  <c:v>262600</c:v>
                </c:pt>
                <c:pt idx="6">
                  <c:v>109091</c:v>
                </c:pt>
                <c:pt idx="7">
                  <c:v>152654</c:v>
                </c:pt>
                <c:pt idx="8">
                  <c:v>85722</c:v>
                </c:pt>
                <c:pt idx="9">
                  <c:v>162964</c:v>
                </c:pt>
                <c:pt idx="10">
                  <c:v>81486</c:v>
                </c:pt>
                <c:pt idx="11">
                  <c:v>151752</c:v>
                </c:pt>
                <c:pt idx="12">
                  <c:v>56031</c:v>
                </c:pt>
                <c:pt idx="13">
                  <c:v>108640</c:v>
                </c:pt>
                <c:pt idx="14">
                  <c:v>333007</c:v>
                </c:pt>
                <c:pt idx="15">
                  <c:v>299604</c:v>
                </c:pt>
                <c:pt idx="16">
                  <c:v>462216</c:v>
                </c:pt>
                <c:pt idx="17">
                  <c:v>210688</c:v>
                </c:pt>
                <c:pt idx="18">
                  <c:v>165539</c:v>
                </c:pt>
                <c:pt idx="19">
                  <c:v>49862</c:v>
                </c:pt>
                <c:pt idx="20">
                  <c:v>81422</c:v>
                </c:pt>
                <c:pt idx="21">
                  <c:v>22584</c:v>
                </c:pt>
                <c:pt idx="22">
                  <c:v>28224</c:v>
                </c:pt>
                <c:pt idx="23">
                  <c:v>9332</c:v>
                </c:pt>
                <c:pt idx="24">
                  <c:v>27391</c:v>
                </c:pt>
                <c:pt idx="25">
                  <c:v>12358</c:v>
                </c:pt>
                <c:pt idx="26">
                  <c:v>18689</c:v>
                </c:pt>
                <c:pt idx="27">
                  <c:v>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426-4766-B54B-ECB141CE5D32}"/>
            </c:ext>
          </c:extLst>
        </c:ser>
        <c:ser>
          <c:idx val="28"/>
          <c:order val="28"/>
          <c:tx>
            <c:strRef>
              <c:f>strike_oi_NIFTY!$A$30</c:f>
              <c:strCache>
                <c:ptCount val="1"/>
                <c:pt idx="0">
                  <c:v>12:14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strike_oi_NIFTY!$B$30:$AE$30</c15:sqref>
                  </c15:fullRef>
                </c:ext>
              </c:extLst>
              <c:f>strike_oi_NIFTY!$D$30:$AE$30</c:f>
              <c:numCache>
                <c:formatCode>General</c:formatCode>
                <c:ptCount val="28"/>
                <c:pt idx="0">
                  <c:v>61948</c:v>
                </c:pt>
                <c:pt idx="1">
                  <c:v>146463</c:v>
                </c:pt>
                <c:pt idx="2">
                  <c:v>139467</c:v>
                </c:pt>
                <c:pt idx="3">
                  <c:v>197868</c:v>
                </c:pt>
                <c:pt idx="4">
                  <c:v>112066</c:v>
                </c:pt>
                <c:pt idx="5">
                  <c:v>257737</c:v>
                </c:pt>
                <c:pt idx="6">
                  <c:v>102843</c:v>
                </c:pt>
                <c:pt idx="7">
                  <c:v>150895</c:v>
                </c:pt>
                <c:pt idx="8">
                  <c:v>85851</c:v>
                </c:pt>
                <c:pt idx="9">
                  <c:v>164460</c:v>
                </c:pt>
                <c:pt idx="10">
                  <c:v>81509</c:v>
                </c:pt>
                <c:pt idx="11">
                  <c:v>152527</c:v>
                </c:pt>
                <c:pt idx="12">
                  <c:v>56448</c:v>
                </c:pt>
                <c:pt idx="13">
                  <c:v>109807</c:v>
                </c:pt>
                <c:pt idx="14">
                  <c:v>330996</c:v>
                </c:pt>
                <c:pt idx="15">
                  <c:v>301138</c:v>
                </c:pt>
                <c:pt idx="16">
                  <c:v>461434</c:v>
                </c:pt>
                <c:pt idx="17">
                  <c:v>213112</c:v>
                </c:pt>
                <c:pt idx="18">
                  <c:v>164690</c:v>
                </c:pt>
                <c:pt idx="19">
                  <c:v>49919</c:v>
                </c:pt>
                <c:pt idx="20">
                  <c:v>80510</c:v>
                </c:pt>
                <c:pt idx="21">
                  <c:v>22240</c:v>
                </c:pt>
                <c:pt idx="22">
                  <c:v>27351</c:v>
                </c:pt>
                <c:pt idx="23">
                  <c:v>9333</c:v>
                </c:pt>
                <c:pt idx="24">
                  <c:v>27178</c:v>
                </c:pt>
                <c:pt idx="25">
                  <c:v>12356</c:v>
                </c:pt>
                <c:pt idx="26">
                  <c:v>18626</c:v>
                </c:pt>
                <c:pt idx="27">
                  <c:v>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426-4766-B54B-ECB141CE5D32}"/>
            </c:ext>
          </c:extLst>
        </c:ser>
        <c:ser>
          <c:idx val="29"/>
          <c:order val="29"/>
          <c:tx>
            <c:strRef>
              <c:f>strike_oi_NIFTY!$A$31</c:f>
              <c:strCache>
                <c:ptCount val="1"/>
                <c:pt idx="0">
                  <c:v>12:18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strike_oi_NIFTY!$B$31:$AE$31</c15:sqref>
                  </c15:fullRef>
                </c:ext>
              </c:extLst>
              <c:f>strike_oi_NIFTY!$D$31:$AE$31</c:f>
              <c:numCache>
                <c:formatCode>General</c:formatCode>
                <c:ptCount val="28"/>
                <c:pt idx="0">
                  <c:v>61615</c:v>
                </c:pt>
                <c:pt idx="1">
                  <c:v>149131</c:v>
                </c:pt>
                <c:pt idx="2">
                  <c:v>141992</c:v>
                </c:pt>
                <c:pt idx="3">
                  <c:v>200332</c:v>
                </c:pt>
                <c:pt idx="4">
                  <c:v>113947</c:v>
                </c:pt>
                <c:pt idx="5">
                  <c:v>254334</c:v>
                </c:pt>
                <c:pt idx="6">
                  <c:v>102538</c:v>
                </c:pt>
                <c:pt idx="7">
                  <c:v>153747</c:v>
                </c:pt>
                <c:pt idx="8">
                  <c:v>84649</c:v>
                </c:pt>
                <c:pt idx="9">
                  <c:v>164598</c:v>
                </c:pt>
                <c:pt idx="10">
                  <c:v>81616</c:v>
                </c:pt>
                <c:pt idx="11">
                  <c:v>152702</c:v>
                </c:pt>
                <c:pt idx="12">
                  <c:v>55354</c:v>
                </c:pt>
                <c:pt idx="13">
                  <c:v>112080</c:v>
                </c:pt>
                <c:pt idx="14">
                  <c:v>332189</c:v>
                </c:pt>
                <c:pt idx="15">
                  <c:v>299541</c:v>
                </c:pt>
                <c:pt idx="16">
                  <c:v>457596</c:v>
                </c:pt>
                <c:pt idx="17">
                  <c:v>212576</c:v>
                </c:pt>
                <c:pt idx="18">
                  <c:v>165323</c:v>
                </c:pt>
                <c:pt idx="19">
                  <c:v>51336</c:v>
                </c:pt>
                <c:pt idx="20">
                  <c:v>79896</c:v>
                </c:pt>
                <c:pt idx="21">
                  <c:v>22163</c:v>
                </c:pt>
                <c:pt idx="22">
                  <c:v>27037</c:v>
                </c:pt>
                <c:pt idx="23">
                  <c:v>9335</c:v>
                </c:pt>
                <c:pt idx="24">
                  <c:v>26857</c:v>
                </c:pt>
                <c:pt idx="25">
                  <c:v>12340</c:v>
                </c:pt>
                <c:pt idx="26">
                  <c:v>18630</c:v>
                </c:pt>
                <c:pt idx="27">
                  <c:v>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426-4766-B54B-ECB141CE5D32}"/>
            </c:ext>
          </c:extLst>
        </c:ser>
        <c:ser>
          <c:idx val="30"/>
          <c:order val="30"/>
          <c:tx>
            <c:strRef>
              <c:f>strike_oi_NIFTY!$A$32</c:f>
              <c:strCache>
                <c:ptCount val="1"/>
                <c:pt idx="0">
                  <c:v>12:21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strike_oi_NIFTY!$B$32:$AE$32</c15:sqref>
                  </c15:fullRef>
                </c:ext>
              </c:extLst>
              <c:f>strike_oi_NIFTY!$D$32:$AE$32</c:f>
              <c:numCache>
                <c:formatCode>General</c:formatCode>
                <c:ptCount val="28"/>
                <c:pt idx="0">
                  <c:v>60939</c:v>
                </c:pt>
                <c:pt idx="1">
                  <c:v>152989</c:v>
                </c:pt>
                <c:pt idx="2">
                  <c:v>144770</c:v>
                </c:pt>
                <c:pt idx="3">
                  <c:v>202326</c:v>
                </c:pt>
                <c:pt idx="4">
                  <c:v>109884</c:v>
                </c:pt>
                <c:pt idx="5">
                  <c:v>254276</c:v>
                </c:pt>
                <c:pt idx="6">
                  <c:v>105111</c:v>
                </c:pt>
                <c:pt idx="7">
                  <c:v>155273</c:v>
                </c:pt>
                <c:pt idx="8">
                  <c:v>83687</c:v>
                </c:pt>
                <c:pt idx="9">
                  <c:v>164869</c:v>
                </c:pt>
                <c:pt idx="10">
                  <c:v>81788</c:v>
                </c:pt>
                <c:pt idx="11">
                  <c:v>151860</c:v>
                </c:pt>
                <c:pt idx="12">
                  <c:v>55190</c:v>
                </c:pt>
                <c:pt idx="13">
                  <c:v>113106</c:v>
                </c:pt>
                <c:pt idx="14">
                  <c:v>330694</c:v>
                </c:pt>
                <c:pt idx="15">
                  <c:v>297000</c:v>
                </c:pt>
                <c:pt idx="16">
                  <c:v>459602</c:v>
                </c:pt>
                <c:pt idx="17">
                  <c:v>214144</c:v>
                </c:pt>
                <c:pt idx="18">
                  <c:v>163998</c:v>
                </c:pt>
                <c:pt idx="19">
                  <c:v>50316</c:v>
                </c:pt>
                <c:pt idx="20">
                  <c:v>79580</c:v>
                </c:pt>
                <c:pt idx="21">
                  <c:v>22370</c:v>
                </c:pt>
                <c:pt idx="22">
                  <c:v>27033</c:v>
                </c:pt>
                <c:pt idx="23">
                  <c:v>9308</c:v>
                </c:pt>
                <c:pt idx="24">
                  <c:v>26697</c:v>
                </c:pt>
                <c:pt idx="25">
                  <c:v>12330</c:v>
                </c:pt>
                <c:pt idx="26">
                  <c:v>18514</c:v>
                </c:pt>
                <c:pt idx="27">
                  <c:v>3680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426-4766-B54B-ECB141CE5D32}"/>
            </c:ext>
          </c:extLst>
        </c:ser>
        <c:ser>
          <c:idx val="31"/>
          <c:order val="31"/>
          <c:tx>
            <c:strRef>
              <c:f>strike_oi_NIFTY!$A$33</c:f>
              <c:strCache>
                <c:ptCount val="1"/>
                <c:pt idx="0">
                  <c:v>12:24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strike_oi_NIFTY!$B$33:$AE$33</c15:sqref>
                  </c15:fullRef>
                </c:ext>
              </c:extLst>
              <c:f>strike_oi_NIFTY!$D$33:$AE$33</c:f>
              <c:numCache>
                <c:formatCode>General</c:formatCode>
                <c:ptCount val="28"/>
                <c:pt idx="0">
                  <c:v>61586</c:v>
                </c:pt>
                <c:pt idx="1">
                  <c:v>154820</c:v>
                </c:pt>
                <c:pt idx="2">
                  <c:v>146279</c:v>
                </c:pt>
                <c:pt idx="3">
                  <c:v>202390</c:v>
                </c:pt>
                <c:pt idx="4">
                  <c:v>109870</c:v>
                </c:pt>
                <c:pt idx="5">
                  <c:v>254301</c:v>
                </c:pt>
                <c:pt idx="6">
                  <c:v>105339</c:v>
                </c:pt>
                <c:pt idx="7">
                  <c:v>154746</c:v>
                </c:pt>
                <c:pt idx="8">
                  <c:v>83580</c:v>
                </c:pt>
                <c:pt idx="9">
                  <c:v>164289</c:v>
                </c:pt>
                <c:pt idx="10">
                  <c:v>83034</c:v>
                </c:pt>
                <c:pt idx="11">
                  <c:v>152010</c:v>
                </c:pt>
                <c:pt idx="12">
                  <c:v>55076</c:v>
                </c:pt>
                <c:pt idx="13">
                  <c:v>114031</c:v>
                </c:pt>
                <c:pt idx="14">
                  <c:v>331513</c:v>
                </c:pt>
                <c:pt idx="15">
                  <c:v>297323</c:v>
                </c:pt>
                <c:pt idx="16">
                  <c:v>460668</c:v>
                </c:pt>
                <c:pt idx="17">
                  <c:v>215350</c:v>
                </c:pt>
                <c:pt idx="18">
                  <c:v>163416</c:v>
                </c:pt>
                <c:pt idx="19">
                  <c:v>49288</c:v>
                </c:pt>
                <c:pt idx="20">
                  <c:v>79247</c:v>
                </c:pt>
                <c:pt idx="21">
                  <c:v>22206</c:v>
                </c:pt>
                <c:pt idx="22">
                  <c:v>26869</c:v>
                </c:pt>
                <c:pt idx="23">
                  <c:v>9333</c:v>
                </c:pt>
                <c:pt idx="24">
                  <c:v>26702</c:v>
                </c:pt>
                <c:pt idx="25">
                  <c:v>12330</c:v>
                </c:pt>
                <c:pt idx="26">
                  <c:v>18487</c:v>
                </c:pt>
                <c:pt idx="27">
                  <c:v>3680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426-4766-B54B-ECB141CE5D32}"/>
            </c:ext>
          </c:extLst>
        </c:ser>
        <c:ser>
          <c:idx val="32"/>
          <c:order val="32"/>
          <c:tx>
            <c:strRef>
              <c:f>strike_oi_NIFTY!$A$34</c:f>
              <c:strCache>
                <c:ptCount val="1"/>
                <c:pt idx="0">
                  <c:v>12:27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strike_oi_NIFTY!$B$34:$AE$34</c15:sqref>
                  </c15:fullRef>
                </c:ext>
              </c:extLst>
              <c:f>strike_oi_NIFTY!$D$34:$AE$34</c:f>
              <c:numCache>
                <c:formatCode>General</c:formatCode>
                <c:ptCount val="28"/>
                <c:pt idx="0">
                  <c:v>61027</c:v>
                </c:pt>
                <c:pt idx="1">
                  <c:v>153828</c:v>
                </c:pt>
                <c:pt idx="2">
                  <c:v>149884</c:v>
                </c:pt>
                <c:pt idx="3">
                  <c:v>206577</c:v>
                </c:pt>
                <c:pt idx="4">
                  <c:v>111010</c:v>
                </c:pt>
                <c:pt idx="5">
                  <c:v>254974</c:v>
                </c:pt>
                <c:pt idx="6">
                  <c:v>105648</c:v>
                </c:pt>
                <c:pt idx="7">
                  <c:v>154954</c:v>
                </c:pt>
                <c:pt idx="8">
                  <c:v>83057</c:v>
                </c:pt>
                <c:pt idx="9">
                  <c:v>165433</c:v>
                </c:pt>
                <c:pt idx="10">
                  <c:v>83304</c:v>
                </c:pt>
                <c:pt idx="11">
                  <c:v>151944</c:v>
                </c:pt>
                <c:pt idx="12">
                  <c:v>54999</c:v>
                </c:pt>
                <c:pt idx="13">
                  <c:v>113964</c:v>
                </c:pt>
                <c:pt idx="14">
                  <c:v>328913</c:v>
                </c:pt>
                <c:pt idx="15">
                  <c:v>296299</c:v>
                </c:pt>
                <c:pt idx="16">
                  <c:v>458326</c:v>
                </c:pt>
                <c:pt idx="17">
                  <c:v>213706</c:v>
                </c:pt>
                <c:pt idx="18">
                  <c:v>161857</c:v>
                </c:pt>
                <c:pt idx="19">
                  <c:v>49091</c:v>
                </c:pt>
                <c:pt idx="20">
                  <c:v>78602</c:v>
                </c:pt>
                <c:pt idx="21">
                  <c:v>22232</c:v>
                </c:pt>
                <c:pt idx="22">
                  <c:v>27100</c:v>
                </c:pt>
                <c:pt idx="23">
                  <c:v>9309</c:v>
                </c:pt>
                <c:pt idx="24">
                  <c:v>26661</c:v>
                </c:pt>
                <c:pt idx="25">
                  <c:v>12320</c:v>
                </c:pt>
                <c:pt idx="26">
                  <c:v>18459</c:v>
                </c:pt>
                <c:pt idx="27">
                  <c:v>3678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426-4766-B54B-ECB141CE5D32}"/>
            </c:ext>
          </c:extLst>
        </c:ser>
        <c:ser>
          <c:idx val="33"/>
          <c:order val="33"/>
          <c:tx>
            <c:strRef>
              <c:f>strike_oi_NIFTY!$A$35</c:f>
              <c:strCache>
                <c:ptCount val="1"/>
                <c:pt idx="0">
                  <c:v>12:31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strike_oi_NIFTY!$B$35:$AE$35</c15:sqref>
                  </c15:fullRef>
                </c:ext>
              </c:extLst>
              <c:f>strike_oi_NIFTY!$D$35:$AE$35</c:f>
              <c:numCache>
                <c:formatCode>General</c:formatCode>
                <c:ptCount val="28"/>
                <c:pt idx="0">
                  <c:v>61691</c:v>
                </c:pt>
                <c:pt idx="1">
                  <c:v>155630</c:v>
                </c:pt>
                <c:pt idx="2">
                  <c:v>151514</c:v>
                </c:pt>
                <c:pt idx="3">
                  <c:v>208932</c:v>
                </c:pt>
                <c:pt idx="4">
                  <c:v>112601</c:v>
                </c:pt>
                <c:pt idx="5">
                  <c:v>256652</c:v>
                </c:pt>
                <c:pt idx="6">
                  <c:v>105595</c:v>
                </c:pt>
                <c:pt idx="7">
                  <c:v>155806</c:v>
                </c:pt>
                <c:pt idx="8">
                  <c:v>83890</c:v>
                </c:pt>
                <c:pt idx="9">
                  <c:v>165847</c:v>
                </c:pt>
                <c:pt idx="10">
                  <c:v>85862</c:v>
                </c:pt>
                <c:pt idx="11">
                  <c:v>151595</c:v>
                </c:pt>
                <c:pt idx="12">
                  <c:v>54963</c:v>
                </c:pt>
                <c:pt idx="13">
                  <c:v>113999</c:v>
                </c:pt>
                <c:pt idx="14">
                  <c:v>331349</c:v>
                </c:pt>
                <c:pt idx="15">
                  <c:v>296438</c:v>
                </c:pt>
                <c:pt idx="16">
                  <c:v>458610</c:v>
                </c:pt>
                <c:pt idx="17">
                  <c:v>213230</c:v>
                </c:pt>
                <c:pt idx="18">
                  <c:v>160487</c:v>
                </c:pt>
                <c:pt idx="19">
                  <c:v>48509</c:v>
                </c:pt>
                <c:pt idx="20">
                  <c:v>78805</c:v>
                </c:pt>
                <c:pt idx="21">
                  <c:v>21752</c:v>
                </c:pt>
                <c:pt idx="22">
                  <c:v>26991</c:v>
                </c:pt>
                <c:pt idx="23">
                  <c:v>9287</c:v>
                </c:pt>
                <c:pt idx="24">
                  <c:v>26584</c:v>
                </c:pt>
                <c:pt idx="25">
                  <c:v>12309</c:v>
                </c:pt>
                <c:pt idx="26">
                  <c:v>18419</c:v>
                </c:pt>
                <c:pt idx="27">
                  <c:v>3676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426-4766-B54B-ECB141CE5D32}"/>
            </c:ext>
          </c:extLst>
        </c:ser>
        <c:ser>
          <c:idx val="34"/>
          <c:order val="34"/>
          <c:tx>
            <c:strRef>
              <c:f>strike_oi_NIFTY!$A$36</c:f>
              <c:strCache>
                <c:ptCount val="1"/>
                <c:pt idx="0">
                  <c:v>12:34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strike_oi_NIFTY!$B$36:$AE$36</c15:sqref>
                  </c15:fullRef>
                </c:ext>
              </c:extLst>
              <c:f>strike_oi_NIFTY!$D$36:$AE$36</c:f>
              <c:numCache>
                <c:formatCode>General</c:formatCode>
                <c:ptCount val="28"/>
                <c:pt idx="0">
                  <c:v>61925</c:v>
                </c:pt>
                <c:pt idx="1">
                  <c:v>156039</c:v>
                </c:pt>
                <c:pt idx="2">
                  <c:v>152161</c:v>
                </c:pt>
                <c:pt idx="3">
                  <c:v>208387</c:v>
                </c:pt>
                <c:pt idx="4">
                  <c:v>113215</c:v>
                </c:pt>
                <c:pt idx="5">
                  <c:v>256701</c:v>
                </c:pt>
                <c:pt idx="6">
                  <c:v>104362</c:v>
                </c:pt>
                <c:pt idx="7">
                  <c:v>155616</c:v>
                </c:pt>
                <c:pt idx="8">
                  <c:v>84106</c:v>
                </c:pt>
                <c:pt idx="9">
                  <c:v>165403</c:v>
                </c:pt>
                <c:pt idx="10">
                  <c:v>85898</c:v>
                </c:pt>
                <c:pt idx="11">
                  <c:v>152061</c:v>
                </c:pt>
                <c:pt idx="12">
                  <c:v>55055</c:v>
                </c:pt>
                <c:pt idx="13">
                  <c:v>114073</c:v>
                </c:pt>
                <c:pt idx="14">
                  <c:v>330562</c:v>
                </c:pt>
                <c:pt idx="15">
                  <c:v>296593</c:v>
                </c:pt>
                <c:pt idx="16">
                  <c:v>460145</c:v>
                </c:pt>
                <c:pt idx="17">
                  <c:v>213008</c:v>
                </c:pt>
                <c:pt idx="18">
                  <c:v>158812</c:v>
                </c:pt>
                <c:pt idx="19">
                  <c:v>48368</c:v>
                </c:pt>
                <c:pt idx="20">
                  <c:v>78836</c:v>
                </c:pt>
                <c:pt idx="21">
                  <c:v>21685</c:v>
                </c:pt>
                <c:pt idx="22">
                  <c:v>26974</c:v>
                </c:pt>
                <c:pt idx="23">
                  <c:v>9299</c:v>
                </c:pt>
                <c:pt idx="24">
                  <c:v>26557</c:v>
                </c:pt>
                <c:pt idx="25">
                  <c:v>12305</c:v>
                </c:pt>
                <c:pt idx="26">
                  <c:v>18399</c:v>
                </c:pt>
                <c:pt idx="27">
                  <c:v>3647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426-4766-B54B-ECB141CE5D32}"/>
            </c:ext>
          </c:extLst>
        </c:ser>
        <c:ser>
          <c:idx val="35"/>
          <c:order val="35"/>
          <c:tx>
            <c:strRef>
              <c:f>strike_oi_NIFTY!$A$37</c:f>
              <c:strCache>
                <c:ptCount val="1"/>
                <c:pt idx="0">
                  <c:v>12:37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strike_oi_NIFTY!$B$37:$AE$37</c15:sqref>
                  </c15:fullRef>
                </c:ext>
              </c:extLst>
              <c:f>strike_oi_NIFTY!$D$37:$AE$37</c:f>
              <c:numCache>
                <c:formatCode>General</c:formatCode>
                <c:ptCount val="28"/>
                <c:pt idx="0">
                  <c:v>63661</c:v>
                </c:pt>
                <c:pt idx="1">
                  <c:v>156190</c:v>
                </c:pt>
                <c:pt idx="2">
                  <c:v>154412</c:v>
                </c:pt>
                <c:pt idx="3">
                  <c:v>205206</c:v>
                </c:pt>
                <c:pt idx="4">
                  <c:v>114546</c:v>
                </c:pt>
                <c:pt idx="5">
                  <c:v>259981</c:v>
                </c:pt>
                <c:pt idx="6">
                  <c:v>106051</c:v>
                </c:pt>
                <c:pt idx="7">
                  <c:v>155692</c:v>
                </c:pt>
                <c:pt idx="8">
                  <c:v>85414</c:v>
                </c:pt>
                <c:pt idx="9">
                  <c:v>166154</c:v>
                </c:pt>
                <c:pt idx="10">
                  <c:v>88062</c:v>
                </c:pt>
                <c:pt idx="11">
                  <c:v>152198</c:v>
                </c:pt>
                <c:pt idx="12">
                  <c:v>55034</c:v>
                </c:pt>
                <c:pt idx="13">
                  <c:v>113775</c:v>
                </c:pt>
                <c:pt idx="14">
                  <c:v>330551</c:v>
                </c:pt>
                <c:pt idx="15">
                  <c:v>295611</c:v>
                </c:pt>
                <c:pt idx="16">
                  <c:v>458904</c:v>
                </c:pt>
                <c:pt idx="17">
                  <c:v>213481</c:v>
                </c:pt>
                <c:pt idx="18">
                  <c:v>155858</c:v>
                </c:pt>
                <c:pt idx="19">
                  <c:v>47751</c:v>
                </c:pt>
                <c:pt idx="20">
                  <c:v>79100</c:v>
                </c:pt>
                <c:pt idx="21">
                  <c:v>21720</c:v>
                </c:pt>
                <c:pt idx="22">
                  <c:v>27069</c:v>
                </c:pt>
                <c:pt idx="23">
                  <c:v>9336</c:v>
                </c:pt>
                <c:pt idx="24">
                  <c:v>26453</c:v>
                </c:pt>
                <c:pt idx="25">
                  <c:v>12302</c:v>
                </c:pt>
                <c:pt idx="26">
                  <c:v>18392</c:v>
                </c:pt>
                <c:pt idx="27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426-4766-B54B-ECB141CE5D32}"/>
            </c:ext>
          </c:extLst>
        </c:ser>
        <c:ser>
          <c:idx val="36"/>
          <c:order val="36"/>
          <c:tx>
            <c:strRef>
              <c:f>strike_oi_NIFTY!$A$38</c:f>
              <c:strCache>
                <c:ptCount val="1"/>
                <c:pt idx="0">
                  <c:v>12:40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strike_oi_NIFTY!$B$38:$AE$38</c15:sqref>
                  </c15:fullRef>
                </c:ext>
              </c:extLst>
              <c:f>strike_oi_NIFTY!$D$38:$AE$38</c:f>
              <c:numCache>
                <c:formatCode>General</c:formatCode>
                <c:ptCount val="28"/>
                <c:pt idx="0">
                  <c:v>63148</c:v>
                </c:pt>
                <c:pt idx="1">
                  <c:v>155573</c:v>
                </c:pt>
                <c:pt idx="2">
                  <c:v>154299</c:v>
                </c:pt>
                <c:pt idx="3">
                  <c:v>207417</c:v>
                </c:pt>
                <c:pt idx="4">
                  <c:v>115603</c:v>
                </c:pt>
                <c:pt idx="5">
                  <c:v>260711</c:v>
                </c:pt>
                <c:pt idx="6">
                  <c:v>107029</c:v>
                </c:pt>
                <c:pt idx="7">
                  <c:v>156367</c:v>
                </c:pt>
                <c:pt idx="8">
                  <c:v>85627</c:v>
                </c:pt>
                <c:pt idx="9">
                  <c:v>168216</c:v>
                </c:pt>
                <c:pt idx="10">
                  <c:v>89708</c:v>
                </c:pt>
                <c:pt idx="11">
                  <c:v>152746</c:v>
                </c:pt>
                <c:pt idx="12">
                  <c:v>54822</c:v>
                </c:pt>
                <c:pt idx="13">
                  <c:v>111147</c:v>
                </c:pt>
                <c:pt idx="14">
                  <c:v>328125</c:v>
                </c:pt>
                <c:pt idx="15">
                  <c:v>294648</c:v>
                </c:pt>
                <c:pt idx="16">
                  <c:v>455735</c:v>
                </c:pt>
                <c:pt idx="17">
                  <c:v>213380</c:v>
                </c:pt>
                <c:pt idx="18">
                  <c:v>156021</c:v>
                </c:pt>
                <c:pt idx="19">
                  <c:v>48147</c:v>
                </c:pt>
                <c:pt idx="20">
                  <c:v>78698</c:v>
                </c:pt>
                <c:pt idx="21">
                  <c:v>21745</c:v>
                </c:pt>
                <c:pt idx="22">
                  <c:v>27348</c:v>
                </c:pt>
                <c:pt idx="23">
                  <c:v>9302</c:v>
                </c:pt>
                <c:pt idx="24">
                  <c:v>26532</c:v>
                </c:pt>
                <c:pt idx="25">
                  <c:v>12299</c:v>
                </c:pt>
                <c:pt idx="26">
                  <c:v>18382</c:v>
                </c:pt>
                <c:pt idx="27">
                  <c:v>3643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426-4766-B54B-ECB141CE5D32}"/>
            </c:ext>
          </c:extLst>
        </c:ser>
        <c:ser>
          <c:idx val="37"/>
          <c:order val="37"/>
          <c:tx>
            <c:strRef>
              <c:f>strike_oi_NIFTY!$A$39</c:f>
              <c:strCache>
                <c:ptCount val="1"/>
                <c:pt idx="0">
                  <c:v>12:43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strike_oi_NIFTY!$B$39:$AE$39</c15:sqref>
                  </c15:fullRef>
                </c:ext>
              </c:extLst>
              <c:f>strike_oi_NIFTY!$D$39:$AE$39</c:f>
              <c:numCache>
                <c:formatCode>General</c:formatCode>
                <c:ptCount val="28"/>
                <c:pt idx="0">
                  <c:v>63274</c:v>
                </c:pt>
                <c:pt idx="1">
                  <c:v>153069</c:v>
                </c:pt>
                <c:pt idx="2">
                  <c:v>153878</c:v>
                </c:pt>
                <c:pt idx="3">
                  <c:v>208080</c:v>
                </c:pt>
                <c:pt idx="4">
                  <c:v>114543</c:v>
                </c:pt>
                <c:pt idx="5">
                  <c:v>260104</c:v>
                </c:pt>
                <c:pt idx="6">
                  <c:v>106711</c:v>
                </c:pt>
                <c:pt idx="7">
                  <c:v>156235</c:v>
                </c:pt>
                <c:pt idx="8">
                  <c:v>85760</c:v>
                </c:pt>
                <c:pt idx="9">
                  <c:v>167580</c:v>
                </c:pt>
                <c:pt idx="10">
                  <c:v>89920</c:v>
                </c:pt>
                <c:pt idx="11">
                  <c:v>152927</c:v>
                </c:pt>
                <c:pt idx="12">
                  <c:v>54631</c:v>
                </c:pt>
                <c:pt idx="13">
                  <c:v>111957</c:v>
                </c:pt>
                <c:pt idx="14">
                  <c:v>328402</c:v>
                </c:pt>
                <c:pt idx="15">
                  <c:v>296383</c:v>
                </c:pt>
                <c:pt idx="16">
                  <c:v>457793</c:v>
                </c:pt>
                <c:pt idx="17">
                  <c:v>215635</c:v>
                </c:pt>
                <c:pt idx="18">
                  <c:v>157224</c:v>
                </c:pt>
                <c:pt idx="19">
                  <c:v>47936</c:v>
                </c:pt>
                <c:pt idx="20">
                  <c:v>78851</c:v>
                </c:pt>
                <c:pt idx="21">
                  <c:v>21749</c:v>
                </c:pt>
                <c:pt idx="22">
                  <c:v>27200</c:v>
                </c:pt>
                <c:pt idx="23">
                  <c:v>9307</c:v>
                </c:pt>
                <c:pt idx="24">
                  <c:v>26556</c:v>
                </c:pt>
                <c:pt idx="25">
                  <c:v>12304</c:v>
                </c:pt>
                <c:pt idx="26">
                  <c:v>18369</c:v>
                </c:pt>
                <c:pt idx="27">
                  <c:v>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426-4766-B54B-ECB141CE5D32}"/>
            </c:ext>
          </c:extLst>
        </c:ser>
        <c:ser>
          <c:idx val="38"/>
          <c:order val="38"/>
          <c:tx>
            <c:strRef>
              <c:f>strike_oi_NIFTY!$A$40</c:f>
              <c:strCache>
                <c:ptCount val="1"/>
                <c:pt idx="0">
                  <c:v>12:47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strike_oi_NIFTY!$B$40:$AE$40</c15:sqref>
                  </c15:fullRef>
                </c:ext>
              </c:extLst>
              <c:f>strike_oi_NIFTY!$D$40:$AE$40</c:f>
              <c:numCache>
                <c:formatCode>General</c:formatCode>
                <c:ptCount val="28"/>
                <c:pt idx="0">
                  <c:v>64405</c:v>
                </c:pt>
                <c:pt idx="1">
                  <c:v>149261</c:v>
                </c:pt>
                <c:pt idx="2">
                  <c:v>152114</c:v>
                </c:pt>
                <c:pt idx="3">
                  <c:v>208443</c:v>
                </c:pt>
                <c:pt idx="4">
                  <c:v>114124</c:v>
                </c:pt>
                <c:pt idx="5">
                  <c:v>262407</c:v>
                </c:pt>
                <c:pt idx="6">
                  <c:v>108392</c:v>
                </c:pt>
                <c:pt idx="7">
                  <c:v>155169</c:v>
                </c:pt>
                <c:pt idx="8">
                  <c:v>85527</c:v>
                </c:pt>
                <c:pt idx="9">
                  <c:v>168789</c:v>
                </c:pt>
                <c:pt idx="10">
                  <c:v>90335</c:v>
                </c:pt>
                <c:pt idx="11">
                  <c:v>152662</c:v>
                </c:pt>
                <c:pt idx="12">
                  <c:v>54639</c:v>
                </c:pt>
                <c:pt idx="13">
                  <c:v>110359</c:v>
                </c:pt>
                <c:pt idx="14">
                  <c:v>319439</c:v>
                </c:pt>
                <c:pt idx="15">
                  <c:v>296524</c:v>
                </c:pt>
                <c:pt idx="16">
                  <c:v>455161</c:v>
                </c:pt>
                <c:pt idx="17">
                  <c:v>219234</c:v>
                </c:pt>
                <c:pt idx="18">
                  <c:v>161335</c:v>
                </c:pt>
                <c:pt idx="19">
                  <c:v>48229</c:v>
                </c:pt>
                <c:pt idx="20">
                  <c:v>79264</c:v>
                </c:pt>
                <c:pt idx="21">
                  <c:v>21958</c:v>
                </c:pt>
                <c:pt idx="22">
                  <c:v>27960</c:v>
                </c:pt>
                <c:pt idx="23">
                  <c:v>9627</c:v>
                </c:pt>
                <c:pt idx="24">
                  <c:v>26495</c:v>
                </c:pt>
                <c:pt idx="25">
                  <c:v>12341</c:v>
                </c:pt>
                <c:pt idx="26">
                  <c:v>18325</c:v>
                </c:pt>
                <c:pt idx="27">
                  <c:v>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426-4766-B54B-ECB141CE5D32}"/>
            </c:ext>
          </c:extLst>
        </c:ser>
        <c:ser>
          <c:idx val="39"/>
          <c:order val="39"/>
          <c:tx>
            <c:strRef>
              <c:f>strike_oi_NIFTY!$A$41</c:f>
              <c:strCache>
                <c:ptCount val="1"/>
                <c:pt idx="0">
                  <c:v>12:50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strike_oi_NIFTY!$B$41:$AE$41</c15:sqref>
                  </c15:fullRef>
                </c:ext>
              </c:extLst>
              <c:f>strike_oi_NIFTY!$D$41:$AE$41</c:f>
              <c:numCache>
                <c:formatCode>General</c:formatCode>
                <c:ptCount val="28"/>
                <c:pt idx="0">
                  <c:v>65127</c:v>
                </c:pt>
                <c:pt idx="1">
                  <c:v>148870</c:v>
                </c:pt>
                <c:pt idx="2">
                  <c:v>154262</c:v>
                </c:pt>
                <c:pt idx="3">
                  <c:v>210547</c:v>
                </c:pt>
                <c:pt idx="4">
                  <c:v>116933</c:v>
                </c:pt>
                <c:pt idx="5">
                  <c:v>263296</c:v>
                </c:pt>
                <c:pt idx="6">
                  <c:v>108700</c:v>
                </c:pt>
                <c:pt idx="7">
                  <c:v>154999</c:v>
                </c:pt>
                <c:pt idx="8">
                  <c:v>86611</c:v>
                </c:pt>
                <c:pt idx="9">
                  <c:v>170186</c:v>
                </c:pt>
                <c:pt idx="10">
                  <c:v>92951</c:v>
                </c:pt>
                <c:pt idx="11">
                  <c:v>152193</c:v>
                </c:pt>
                <c:pt idx="12">
                  <c:v>54230</c:v>
                </c:pt>
                <c:pt idx="13">
                  <c:v>110634</c:v>
                </c:pt>
                <c:pt idx="14">
                  <c:v>323774</c:v>
                </c:pt>
                <c:pt idx="15">
                  <c:v>297632</c:v>
                </c:pt>
                <c:pt idx="16">
                  <c:v>456644</c:v>
                </c:pt>
                <c:pt idx="17">
                  <c:v>221907</c:v>
                </c:pt>
                <c:pt idx="18">
                  <c:v>161680</c:v>
                </c:pt>
                <c:pt idx="19">
                  <c:v>48178</c:v>
                </c:pt>
                <c:pt idx="20">
                  <c:v>77603</c:v>
                </c:pt>
                <c:pt idx="21">
                  <c:v>21998</c:v>
                </c:pt>
                <c:pt idx="22">
                  <c:v>27473</c:v>
                </c:pt>
                <c:pt idx="23">
                  <c:v>9342</c:v>
                </c:pt>
                <c:pt idx="24">
                  <c:v>26445</c:v>
                </c:pt>
                <c:pt idx="25">
                  <c:v>12329</c:v>
                </c:pt>
                <c:pt idx="26">
                  <c:v>18306</c:v>
                </c:pt>
                <c:pt idx="27">
                  <c:v>3640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426-4766-B54B-ECB141CE5D32}"/>
            </c:ext>
          </c:extLst>
        </c:ser>
        <c:ser>
          <c:idx val="40"/>
          <c:order val="40"/>
          <c:tx>
            <c:strRef>
              <c:f>strike_oi_NIFTY!$A$42</c:f>
              <c:strCache>
                <c:ptCount val="1"/>
                <c:pt idx="0">
                  <c:v>12:53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strike_oi_NIFTY!$B$42:$AE$42</c15:sqref>
                  </c15:fullRef>
                </c:ext>
              </c:extLst>
              <c:f>strike_oi_NIFTY!$D$42:$AE$42</c:f>
              <c:numCache>
                <c:formatCode>General</c:formatCode>
                <c:ptCount val="28"/>
                <c:pt idx="0">
                  <c:v>65680</c:v>
                </c:pt>
                <c:pt idx="1">
                  <c:v>149521</c:v>
                </c:pt>
                <c:pt idx="2">
                  <c:v>155864</c:v>
                </c:pt>
                <c:pt idx="3">
                  <c:v>214133</c:v>
                </c:pt>
                <c:pt idx="4">
                  <c:v>118414</c:v>
                </c:pt>
                <c:pt idx="5">
                  <c:v>263112</c:v>
                </c:pt>
                <c:pt idx="6">
                  <c:v>108615</c:v>
                </c:pt>
                <c:pt idx="7">
                  <c:v>154761</c:v>
                </c:pt>
                <c:pt idx="8">
                  <c:v>86860</c:v>
                </c:pt>
                <c:pt idx="9">
                  <c:v>171786</c:v>
                </c:pt>
                <c:pt idx="10">
                  <c:v>93521</c:v>
                </c:pt>
                <c:pt idx="11">
                  <c:v>152320</c:v>
                </c:pt>
                <c:pt idx="12">
                  <c:v>52438</c:v>
                </c:pt>
                <c:pt idx="13">
                  <c:v>109962</c:v>
                </c:pt>
                <c:pt idx="14">
                  <c:v>322256</c:v>
                </c:pt>
                <c:pt idx="15">
                  <c:v>295614</c:v>
                </c:pt>
                <c:pt idx="16">
                  <c:v>452534</c:v>
                </c:pt>
                <c:pt idx="17">
                  <c:v>218375</c:v>
                </c:pt>
                <c:pt idx="18">
                  <c:v>159373</c:v>
                </c:pt>
                <c:pt idx="19">
                  <c:v>47579</c:v>
                </c:pt>
                <c:pt idx="20">
                  <c:v>75991</c:v>
                </c:pt>
                <c:pt idx="21">
                  <c:v>21916</c:v>
                </c:pt>
                <c:pt idx="22">
                  <c:v>27263</c:v>
                </c:pt>
                <c:pt idx="23">
                  <c:v>9310</c:v>
                </c:pt>
                <c:pt idx="24">
                  <c:v>26363</c:v>
                </c:pt>
                <c:pt idx="25">
                  <c:v>12325</c:v>
                </c:pt>
                <c:pt idx="26">
                  <c:v>18291</c:v>
                </c:pt>
                <c:pt idx="27">
                  <c:v>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426-4766-B54B-ECB141CE5D32}"/>
            </c:ext>
          </c:extLst>
        </c:ser>
        <c:ser>
          <c:idx val="41"/>
          <c:order val="41"/>
          <c:tx>
            <c:strRef>
              <c:f>strike_oi_NIFTY!$A$43</c:f>
              <c:strCache>
                <c:ptCount val="1"/>
                <c:pt idx="0">
                  <c:v>12:56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strike_oi_NIFTY!$B$43:$AE$43</c15:sqref>
                  </c15:fullRef>
                </c:ext>
              </c:extLst>
              <c:f>strike_oi_NIFTY!$D$43:$AE$43</c:f>
              <c:numCache>
                <c:formatCode>General</c:formatCode>
                <c:ptCount val="28"/>
                <c:pt idx="0">
                  <c:v>66324</c:v>
                </c:pt>
                <c:pt idx="1">
                  <c:v>150591</c:v>
                </c:pt>
                <c:pt idx="2">
                  <c:v>159205</c:v>
                </c:pt>
                <c:pt idx="3">
                  <c:v>214241</c:v>
                </c:pt>
                <c:pt idx="4">
                  <c:v>119779</c:v>
                </c:pt>
                <c:pt idx="5">
                  <c:v>263641</c:v>
                </c:pt>
                <c:pt idx="6">
                  <c:v>108552</c:v>
                </c:pt>
                <c:pt idx="7">
                  <c:v>154855</c:v>
                </c:pt>
                <c:pt idx="8">
                  <c:v>86575</c:v>
                </c:pt>
                <c:pt idx="9">
                  <c:v>172594</c:v>
                </c:pt>
                <c:pt idx="10">
                  <c:v>94277</c:v>
                </c:pt>
                <c:pt idx="11">
                  <c:v>151638</c:v>
                </c:pt>
                <c:pt idx="12">
                  <c:v>52476</c:v>
                </c:pt>
                <c:pt idx="13">
                  <c:v>110840</c:v>
                </c:pt>
                <c:pt idx="14">
                  <c:v>321738</c:v>
                </c:pt>
                <c:pt idx="15">
                  <c:v>297702</c:v>
                </c:pt>
                <c:pt idx="16">
                  <c:v>455646</c:v>
                </c:pt>
                <c:pt idx="17">
                  <c:v>219303</c:v>
                </c:pt>
                <c:pt idx="18">
                  <c:v>159650</c:v>
                </c:pt>
                <c:pt idx="19">
                  <c:v>47062</c:v>
                </c:pt>
                <c:pt idx="20">
                  <c:v>75617</c:v>
                </c:pt>
                <c:pt idx="21">
                  <c:v>21836</c:v>
                </c:pt>
                <c:pt idx="22">
                  <c:v>27072</c:v>
                </c:pt>
                <c:pt idx="23">
                  <c:v>9264</c:v>
                </c:pt>
                <c:pt idx="24">
                  <c:v>26384</c:v>
                </c:pt>
                <c:pt idx="25">
                  <c:v>12323</c:v>
                </c:pt>
                <c:pt idx="26">
                  <c:v>18240</c:v>
                </c:pt>
                <c:pt idx="27">
                  <c:v>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426-4766-B54B-ECB141CE5D32}"/>
            </c:ext>
          </c:extLst>
        </c:ser>
        <c:ser>
          <c:idx val="42"/>
          <c:order val="42"/>
          <c:tx>
            <c:strRef>
              <c:f>strike_oi_NIFTY!$A$44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strike_oi_NIFTY!$B$44:$AE$44</c15:sqref>
                  </c15:fullRef>
                </c:ext>
              </c:extLst>
              <c:f>strike_oi_NIFTY!$D$44:$AE$44</c:f>
              <c:numCache>
                <c:formatCode>General</c:formatCode>
                <c:ptCount val="28"/>
                <c:pt idx="0">
                  <c:v>66338</c:v>
                </c:pt>
                <c:pt idx="1">
                  <c:v>151606</c:v>
                </c:pt>
                <c:pt idx="2">
                  <c:v>158748</c:v>
                </c:pt>
                <c:pt idx="3">
                  <c:v>215584</c:v>
                </c:pt>
                <c:pt idx="4">
                  <c:v>120373</c:v>
                </c:pt>
                <c:pt idx="5">
                  <c:v>264276</c:v>
                </c:pt>
                <c:pt idx="6">
                  <c:v>108360</c:v>
                </c:pt>
                <c:pt idx="7">
                  <c:v>154840</c:v>
                </c:pt>
                <c:pt idx="8">
                  <c:v>86699</c:v>
                </c:pt>
                <c:pt idx="9">
                  <c:v>172472</c:v>
                </c:pt>
                <c:pt idx="10">
                  <c:v>94102</c:v>
                </c:pt>
                <c:pt idx="11">
                  <c:v>151798</c:v>
                </c:pt>
                <c:pt idx="12">
                  <c:v>52533</c:v>
                </c:pt>
                <c:pt idx="13">
                  <c:v>110842</c:v>
                </c:pt>
                <c:pt idx="14">
                  <c:v>321477</c:v>
                </c:pt>
                <c:pt idx="15">
                  <c:v>297040</c:v>
                </c:pt>
                <c:pt idx="16">
                  <c:v>456472</c:v>
                </c:pt>
                <c:pt idx="17">
                  <c:v>220582</c:v>
                </c:pt>
                <c:pt idx="18">
                  <c:v>160644</c:v>
                </c:pt>
                <c:pt idx="19">
                  <c:v>47494</c:v>
                </c:pt>
                <c:pt idx="20">
                  <c:v>75880</c:v>
                </c:pt>
                <c:pt idx="21">
                  <c:v>21921</c:v>
                </c:pt>
                <c:pt idx="22">
                  <c:v>27173</c:v>
                </c:pt>
                <c:pt idx="23">
                  <c:v>9259</c:v>
                </c:pt>
                <c:pt idx="24">
                  <c:v>26413</c:v>
                </c:pt>
                <c:pt idx="25">
                  <c:v>12310</c:v>
                </c:pt>
                <c:pt idx="26">
                  <c:v>18238</c:v>
                </c:pt>
                <c:pt idx="27">
                  <c:v>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426-4766-B54B-ECB141CE5D32}"/>
            </c:ext>
          </c:extLst>
        </c:ser>
        <c:ser>
          <c:idx val="43"/>
          <c:order val="43"/>
          <c:tx>
            <c:strRef>
              <c:f>strike_oi_NIFTY!$A$45</c:f>
              <c:strCache>
                <c:ptCount val="1"/>
                <c:pt idx="0">
                  <c:v>13:03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strike_oi_NIFTY!$B$45:$AE$45</c15:sqref>
                  </c15:fullRef>
                </c:ext>
              </c:extLst>
              <c:f>strike_oi_NIFTY!$D$45:$AE$45</c:f>
              <c:numCache>
                <c:formatCode>General</c:formatCode>
                <c:ptCount val="28"/>
                <c:pt idx="0">
                  <c:v>65389</c:v>
                </c:pt>
                <c:pt idx="1">
                  <c:v>150205</c:v>
                </c:pt>
                <c:pt idx="2">
                  <c:v>158348</c:v>
                </c:pt>
                <c:pt idx="3">
                  <c:v>214322</c:v>
                </c:pt>
                <c:pt idx="4">
                  <c:v>120586</c:v>
                </c:pt>
                <c:pt idx="5">
                  <c:v>265120</c:v>
                </c:pt>
                <c:pt idx="6">
                  <c:v>108166</c:v>
                </c:pt>
                <c:pt idx="7">
                  <c:v>155455</c:v>
                </c:pt>
                <c:pt idx="8">
                  <c:v>86635</c:v>
                </c:pt>
                <c:pt idx="9">
                  <c:v>171917</c:v>
                </c:pt>
                <c:pt idx="10">
                  <c:v>93404</c:v>
                </c:pt>
                <c:pt idx="11">
                  <c:v>152765</c:v>
                </c:pt>
                <c:pt idx="12">
                  <c:v>52336</c:v>
                </c:pt>
                <c:pt idx="13">
                  <c:v>110919</c:v>
                </c:pt>
                <c:pt idx="14">
                  <c:v>322100</c:v>
                </c:pt>
                <c:pt idx="15">
                  <c:v>296563</c:v>
                </c:pt>
                <c:pt idx="16">
                  <c:v>456917</c:v>
                </c:pt>
                <c:pt idx="17">
                  <c:v>221353</c:v>
                </c:pt>
                <c:pt idx="18">
                  <c:v>160995</c:v>
                </c:pt>
                <c:pt idx="19">
                  <c:v>47628</c:v>
                </c:pt>
                <c:pt idx="20">
                  <c:v>75536</c:v>
                </c:pt>
                <c:pt idx="21">
                  <c:v>21863</c:v>
                </c:pt>
                <c:pt idx="22">
                  <c:v>27666</c:v>
                </c:pt>
                <c:pt idx="23">
                  <c:v>9261</c:v>
                </c:pt>
                <c:pt idx="24">
                  <c:v>26416</c:v>
                </c:pt>
                <c:pt idx="25">
                  <c:v>12315</c:v>
                </c:pt>
                <c:pt idx="26">
                  <c:v>18218</c:v>
                </c:pt>
                <c:pt idx="27">
                  <c:v>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426-4766-B54B-ECB141CE5D32}"/>
            </c:ext>
          </c:extLst>
        </c:ser>
        <c:ser>
          <c:idx val="44"/>
          <c:order val="44"/>
          <c:tx>
            <c:strRef>
              <c:f>strike_oi_NIFTY!$A$46</c:f>
              <c:strCache>
                <c:ptCount val="1"/>
                <c:pt idx="0">
                  <c:v>13:06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strike_oi_NIFTY!$B$46:$AE$46</c15:sqref>
                  </c15:fullRef>
                </c:ext>
              </c:extLst>
              <c:f>strike_oi_NIFTY!$D$46:$AE$46</c:f>
              <c:numCache>
                <c:formatCode>General</c:formatCode>
                <c:ptCount val="28"/>
                <c:pt idx="0">
                  <c:v>64894</c:v>
                </c:pt>
                <c:pt idx="1">
                  <c:v>151120</c:v>
                </c:pt>
                <c:pt idx="2">
                  <c:v>160255</c:v>
                </c:pt>
                <c:pt idx="3">
                  <c:v>216233</c:v>
                </c:pt>
                <c:pt idx="4">
                  <c:v>124036</c:v>
                </c:pt>
                <c:pt idx="5">
                  <c:v>265087</c:v>
                </c:pt>
                <c:pt idx="6">
                  <c:v>109972</c:v>
                </c:pt>
                <c:pt idx="7">
                  <c:v>155949</c:v>
                </c:pt>
                <c:pt idx="8">
                  <c:v>86450</c:v>
                </c:pt>
                <c:pt idx="9">
                  <c:v>172543</c:v>
                </c:pt>
                <c:pt idx="10">
                  <c:v>93493</c:v>
                </c:pt>
                <c:pt idx="11">
                  <c:v>152297</c:v>
                </c:pt>
                <c:pt idx="12">
                  <c:v>52568</c:v>
                </c:pt>
                <c:pt idx="13">
                  <c:v>110647</c:v>
                </c:pt>
                <c:pt idx="14">
                  <c:v>318298</c:v>
                </c:pt>
                <c:pt idx="15">
                  <c:v>295609</c:v>
                </c:pt>
                <c:pt idx="16">
                  <c:v>456206</c:v>
                </c:pt>
                <c:pt idx="17">
                  <c:v>220645</c:v>
                </c:pt>
                <c:pt idx="18">
                  <c:v>160593</c:v>
                </c:pt>
                <c:pt idx="19">
                  <c:v>46739</c:v>
                </c:pt>
                <c:pt idx="20">
                  <c:v>74571</c:v>
                </c:pt>
                <c:pt idx="21">
                  <c:v>21556</c:v>
                </c:pt>
                <c:pt idx="22">
                  <c:v>26882</c:v>
                </c:pt>
                <c:pt idx="23">
                  <c:v>9191</c:v>
                </c:pt>
                <c:pt idx="24">
                  <c:v>26354</c:v>
                </c:pt>
                <c:pt idx="25">
                  <c:v>12310</c:v>
                </c:pt>
                <c:pt idx="26">
                  <c:v>18204</c:v>
                </c:pt>
                <c:pt idx="27">
                  <c:v>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426-4766-B54B-ECB141CE5D32}"/>
            </c:ext>
          </c:extLst>
        </c:ser>
        <c:ser>
          <c:idx val="45"/>
          <c:order val="45"/>
          <c:tx>
            <c:strRef>
              <c:f>strike_oi_NIFTY!$A$47</c:f>
              <c:strCache>
                <c:ptCount val="1"/>
                <c:pt idx="0">
                  <c:v>13:09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strike_oi_NIFTY!$B$47:$AE$47</c15:sqref>
                  </c15:fullRef>
                </c:ext>
              </c:extLst>
              <c:f>strike_oi_NIFTY!$D$47:$AE$47</c:f>
              <c:numCache>
                <c:formatCode>General</c:formatCode>
                <c:ptCount val="28"/>
                <c:pt idx="0">
                  <c:v>65729</c:v>
                </c:pt>
                <c:pt idx="1">
                  <c:v>150907</c:v>
                </c:pt>
                <c:pt idx="2">
                  <c:v>166005</c:v>
                </c:pt>
                <c:pt idx="3">
                  <c:v>216980</c:v>
                </c:pt>
                <c:pt idx="4">
                  <c:v>124593</c:v>
                </c:pt>
                <c:pt idx="5">
                  <c:v>265022</c:v>
                </c:pt>
                <c:pt idx="6">
                  <c:v>108863</c:v>
                </c:pt>
                <c:pt idx="7">
                  <c:v>155895</c:v>
                </c:pt>
                <c:pt idx="8">
                  <c:v>88111</c:v>
                </c:pt>
                <c:pt idx="9">
                  <c:v>173064</c:v>
                </c:pt>
                <c:pt idx="10">
                  <c:v>93027</c:v>
                </c:pt>
                <c:pt idx="11">
                  <c:v>152414</c:v>
                </c:pt>
                <c:pt idx="12">
                  <c:v>52139</c:v>
                </c:pt>
                <c:pt idx="13">
                  <c:v>110110</c:v>
                </c:pt>
                <c:pt idx="14">
                  <c:v>317423</c:v>
                </c:pt>
                <c:pt idx="15">
                  <c:v>291261</c:v>
                </c:pt>
                <c:pt idx="16">
                  <c:v>448723</c:v>
                </c:pt>
                <c:pt idx="17">
                  <c:v>214427</c:v>
                </c:pt>
                <c:pt idx="18">
                  <c:v>156491</c:v>
                </c:pt>
                <c:pt idx="19">
                  <c:v>45725</c:v>
                </c:pt>
                <c:pt idx="20">
                  <c:v>72936</c:v>
                </c:pt>
                <c:pt idx="21">
                  <c:v>21243</c:v>
                </c:pt>
                <c:pt idx="22">
                  <c:v>26631</c:v>
                </c:pt>
                <c:pt idx="23">
                  <c:v>9205</c:v>
                </c:pt>
                <c:pt idx="24">
                  <c:v>26180</c:v>
                </c:pt>
                <c:pt idx="25">
                  <c:v>12296</c:v>
                </c:pt>
                <c:pt idx="26">
                  <c:v>18142</c:v>
                </c:pt>
                <c:pt idx="27">
                  <c:v>3618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426-4766-B54B-ECB141CE5D32}"/>
            </c:ext>
          </c:extLst>
        </c:ser>
        <c:ser>
          <c:idx val="46"/>
          <c:order val="46"/>
          <c:tx>
            <c:strRef>
              <c:f>strike_oi_NIFTY!$A$48</c:f>
              <c:strCache>
                <c:ptCount val="1"/>
                <c:pt idx="0">
                  <c:v>13:12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strike_oi_NIFTY!$B$48:$AE$48</c15:sqref>
                  </c15:fullRef>
                </c:ext>
              </c:extLst>
              <c:f>strike_oi_NIFTY!$D$48:$AE$48</c:f>
              <c:numCache>
                <c:formatCode>General</c:formatCode>
                <c:ptCount val="28"/>
                <c:pt idx="0">
                  <c:v>66117</c:v>
                </c:pt>
                <c:pt idx="1">
                  <c:v>152627</c:v>
                </c:pt>
                <c:pt idx="2">
                  <c:v>168818</c:v>
                </c:pt>
                <c:pt idx="3">
                  <c:v>218487</c:v>
                </c:pt>
                <c:pt idx="4">
                  <c:v>123768</c:v>
                </c:pt>
                <c:pt idx="5">
                  <c:v>264546</c:v>
                </c:pt>
                <c:pt idx="6">
                  <c:v>109193</c:v>
                </c:pt>
                <c:pt idx="7">
                  <c:v>157197</c:v>
                </c:pt>
                <c:pt idx="8">
                  <c:v>88865</c:v>
                </c:pt>
                <c:pt idx="9">
                  <c:v>173170</c:v>
                </c:pt>
                <c:pt idx="10">
                  <c:v>93318</c:v>
                </c:pt>
                <c:pt idx="11">
                  <c:v>152543</c:v>
                </c:pt>
                <c:pt idx="12">
                  <c:v>51920</c:v>
                </c:pt>
                <c:pt idx="13">
                  <c:v>109366</c:v>
                </c:pt>
                <c:pt idx="14">
                  <c:v>316495</c:v>
                </c:pt>
                <c:pt idx="15">
                  <c:v>289761</c:v>
                </c:pt>
                <c:pt idx="16">
                  <c:v>447464</c:v>
                </c:pt>
                <c:pt idx="17">
                  <c:v>212810</c:v>
                </c:pt>
                <c:pt idx="18">
                  <c:v>154083</c:v>
                </c:pt>
                <c:pt idx="19">
                  <c:v>45249</c:v>
                </c:pt>
                <c:pt idx="20">
                  <c:v>73034</c:v>
                </c:pt>
                <c:pt idx="21">
                  <c:v>21551</c:v>
                </c:pt>
                <c:pt idx="22">
                  <c:v>26548</c:v>
                </c:pt>
                <c:pt idx="23">
                  <c:v>9202</c:v>
                </c:pt>
                <c:pt idx="24">
                  <c:v>26107</c:v>
                </c:pt>
                <c:pt idx="25">
                  <c:v>12297</c:v>
                </c:pt>
                <c:pt idx="26">
                  <c:v>18113</c:v>
                </c:pt>
                <c:pt idx="27">
                  <c:v>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426-4766-B54B-ECB141CE5D32}"/>
            </c:ext>
          </c:extLst>
        </c:ser>
        <c:ser>
          <c:idx val="47"/>
          <c:order val="47"/>
          <c:tx>
            <c:strRef>
              <c:f>strike_oi_NIFTY!$A$49</c:f>
              <c:strCache>
                <c:ptCount val="1"/>
                <c:pt idx="0">
                  <c:v>13:16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strike_oi_NIFTY!$B$49:$AE$49</c15:sqref>
                  </c15:fullRef>
                </c:ext>
              </c:extLst>
              <c:f>strike_oi_NIFTY!$D$49:$AE$49</c:f>
              <c:numCache>
                <c:formatCode>General</c:formatCode>
                <c:ptCount val="28"/>
                <c:pt idx="0">
                  <c:v>66397</c:v>
                </c:pt>
                <c:pt idx="1">
                  <c:v>152484</c:v>
                </c:pt>
                <c:pt idx="2">
                  <c:v>166829</c:v>
                </c:pt>
                <c:pt idx="3">
                  <c:v>216294</c:v>
                </c:pt>
                <c:pt idx="4">
                  <c:v>122866</c:v>
                </c:pt>
                <c:pt idx="5">
                  <c:v>264712</c:v>
                </c:pt>
                <c:pt idx="6">
                  <c:v>108342</c:v>
                </c:pt>
                <c:pt idx="7">
                  <c:v>158271</c:v>
                </c:pt>
                <c:pt idx="8">
                  <c:v>88865</c:v>
                </c:pt>
                <c:pt idx="9">
                  <c:v>173166</c:v>
                </c:pt>
                <c:pt idx="10">
                  <c:v>93421</c:v>
                </c:pt>
                <c:pt idx="11">
                  <c:v>152263</c:v>
                </c:pt>
                <c:pt idx="12">
                  <c:v>51755</c:v>
                </c:pt>
                <c:pt idx="13">
                  <c:v>110305</c:v>
                </c:pt>
                <c:pt idx="14">
                  <c:v>316542</c:v>
                </c:pt>
                <c:pt idx="15">
                  <c:v>287899</c:v>
                </c:pt>
                <c:pt idx="16">
                  <c:v>446027</c:v>
                </c:pt>
                <c:pt idx="17">
                  <c:v>210707</c:v>
                </c:pt>
                <c:pt idx="18">
                  <c:v>152994</c:v>
                </c:pt>
                <c:pt idx="19">
                  <c:v>44211</c:v>
                </c:pt>
                <c:pt idx="20">
                  <c:v>73110</c:v>
                </c:pt>
                <c:pt idx="21">
                  <c:v>20846</c:v>
                </c:pt>
                <c:pt idx="22">
                  <c:v>26339</c:v>
                </c:pt>
                <c:pt idx="23">
                  <c:v>9209</c:v>
                </c:pt>
                <c:pt idx="24">
                  <c:v>25883</c:v>
                </c:pt>
                <c:pt idx="25">
                  <c:v>12305</c:v>
                </c:pt>
                <c:pt idx="26">
                  <c:v>18099</c:v>
                </c:pt>
                <c:pt idx="27">
                  <c:v>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426-4766-B54B-ECB141CE5D32}"/>
            </c:ext>
          </c:extLst>
        </c:ser>
        <c:ser>
          <c:idx val="48"/>
          <c:order val="48"/>
          <c:tx>
            <c:strRef>
              <c:f>strike_oi_NIFTY!$A$50</c:f>
              <c:strCache>
                <c:ptCount val="1"/>
                <c:pt idx="0">
                  <c:v>13:19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strike_oi_NIFTY!$B$50:$AE$50</c15:sqref>
                  </c15:fullRef>
                </c:ext>
              </c:extLst>
              <c:f>strike_oi_NIFTY!$D$50:$AE$50</c:f>
              <c:numCache>
                <c:formatCode>General</c:formatCode>
                <c:ptCount val="28"/>
                <c:pt idx="0">
                  <c:v>67223</c:v>
                </c:pt>
                <c:pt idx="1">
                  <c:v>154764</c:v>
                </c:pt>
                <c:pt idx="2">
                  <c:v>170198</c:v>
                </c:pt>
                <c:pt idx="3">
                  <c:v>217665</c:v>
                </c:pt>
                <c:pt idx="4">
                  <c:v>124765</c:v>
                </c:pt>
                <c:pt idx="5">
                  <c:v>264765</c:v>
                </c:pt>
                <c:pt idx="6">
                  <c:v>109398</c:v>
                </c:pt>
                <c:pt idx="7">
                  <c:v>159547</c:v>
                </c:pt>
                <c:pt idx="8">
                  <c:v>89134</c:v>
                </c:pt>
                <c:pt idx="9">
                  <c:v>173196</c:v>
                </c:pt>
                <c:pt idx="10">
                  <c:v>93452</c:v>
                </c:pt>
                <c:pt idx="11">
                  <c:v>152496</c:v>
                </c:pt>
                <c:pt idx="12">
                  <c:v>51821</c:v>
                </c:pt>
                <c:pt idx="13">
                  <c:v>110130</c:v>
                </c:pt>
                <c:pt idx="14">
                  <c:v>316882</c:v>
                </c:pt>
                <c:pt idx="15">
                  <c:v>288403</c:v>
                </c:pt>
                <c:pt idx="16">
                  <c:v>444545</c:v>
                </c:pt>
                <c:pt idx="17">
                  <c:v>210945</c:v>
                </c:pt>
                <c:pt idx="18">
                  <c:v>153096</c:v>
                </c:pt>
                <c:pt idx="19">
                  <c:v>44749</c:v>
                </c:pt>
                <c:pt idx="20">
                  <c:v>73132</c:v>
                </c:pt>
                <c:pt idx="21">
                  <c:v>20844</c:v>
                </c:pt>
                <c:pt idx="22">
                  <c:v>26417</c:v>
                </c:pt>
                <c:pt idx="23">
                  <c:v>9179</c:v>
                </c:pt>
                <c:pt idx="24">
                  <c:v>25849</c:v>
                </c:pt>
                <c:pt idx="25">
                  <c:v>12307</c:v>
                </c:pt>
                <c:pt idx="26">
                  <c:v>18050</c:v>
                </c:pt>
                <c:pt idx="27">
                  <c:v>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426-4766-B54B-ECB141CE5D32}"/>
            </c:ext>
          </c:extLst>
        </c:ser>
        <c:ser>
          <c:idx val="49"/>
          <c:order val="49"/>
          <c:tx>
            <c:strRef>
              <c:f>strike_oi_NIFTY!$A$51</c:f>
              <c:strCache>
                <c:ptCount val="1"/>
                <c:pt idx="0">
                  <c:v>13:22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strike_oi_NIFTY!$B$51:$AE$51</c15:sqref>
                  </c15:fullRef>
                </c:ext>
              </c:extLst>
              <c:f>strike_oi_NIFTY!$D$51:$AE$51</c:f>
              <c:numCache>
                <c:formatCode>General</c:formatCode>
                <c:ptCount val="28"/>
                <c:pt idx="0">
                  <c:v>67159</c:v>
                </c:pt>
                <c:pt idx="1">
                  <c:v>154161</c:v>
                </c:pt>
                <c:pt idx="2">
                  <c:v>173038</c:v>
                </c:pt>
                <c:pt idx="3">
                  <c:v>218060</c:v>
                </c:pt>
                <c:pt idx="4">
                  <c:v>126385</c:v>
                </c:pt>
                <c:pt idx="5">
                  <c:v>264783</c:v>
                </c:pt>
                <c:pt idx="6">
                  <c:v>109325</c:v>
                </c:pt>
                <c:pt idx="7">
                  <c:v>159936</c:v>
                </c:pt>
                <c:pt idx="8">
                  <c:v>87924</c:v>
                </c:pt>
                <c:pt idx="9">
                  <c:v>172309</c:v>
                </c:pt>
                <c:pt idx="10">
                  <c:v>93114</c:v>
                </c:pt>
                <c:pt idx="11">
                  <c:v>152341</c:v>
                </c:pt>
                <c:pt idx="12">
                  <c:v>51980</c:v>
                </c:pt>
                <c:pt idx="13">
                  <c:v>110297</c:v>
                </c:pt>
                <c:pt idx="14">
                  <c:v>318009</c:v>
                </c:pt>
                <c:pt idx="15">
                  <c:v>289214</c:v>
                </c:pt>
                <c:pt idx="16">
                  <c:v>445694</c:v>
                </c:pt>
                <c:pt idx="17">
                  <c:v>211190</c:v>
                </c:pt>
                <c:pt idx="18">
                  <c:v>150982</c:v>
                </c:pt>
                <c:pt idx="19">
                  <c:v>44640</c:v>
                </c:pt>
                <c:pt idx="20">
                  <c:v>73289</c:v>
                </c:pt>
                <c:pt idx="21">
                  <c:v>20888</c:v>
                </c:pt>
                <c:pt idx="22">
                  <c:v>26341</c:v>
                </c:pt>
                <c:pt idx="23">
                  <c:v>9176</c:v>
                </c:pt>
                <c:pt idx="24">
                  <c:v>25808</c:v>
                </c:pt>
                <c:pt idx="25">
                  <c:v>12297</c:v>
                </c:pt>
                <c:pt idx="26">
                  <c:v>18023</c:v>
                </c:pt>
                <c:pt idx="27">
                  <c:v>3614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426-4766-B54B-ECB141CE5D32}"/>
            </c:ext>
          </c:extLst>
        </c:ser>
        <c:ser>
          <c:idx val="50"/>
          <c:order val="50"/>
          <c:tx>
            <c:strRef>
              <c:f>strike_oi_NIFTY!$A$52</c:f>
              <c:strCache>
                <c:ptCount val="1"/>
                <c:pt idx="0">
                  <c:v>13:26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strike_oi_NIFTY!$B$52:$AE$52</c15:sqref>
                  </c15:fullRef>
                </c:ext>
              </c:extLst>
              <c:f>strike_oi_NIFTY!$D$52:$AE$52</c:f>
              <c:numCache>
                <c:formatCode>General</c:formatCode>
                <c:ptCount val="28"/>
                <c:pt idx="0">
                  <c:v>67211</c:v>
                </c:pt>
                <c:pt idx="1">
                  <c:v>154328</c:v>
                </c:pt>
                <c:pt idx="2">
                  <c:v>171037</c:v>
                </c:pt>
                <c:pt idx="3">
                  <c:v>217083</c:v>
                </c:pt>
                <c:pt idx="4">
                  <c:v>124248</c:v>
                </c:pt>
                <c:pt idx="5">
                  <c:v>264876</c:v>
                </c:pt>
                <c:pt idx="6">
                  <c:v>108877</c:v>
                </c:pt>
                <c:pt idx="7">
                  <c:v>160391</c:v>
                </c:pt>
                <c:pt idx="8">
                  <c:v>87551</c:v>
                </c:pt>
                <c:pt idx="9">
                  <c:v>172255</c:v>
                </c:pt>
                <c:pt idx="10">
                  <c:v>92501</c:v>
                </c:pt>
                <c:pt idx="11">
                  <c:v>152781</c:v>
                </c:pt>
                <c:pt idx="12">
                  <c:v>52041</c:v>
                </c:pt>
                <c:pt idx="13">
                  <c:v>110761</c:v>
                </c:pt>
                <c:pt idx="14">
                  <c:v>317009</c:v>
                </c:pt>
                <c:pt idx="15">
                  <c:v>291106</c:v>
                </c:pt>
                <c:pt idx="16">
                  <c:v>445438</c:v>
                </c:pt>
                <c:pt idx="17">
                  <c:v>208171</c:v>
                </c:pt>
                <c:pt idx="18">
                  <c:v>148370</c:v>
                </c:pt>
                <c:pt idx="19">
                  <c:v>44218</c:v>
                </c:pt>
                <c:pt idx="20">
                  <c:v>73482</c:v>
                </c:pt>
                <c:pt idx="21">
                  <c:v>20851</c:v>
                </c:pt>
                <c:pt idx="22">
                  <c:v>26450</c:v>
                </c:pt>
                <c:pt idx="23">
                  <c:v>9133</c:v>
                </c:pt>
                <c:pt idx="24">
                  <c:v>25790</c:v>
                </c:pt>
                <c:pt idx="25">
                  <c:v>12290</c:v>
                </c:pt>
                <c:pt idx="26">
                  <c:v>17998</c:v>
                </c:pt>
                <c:pt idx="27">
                  <c:v>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426-4766-B54B-ECB141CE5D32}"/>
            </c:ext>
          </c:extLst>
        </c:ser>
        <c:ser>
          <c:idx val="51"/>
          <c:order val="51"/>
          <c:tx>
            <c:strRef>
              <c:f>strike_oi_NIFTY!$A$53</c:f>
              <c:strCache>
                <c:ptCount val="1"/>
                <c:pt idx="0">
                  <c:v>13:29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strike_oi_NIFTY!$B$53:$AE$53</c15:sqref>
                  </c15:fullRef>
                </c:ext>
              </c:extLst>
              <c:f>strike_oi_NIFTY!$D$53:$AE$53</c:f>
              <c:numCache>
                <c:formatCode>General</c:formatCode>
                <c:ptCount val="28"/>
                <c:pt idx="0">
                  <c:v>67379</c:v>
                </c:pt>
                <c:pt idx="1">
                  <c:v>155718</c:v>
                </c:pt>
                <c:pt idx="2">
                  <c:v>170998</c:v>
                </c:pt>
                <c:pt idx="3">
                  <c:v>218859</c:v>
                </c:pt>
                <c:pt idx="4">
                  <c:v>126179</c:v>
                </c:pt>
                <c:pt idx="5">
                  <c:v>265490</c:v>
                </c:pt>
                <c:pt idx="6">
                  <c:v>109051</c:v>
                </c:pt>
                <c:pt idx="7">
                  <c:v>161586</c:v>
                </c:pt>
                <c:pt idx="8">
                  <c:v>87370</c:v>
                </c:pt>
                <c:pt idx="9">
                  <c:v>172842</c:v>
                </c:pt>
                <c:pt idx="10">
                  <c:v>92513</c:v>
                </c:pt>
                <c:pt idx="11">
                  <c:v>152150</c:v>
                </c:pt>
                <c:pt idx="12">
                  <c:v>52119</c:v>
                </c:pt>
                <c:pt idx="13">
                  <c:v>110827</c:v>
                </c:pt>
                <c:pt idx="14">
                  <c:v>317291</c:v>
                </c:pt>
                <c:pt idx="15">
                  <c:v>290805</c:v>
                </c:pt>
                <c:pt idx="16">
                  <c:v>442672</c:v>
                </c:pt>
                <c:pt idx="17">
                  <c:v>206916</c:v>
                </c:pt>
                <c:pt idx="18">
                  <c:v>146182</c:v>
                </c:pt>
                <c:pt idx="19">
                  <c:v>43602</c:v>
                </c:pt>
                <c:pt idx="20">
                  <c:v>73139</c:v>
                </c:pt>
                <c:pt idx="21">
                  <c:v>20744</c:v>
                </c:pt>
                <c:pt idx="22">
                  <c:v>26754</c:v>
                </c:pt>
                <c:pt idx="23">
                  <c:v>9116</c:v>
                </c:pt>
                <c:pt idx="24">
                  <c:v>25785</c:v>
                </c:pt>
                <c:pt idx="25">
                  <c:v>12276</c:v>
                </c:pt>
                <c:pt idx="26">
                  <c:v>17989</c:v>
                </c:pt>
                <c:pt idx="27">
                  <c:v>3612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426-4766-B54B-ECB141CE5D32}"/>
            </c:ext>
          </c:extLst>
        </c:ser>
        <c:ser>
          <c:idx val="52"/>
          <c:order val="52"/>
          <c:tx>
            <c:strRef>
              <c:f>strike_oi_NIFTY!$A$54</c:f>
              <c:strCache>
                <c:ptCount val="1"/>
                <c:pt idx="0">
                  <c:v>13:32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strike_oi_NIFTY!$B$54:$AE$54</c15:sqref>
                  </c15:fullRef>
                </c:ext>
              </c:extLst>
              <c:f>strike_oi_NIFTY!$D$54:$AE$54</c:f>
              <c:numCache>
                <c:formatCode>General</c:formatCode>
                <c:ptCount val="28"/>
                <c:pt idx="0">
                  <c:v>65820</c:v>
                </c:pt>
                <c:pt idx="1">
                  <c:v>152130</c:v>
                </c:pt>
                <c:pt idx="2">
                  <c:v>168786</c:v>
                </c:pt>
                <c:pt idx="3">
                  <c:v>217010</c:v>
                </c:pt>
                <c:pt idx="4">
                  <c:v>126630</c:v>
                </c:pt>
                <c:pt idx="5">
                  <c:v>265337</c:v>
                </c:pt>
                <c:pt idx="6">
                  <c:v>107994</c:v>
                </c:pt>
                <c:pt idx="7">
                  <c:v>161996</c:v>
                </c:pt>
                <c:pt idx="8">
                  <c:v>86823</c:v>
                </c:pt>
                <c:pt idx="9">
                  <c:v>173975</c:v>
                </c:pt>
                <c:pt idx="10">
                  <c:v>92990</c:v>
                </c:pt>
                <c:pt idx="11">
                  <c:v>152526</c:v>
                </c:pt>
                <c:pt idx="12">
                  <c:v>53268</c:v>
                </c:pt>
                <c:pt idx="13">
                  <c:v>110650</c:v>
                </c:pt>
                <c:pt idx="14">
                  <c:v>319197</c:v>
                </c:pt>
                <c:pt idx="15">
                  <c:v>293882</c:v>
                </c:pt>
                <c:pt idx="16">
                  <c:v>450134</c:v>
                </c:pt>
                <c:pt idx="17">
                  <c:v>214871</c:v>
                </c:pt>
                <c:pt idx="18">
                  <c:v>150888</c:v>
                </c:pt>
                <c:pt idx="19">
                  <c:v>44856</c:v>
                </c:pt>
                <c:pt idx="20">
                  <c:v>73951</c:v>
                </c:pt>
                <c:pt idx="21">
                  <c:v>20952</c:v>
                </c:pt>
                <c:pt idx="22">
                  <c:v>27077</c:v>
                </c:pt>
                <c:pt idx="23">
                  <c:v>9165</c:v>
                </c:pt>
                <c:pt idx="24">
                  <c:v>25829</c:v>
                </c:pt>
                <c:pt idx="25">
                  <c:v>12249</c:v>
                </c:pt>
                <c:pt idx="26">
                  <c:v>17945</c:v>
                </c:pt>
                <c:pt idx="27">
                  <c:v>3595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426-4766-B54B-ECB141CE5D32}"/>
            </c:ext>
          </c:extLst>
        </c:ser>
        <c:ser>
          <c:idx val="53"/>
          <c:order val="53"/>
          <c:tx>
            <c:strRef>
              <c:f>strike_oi_NIFTY!$A$55</c:f>
              <c:strCache>
                <c:ptCount val="1"/>
                <c:pt idx="0">
                  <c:v>13:35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strike_oi_NIFTY!$B$55:$AE$55</c15:sqref>
                  </c15:fullRef>
                </c:ext>
              </c:extLst>
              <c:f>strike_oi_NIFTY!$D$55:$AE$55</c:f>
              <c:numCache>
                <c:formatCode>General</c:formatCode>
                <c:ptCount val="28"/>
                <c:pt idx="0">
                  <c:v>65334</c:v>
                </c:pt>
                <c:pt idx="1">
                  <c:v>149234</c:v>
                </c:pt>
                <c:pt idx="2">
                  <c:v>165480</c:v>
                </c:pt>
                <c:pt idx="3">
                  <c:v>217691</c:v>
                </c:pt>
                <c:pt idx="4">
                  <c:v>124380</c:v>
                </c:pt>
                <c:pt idx="5">
                  <c:v>264163</c:v>
                </c:pt>
                <c:pt idx="6">
                  <c:v>108910</c:v>
                </c:pt>
                <c:pt idx="7">
                  <c:v>164101</c:v>
                </c:pt>
                <c:pt idx="8">
                  <c:v>87152</c:v>
                </c:pt>
                <c:pt idx="9">
                  <c:v>174251</c:v>
                </c:pt>
                <c:pt idx="10">
                  <c:v>93088</c:v>
                </c:pt>
                <c:pt idx="11">
                  <c:v>152635</c:v>
                </c:pt>
                <c:pt idx="12">
                  <c:v>53897</c:v>
                </c:pt>
                <c:pt idx="13">
                  <c:v>109336</c:v>
                </c:pt>
                <c:pt idx="14">
                  <c:v>321039</c:v>
                </c:pt>
                <c:pt idx="15">
                  <c:v>292801</c:v>
                </c:pt>
                <c:pt idx="16">
                  <c:v>452606</c:v>
                </c:pt>
                <c:pt idx="17">
                  <c:v>219079</c:v>
                </c:pt>
                <c:pt idx="18">
                  <c:v>155293</c:v>
                </c:pt>
                <c:pt idx="19">
                  <c:v>45896</c:v>
                </c:pt>
                <c:pt idx="20">
                  <c:v>74622</c:v>
                </c:pt>
                <c:pt idx="21">
                  <c:v>21058</c:v>
                </c:pt>
                <c:pt idx="22">
                  <c:v>27253</c:v>
                </c:pt>
                <c:pt idx="23">
                  <c:v>9184</c:v>
                </c:pt>
                <c:pt idx="24">
                  <c:v>26113</c:v>
                </c:pt>
                <c:pt idx="25">
                  <c:v>12180</c:v>
                </c:pt>
                <c:pt idx="26">
                  <c:v>17935</c:v>
                </c:pt>
                <c:pt idx="27">
                  <c:v>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426-4766-B54B-ECB141CE5D32}"/>
            </c:ext>
          </c:extLst>
        </c:ser>
        <c:ser>
          <c:idx val="54"/>
          <c:order val="54"/>
          <c:tx>
            <c:strRef>
              <c:f>strike_oi_NIFTY!$A$56</c:f>
              <c:strCache>
                <c:ptCount val="1"/>
                <c:pt idx="0">
                  <c:v>13:39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strike_oi_NIFTY!$B$56:$AE$56</c15:sqref>
                  </c15:fullRef>
                </c:ext>
              </c:extLst>
              <c:f>strike_oi_NIFTY!$D$56:$AE$56</c:f>
              <c:numCache>
                <c:formatCode>General</c:formatCode>
                <c:ptCount val="28"/>
                <c:pt idx="0">
                  <c:v>65319</c:v>
                </c:pt>
                <c:pt idx="1">
                  <c:v>148850</c:v>
                </c:pt>
                <c:pt idx="2">
                  <c:v>164457</c:v>
                </c:pt>
                <c:pt idx="3">
                  <c:v>214592</c:v>
                </c:pt>
                <c:pt idx="4">
                  <c:v>124073</c:v>
                </c:pt>
                <c:pt idx="5">
                  <c:v>262840</c:v>
                </c:pt>
                <c:pt idx="6">
                  <c:v>108093</c:v>
                </c:pt>
                <c:pt idx="7">
                  <c:v>163245</c:v>
                </c:pt>
                <c:pt idx="8">
                  <c:v>87081</c:v>
                </c:pt>
                <c:pt idx="9">
                  <c:v>176149</c:v>
                </c:pt>
                <c:pt idx="10">
                  <c:v>93112</c:v>
                </c:pt>
                <c:pt idx="11">
                  <c:v>152731</c:v>
                </c:pt>
                <c:pt idx="12">
                  <c:v>53956</c:v>
                </c:pt>
                <c:pt idx="13">
                  <c:v>108669</c:v>
                </c:pt>
                <c:pt idx="14">
                  <c:v>320132</c:v>
                </c:pt>
                <c:pt idx="15">
                  <c:v>294042</c:v>
                </c:pt>
                <c:pt idx="16">
                  <c:v>454036</c:v>
                </c:pt>
                <c:pt idx="17">
                  <c:v>222560</c:v>
                </c:pt>
                <c:pt idx="18">
                  <c:v>154209</c:v>
                </c:pt>
                <c:pt idx="19">
                  <c:v>45342</c:v>
                </c:pt>
                <c:pt idx="20">
                  <c:v>74272</c:v>
                </c:pt>
                <c:pt idx="21">
                  <c:v>21155</c:v>
                </c:pt>
                <c:pt idx="22">
                  <c:v>26454</c:v>
                </c:pt>
                <c:pt idx="23">
                  <c:v>9142</c:v>
                </c:pt>
                <c:pt idx="24">
                  <c:v>25980</c:v>
                </c:pt>
                <c:pt idx="25">
                  <c:v>12148</c:v>
                </c:pt>
                <c:pt idx="26">
                  <c:v>17924</c:v>
                </c:pt>
                <c:pt idx="27">
                  <c:v>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426-4766-B54B-ECB141CE5D32}"/>
            </c:ext>
          </c:extLst>
        </c:ser>
        <c:ser>
          <c:idx val="55"/>
          <c:order val="55"/>
          <c:tx>
            <c:strRef>
              <c:f>strike_oi_NIFTY!$A$57</c:f>
              <c:strCache>
                <c:ptCount val="1"/>
                <c:pt idx="0">
                  <c:v>13:42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strike_oi_NIFTY!$B$57:$AE$57</c15:sqref>
                  </c15:fullRef>
                </c:ext>
              </c:extLst>
              <c:f>strike_oi_NIFTY!$D$57:$AE$57</c:f>
              <c:numCache>
                <c:formatCode>General</c:formatCode>
                <c:ptCount val="28"/>
                <c:pt idx="0">
                  <c:v>65717</c:v>
                </c:pt>
                <c:pt idx="1">
                  <c:v>149531</c:v>
                </c:pt>
                <c:pt idx="2">
                  <c:v>168625</c:v>
                </c:pt>
                <c:pt idx="3">
                  <c:v>220251</c:v>
                </c:pt>
                <c:pt idx="4">
                  <c:v>126984</c:v>
                </c:pt>
                <c:pt idx="5">
                  <c:v>266096</c:v>
                </c:pt>
                <c:pt idx="6">
                  <c:v>110431</c:v>
                </c:pt>
                <c:pt idx="7">
                  <c:v>164019</c:v>
                </c:pt>
                <c:pt idx="8">
                  <c:v>87822</c:v>
                </c:pt>
                <c:pt idx="9">
                  <c:v>176791</c:v>
                </c:pt>
                <c:pt idx="10">
                  <c:v>93362</c:v>
                </c:pt>
                <c:pt idx="11">
                  <c:v>153025</c:v>
                </c:pt>
                <c:pt idx="12">
                  <c:v>54188</c:v>
                </c:pt>
                <c:pt idx="13">
                  <c:v>108627</c:v>
                </c:pt>
                <c:pt idx="14">
                  <c:v>318546</c:v>
                </c:pt>
                <c:pt idx="15">
                  <c:v>290560</c:v>
                </c:pt>
                <c:pt idx="16">
                  <c:v>447121</c:v>
                </c:pt>
                <c:pt idx="17">
                  <c:v>214377</c:v>
                </c:pt>
                <c:pt idx="18">
                  <c:v>147772</c:v>
                </c:pt>
                <c:pt idx="19">
                  <c:v>44362</c:v>
                </c:pt>
                <c:pt idx="20">
                  <c:v>73016</c:v>
                </c:pt>
                <c:pt idx="21">
                  <c:v>21303</c:v>
                </c:pt>
                <c:pt idx="22">
                  <c:v>26316</c:v>
                </c:pt>
                <c:pt idx="23">
                  <c:v>9118</c:v>
                </c:pt>
                <c:pt idx="24">
                  <c:v>25842</c:v>
                </c:pt>
                <c:pt idx="25">
                  <c:v>12123</c:v>
                </c:pt>
                <c:pt idx="26">
                  <c:v>17915</c:v>
                </c:pt>
                <c:pt idx="27">
                  <c:v>3532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426-4766-B54B-ECB141CE5D32}"/>
            </c:ext>
          </c:extLst>
        </c:ser>
        <c:ser>
          <c:idx val="56"/>
          <c:order val="56"/>
          <c:tx>
            <c:strRef>
              <c:f>strike_oi_NIFTY!$A$58</c:f>
              <c:strCache>
                <c:ptCount val="1"/>
                <c:pt idx="0">
                  <c:v>13:45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strike_oi_NIFTY!$B$58:$AE$58</c15:sqref>
                  </c15:fullRef>
                </c:ext>
              </c:extLst>
              <c:f>strike_oi_NIFTY!$D$58:$AE$58</c:f>
              <c:numCache>
                <c:formatCode>General</c:formatCode>
                <c:ptCount val="28"/>
                <c:pt idx="0">
                  <c:v>65942</c:v>
                </c:pt>
                <c:pt idx="1">
                  <c:v>148387</c:v>
                </c:pt>
                <c:pt idx="2">
                  <c:v>169089</c:v>
                </c:pt>
                <c:pt idx="3">
                  <c:v>212403</c:v>
                </c:pt>
                <c:pt idx="4">
                  <c:v>124815</c:v>
                </c:pt>
                <c:pt idx="5">
                  <c:v>263311</c:v>
                </c:pt>
                <c:pt idx="6">
                  <c:v>108993</c:v>
                </c:pt>
                <c:pt idx="7">
                  <c:v>159596</c:v>
                </c:pt>
                <c:pt idx="8">
                  <c:v>87187</c:v>
                </c:pt>
                <c:pt idx="9">
                  <c:v>174534</c:v>
                </c:pt>
                <c:pt idx="10">
                  <c:v>91418</c:v>
                </c:pt>
                <c:pt idx="11">
                  <c:v>152446</c:v>
                </c:pt>
                <c:pt idx="12">
                  <c:v>53833</c:v>
                </c:pt>
                <c:pt idx="13">
                  <c:v>106278</c:v>
                </c:pt>
                <c:pt idx="14">
                  <c:v>309688</c:v>
                </c:pt>
                <c:pt idx="15">
                  <c:v>279759</c:v>
                </c:pt>
                <c:pt idx="16">
                  <c:v>424153</c:v>
                </c:pt>
                <c:pt idx="17">
                  <c:v>198813</c:v>
                </c:pt>
                <c:pt idx="18">
                  <c:v>140185</c:v>
                </c:pt>
                <c:pt idx="19">
                  <c:v>41335</c:v>
                </c:pt>
                <c:pt idx="20">
                  <c:v>70381</c:v>
                </c:pt>
                <c:pt idx="21">
                  <c:v>20236</c:v>
                </c:pt>
                <c:pt idx="22">
                  <c:v>25276</c:v>
                </c:pt>
                <c:pt idx="23">
                  <c:v>9080</c:v>
                </c:pt>
                <c:pt idx="24">
                  <c:v>25785</c:v>
                </c:pt>
                <c:pt idx="25">
                  <c:v>12025</c:v>
                </c:pt>
                <c:pt idx="26">
                  <c:v>17880</c:v>
                </c:pt>
                <c:pt idx="27">
                  <c:v>3515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426-4766-B54B-ECB141CE5D32}"/>
            </c:ext>
          </c:extLst>
        </c:ser>
        <c:ser>
          <c:idx val="57"/>
          <c:order val="57"/>
          <c:tx>
            <c:strRef>
              <c:f>strike_oi_NIFTY!$A$59</c:f>
              <c:strCache>
                <c:ptCount val="1"/>
                <c:pt idx="0">
                  <c:v>13:48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strike_oi_NIFTY!$B$59:$AE$59</c15:sqref>
                  </c15:fullRef>
                </c:ext>
              </c:extLst>
              <c:f>strike_oi_NIFTY!$D$59:$AE$59</c:f>
              <c:numCache>
                <c:formatCode>General</c:formatCode>
                <c:ptCount val="28"/>
                <c:pt idx="0">
                  <c:v>65490</c:v>
                </c:pt>
                <c:pt idx="1">
                  <c:v>144850</c:v>
                </c:pt>
                <c:pt idx="2">
                  <c:v>164976</c:v>
                </c:pt>
                <c:pt idx="3">
                  <c:v>210359</c:v>
                </c:pt>
                <c:pt idx="4">
                  <c:v>123265</c:v>
                </c:pt>
                <c:pt idx="5">
                  <c:v>259533</c:v>
                </c:pt>
                <c:pt idx="6">
                  <c:v>109073</c:v>
                </c:pt>
                <c:pt idx="7">
                  <c:v>159730</c:v>
                </c:pt>
                <c:pt idx="8">
                  <c:v>87855</c:v>
                </c:pt>
                <c:pt idx="9">
                  <c:v>173860</c:v>
                </c:pt>
                <c:pt idx="10">
                  <c:v>90920</c:v>
                </c:pt>
                <c:pt idx="11">
                  <c:v>153103</c:v>
                </c:pt>
                <c:pt idx="12">
                  <c:v>53226</c:v>
                </c:pt>
                <c:pt idx="13">
                  <c:v>106946</c:v>
                </c:pt>
                <c:pt idx="14">
                  <c:v>308701</c:v>
                </c:pt>
                <c:pt idx="15">
                  <c:v>280071</c:v>
                </c:pt>
                <c:pt idx="16">
                  <c:v>431045</c:v>
                </c:pt>
                <c:pt idx="17">
                  <c:v>204441</c:v>
                </c:pt>
                <c:pt idx="18">
                  <c:v>144248</c:v>
                </c:pt>
                <c:pt idx="19">
                  <c:v>42532</c:v>
                </c:pt>
                <c:pt idx="20">
                  <c:v>70397</c:v>
                </c:pt>
                <c:pt idx="21">
                  <c:v>20204</c:v>
                </c:pt>
                <c:pt idx="22">
                  <c:v>25323</c:v>
                </c:pt>
                <c:pt idx="23">
                  <c:v>9078</c:v>
                </c:pt>
                <c:pt idx="24">
                  <c:v>25858</c:v>
                </c:pt>
                <c:pt idx="25">
                  <c:v>12005</c:v>
                </c:pt>
                <c:pt idx="26">
                  <c:v>17858</c:v>
                </c:pt>
                <c:pt idx="27">
                  <c:v>3490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426-4766-B54B-ECB141CE5D32}"/>
            </c:ext>
          </c:extLst>
        </c:ser>
        <c:ser>
          <c:idx val="58"/>
          <c:order val="58"/>
          <c:tx>
            <c:strRef>
              <c:f>strike_oi_NIFTY!$A$60</c:f>
              <c:strCache>
                <c:ptCount val="1"/>
                <c:pt idx="0">
                  <c:v>13:51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strike_oi_NIFTY!$B$60:$AE$60</c15:sqref>
                  </c15:fullRef>
                </c:ext>
              </c:extLst>
              <c:f>strike_oi_NIFTY!$D$60:$AE$60</c:f>
              <c:numCache>
                <c:formatCode>General</c:formatCode>
                <c:ptCount val="28"/>
                <c:pt idx="0">
                  <c:v>65866</c:v>
                </c:pt>
                <c:pt idx="1">
                  <c:v>148870</c:v>
                </c:pt>
                <c:pt idx="2">
                  <c:v>167947</c:v>
                </c:pt>
                <c:pt idx="3">
                  <c:v>214322</c:v>
                </c:pt>
                <c:pt idx="4">
                  <c:v>125434</c:v>
                </c:pt>
                <c:pt idx="5">
                  <c:v>260686</c:v>
                </c:pt>
                <c:pt idx="6">
                  <c:v>110225</c:v>
                </c:pt>
                <c:pt idx="7">
                  <c:v>161634</c:v>
                </c:pt>
                <c:pt idx="8">
                  <c:v>87839</c:v>
                </c:pt>
                <c:pt idx="9">
                  <c:v>174784</c:v>
                </c:pt>
                <c:pt idx="10">
                  <c:v>90559</c:v>
                </c:pt>
                <c:pt idx="11">
                  <c:v>153652</c:v>
                </c:pt>
                <c:pt idx="12">
                  <c:v>53349</c:v>
                </c:pt>
                <c:pt idx="13">
                  <c:v>106150</c:v>
                </c:pt>
                <c:pt idx="14">
                  <c:v>307267</c:v>
                </c:pt>
                <c:pt idx="15">
                  <c:v>279622</c:v>
                </c:pt>
                <c:pt idx="16">
                  <c:v>429763</c:v>
                </c:pt>
                <c:pt idx="17">
                  <c:v>205928</c:v>
                </c:pt>
                <c:pt idx="18">
                  <c:v>143543</c:v>
                </c:pt>
                <c:pt idx="19">
                  <c:v>42260</c:v>
                </c:pt>
                <c:pt idx="20">
                  <c:v>70267</c:v>
                </c:pt>
                <c:pt idx="21">
                  <c:v>20167</c:v>
                </c:pt>
                <c:pt idx="22">
                  <c:v>25228</c:v>
                </c:pt>
                <c:pt idx="23">
                  <c:v>9053</c:v>
                </c:pt>
                <c:pt idx="24">
                  <c:v>25884</c:v>
                </c:pt>
                <c:pt idx="25">
                  <c:v>11905</c:v>
                </c:pt>
                <c:pt idx="26">
                  <c:v>17821</c:v>
                </c:pt>
                <c:pt idx="27">
                  <c:v>3479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426-4766-B54B-ECB141CE5D32}"/>
            </c:ext>
          </c:extLst>
        </c:ser>
        <c:ser>
          <c:idx val="59"/>
          <c:order val="59"/>
          <c:tx>
            <c:strRef>
              <c:f>strike_oi_NIFTY!$A$61</c:f>
              <c:strCache>
                <c:ptCount val="1"/>
                <c:pt idx="0">
                  <c:v>13:55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strike_oi_NIFTY!$B$61:$AE$61</c15:sqref>
                  </c15:fullRef>
                </c:ext>
              </c:extLst>
              <c:f>strike_oi_NIFTY!$D$61:$AE$61</c:f>
              <c:numCache>
                <c:formatCode>General</c:formatCode>
                <c:ptCount val="28"/>
                <c:pt idx="0">
                  <c:v>65179</c:v>
                </c:pt>
                <c:pt idx="1">
                  <c:v>147985</c:v>
                </c:pt>
                <c:pt idx="2">
                  <c:v>170153</c:v>
                </c:pt>
                <c:pt idx="3">
                  <c:v>216900</c:v>
                </c:pt>
                <c:pt idx="4">
                  <c:v>123836</c:v>
                </c:pt>
                <c:pt idx="5">
                  <c:v>258077</c:v>
                </c:pt>
                <c:pt idx="6">
                  <c:v>109657</c:v>
                </c:pt>
                <c:pt idx="7">
                  <c:v>161338</c:v>
                </c:pt>
                <c:pt idx="8">
                  <c:v>87951</c:v>
                </c:pt>
                <c:pt idx="9">
                  <c:v>175148</c:v>
                </c:pt>
                <c:pt idx="10">
                  <c:v>89081</c:v>
                </c:pt>
                <c:pt idx="11">
                  <c:v>154374</c:v>
                </c:pt>
                <c:pt idx="12">
                  <c:v>53365</c:v>
                </c:pt>
                <c:pt idx="13">
                  <c:v>105849</c:v>
                </c:pt>
                <c:pt idx="14">
                  <c:v>308539</c:v>
                </c:pt>
                <c:pt idx="15">
                  <c:v>280834</c:v>
                </c:pt>
                <c:pt idx="16">
                  <c:v>434577</c:v>
                </c:pt>
                <c:pt idx="17">
                  <c:v>211102</c:v>
                </c:pt>
                <c:pt idx="18">
                  <c:v>142982</c:v>
                </c:pt>
                <c:pt idx="19">
                  <c:v>43108</c:v>
                </c:pt>
                <c:pt idx="20">
                  <c:v>70773</c:v>
                </c:pt>
                <c:pt idx="21">
                  <c:v>20268</c:v>
                </c:pt>
                <c:pt idx="22">
                  <c:v>25416</c:v>
                </c:pt>
                <c:pt idx="23">
                  <c:v>9026</c:v>
                </c:pt>
                <c:pt idx="24">
                  <c:v>25836</c:v>
                </c:pt>
                <c:pt idx="25">
                  <c:v>11863</c:v>
                </c:pt>
                <c:pt idx="26">
                  <c:v>17807</c:v>
                </c:pt>
                <c:pt idx="27">
                  <c:v>3477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426-4766-B54B-ECB141CE5D32}"/>
            </c:ext>
          </c:extLst>
        </c:ser>
        <c:ser>
          <c:idx val="60"/>
          <c:order val="60"/>
          <c:tx>
            <c:strRef>
              <c:f>strike_oi_NIFTY!$A$62</c:f>
              <c:strCache>
                <c:ptCount val="1"/>
                <c:pt idx="0">
                  <c:v>13:58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strike_oi_NIFTY!$B$62:$AE$62</c15:sqref>
                  </c15:fullRef>
                </c:ext>
              </c:extLst>
              <c:f>strike_oi_NIFTY!$D$62:$AE$62</c:f>
              <c:numCache>
                <c:formatCode>General</c:formatCode>
                <c:ptCount val="28"/>
                <c:pt idx="0">
                  <c:v>59701</c:v>
                </c:pt>
                <c:pt idx="1">
                  <c:v>131655</c:v>
                </c:pt>
                <c:pt idx="2">
                  <c:v>144313</c:v>
                </c:pt>
                <c:pt idx="3">
                  <c:v>206492</c:v>
                </c:pt>
                <c:pt idx="4">
                  <c:v>114489</c:v>
                </c:pt>
                <c:pt idx="5">
                  <c:v>249761</c:v>
                </c:pt>
                <c:pt idx="6">
                  <c:v>108795</c:v>
                </c:pt>
                <c:pt idx="7">
                  <c:v>161029</c:v>
                </c:pt>
                <c:pt idx="8">
                  <c:v>85849</c:v>
                </c:pt>
                <c:pt idx="9">
                  <c:v>176131</c:v>
                </c:pt>
                <c:pt idx="10">
                  <c:v>89229</c:v>
                </c:pt>
                <c:pt idx="11">
                  <c:v>153028</c:v>
                </c:pt>
                <c:pt idx="12">
                  <c:v>54087</c:v>
                </c:pt>
                <c:pt idx="13">
                  <c:v>103012</c:v>
                </c:pt>
                <c:pt idx="14">
                  <c:v>300802</c:v>
                </c:pt>
                <c:pt idx="15">
                  <c:v>271112</c:v>
                </c:pt>
                <c:pt idx="16">
                  <c:v>427782</c:v>
                </c:pt>
                <c:pt idx="17">
                  <c:v>220279</c:v>
                </c:pt>
                <c:pt idx="18">
                  <c:v>151936</c:v>
                </c:pt>
                <c:pt idx="19">
                  <c:v>43573</c:v>
                </c:pt>
                <c:pt idx="20">
                  <c:v>71236</c:v>
                </c:pt>
                <c:pt idx="21">
                  <c:v>21158</c:v>
                </c:pt>
                <c:pt idx="22">
                  <c:v>26301</c:v>
                </c:pt>
                <c:pt idx="23">
                  <c:v>9132</c:v>
                </c:pt>
                <c:pt idx="24">
                  <c:v>25801</c:v>
                </c:pt>
                <c:pt idx="25">
                  <c:v>11693</c:v>
                </c:pt>
                <c:pt idx="26">
                  <c:v>17747</c:v>
                </c:pt>
                <c:pt idx="27">
                  <c:v>3480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426-4766-B54B-ECB141CE5D32}"/>
            </c:ext>
          </c:extLst>
        </c:ser>
        <c:ser>
          <c:idx val="61"/>
          <c:order val="61"/>
          <c:tx>
            <c:strRef>
              <c:f>strike_oi_NIFTY!$A$63</c:f>
              <c:strCache>
                <c:ptCount val="1"/>
                <c:pt idx="0">
                  <c:v>14:01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strike_oi_NIFTY!$B$63:$AE$63</c15:sqref>
                  </c15:fullRef>
                </c:ext>
              </c:extLst>
              <c:f>strike_oi_NIFTY!$D$63:$AE$63</c:f>
              <c:numCache>
                <c:formatCode>General</c:formatCode>
                <c:ptCount val="28"/>
                <c:pt idx="0">
                  <c:v>57479</c:v>
                </c:pt>
                <c:pt idx="1">
                  <c:v>123733</c:v>
                </c:pt>
                <c:pt idx="2">
                  <c:v>127894</c:v>
                </c:pt>
                <c:pt idx="3">
                  <c:v>200964</c:v>
                </c:pt>
                <c:pt idx="4">
                  <c:v>109423</c:v>
                </c:pt>
                <c:pt idx="5">
                  <c:v>245762</c:v>
                </c:pt>
                <c:pt idx="6">
                  <c:v>108498</c:v>
                </c:pt>
                <c:pt idx="7">
                  <c:v>158676</c:v>
                </c:pt>
                <c:pt idx="8">
                  <c:v>86165</c:v>
                </c:pt>
                <c:pt idx="9">
                  <c:v>174621</c:v>
                </c:pt>
                <c:pt idx="10">
                  <c:v>89309</c:v>
                </c:pt>
                <c:pt idx="11">
                  <c:v>154775</c:v>
                </c:pt>
                <c:pt idx="12">
                  <c:v>53185</c:v>
                </c:pt>
                <c:pt idx="13">
                  <c:v>102399</c:v>
                </c:pt>
                <c:pt idx="14">
                  <c:v>305765</c:v>
                </c:pt>
                <c:pt idx="15">
                  <c:v>273204</c:v>
                </c:pt>
                <c:pt idx="16">
                  <c:v>432902</c:v>
                </c:pt>
                <c:pt idx="17">
                  <c:v>231430</c:v>
                </c:pt>
                <c:pt idx="18">
                  <c:v>170803</c:v>
                </c:pt>
                <c:pt idx="19">
                  <c:v>51067</c:v>
                </c:pt>
                <c:pt idx="20">
                  <c:v>75556</c:v>
                </c:pt>
                <c:pt idx="21">
                  <c:v>21723</c:v>
                </c:pt>
                <c:pt idx="22">
                  <c:v>27804</c:v>
                </c:pt>
                <c:pt idx="23">
                  <c:v>9257</c:v>
                </c:pt>
                <c:pt idx="24">
                  <c:v>26319</c:v>
                </c:pt>
                <c:pt idx="25">
                  <c:v>11716</c:v>
                </c:pt>
                <c:pt idx="26">
                  <c:v>17620</c:v>
                </c:pt>
                <c:pt idx="27">
                  <c:v>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426-4766-B54B-ECB141CE5D32}"/>
            </c:ext>
          </c:extLst>
        </c:ser>
        <c:ser>
          <c:idx val="62"/>
          <c:order val="62"/>
          <c:tx>
            <c:strRef>
              <c:f>strike_oi_NIFTY!$A$64</c:f>
              <c:strCache>
                <c:ptCount val="1"/>
                <c:pt idx="0">
                  <c:v>14:04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strike_oi_NIFTY!$B$64:$AE$64</c15:sqref>
                  </c15:fullRef>
                </c:ext>
              </c:extLst>
              <c:f>strike_oi_NIFTY!$D$64:$AE$64</c:f>
              <c:numCache>
                <c:formatCode>General</c:formatCode>
                <c:ptCount val="28"/>
                <c:pt idx="0">
                  <c:v>47143</c:v>
                </c:pt>
                <c:pt idx="1">
                  <c:v>99007</c:v>
                </c:pt>
                <c:pt idx="2">
                  <c:v>96596</c:v>
                </c:pt>
                <c:pt idx="3">
                  <c:v>164013</c:v>
                </c:pt>
                <c:pt idx="4">
                  <c:v>99244</c:v>
                </c:pt>
                <c:pt idx="5">
                  <c:v>216089</c:v>
                </c:pt>
                <c:pt idx="6">
                  <c:v>97691</c:v>
                </c:pt>
                <c:pt idx="7">
                  <c:v>145312</c:v>
                </c:pt>
                <c:pt idx="8">
                  <c:v>75723</c:v>
                </c:pt>
                <c:pt idx="9">
                  <c:v>168307</c:v>
                </c:pt>
                <c:pt idx="10">
                  <c:v>77471</c:v>
                </c:pt>
                <c:pt idx="11">
                  <c:v>145524</c:v>
                </c:pt>
                <c:pt idx="12">
                  <c:v>51022</c:v>
                </c:pt>
                <c:pt idx="13">
                  <c:v>98513</c:v>
                </c:pt>
                <c:pt idx="14">
                  <c:v>297259</c:v>
                </c:pt>
                <c:pt idx="15">
                  <c:v>257838</c:v>
                </c:pt>
                <c:pt idx="16">
                  <c:v>422476</c:v>
                </c:pt>
                <c:pt idx="17">
                  <c:v>220219</c:v>
                </c:pt>
                <c:pt idx="18">
                  <c:v>192556</c:v>
                </c:pt>
                <c:pt idx="19">
                  <c:v>61175</c:v>
                </c:pt>
                <c:pt idx="20">
                  <c:v>87339</c:v>
                </c:pt>
                <c:pt idx="21">
                  <c:v>23804</c:v>
                </c:pt>
                <c:pt idx="22">
                  <c:v>31031</c:v>
                </c:pt>
                <c:pt idx="23">
                  <c:v>9544</c:v>
                </c:pt>
                <c:pt idx="24">
                  <c:v>27626</c:v>
                </c:pt>
                <c:pt idx="25">
                  <c:v>11714</c:v>
                </c:pt>
                <c:pt idx="26">
                  <c:v>17645</c:v>
                </c:pt>
                <c:pt idx="27">
                  <c:v>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426-4766-B54B-ECB141CE5D32}"/>
            </c:ext>
          </c:extLst>
        </c:ser>
        <c:ser>
          <c:idx val="63"/>
          <c:order val="63"/>
          <c:tx>
            <c:strRef>
              <c:f>strike_oi_NIFTY!$A$65</c:f>
              <c:strCache>
                <c:ptCount val="1"/>
                <c:pt idx="0">
                  <c:v>14:08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strike_oi_NIFTY!$B$65:$AE$65</c15:sqref>
                  </c15:fullRef>
                </c:ext>
              </c:extLst>
              <c:f>strike_oi_NIFTY!$D$65:$AE$65</c:f>
              <c:numCache>
                <c:formatCode>General</c:formatCode>
                <c:ptCount val="28"/>
                <c:pt idx="0">
                  <c:v>45534</c:v>
                </c:pt>
                <c:pt idx="1">
                  <c:v>85640</c:v>
                </c:pt>
                <c:pt idx="2">
                  <c:v>87124</c:v>
                </c:pt>
                <c:pt idx="3">
                  <c:v>150426</c:v>
                </c:pt>
                <c:pt idx="4">
                  <c:v>102824</c:v>
                </c:pt>
                <c:pt idx="5">
                  <c:v>222745</c:v>
                </c:pt>
                <c:pt idx="6">
                  <c:v>102633</c:v>
                </c:pt>
                <c:pt idx="7">
                  <c:v>158226</c:v>
                </c:pt>
                <c:pt idx="8">
                  <c:v>75807</c:v>
                </c:pt>
                <c:pt idx="9">
                  <c:v>163524</c:v>
                </c:pt>
                <c:pt idx="10">
                  <c:v>79374</c:v>
                </c:pt>
                <c:pt idx="11">
                  <c:v>145571</c:v>
                </c:pt>
                <c:pt idx="12">
                  <c:v>54669</c:v>
                </c:pt>
                <c:pt idx="13">
                  <c:v>96957</c:v>
                </c:pt>
                <c:pt idx="14">
                  <c:v>294567</c:v>
                </c:pt>
                <c:pt idx="15">
                  <c:v>255146</c:v>
                </c:pt>
                <c:pt idx="16">
                  <c:v>423782</c:v>
                </c:pt>
                <c:pt idx="17">
                  <c:v>217069</c:v>
                </c:pt>
                <c:pt idx="18">
                  <c:v>213220</c:v>
                </c:pt>
                <c:pt idx="19">
                  <c:v>79833</c:v>
                </c:pt>
                <c:pt idx="20">
                  <c:v>96805</c:v>
                </c:pt>
                <c:pt idx="21">
                  <c:v>26548</c:v>
                </c:pt>
                <c:pt idx="22">
                  <c:v>30088</c:v>
                </c:pt>
                <c:pt idx="23">
                  <c:v>9905</c:v>
                </c:pt>
                <c:pt idx="24">
                  <c:v>28601</c:v>
                </c:pt>
                <c:pt idx="25">
                  <c:v>11850</c:v>
                </c:pt>
                <c:pt idx="26">
                  <c:v>17845</c:v>
                </c:pt>
                <c:pt idx="27">
                  <c:v>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426-4766-B54B-ECB141CE5D32}"/>
            </c:ext>
          </c:extLst>
        </c:ser>
        <c:ser>
          <c:idx val="64"/>
          <c:order val="64"/>
          <c:tx>
            <c:strRef>
              <c:f>strike_oi_NIFTY!$A$66</c:f>
              <c:strCache>
                <c:ptCount val="1"/>
                <c:pt idx="0">
                  <c:v>14:11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strike_oi_NIFTY!$B$66:$AE$66</c15:sqref>
                  </c15:fullRef>
                </c:ext>
              </c:extLst>
              <c:f>strike_oi_NIFTY!$D$66:$AE$66</c:f>
              <c:numCache>
                <c:formatCode>General</c:formatCode>
                <c:ptCount val="28"/>
                <c:pt idx="0">
                  <c:v>44909</c:v>
                </c:pt>
                <c:pt idx="1">
                  <c:v>81359</c:v>
                </c:pt>
                <c:pt idx="2">
                  <c:v>83760</c:v>
                </c:pt>
                <c:pt idx="3">
                  <c:v>158274</c:v>
                </c:pt>
                <c:pt idx="4">
                  <c:v>113334</c:v>
                </c:pt>
                <c:pt idx="5">
                  <c:v>234551</c:v>
                </c:pt>
                <c:pt idx="6">
                  <c:v>110870</c:v>
                </c:pt>
                <c:pt idx="7">
                  <c:v>164048</c:v>
                </c:pt>
                <c:pt idx="8">
                  <c:v>78547</c:v>
                </c:pt>
                <c:pt idx="9">
                  <c:v>164871</c:v>
                </c:pt>
                <c:pt idx="10">
                  <c:v>80000</c:v>
                </c:pt>
                <c:pt idx="11">
                  <c:v>145763</c:v>
                </c:pt>
                <c:pt idx="12">
                  <c:v>55323</c:v>
                </c:pt>
                <c:pt idx="13">
                  <c:v>95051</c:v>
                </c:pt>
                <c:pt idx="14">
                  <c:v>292385</c:v>
                </c:pt>
                <c:pt idx="15">
                  <c:v>253346</c:v>
                </c:pt>
                <c:pt idx="16">
                  <c:v>423522</c:v>
                </c:pt>
                <c:pt idx="17">
                  <c:v>214115</c:v>
                </c:pt>
                <c:pt idx="18">
                  <c:v>220537</c:v>
                </c:pt>
                <c:pt idx="19">
                  <c:v>84545</c:v>
                </c:pt>
                <c:pt idx="20">
                  <c:v>98550</c:v>
                </c:pt>
                <c:pt idx="21">
                  <c:v>26577</c:v>
                </c:pt>
                <c:pt idx="22">
                  <c:v>30555</c:v>
                </c:pt>
                <c:pt idx="23">
                  <c:v>9836</c:v>
                </c:pt>
                <c:pt idx="24">
                  <c:v>27488</c:v>
                </c:pt>
                <c:pt idx="25">
                  <c:v>11819</c:v>
                </c:pt>
                <c:pt idx="26">
                  <c:v>17485</c:v>
                </c:pt>
                <c:pt idx="27">
                  <c:v>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426-4766-B54B-ECB141CE5D32}"/>
            </c:ext>
          </c:extLst>
        </c:ser>
        <c:ser>
          <c:idx val="65"/>
          <c:order val="65"/>
          <c:tx>
            <c:strRef>
              <c:f>strike_oi_NIFTY!$A$67</c:f>
              <c:strCache>
                <c:ptCount val="1"/>
                <c:pt idx="0">
                  <c:v>14:14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strike_oi_NIFTY!$B$67:$AE$67</c15:sqref>
                  </c15:fullRef>
                </c:ext>
              </c:extLst>
              <c:f>strike_oi_NIFTY!$D$67:$AE$67</c:f>
              <c:numCache>
                <c:formatCode>General</c:formatCode>
                <c:ptCount val="28"/>
                <c:pt idx="0">
                  <c:v>45228</c:v>
                </c:pt>
                <c:pt idx="1">
                  <c:v>81728</c:v>
                </c:pt>
                <c:pt idx="2">
                  <c:v>84097</c:v>
                </c:pt>
                <c:pt idx="3">
                  <c:v>160789</c:v>
                </c:pt>
                <c:pt idx="4">
                  <c:v>118166</c:v>
                </c:pt>
                <c:pt idx="5">
                  <c:v>235396</c:v>
                </c:pt>
                <c:pt idx="6">
                  <c:v>112386</c:v>
                </c:pt>
                <c:pt idx="7">
                  <c:v>164357</c:v>
                </c:pt>
                <c:pt idx="8">
                  <c:v>78626</c:v>
                </c:pt>
                <c:pt idx="9">
                  <c:v>165351</c:v>
                </c:pt>
                <c:pt idx="10">
                  <c:v>79826</c:v>
                </c:pt>
                <c:pt idx="11">
                  <c:v>145162</c:v>
                </c:pt>
                <c:pt idx="12">
                  <c:v>52887</c:v>
                </c:pt>
                <c:pt idx="13">
                  <c:v>94142</c:v>
                </c:pt>
                <c:pt idx="14">
                  <c:v>290545</c:v>
                </c:pt>
                <c:pt idx="15">
                  <c:v>253480</c:v>
                </c:pt>
                <c:pt idx="16">
                  <c:v>425331</c:v>
                </c:pt>
                <c:pt idx="17">
                  <c:v>217027</c:v>
                </c:pt>
                <c:pt idx="18">
                  <c:v>224205</c:v>
                </c:pt>
                <c:pt idx="19">
                  <c:v>85086</c:v>
                </c:pt>
                <c:pt idx="20">
                  <c:v>98642</c:v>
                </c:pt>
                <c:pt idx="21">
                  <c:v>26971</c:v>
                </c:pt>
                <c:pt idx="22">
                  <c:v>30478</c:v>
                </c:pt>
                <c:pt idx="23">
                  <c:v>9766</c:v>
                </c:pt>
                <c:pt idx="24">
                  <c:v>27417</c:v>
                </c:pt>
                <c:pt idx="25">
                  <c:v>11826</c:v>
                </c:pt>
                <c:pt idx="26">
                  <c:v>17432</c:v>
                </c:pt>
                <c:pt idx="27">
                  <c:v>3515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426-4766-B54B-ECB141CE5D32}"/>
            </c:ext>
          </c:extLst>
        </c:ser>
        <c:ser>
          <c:idx val="66"/>
          <c:order val="66"/>
          <c:tx>
            <c:strRef>
              <c:f>strike_oi_NIFTY!$A$68</c:f>
              <c:strCache>
                <c:ptCount val="1"/>
                <c:pt idx="0">
                  <c:v>14:17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strike_oi_NIFTY!$B$68:$AE$68</c15:sqref>
                  </c15:fullRef>
                </c:ext>
              </c:extLst>
              <c:f>strike_oi_NIFTY!$D$68:$AE$68</c:f>
              <c:numCache>
                <c:formatCode>General</c:formatCode>
                <c:ptCount val="28"/>
                <c:pt idx="0">
                  <c:v>43878</c:v>
                </c:pt>
                <c:pt idx="1">
                  <c:v>81583</c:v>
                </c:pt>
                <c:pt idx="2">
                  <c:v>83117</c:v>
                </c:pt>
                <c:pt idx="3">
                  <c:v>172470</c:v>
                </c:pt>
                <c:pt idx="4">
                  <c:v>129228</c:v>
                </c:pt>
                <c:pt idx="5">
                  <c:v>240076</c:v>
                </c:pt>
                <c:pt idx="6">
                  <c:v>115811</c:v>
                </c:pt>
                <c:pt idx="7">
                  <c:v>165803</c:v>
                </c:pt>
                <c:pt idx="8">
                  <c:v>80532</c:v>
                </c:pt>
                <c:pt idx="9">
                  <c:v>169666</c:v>
                </c:pt>
                <c:pt idx="10">
                  <c:v>79636</c:v>
                </c:pt>
                <c:pt idx="11">
                  <c:v>146396</c:v>
                </c:pt>
                <c:pt idx="12">
                  <c:v>52762</c:v>
                </c:pt>
                <c:pt idx="13">
                  <c:v>93254</c:v>
                </c:pt>
                <c:pt idx="14">
                  <c:v>289830</c:v>
                </c:pt>
                <c:pt idx="15">
                  <c:v>251796</c:v>
                </c:pt>
                <c:pt idx="16">
                  <c:v>425618</c:v>
                </c:pt>
                <c:pt idx="17">
                  <c:v>222898</c:v>
                </c:pt>
                <c:pt idx="18">
                  <c:v>235749</c:v>
                </c:pt>
                <c:pt idx="19">
                  <c:v>87691</c:v>
                </c:pt>
                <c:pt idx="20">
                  <c:v>97974</c:v>
                </c:pt>
                <c:pt idx="21">
                  <c:v>27347</c:v>
                </c:pt>
                <c:pt idx="22">
                  <c:v>30314</c:v>
                </c:pt>
                <c:pt idx="23">
                  <c:v>9722</c:v>
                </c:pt>
                <c:pt idx="24">
                  <c:v>27598</c:v>
                </c:pt>
                <c:pt idx="25">
                  <c:v>11810</c:v>
                </c:pt>
                <c:pt idx="26">
                  <c:v>17438</c:v>
                </c:pt>
                <c:pt idx="27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426-4766-B54B-ECB141CE5D32}"/>
            </c:ext>
          </c:extLst>
        </c:ser>
        <c:ser>
          <c:idx val="67"/>
          <c:order val="67"/>
          <c:tx>
            <c:strRef>
              <c:f>strike_oi_NIFTY!$A$69</c:f>
              <c:strCache>
                <c:ptCount val="1"/>
                <c:pt idx="0">
                  <c:v>14:20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strike_oi_NIFTY!$B$69:$AE$69</c15:sqref>
                  </c15:fullRef>
                </c:ext>
              </c:extLst>
              <c:f>strike_oi_NIFTY!$D$69:$AE$69</c:f>
              <c:numCache>
                <c:formatCode>General</c:formatCode>
                <c:ptCount val="28"/>
                <c:pt idx="0">
                  <c:v>41328</c:v>
                </c:pt>
                <c:pt idx="1">
                  <c:v>81522</c:v>
                </c:pt>
                <c:pt idx="2">
                  <c:v>83046</c:v>
                </c:pt>
                <c:pt idx="3">
                  <c:v>178828</c:v>
                </c:pt>
                <c:pt idx="4">
                  <c:v>131868</c:v>
                </c:pt>
                <c:pt idx="5">
                  <c:v>236636</c:v>
                </c:pt>
                <c:pt idx="6">
                  <c:v>125417</c:v>
                </c:pt>
                <c:pt idx="7">
                  <c:v>165940</c:v>
                </c:pt>
                <c:pt idx="8">
                  <c:v>81955</c:v>
                </c:pt>
                <c:pt idx="9">
                  <c:v>170660</c:v>
                </c:pt>
                <c:pt idx="10">
                  <c:v>79855</c:v>
                </c:pt>
                <c:pt idx="11">
                  <c:v>148614</c:v>
                </c:pt>
                <c:pt idx="12">
                  <c:v>53585</c:v>
                </c:pt>
                <c:pt idx="13">
                  <c:v>95059</c:v>
                </c:pt>
                <c:pt idx="14">
                  <c:v>292387</c:v>
                </c:pt>
                <c:pt idx="15">
                  <c:v>251806</c:v>
                </c:pt>
                <c:pt idx="16">
                  <c:v>426269</c:v>
                </c:pt>
                <c:pt idx="17">
                  <c:v>222801</c:v>
                </c:pt>
                <c:pt idx="18">
                  <c:v>238902</c:v>
                </c:pt>
                <c:pt idx="19">
                  <c:v>89082</c:v>
                </c:pt>
                <c:pt idx="20">
                  <c:v>98349</c:v>
                </c:pt>
                <c:pt idx="21">
                  <c:v>27559</c:v>
                </c:pt>
                <c:pt idx="22">
                  <c:v>30471</c:v>
                </c:pt>
                <c:pt idx="23">
                  <c:v>9812</c:v>
                </c:pt>
                <c:pt idx="24">
                  <c:v>27594</c:v>
                </c:pt>
                <c:pt idx="25">
                  <c:v>11830</c:v>
                </c:pt>
                <c:pt idx="26">
                  <c:v>17419</c:v>
                </c:pt>
                <c:pt idx="27">
                  <c:v>3518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426-4766-B54B-ECB141CE5D32}"/>
            </c:ext>
          </c:extLst>
        </c:ser>
        <c:ser>
          <c:idx val="68"/>
          <c:order val="68"/>
          <c:tx>
            <c:strRef>
              <c:f>strike_oi_NIFTY!$A$70</c:f>
              <c:strCache>
                <c:ptCount val="1"/>
                <c:pt idx="0">
                  <c:v>14:24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strike_oi_NIFTY!$B$70:$AE$70</c15:sqref>
                  </c15:fullRef>
                </c:ext>
              </c:extLst>
              <c:f>strike_oi_NIFTY!$D$70:$AE$70</c:f>
              <c:numCache>
                <c:formatCode>General</c:formatCode>
                <c:ptCount val="28"/>
                <c:pt idx="0">
                  <c:v>40574</c:v>
                </c:pt>
                <c:pt idx="1">
                  <c:v>81795</c:v>
                </c:pt>
                <c:pt idx="2">
                  <c:v>82503</c:v>
                </c:pt>
                <c:pt idx="3">
                  <c:v>181209</c:v>
                </c:pt>
                <c:pt idx="4">
                  <c:v>135122</c:v>
                </c:pt>
                <c:pt idx="5">
                  <c:v>238213</c:v>
                </c:pt>
                <c:pt idx="6">
                  <c:v>126253</c:v>
                </c:pt>
                <c:pt idx="7">
                  <c:v>166487</c:v>
                </c:pt>
                <c:pt idx="8">
                  <c:v>81859</c:v>
                </c:pt>
                <c:pt idx="9">
                  <c:v>169401</c:v>
                </c:pt>
                <c:pt idx="10">
                  <c:v>79283</c:v>
                </c:pt>
                <c:pt idx="11">
                  <c:v>149734</c:v>
                </c:pt>
                <c:pt idx="12">
                  <c:v>52671</c:v>
                </c:pt>
                <c:pt idx="13">
                  <c:v>94924</c:v>
                </c:pt>
                <c:pt idx="14">
                  <c:v>289945</c:v>
                </c:pt>
                <c:pt idx="15">
                  <c:v>246267</c:v>
                </c:pt>
                <c:pt idx="16">
                  <c:v>426043</c:v>
                </c:pt>
                <c:pt idx="17">
                  <c:v>222970</c:v>
                </c:pt>
                <c:pt idx="18">
                  <c:v>241308</c:v>
                </c:pt>
                <c:pt idx="19">
                  <c:v>89925</c:v>
                </c:pt>
                <c:pt idx="20">
                  <c:v>97844</c:v>
                </c:pt>
                <c:pt idx="21">
                  <c:v>27544</c:v>
                </c:pt>
                <c:pt idx="22">
                  <c:v>30424</c:v>
                </c:pt>
                <c:pt idx="23">
                  <c:v>9781</c:v>
                </c:pt>
                <c:pt idx="24">
                  <c:v>27854</c:v>
                </c:pt>
                <c:pt idx="25">
                  <c:v>11787</c:v>
                </c:pt>
                <c:pt idx="26">
                  <c:v>17425</c:v>
                </c:pt>
                <c:pt idx="27">
                  <c:v>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426-4766-B54B-ECB141CE5D32}"/>
            </c:ext>
          </c:extLst>
        </c:ser>
        <c:ser>
          <c:idx val="69"/>
          <c:order val="69"/>
          <c:tx>
            <c:strRef>
              <c:f>strike_oi_NIFTY!$A$71</c:f>
              <c:strCache>
                <c:ptCount val="1"/>
                <c:pt idx="0">
                  <c:v>14:27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strike_oi_NIFTY!$B$71:$AE$71</c15:sqref>
                  </c15:fullRef>
                </c:ext>
              </c:extLst>
              <c:f>strike_oi_NIFTY!$D$71:$AE$71</c:f>
              <c:numCache>
                <c:formatCode>General</c:formatCode>
                <c:ptCount val="28"/>
                <c:pt idx="0">
                  <c:v>40306</c:v>
                </c:pt>
                <c:pt idx="1">
                  <c:v>81106</c:v>
                </c:pt>
                <c:pt idx="2">
                  <c:v>83195</c:v>
                </c:pt>
                <c:pt idx="3">
                  <c:v>182316</c:v>
                </c:pt>
                <c:pt idx="4">
                  <c:v>137744</c:v>
                </c:pt>
                <c:pt idx="5">
                  <c:v>238031</c:v>
                </c:pt>
                <c:pt idx="6">
                  <c:v>126271</c:v>
                </c:pt>
                <c:pt idx="7">
                  <c:v>169313</c:v>
                </c:pt>
                <c:pt idx="8">
                  <c:v>83224</c:v>
                </c:pt>
                <c:pt idx="9">
                  <c:v>170515</c:v>
                </c:pt>
                <c:pt idx="10">
                  <c:v>78885</c:v>
                </c:pt>
                <c:pt idx="11">
                  <c:v>149845</c:v>
                </c:pt>
                <c:pt idx="12">
                  <c:v>52304</c:v>
                </c:pt>
                <c:pt idx="13">
                  <c:v>92821</c:v>
                </c:pt>
                <c:pt idx="14">
                  <c:v>283199</c:v>
                </c:pt>
                <c:pt idx="15">
                  <c:v>242990</c:v>
                </c:pt>
                <c:pt idx="16">
                  <c:v>423428</c:v>
                </c:pt>
                <c:pt idx="17">
                  <c:v>221515</c:v>
                </c:pt>
                <c:pt idx="18">
                  <c:v>238842</c:v>
                </c:pt>
                <c:pt idx="19">
                  <c:v>88983</c:v>
                </c:pt>
                <c:pt idx="20">
                  <c:v>98614</c:v>
                </c:pt>
                <c:pt idx="21">
                  <c:v>27292</c:v>
                </c:pt>
                <c:pt idx="22">
                  <c:v>31238</c:v>
                </c:pt>
                <c:pt idx="23">
                  <c:v>9882</c:v>
                </c:pt>
                <c:pt idx="24">
                  <c:v>27855</c:v>
                </c:pt>
                <c:pt idx="25">
                  <c:v>11789</c:v>
                </c:pt>
                <c:pt idx="26">
                  <c:v>17352</c:v>
                </c:pt>
                <c:pt idx="27">
                  <c:v>3533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426-4766-B54B-ECB141CE5D32}"/>
            </c:ext>
          </c:extLst>
        </c:ser>
        <c:ser>
          <c:idx val="70"/>
          <c:order val="70"/>
          <c:tx>
            <c:strRef>
              <c:f>strike_oi_NIFTY!$A$72</c:f>
              <c:strCache>
                <c:ptCount val="1"/>
                <c:pt idx="0">
                  <c:v>14:30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strike_oi_NIFTY!$B$72:$AE$72</c15:sqref>
                  </c15:fullRef>
                </c:ext>
              </c:extLst>
              <c:f>strike_oi_NIFTY!$D$72:$AE$72</c:f>
              <c:numCache>
                <c:formatCode>General</c:formatCode>
                <c:ptCount val="28"/>
                <c:pt idx="0">
                  <c:v>39036</c:v>
                </c:pt>
                <c:pt idx="1">
                  <c:v>79980</c:v>
                </c:pt>
                <c:pt idx="2">
                  <c:v>83599</c:v>
                </c:pt>
                <c:pt idx="3">
                  <c:v>179621</c:v>
                </c:pt>
                <c:pt idx="4">
                  <c:v>137618</c:v>
                </c:pt>
                <c:pt idx="5">
                  <c:v>237499</c:v>
                </c:pt>
                <c:pt idx="6">
                  <c:v>123588</c:v>
                </c:pt>
                <c:pt idx="7">
                  <c:v>171129</c:v>
                </c:pt>
                <c:pt idx="8">
                  <c:v>84653</c:v>
                </c:pt>
                <c:pt idx="9">
                  <c:v>167429</c:v>
                </c:pt>
                <c:pt idx="10">
                  <c:v>79220</c:v>
                </c:pt>
                <c:pt idx="11">
                  <c:v>152077</c:v>
                </c:pt>
                <c:pt idx="12">
                  <c:v>52685</c:v>
                </c:pt>
                <c:pt idx="13">
                  <c:v>91427</c:v>
                </c:pt>
                <c:pt idx="14">
                  <c:v>279600</c:v>
                </c:pt>
                <c:pt idx="15">
                  <c:v>238145</c:v>
                </c:pt>
                <c:pt idx="16">
                  <c:v>420577</c:v>
                </c:pt>
                <c:pt idx="17">
                  <c:v>223983</c:v>
                </c:pt>
                <c:pt idx="18">
                  <c:v>239824</c:v>
                </c:pt>
                <c:pt idx="19">
                  <c:v>88986</c:v>
                </c:pt>
                <c:pt idx="20">
                  <c:v>100812</c:v>
                </c:pt>
                <c:pt idx="21">
                  <c:v>27229</c:v>
                </c:pt>
                <c:pt idx="22">
                  <c:v>31572</c:v>
                </c:pt>
                <c:pt idx="23">
                  <c:v>9763</c:v>
                </c:pt>
                <c:pt idx="24">
                  <c:v>28065</c:v>
                </c:pt>
                <c:pt idx="25">
                  <c:v>11791</c:v>
                </c:pt>
                <c:pt idx="26">
                  <c:v>17399</c:v>
                </c:pt>
                <c:pt idx="27">
                  <c:v>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426-4766-B54B-ECB141CE5D32}"/>
            </c:ext>
          </c:extLst>
        </c:ser>
        <c:ser>
          <c:idx val="71"/>
          <c:order val="71"/>
          <c:tx>
            <c:strRef>
              <c:f>strike_oi_NIFTY!$A$73</c:f>
              <c:strCache>
                <c:ptCount val="1"/>
                <c:pt idx="0">
                  <c:v>14:33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strike_oi_NIFTY!$B$73:$AE$73</c15:sqref>
                  </c15:fullRef>
                </c:ext>
              </c:extLst>
              <c:f>strike_oi_NIFTY!$D$73:$AE$73</c:f>
              <c:numCache>
                <c:formatCode>General</c:formatCode>
                <c:ptCount val="28"/>
                <c:pt idx="0">
                  <c:v>37111</c:v>
                </c:pt>
                <c:pt idx="1">
                  <c:v>77600</c:v>
                </c:pt>
                <c:pt idx="2">
                  <c:v>81600</c:v>
                </c:pt>
                <c:pt idx="3">
                  <c:v>170692</c:v>
                </c:pt>
                <c:pt idx="4">
                  <c:v>130913</c:v>
                </c:pt>
                <c:pt idx="5">
                  <c:v>231896</c:v>
                </c:pt>
                <c:pt idx="6">
                  <c:v>120338</c:v>
                </c:pt>
                <c:pt idx="7">
                  <c:v>169502</c:v>
                </c:pt>
                <c:pt idx="8">
                  <c:v>82667</c:v>
                </c:pt>
                <c:pt idx="9">
                  <c:v>166863</c:v>
                </c:pt>
                <c:pt idx="10">
                  <c:v>78630</c:v>
                </c:pt>
                <c:pt idx="11">
                  <c:v>151122</c:v>
                </c:pt>
                <c:pt idx="12">
                  <c:v>52802</c:v>
                </c:pt>
                <c:pt idx="13">
                  <c:v>89328</c:v>
                </c:pt>
                <c:pt idx="14">
                  <c:v>277784</c:v>
                </c:pt>
                <c:pt idx="15">
                  <c:v>233264</c:v>
                </c:pt>
                <c:pt idx="16">
                  <c:v>411214</c:v>
                </c:pt>
                <c:pt idx="17">
                  <c:v>226726</c:v>
                </c:pt>
                <c:pt idx="18">
                  <c:v>236943</c:v>
                </c:pt>
                <c:pt idx="19">
                  <c:v>93566</c:v>
                </c:pt>
                <c:pt idx="20">
                  <c:v>101625</c:v>
                </c:pt>
                <c:pt idx="21">
                  <c:v>27550</c:v>
                </c:pt>
                <c:pt idx="22">
                  <c:v>33644</c:v>
                </c:pt>
                <c:pt idx="23">
                  <c:v>9911</c:v>
                </c:pt>
                <c:pt idx="24">
                  <c:v>28190</c:v>
                </c:pt>
                <c:pt idx="25">
                  <c:v>11813</c:v>
                </c:pt>
                <c:pt idx="26">
                  <c:v>17410</c:v>
                </c:pt>
                <c:pt idx="27">
                  <c:v>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426-4766-B54B-ECB141CE5D32}"/>
            </c:ext>
          </c:extLst>
        </c:ser>
        <c:ser>
          <c:idx val="72"/>
          <c:order val="72"/>
          <c:tx>
            <c:strRef>
              <c:f>strike_oi_NIFTY!$A$74</c:f>
              <c:strCache>
                <c:ptCount val="1"/>
                <c:pt idx="0">
                  <c:v>14:36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strike_oi_NIFTY!$B$74:$AE$74</c15:sqref>
                  </c15:fullRef>
                </c:ext>
              </c:extLst>
              <c:f>strike_oi_NIFTY!$D$74:$AE$74</c:f>
              <c:numCache>
                <c:formatCode>General</c:formatCode>
                <c:ptCount val="28"/>
                <c:pt idx="0">
                  <c:v>36550</c:v>
                </c:pt>
                <c:pt idx="1">
                  <c:v>75733</c:v>
                </c:pt>
                <c:pt idx="2">
                  <c:v>79257</c:v>
                </c:pt>
                <c:pt idx="3">
                  <c:v>166434</c:v>
                </c:pt>
                <c:pt idx="4">
                  <c:v>132026</c:v>
                </c:pt>
                <c:pt idx="5">
                  <c:v>235871</c:v>
                </c:pt>
                <c:pt idx="6">
                  <c:v>120681</c:v>
                </c:pt>
                <c:pt idx="7">
                  <c:v>171140</c:v>
                </c:pt>
                <c:pt idx="8">
                  <c:v>82352</c:v>
                </c:pt>
                <c:pt idx="9">
                  <c:v>167297</c:v>
                </c:pt>
                <c:pt idx="10">
                  <c:v>78066</c:v>
                </c:pt>
                <c:pt idx="11">
                  <c:v>155666</c:v>
                </c:pt>
                <c:pt idx="12">
                  <c:v>52086</c:v>
                </c:pt>
                <c:pt idx="13">
                  <c:v>92213</c:v>
                </c:pt>
                <c:pt idx="14">
                  <c:v>276257</c:v>
                </c:pt>
                <c:pt idx="15">
                  <c:v>232363</c:v>
                </c:pt>
                <c:pt idx="16">
                  <c:v>412215</c:v>
                </c:pt>
                <c:pt idx="17">
                  <c:v>228581</c:v>
                </c:pt>
                <c:pt idx="18">
                  <c:v>238249</c:v>
                </c:pt>
                <c:pt idx="19">
                  <c:v>98884</c:v>
                </c:pt>
                <c:pt idx="20">
                  <c:v>103289</c:v>
                </c:pt>
                <c:pt idx="21">
                  <c:v>27917</c:v>
                </c:pt>
                <c:pt idx="22">
                  <c:v>33875</c:v>
                </c:pt>
                <c:pt idx="23">
                  <c:v>10014</c:v>
                </c:pt>
                <c:pt idx="24">
                  <c:v>28716</c:v>
                </c:pt>
                <c:pt idx="25">
                  <c:v>11613</c:v>
                </c:pt>
                <c:pt idx="26">
                  <c:v>17017</c:v>
                </c:pt>
                <c:pt idx="27">
                  <c:v>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426-4766-B54B-ECB141CE5D32}"/>
            </c:ext>
          </c:extLst>
        </c:ser>
        <c:ser>
          <c:idx val="73"/>
          <c:order val="73"/>
          <c:tx>
            <c:strRef>
              <c:f>strike_oi_NIFTY!$A$75</c:f>
              <c:strCache>
                <c:ptCount val="1"/>
                <c:pt idx="0">
                  <c:v>14:40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strike_oi_NIFTY!$B$75:$AE$75</c15:sqref>
                  </c15:fullRef>
                </c:ext>
              </c:extLst>
              <c:f>strike_oi_NIFTY!$D$75:$AE$75</c:f>
              <c:numCache>
                <c:formatCode>General</c:formatCode>
                <c:ptCount val="28"/>
                <c:pt idx="0">
                  <c:v>36152</c:v>
                </c:pt>
                <c:pt idx="1">
                  <c:v>75836</c:v>
                </c:pt>
                <c:pt idx="2">
                  <c:v>78895</c:v>
                </c:pt>
                <c:pt idx="3">
                  <c:v>164847</c:v>
                </c:pt>
                <c:pt idx="4">
                  <c:v>133410</c:v>
                </c:pt>
                <c:pt idx="5">
                  <c:v>237082</c:v>
                </c:pt>
                <c:pt idx="6">
                  <c:v>122100</c:v>
                </c:pt>
                <c:pt idx="7">
                  <c:v>173529</c:v>
                </c:pt>
                <c:pt idx="8">
                  <c:v>84145</c:v>
                </c:pt>
                <c:pt idx="9">
                  <c:v>176508</c:v>
                </c:pt>
                <c:pt idx="10">
                  <c:v>80530</c:v>
                </c:pt>
                <c:pt idx="11">
                  <c:v>157749</c:v>
                </c:pt>
                <c:pt idx="12">
                  <c:v>52280</c:v>
                </c:pt>
                <c:pt idx="13">
                  <c:v>91256</c:v>
                </c:pt>
                <c:pt idx="14">
                  <c:v>275657</c:v>
                </c:pt>
                <c:pt idx="15">
                  <c:v>229996</c:v>
                </c:pt>
                <c:pt idx="16">
                  <c:v>411555</c:v>
                </c:pt>
                <c:pt idx="17">
                  <c:v>230651</c:v>
                </c:pt>
                <c:pt idx="18">
                  <c:v>238608</c:v>
                </c:pt>
                <c:pt idx="19">
                  <c:v>99081</c:v>
                </c:pt>
                <c:pt idx="20">
                  <c:v>106337</c:v>
                </c:pt>
                <c:pt idx="21">
                  <c:v>28324</c:v>
                </c:pt>
                <c:pt idx="22">
                  <c:v>33688</c:v>
                </c:pt>
                <c:pt idx="23">
                  <c:v>10132</c:v>
                </c:pt>
                <c:pt idx="24">
                  <c:v>28673</c:v>
                </c:pt>
                <c:pt idx="25">
                  <c:v>11584</c:v>
                </c:pt>
                <c:pt idx="26">
                  <c:v>17006</c:v>
                </c:pt>
                <c:pt idx="27">
                  <c:v>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426-4766-B54B-ECB141CE5D32}"/>
            </c:ext>
          </c:extLst>
        </c:ser>
        <c:ser>
          <c:idx val="74"/>
          <c:order val="74"/>
          <c:tx>
            <c:strRef>
              <c:f>strike_oi_NIFTY!$A$76</c:f>
              <c:strCache>
                <c:ptCount val="1"/>
                <c:pt idx="0">
                  <c:v>14:43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strike_oi_NIFTY!$B$76:$AE$76</c15:sqref>
                  </c15:fullRef>
                </c:ext>
              </c:extLst>
              <c:f>strike_oi_NIFTY!$D$76:$AE$76</c:f>
              <c:numCache>
                <c:formatCode>General</c:formatCode>
                <c:ptCount val="28"/>
                <c:pt idx="0">
                  <c:v>35961</c:v>
                </c:pt>
                <c:pt idx="1">
                  <c:v>75368</c:v>
                </c:pt>
                <c:pt idx="2">
                  <c:v>75685</c:v>
                </c:pt>
                <c:pt idx="3">
                  <c:v>164724</c:v>
                </c:pt>
                <c:pt idx="4">
                  <c:v>132804</c:v>
                </c:pt>
                <c:pt idx="5">
                  <c:v>236826</c:v>
                </c:pt>
                <c:pt idx="6">
                  <c:v>122577</c:v>
                </c:pt>
                <c:pt idx="7">
                  <c:v>175983</c:v>
                </c:pt>
                <c:pt idx="8">
                  <c:v>83891</c:v>
                </c:pt>
                <c:pt idx="9">
                  <c:v>185581</c:v>
                </c:pt>
                <c:pt idx="10">
                  <c:v>81362</c:v>
                </c:pt>
                <c:pt idx="11">
                  <c:v>158188</c:v>
                </c:pt>
                <c:pt idx="12">
                  <c:v>51915</c:v>
                </c:pt>
                <c:pt idx="13">
                  <c:v>90868</c:v>
                </c:pt>
                <c:pt idx="14">
                  <c:v>275378</c:v>
                </c:pt>
                <c:pt idx="15">
                  <c:v>229150</c:v>
                </c:pt>
                <c:pt idx="16">
                  <c:v>410014</c:v>
                </c:pt>
                <c:pt idx="17">
                  <c:v>231474</c:v>
                </c:pt>
                <c:pt idx="18">
                  <c:v>240927</c:v>
                </c:pt>
                <c:pt idx="19">
                  <c:v>102043</c:v>
                </c:pt>
                <c:pt idx="20">
                  <c:v>107859</c:v>
                </c:pt>
                <c:pt idx="21">
                  <c:v>28053</c:v>
                </c:pt>
                <c:pt idx="22">
                  <c:v>33795</c:v>
                </c:pt>
                <c:pt idx="23">
                  <c:v>10102</c:v>
                </c:pt>
                <c:pt idx="24">
                  <c:v>28382</c:v>
                </c:pt>
                <c:pt idx="25">
                  <c:v>11574</c:v>
                </c:pt>
                <c:pt idx="26">
                  <c:v>16918</c:v>
                </c:pt>
                <c:pt idx="27">
                  <c:v>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426-4766-B54B-ECB141CE5D32}"/>
            </c:ext>
          </c:extLst>
        </c:ser>
        <c:ser>
          <c:idx val="75"/>
          <c:order val="75"/>
          <c:tx>
            <c:strRef>
              <c:f>strike_oi_NIFTY!$A$77</c:f>
              <c:strCache>
                <c:ptCount val="1"/>
                <c:pt idx="0">
                  <c:v>14:46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strike_oi_NIFTY!$B$77:$AE$77</c15:sqref>
                  </c15:fullRef>
                </c:ext>
              </c:extLst>
              <c:f>strike_oi_NIFTY!$D$77:$AE$77</c:f>
              <c:numCache>
                <c:formatCode>General</c:formatCode>
                <c:ptCount val="28"/>
                <c:pt idx="0">
                  <c:v>35221</c:v>
                </c:pt>
                <c:pt idx="1">
                  <c:v>73718</c:v>
                </c:pt>
                <c:pt idx="2">
                  <c:v>70784</c:v>
                </c:pt>
                <c:pt idx="3">
                  <c:v>160841</c:v>
                </c:pt>
                <c:pt idx="4">
                  <c:v>133211</c:v>
                </c:pt>
                <c:pt idx="5">
                  <c:v>240284</c:v>
                </c:pt>
                <c:pt idx="6">
                  <c:v>123532</c:v>
                </c:pt>
                <c:pt idx="7">
                  <c:v>180328</c:v>
                </c:pt>
                <c:pt idx="8">
                  <c:v>85925</c:v>
                </c:pt>
                <c:pt idx="9">
                  <c:v>192147</c:v>
                </c:pt>
                <c:pt idx="10">
                  <c:v>86818</c:v>
                </c:pt>
                <c:pt idx="11">
                  <c:v>162057</c:v>
                </c:pt>
                <c:pt idx="12">
                  <c:v>52323</c:v>
                </c:pt>
                <c:pt idx="13">
                  <c:v>90803</c:v>
                </c:pt>
                <c:pt idx="14">
                  <c:v>272485</c:v>
                </c:pt>
                <c:pt idx="15">
                  <c:v>224073</c:v>
                </c:pt>
                <c:pt idx="16">
                  <c:v>405308</c:v>
                </c:pt>
                <c:pt idx="17">
                  <c:v>231310</c:v>
                </c:pt>
                <c:pt idx="18">
                  <c:v>241123</c:v>
                </c:pt>
                <c:pt idx="19">
                  <c:v>104918</c:v>
                </c:pt>
                <c:pt idx="20">
                  <c:v>107844</c:v>
                </c:pt>
                <c:pt idx="21">
                  <c:v>27981</c:v>
                </c:pt>
                <c:pt idx="22">
                  <c:v>34213</c:v>
                </c:pt>
                <c:pt idx="23">
                  <c:v>10029</c:v>
                </c:pt>
                <c:pt idx="24">
                  <c:v>28186</c:v>
                </c:pt>
                <c:pt idx="25">
                  <c:v>11526</c:v>
                </c:pt>
                <c:pt idx="26">
                  <c:v>16889</c:v>
                </c:pt>
                <c:pt idx="27">
                  <c:v>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426-4766-B54B-ECB141CE5D32}"/>
            </c:ext>
          </c:extLst>
        </c:ser>
        <c:ser>
          <c:idx val="76"/>
          <c:order val="76"/>
          <c:tx>
            <c:strRef>
              <c:f>strike_oi_NIFTY!$A$78</c:f>
              <c:strCache>
                <c:ptCount val="1"/>
                <c:pt idx="0">
                  <c:v>14:49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strike_oi_NIFTY!$B$78:$AE$78</c15:sqref>
                  </c15:fullRef>
                </c:ext>
              </c:extLst>
              <c:f>strike_oi_NIFTY!$D$78:$AE$78</c:f>
              <c:numCache>
                <c:formatCode>General</c:formatCode>
                <c:ptCount val="28"/>
                <c:pt idx="0">
                  <c:v>34633</c:v>
                </c:pt>
                <c:pt idx="1">
                  <c:v>73110</c:v>
                </c:pt>
                <c:pt idx="2">
                  <c:v>70725</c:v>
                </c:pt>
                <c:pt idx="3">
                  <c:v>157047</c:v>
                </c:pt>
                <c:pt idx="4">
                  <c:v>131787</c:v>
                </c:pt>
                <c:pt idx="5">
                  <c:v>240183</c:v>
                </c:pt>
                <c:pt idx="6">
                  <c:v>124892</c:v>
                </c:pt>
                <c:pt idx="7">
                  <c:v>179723</c:v>
                </c:pt>
                <c:pt idx="8">
                  <c:v>87471</c:v>
                </c:pt>
                <c:pt idx="9">
                  <c:v>193080</c:v>
                </c:pt>
                <c:pt idx="10">
                  <c:v>87645</c:v>
                </c:pt>
                <c:pt idx="11">
                  <c:v>162700</c:v>
                </c:pt>
                <c:pt idx="12">
                  <c:v>51645</c:v>
                </c:pt>
                <c:pt idx="13">
                  <c:v>90506</c:v>
                </c:pt>
                <c:pt idx="14">
                  <c:v>271688</c:v>
                </c:pt>
                <c:pt idx="15">
                  <c:v>222743</c:v>
                </c:pt>
                <c:pt idx="16">
                  <c:v>401477</c:v>
                </c:pt>
                <c:pt idx="17">
                  <c:v>226622</c:v>
                </c:pt>
                <c:pt idx="18">
                  <c:v>236132</c:v>
                </c:pt>
                <c:pt idx="19">
                  <c:v>100770</c:v>
                </c:pt>
                <c:pt idx="20">
                  <c:v>107827</c:v>
                </c:pt>
                <c:pt idx="21">
                  <c:v>27621</c:v>
                </c:pt>
                <c:pt idx="22">
                  <c:v>34408</c:v>
                </c:pt>
                <c:pt idx="23">
                  <c:v>9888</c:v>
                </c:pt>
                <c:pt idx="24">
                  <c:v>27719</c:v>
                </c:pt>
                <c:pt idx="25">
                  <c:v>11457</c:v>
                </c:pt>
                <c:pt idx="26">
                  <c:v>16694</c:v>
                </c:pt>
                <c:pt idx="27">
                  <c:v>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426-4766-B54B-ECB141CE5D32}"/>
            </c:ext>
          </c:extLst>
        </c:ser>
        <c:ser>
          <c:idx val="77"/>
          <c:order val="77"/>
          <c:tx>
            <c:strRef>
              <c:f>strike_oi_NIFTY!$A$79</c:f>
              <c:strCache>
                <c:ptCount val="1"/>
                <c:pt idx="0">
                  <c:v>14:53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strike_oi_NIFTY!$B$79:$AE$79</c15:sqref>
                  </c15:fullRef>
                </c:ext>
              </c:extLst>
              <c:f>strike_oi_NIFTY!$D$79:$AE$79</c:f>
              <c:numCache>
                <c:formatCode>General</c:formatCode>
                <c:ptCount val="28"/>
                <c:pt idx="0">
                  <c:v>34410</c:v>
                </c:pt>
                <c:pt idx="1">
                  <c:v>72726</c:v>
                </c:pt>
                <c:pt idx="2">
                  <c:v>69548</c:v>
                </c:pt>
                <c:pt idx="3">
                  <c:v>156565</c:v>
                </c:pt>
                <c:pt idx="4">
                  <c:v>131332</c:v>
                </c:pt>
                <c:pt idx="5">
                  <c:v>236395</c:v>
                </c:pt>
                <c:pt idx="6">
                  <c:v>123620</c:v>
                </c:pt>
                <c:pt idx="7">
                  <c:v>175534</c:v>
                </c:pt>
                <c:pt idx="8">
                  <c:v>87834</c:v>
                </c:pt>
                <c:pt idx="9">
                  <c:v>189930</c:v>
                </c:pt>
                <c:pt idx="10">
                  <c:v>89042</c:v>
                </c:pt>
                <c:pt idx="11">
                  <c:v>163726</c:v>
                </c:pt>
                <c:pt idx="12">
                  <c:v>52251</c:v>
                </c:pt>
                <c:pt idx="13">
                  <c:v>89797</c:v>
                </c:pt>
                <c:pt idx="14">
                  <c:v>267171</c:v>
                </c:pt>
                <c:pt idx="15">
                  <c:v>217741</c:v>
                </c:pt>
                <c:pt idx="16">
                  <c:v>391832</c:v>
                </c:pt>
                <c:pt idx="17">
                  <c:v>212256</c:v>
                </c:pt>
                <c:pt idx="18">
                  <c:v>223510</c:v>
                </c:pt>
                <c:pt idx="19">
                  <c:v>98074</c:v>
                </c:pt>
                <c:pt idx="20">
                  <c:v>105310</c:v>
                </c:pt>
                <c:pt idx="21">
                  <c:v>27446</c:v>
                </c:pt>
                <c:pt idx="22">
                  <c:v>33526</c:v>
                </c:pt>
                <c:pt idx="23">
                  <c:v>9839</c:v>
                </c:pt>
                <c:pt idx="24">
                  <c:v>27152</c:v>
                </c:pt>
                <c:pt idx="25">
                  <c:v>11356</c:v>
                </c:pt>
                <c:pt idx="26">
                  <c:v>16597</c:v>
                </c:pt>
                <c:pt idx="27">
                  <c:v>3482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426-4766-B54B-ECB141CE5D32}"/>
            </c:ext>
          </c:extLst>
        </c:ser>
        <c:ser>
          <c:idx val="78"/>
          <c:order val="78"/>
          <c:tx>
            <c:strRef>
              <c:f>strike_oi_NIFTY!$A$80</c:f>
              <c:strCache>
                <c:ptCount val="1"/>
                <c:pt idx="0">
                  <c:v>14:56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strike_oi_NIFTY!$B$80:$AE$80</c15:sqref>
                  </c15:fullRef>
                </c:ext>
              </c:extLst>
              <c:f>strike_oi_NIFTY!$D$80:$AE$80</c:f>
              <c:numCache>
                <c:formatCode>General</c:formatCode>
                <c:ptCount val="28"/>
                <c:pt idx="0">
                  <c:v>33895</c:v>
                </c:pt>
                <c:pt idx="1">
                  <c:v>72131</c:v>
                </c:pt>
                <c:pt idx="2">
                  <c:v>68874</c:v>
                </c:pt>
                <c:pt idx="3">
                  <c:v>155291</c:v>
                </c:pt>
                <c:pt idx="4">
                  <c:v>130106</c:v>
                </c:pt>
                <c:pt idx="5">
                  <c:v>233214</c:v>
                </c:pt>
                <c:pt idx="6">
                  <c:v>121247</c:v>
                </c:pt>
                <c:pt idx="7">
                  <c:v>174791</c:v>
                </c:pt>
                <c:pt idx="8">
                  <c:v>87668</c:v>
                </c:pt>
                <c:pt idx="9">
                  <c:v>185533</c:v>
                </c:pt>
                <c:pt idx="10">
                  <c:v>88875</c:v>
                </c:pt>
                <c:pt idx="11">
                  <c:v>165037</c:v>
                </c:pt>
                <c:pt idx="12">
                  <c:v>52406</c:v>
                </c:pt>
                <c:pt idx="13">
                  <c:v>89934</c:v>
                </c:pt>
                <c:pt idx="14">
                  <c:v>265943</c:v>
                </c:pt>
                <c:pt idx="15">
                  <c:v>216844</c:v>
                </c:pt>
                <c:pt idx="16">
                  <c:v>388700</c:v>
                </c:pt>
                <c:pt idx="17">
                  <c:v>207442</c:v>
                </c:pt>
                <c:pt idx="18">
                  <c:v>218521</c:v>
                </c:pt>
                <c:pt idx="19">
                  <c:v>97172</c:v>
                </c:pt>
                <c:pt idx="20">
                  <c:v>104222</c:v>
                </c:pt>
                <c:pt idx="21">
                  <c:v>27297</c:v>
                </c:pt>
                <c:pt idx="22">
                  <c:v>33557</c:v>
                </c:pt>
                <c:pt idx="23">
                  <c:v>9831</c:v>
                </c:pt>
                <c:pt idx="24">
                  <c:v>26628</c:v>
                </c:pt>
                <c:pt idx="25">
                  <c:v>11312</c:v>
                </c:pt>
                <c:pt idx="26">
                  <c:v>16431</c:v>
                </c:pt>
                <c:pt idx="27">
                  <c:v>3435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426-4766-B54B-ECB141CE5D32}"/>
            </c:ext>
          </c:extLst>
        </c:ser>
        <c:ser>
          <c:idx val="79"/>
          <c:order val="79"/>
          <c:tx>
            <c:strRef>
              <c:f>strike_oi_NIFTY!$A$81</c:f>
              <c:strCache>
                <c:ptCount val="1"/>
                <c:pt idx="0">
                  <c:v>14:59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strike_oi_NIFTY!$B$81:$AE$81</c15:sqref>
                  </c15:fullRef>
                </c:ext>
              </c:extLst>
              <c:f>strike_oi_NIFTY!$D$81:$AE$81</c:f>
              <c:numCache>
                <c:formatCode>General</c:formatCode>
                <c:ptCount val="28"/>
                <c:pt idx="0">
                  <c:v>33305</c:v>
                </c:pt>
                <c:pt idx="1">
                  <c:v>71356</c:v>
                </c:pt>
                <c:pt idx="2">
                  <c:v>66605</c:v>
                </c:pt>
                <c:pt idx="3">
                  <c:v>154060</c:v>
                </c:pt>
                <c:pt idx="4">
                  <c:v>130391</c:v>
                </c:pt>
                <c:pt idx="5">
                  <c:v>227330</c:v>
                </c:pt>
                <c:pt idx="6">
                  <c:v>119979</c:v>
                </c:pt>
                <c:pt idx="7">
                  <c:v>171905</c:v>
                </c:pt>
                <c:pt idx="8">
                  <c:v>87301</c:v>
                </c:pt>
                <c:pt idx="9">
                  <c:v>184164</c:v>
                </c:pt>
                <c:pt idx="10">
                  <c:v>88366</c:v>
                </c:pt>
                <c:pt idx="11">
                  <c:v>164527</c:v>
                </c:pt>
                <c:pt idx="12">
                  <c:v>51698</c:v>
                </c:pt>
                <c:pt idx="13">
                  <c:v>89755</c:v>
                </c:pt>
                <c:pt idx="14">
                  <c:v>259824</c:v>
                </c:pt>
                <c:pt idx="15">
                  <c:v>214989</c:v>
                </c:pt>
                <c:pt idx="16">
                  <c:v>385289</c:v>
                </c:pt>
                <c:pt idx="17">
                  <c:v>202204</c:v>
                </c:pt>
                <c:pt idx="18">
                  <c:v>215409</c:v>
                </c:pt>
                <c:pt idx="19">
                  <c:v>95650</c:v>
                </c:pt>
                <c:pt idx="20">
                  <c:v>103351</c:v>
                </c:pt>
                <c:pt idx="21">
                  <c:v>26890</c:v>
                </c:pt>
                <c:pt idx="22">
                  <c:v>33534</c:v>
                </c:pt>
                <c:pt idx="23">
                  <c:v>9772</c:v>
                </c:pt>
                <c:pt idx="24">
                  <c:v>26451</c:v>
                </c:pt>
                <c:pt idx="25">
                  <c:v>10024</c:v>
                </c:pt>
                <c:pt idx="26">
                  <c:v>16395</c:v>
                </c:pt>
                <c:pt idx="27">
                  <c:v>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426-4766-B54B-ECB141CE5D32}"/>
            </c:ext>
          </c:extLst>
        </c:ser>
        <c:ser>
          <c:idx val="80"/>
          <c:order val="80"/>
          <c:tx>
            <c:strRef>
              <c:f>strike_oi_NIFTY!$A$82</c:f>
              <c:strCache>
                <c:ptCount val="1"/>
                <c:pt idx="0">
                  <c:v>15:02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strike_oi_NIFTY!$B$82:$AE$82</c15:sqref>
                  </c15:fullRef>
                </c:ext>
              </c:extLst>
              <c:f>strike_oi_NIFTY!$D$82:$AE$82</c:f>
              <c:numCache>
                <c:formatCode>General</c:formatCode>
                <c:ptCount val="28"/>
                <c:pt idx="0">
                  <c:v>32872</c:v>
                </c:pt>
                <c:pt idx="1">
                  <c:v>69057</c:v>
                </c:pt>
                <c:pt idx="2">
                  <c:v>64743</c:v>
                </c:pt>
                <c:pt idx="3">
                  <c:v>154560</c:v>
                </c:pt>
                <c:pt idx="4">
                  <c:v>129179</c:v>
                </c:pt>
                <c:pt idx="5">
                  <c:v>221171</c:v>
                </c:pt>
                <c:pt idx="6">
                  <c:v>118553</c:v>
                </c:pt>
                <c:pt idx="7">
                  <c:v>170094</c:v>
                </c:pt>
                <c:pt idx="8">
                  <c:v>88136</c:v>
                </c:pt>
                <c:pt idx="9">
                  <c:v>182410</c:v>
                </c:pt>
                <c:pt idx="10">
                  <c:v>87936</c:v>
                </c:pt>
                <c:pt idx="11">
                  <c:v>164532</c:v>
                </c:pt>
                <c:pt idx="12">
                  <c:v>53289</c:v>
                </c:pt>
                <c:pt idx="13">
                  <c:v>89880</c:v>
                </c:pt>
                <c:pt idx="14">
                  <c:v>257422</c:v>
                </c:pt>
                <c:pt idx="15">
                  <c:v>212498</c:v>
                </c:pt>
                <c:pt idx="16">
                  <c:v>362158</c:v>
                </c:pt>
                <c:pt idx="17">
                  <c:v>199533</c:v>
                </c:pt>
                <c:pt idx="18">
                  <c:v>217463</c:v>
                </c:pt>
                <c:pt idx="19">
                  <c:v>97067</c:v>
                </c:pt>
                <c:pt idx="20">
                  <c:v>102818</c:v>
                </c:pt>
                <c:pt idx="21">
                  <c:v>25995</c:v>
                </c:pt>
                <c:pt idx="22">
                  <c:v>32801</c:v>
                </c:pt>
                <c:pt idx="23">
                  <c:v>9667</c:v>
                </c:pt>
                <c:pt idx="24">
                  <c:v>26237</c:v>
                </c:pt>
                <c:pt idx="25">
                  <c:v>8591</c:v>
                </c:pt>
                <c:pt idx="26">
                  <c:v>16505</c:v>
                </c:pt>
                <c:pt idx="27">
                  <c:v>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426-4766-B54B-ECB141CE5D32}"/>
            </c:ext>
          </c:extLst>
        </c:ser>
        <c:ser>
          <c:idx val="81"/>
          <c:order val="81"/>
          <c:tx>
            <c:strRef>
              <c:f>strike_oi_NIFTY!$A$83</c:f>
              <c:strCache>
                <c:ptCount val="1"/>
                <c:pt idx="0">
                  <c:v>15:05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strike_oi_NIFTY!$B$83:$AE$83</c15:sqref>
                  </c15:fullRef>
                </c:ext>
              </c:extLst>
              <c:f>strike_oi_NIFTY!$D$83:$AE$83</c:f>
              <c:numCache>
                <c:formatCode>General</c:formatCode>
                <c:ptCount val="28"/>
                <c:pt idx="0">
                  <c:v>31947</c:v>
                </c:pt>
                <c:pt idx="1">
                  <c:v>67690</c:v>
                </c:pt>
                <c:pt idx="2">
                  <c:v>61967</c:v>
                </c:pt>
                <c:pt idx="3">
                  <c:v>155096</c:v>
                </c:pt>
                <c:pt idx="4">
                  <c:v>126802</c:v>
                </c:pt>
                <c:pt idx="5">
                  <c:v>211310</c:v>
                </c:pt>
                <c:pt idx="6">
                  <c:v>117176</c:v>
                </c:pt>
                <c:pt idx="7">
                  <c:v>167587</c:v>
                </c:pt>
                <c:pt idx="8">
                  <c:v>86897</c:v>
                </c:pt>
                <c:pt idx="9">
                  <c:v>184192</c:v>
                </c:pt>
                <c:pt idx="10">
                  <c:v>83804</c:v>
                </c:pt>
                <c:pt idx="11">
                  <c:v>163918</c:v>
                </c:pt>
                <c:pt idx="12">
                  <c:v>52602</c:v>
                </c:pt>
                <c:pt idx="13">
                  <c:v>89963</c:v>
                </c:pt>
                <c:pt idx="14">
                  <c:v>255730</c:v>
                </c:pt>
                <c:pt idx="15">
                  <c:v>207659</c:v>
                </c:pt>
                <c:pt idx="16">
                  <c:v>352173</c:v>
                </c:pt>
                <c:pt idx="17">
                  <c:v>195110</c:v>
                </c:pt>
                <c:pt idx="18">
                  <c:v>215674</c:v>
                </c:pt>
                <c:pt idx="19">
                  <c:v>93267</c:v>
                </c:pt>
                <c:pt idx="20">
                  <c:v>97756</c:v>
                </c:pt>
                <c:pt idx="21">
                  <c:v>25732</c:v>
                </c:pt>
                <c:pt idx="22">
                  <c:v>29967</c:v>
                </c:pt>
                <c:pt idx="23">
                  <c:v>9232</c:v>
                </c:pt>
                <c:pt idx="24">
                  <c:v>27664</c:v>
                </c:pt>
                <c:pt idx="25">
                  <c:v>8481</c:v>
                </c:pt>
                <c:pt idx="26">
                  <c:v>16470</c:v>
                </c:pt>
                <c:pt idx="27">
                  <c:v>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426-4766-B54B-ECB141CE5D32}"/>
            </c:ext>
          </c:extLst>
        </c:ser>
        <c:ser>
          <c:idx val="82"/>
          <c:order val="82"/>
          <c:tx>
            <c:strRef>
              <c:f>strike_oi_NIFTY!$A$84</c:f>
              <c:strCache>
                <c:ptCount val="1"/>
                <c:pt idx="0">
                  <c:v>15:09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strike_oi_NIFTY!$B$84:$AE$84</c15:sqref>
                  </c15:fullRef>
                </c:ext>
              </c:extLst>
              <c:f>strike_oi_NIFTY!$D$84:$AE$84</c:f>
              <c:numCache>
                <c:formatCode>General</c:formatCode>
                <c:ptCount val="28"/>
                <c:pt idx="0">
                  <c:v>31591</c:v>
                </c:pt>
                <c:pt idx="1">
                  <c:v>66813</c:v>
                </c:pt>
                <c:pt idx="2">
                  <c:v>61649</c:v>
                </c:pt>
                <c:pt idx="3">
                  <c:v>152327</c:v>
                </c:pt>
                <c:pt idx="4">
                  <c:v>125952</c:v>
                </c:pt>
                <c:pt idx="5">
                  <c:v>207651</c:v>
                </c:pt>
                <c:pt idx="6">
                  <c:v>113562</c:v>
                </c:pt>
                <c:pt idx="7">
                  <c:v>167928</c:v>
                </c:pt>
                <c:pt idx="8">
                  <c:v>85175</c:v>
                </c:pt>
                <c:pt idx="9">
                  <c:v>183544</c:v>
                </c:pt>
                <c:pt idx="10">
                  <c:v>83493</c:v>
                </c:pt>
                <c:pt idx="11">
                  <c:v>162777</c:v>
                </c:pt>
                <c:pt idx="12">
                  <c:v>51408</c:v>
                </c:pt>
                <c:pt idx="13">
                  <c:v>83034</c:v>
                </c:pt>
                <c:pt idx="14">
                  <c:v>252299</c:v>
                </c:pt>
                <c:pt idx="15">
                  <c:v>204481</c:v>
                </c:pt>
                <c:pt idx="16">
                  <c:v>343892</c:v>
                </c:pt>
                <c:pt idx="17">
                  <c:v>187351</c:v>
                </c:pt>
                <c:pt idx="18">
                  <c:v>206798</c:v>
                </c:pt>
                <c:pt idx="19">
                  <c:v>85925</c:v>
                </c:pt>
                <c:pt idx="20">
                  <c:v>95330</c:v>
                </c:pt>
                <c:pt idx="21">
                  <c:v>25002</c:v>
                </c:pt>
                <c:pt idx="22">
                  <c:v>26884</c:v>
                </c:pt>
                <c:pt idx="23">
                  <c:v>9100</c:v>
                </c:pt>
                <c:pt idx="24">
                  <c:v>26702</c:v>
                </c:pt>
                <c:pt idx="25">
                  <c:v>8427</c:v>
                </c:pt>
                <c:pt idx="26">
                  <c:v>16391</c:v>
                </c:pt>
                <c:pt idx="27">
                  <c:v>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426-4766-B54B-ECB141CE5D32}"/>
            </c:ext>
          </c:extLst>
        </c:ser>
        <c:ser>
          <c:idx val="83"/>
          <c:order val="83"/>
          <c:tx>
            <c:strRef>
              <c:f>strike_oi_NIFTY!$A$85</c:f>
              <c:strCache>
                <c:ptCount val="1"/>
                <c:pt idx="0">
                  <c:v>15:12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strike_oi_NIFTY!$B$85:$AE$85</c15:sqref>
                  </c15:fullRef>
                </c:ext>
              </c:extLst>
              <c:f>strike_oi_NIFTY!$D$85:$AE$85</c:f>
              <c:numCache>
                <c:formatCode>General</c:formatCode>
                <c:ptCount val="28"/>
                <c:pt idx="0">
                  <c:v>30642</c:v>
                </c:pt>
                <c:pt idx="1">
                  <c:v>65057</c:v>
                </c:pt>
                <c:pt idx="2">
                  <c:v>56878</c:v>
                </c:pt>
                <c:pt idx="3">
                  <c:v>152482</c:v>
                </c:pt>
                <c:pt idx="4">
                  <c:v>126372</c:v>
                </c:pt>
                <c:pt idx="5">
                  <c:v>209395</c:v>
                </c:pt>
                <c:pt idx="6">
                  <c:v>108811</c:v>
                </c:pt>
                <c:pt idx="7">
                  <c:v>166576</c:v>
                </c:pt>
                <c:pt idx="8">
                  <c:v>85402</c:v>
                </c:pt>
                <c:pt idx="9">
                  <c:v>183992</c:v>
                </c:pt>
                <c:pt idx="10">
                  <c:v>80824</c:v>
                </c:pt>
                <c:pt idx="11">
                  <c:v>166248</c:v>
                </c:pt>
                <c:pt idx="12">
                  <c:v>52104</c:v>
                </c:pt>
                <c:pt idx="13">
                  <c:v>78723</c:v>
                </c:pt>
                <c:pt idx="14">
                  <c:v>246636</c:v>
                </c:pt>
                <c:pt idx="15">
                  <c:v>195130</c:v>
                </c:pt>
                <c:pt idx="16">
                  <c:v>332686</c:v>
                </c:pt>
                <c:pt idx="17">
                  <c:v>177671</c:v>
                </c:pt>
                <c:pt idx="18">
                  <c:v>201857</c:v>
                </c:pt>
                <c:pt idx="19">
                  <c:v>82017</c:v>
                </c:pt>
                <c:pt idx="20">
                  <c:v>90055</c:v>
                </c:pt>
                <c:pt idx="21">
                  <c:v>24531</c:v>
                </c:pt>
                <c:pt idx="22">
                  <c:v>26491</c:v>
                </c:pt>
                <c:pt idx="23">
                  <c:v>8983</c:v>
                </c:pt>
                <c:pt idx="24">
                  <c:v>26930</c:v>
                </c:pt>
                <c:pt idx="25">
                  <c:v>8244</c:v>
                </c:pt>
                <c:pt idx="26">
                  <c:v>16405</c:v>
                </c:pt>
                <c:pt idx="27">
                  <c:v>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426-4766-B54B-ECB141CE5D32}"/>
            </c:ext>
          </c:extLst>
        </c:ser>
        <c:ser>
          <c:idx val="84"/>
          <c:order val="84"/>
          <c:tx>
            <c:strRef>
              <c:f>strike_oi_NIFTY!$A$86</c:f>
              <c:strCache>
                <c:ptCount val="1"/>
                <c:pt idx="0">
                  <c:v>15:15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strike_oi_NIFTY!$B$86:$AE$86</c15:sqref>
                  </c15:fullRef>
                </c:ext>
              </c:extLst>
              <c:f>strike_oi_NIFTY!$D$86:$AE$86</c:f>
              <c:numCache>
                <c:formatCode>General</c:formatCode>
                <c:ptCount val="28"/>
                <c:pt idx="0">
                  <c:v>29781</c:v>
                </c:pt>
                <c:pt idx="1">
                  <c:v>61646</c:v>
                </c:pt>
                <c:pt idx="2">
                  <c:v>51831</c:v>
                </c:pt>
                <c:pt idx="3">
                  <c:v>151836</c:v>
                </c:pt>
                <c:pt idx="4">
                  <c:v>121987</c:v>
                </c:pt>
                <c:pt idx="5">
                  <c:v>209624</c:v>
                </c:pt>
                <c:pt idx="6">
                  <c:v>106038</c:v>
                </c:pt>
                <c:pt idx="7">
                  <c:v>163343</c:v>
                </c:pt>
                <c:pt idx="8">
                  <c:v>86884</c:v>
                </c:pt>
                <c:pt idx="9">
                  <c:v>183028</c:v>
                </c:pt>
                <c:pt idx="10">
                  <c:v>81172</c:v>
                </c:pt>
                <c:pt idx="11">
                  <c:v>170400</c:v>
                </c:pt>
                <c:pt idx="12">
                  <c:v>51341</c:v>
                </c:pt>
                <c:pt idx="13">
                  <c:v>78592</c:v>
                </c:pt>
                <c:pt idx="14">
                  <c:v>242882</c:v>
                </c:pt>
                <c:pt idx="15">
                  <c:v>189169</c:v>
                </c:pt>
                <c:pt idx="16">
                  <c:v>319439</c:v>
                </c:pt>
                <c:pt idx="17">
                  <c:v>170147</c:v>
                </c:pt>
                <c:pt idx="18">
                  <c:v>201450</c:v>
                </c:pt>
                <c:pt idx="19">
                  <c:v>80918</c:v>
                </c:pt>
                <c:pt idx="20">
                  <c:v>87312</c:v>
                </c:pt>
                <c:pt idx="21">
                  <c:v>24110</c:v>
                </c:pt>
                <c:pt idx="22">
                  <c:v>27070</c:v>
                </c:pt>
                <c:pt idx="23">
                  <c:v>9034</c:v>
                </c:pt>
                <c:pt idx="24">
                  <c:v>26727</c:v>
                </c:pt>
                <c:pt idx="25">
                  <c:v>7885</c:v>
                </c:pt>
                <c:pt idx="26">
                  <c:v>16517</c:v>
                </c:pt>
                <c:pt idx="27">
                  <c:v>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426-4766-B54B-ECB141CE5D32}"/>
            </c:ext>
          </c:extLst>
        </c:ser>
        <c:ser>
          <c:idx val="85"/>
          <c:order val="85"/>
          <c:tx>
            <c:strRef>
              <c:f>strike_oi_NIFTY!$A$87</c:f>
              <c:strCache>
                <c:ptCount val="1"/>
                <c:pt idx="0">
                  <c:v>15:18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strike_oi_NIFTY!$B$87:$AE$87</c15:sqref>
                  </c15:fullRef>
                </c:ext>
              </c:extLst>
              <c:f>strike_oi_NIFTY!$D$87:$AE$87</c:f>
              <c:numCache>
                <c:formatCode>General</c:formatCode>
                <c:ptCount val="28"/>
                <c:pt idx="0">
                  <c:v>27750</c:v>
                </c:pt>
                <c:pt idx="1">
                  <c:v>59694</c:v>
                </c:pt>
                <c:pt idx="2">
                  <c:v>48506</c:v>
                </c:pt>
                <c:pt idx="3">
                  <c:v>152844</c:v>
                </c:pt>
                <c:pt idx="4">
                  <c:v>118879</c:v>
                </c:pt>
                <c:pt idx="5">
                  <c:v>209207</c:v>
                </c:pt>
                <c:pt idx="6">
                  <c:v>106620</c:v>
                </c:pt>
                <c:pt idx="7">
                  <c:v>159064</c:v>
                </c:pt>
                <c:pt idx="8">
                  <c:v>87552</c:v>
                </c:pt>
                <c:pt idx="9">
                  <c:v>181230</c:v>
                </c:pt>
                <c:pt idx="10">
                  <c:v>82314</c:v>
                </c:pt>
                <c:pt idx="11">
                  <c:v>170049</c:v>
                </c:pt>
                <c:pt idx="12">
                  <c:v>51051</c:v>
                </c:pt>
                <c:pt idx="13">
                  <c:v>82040</c:v>
                </c:pt>
                <c:pt idx="14">
                  <c:v>243165</c:v>
                </c:pt>
                <c:pt idx="15">
                  <c:v>185799</c:v>
                </c:pt>
                <c:pt idx="16">
                  <c:v>311045</c:v>
                </c:pt>
                <c:pt idx="17">
                  <c:v>160084</c:v>
                </c:pt>
                <c:pt idx="18">
                  <c:v>204496</c:v>
                </c:pt>
                <c:pt idx="19">
                  <c:v>81394</c:v>
                </c:pt>
                <c:pt idx="20">
                  <c:v>88879</c:v>
                </c:pt>
                <c:pt idx="21">
                  <c:v>23655</c:v>
                </c:pt>
                <c:pt idx="22">
                  <c:v>27405</c:v>
                </c:pt>
                <c:pt idx="23">
                  <c:v>8808</c:v>
                </c:pt>
                <c:pt idx="24">
                  <c:v>26871</c:v>
                </c:pt>
                <c:pt idx="25">
                  <c:v>7790</c:v>
                </c:pt>
                <c:pt idx="26">
                  <c:v>16580</c:v>
                </c:pt>
                <c:pt idx="27">
                  <c:v>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426-4766-B54B-ECB141CE5D32}"/>
            </c:ext>
          </c:extLst>
        </c:ser>
        <c:ser>
          <c:idx val="86"/>
          <c:order val="86"/>
          <c:tx>
            <c:strRef>
              <c:f>strike_oi_NIFTY!$A$88</c:f>
              <c:strCache>
                <c:ptCount val="1"/>
                <c:pt idx="0">
                  <c:v>15:22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strike_oi_NIFTY!$B$88:$AE$88</c15:sqref>
                  </c15:fullRef>
                </c:ext>
              </c:extLst>
              <c:f>strike_oi_NIFTY!$D$88:$AE$88</c:f>
              <c:numCache>
                <c:formatCode>General</c:formatCode>
                <c:ptCount val="28"/>
                <c:pt idx="0">
                  <c:v>27248</c:v>
                </c:pt>
                <c:pt idx="1">
                  <c:v>58380</c:v>
                </c:pt>
                <c:pt idx="2">
                  <c:v>46510</c:v>
                </c:pt>
                <c:pt idx="3">
                  <c:v>150677</c:v>
                </c:pt>
                <c:pt idx="4">
                  <c:v>117603</c:v>
                </c:pt>
                <c:pt idx="5">
                  <c:v>208827</c:v>
                </c:pt>
                <c:pt idx="6">
                  <c:v>103596</c:v>
                </c:pt>
                <c:pt idx="7">
                  <c:v>159892</c:v>
                </c:pt>
                <c:pt idx="8">
                  <c:v>88866</c:v>
                </c:pt>
                <c:pt idx="9">
                  <c:v>181159</c:v>
                </c:pt>
                <c:pt idx="10">
                  <c:v>82826</c:v>
                </c:pt>
                <c:pt idx="11">
                  <c:v>173185</c:v>
                </c:pt>
                <c:pt idx="12">
                  <c:v>51443</c:v>
                </c:pt>
                <c:pt idx="13">
                  <c:v>80741</c:v>
                </c:pt>
                <c:pt idx="14">
                  <c:v>237048</c:v>
                </c:pt>
                <c:pt idx="15">
                  <c:v>181443</c:v>
                </c:pt>
                <c:pt idx="16">
                  <c:v>303533</c:v>
                </c:pt>
                <c:pt idx="17">
                  <c:v>154702</c:v>
                </c:pt>
                <c:pt idx="18">
                  <c:v>202178</c:v>
                </c:pt>
                <c:pt idx="19">
                  <c:v>80729</c:v>
                </c:pt>
                <c:pt idx="20">
                  <c:v>87351</c:v>
                </c:pt>
                <c:pt idx="21">
                  <c:v>22426</c:v>
                </c:pt>
                <c:pt idx="22">
                  <c:v>27092</c:v>
                </c:pt>
                <c:pt idx="23">
                  <c:v>8741</c:v>
                </c:pt>
                <c:pt idx="24">
                  <c:v>26668</c:v>
                </c:pt>
                <c:pt idx="25">
                  <c:v>7697</c:v>
                </c:pt>
                <c:pt idx="26">
                  <c:v>16515</c:v>
                </c:pt>
                <c:pt idx="27">
                  <c:v>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426-4766-B54B-ECB141CE5D32}"/>
            </c:ext>
          </c:extLst>
        </c:ser>
        <c:ser>
          <c:idx val="87"/>
          <c:order val="87"/>
          <c:tx>
            <c:strRef>
              <c:f>strike_oi_NIFTY!$A$89</c:f>
              <c:strCache>
                <c:ptCount val="1"/>
                <c:pt idx="0">
                  <c:v>15:25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strike_oi_NIFTY!$B$89:$AE$89</c15:sqref>
                  </c15:fullRef>
                </c:ext>
              </c:extLst>
              <c:f>strike_oi_NIFTY!$D$89:$AE$89</c:f>
              <c:numCache>
                <c:formatCode>General</c:formatCode>
                <c:ptCount val="28"/>
                <c:pt idx="0">
                  <c:v>26236</c:v>
                </c:pt>
                <c:pt idx="1">
                  <c:v>56056</c:v>
                </c:pt>
                <c:pt idx="2">
                  <c:v>43874</c:v>
                </c:pt>
                <c:pt idx="3">
                  <c:v>143222</c:v>
                </c:pt>
                <c:pt idx="4">
                  <c:v>107339</c:v>
                </c:pt>
                <c:pt idx="5">
                  <c:v>195436</c:v>
                </c:pt>
                <c:pt idx="6">
                  <c:v>100815</c:v>
                </c:pt>
                <c:pt idx="7">
                  <c:v>154835</c:v>
                </c:pt>
                <c:pt idx="8">
                  <c:v>85400</c:v>
                </c:pt>
                <c:pt idx="9">
                  <c:v>177170</c:v>
                </c:pt>
                <c:pt idx="10">
                  <c:v>79673</c:v>
                </c:pt>
                <c:pt idx="11">
                  <c:v>174326</c:v>
                </c:pt>
                <c:pt idx="12">
                  <c:v>49765</c:v>
                </c:pt>
                <c:pt idx="13">
                  <c:v>75378</c:v>
                </c:pt>
                <c:pt idx="14">
                  <c:v>232823</c:v>
                </c:pt>
                <c:pt idx="15">
                  <c:v>174324</c:v>
                </c:pt>
                <c:pt idx="16">
                  <c:v>294540</c:v>
                </c:pt>
                <c:pt idx="17">
                  <c:v>148735</c:v>
                </c:pt>
                <c:pt idx="18">
                  <c:v>194869</c:v>
                </c:pt>
                <c:pt idx="19">
                  <c:v>79296</c:v>
                </c:pt>
                <c:pt idx="20">
                  <c:v>86059</c:v>
                </c:pt>
                <c:pt idx="21">
                  <c:v>20343</c:v>
                </c:pt>
                <c:pt idx="22">
                  <c:v>26363</c:v>
                </c:pt>
                <c:pt idx="23">
                  <c:v>8747</c:v>
                </c:pt>
                <c:pt idx="24">
                  <c:v>26266</c:v>
                </c:pt>
                <c:pt idx="25">
                  <c:v>7474</c:v>
                </c:pt>
                <c:pt idx="26">
                  <c:v>16148</c:v>
                </c:pt>
                <c:pt idx="27">
                  <c:v>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426-4766-B54B-ECB141CE5D32}"/>
            </c:ext>
          </c:extLst>
        </c:ser>
        <c:ser>
          <c:idx val="88"/>
          <c:order val="88"/>
          <c:tx>
            <c:strRef>
              <c:f>strike_oi_NIFTY!$A$90</c:f>
              <c:strCache>
                <c:ptCount val="1"/>
                <c:pt idx="0">
                  <c:v>15:28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strike_oi_NIFTY!$B$90:$AE$90</c15:sqref>
                  </c15:fullRef>
                </c:ext>
              </c:extLst>
              <c:f>strike_oi_NIFTY!$D$90:$AE$90</c:f>
              <c:numCache>
                <c:formatCode>General</c:formatCode>
                <c:ptCount val="28"/>
                <c:pt idx="0">
                  <c:v>25883</c:v>
                </c:pt>
                <c:pt idx="1">
                  <c:v>54742</c:v>
                </c:pt>
                <c:pt idx="2">
                  <c:v>42420</c:v>
                </c:pt>
                <c:pt idx="3">
                  <c:v>136814</c:v>
                </c:pt>
                <c:pt idx="4">
                  <c:v>106320</c:v>
                </c:pt>
                <c:pt idx="5">
                  <c:v>189810</c:v>
                </c:pt>
                <c:pt idx="6">
                  <c:v>96653</c:v>
                </c:pt>
                <c:pt idx="7">
                  <c:v>152352</c:v>
                </c:pt>
                <c:pt idx="8">
                  <c:v>85309</c:v>
                </c:pt>
                <c:pt idx="9">
                  <c:v>177140</c:v>
                </c:pt>
                <c:pt idx="10">
                  <c:v>79589</c:v>
                </c:pt>
                <c:pt idx="11">
                  <c:v>172347</c:v>
                </c:pt>
                <c:pt idx="12">
                  <c:v>49879</c:v>
                </c:pt>
                <c:pt idx="13">
                  <c:v>77274</c:v>
                </c:pt>
                <c:pt idx="14">
                  <c:v>219073</c:v>
                </c:pt>
                <c:pt idx="15">
                  <c:v>167507</c:v>
                </c:pt>
                <c:pt idx="16">
                  <c:v>277095</c:v>
                </c:pt>
                <c:pt idx="17">
                  <c:v>136029</c:v>
                </c:pt>
                <c:pt idx="18">
                  <c:v>183698</c:v>
                </c:pt>
                <c:pt idx="19">
                  <c:v>76009</c:v>
                </c:pt>
                <c:pt idx="20">
                  <c:v>82985</c:v>
                </c:pt>
                <c:pt idx="21">
                  <c:v>18527</c:v>
                </c:pt>
                <c:pt idx="22">
                  <c:v>25838</c:v>
                </c:pt>
                <c:pt idx="23">
                  <c:v>8630</c:v>
                </c:pt>
                <c:pt idx="24">
                  <c:v>25925</c:v>
                </c:pt>
                <c:pt idx="25">
                  <c:v>7392</c:v>
                </c:pt>
                <c:pt idx="26">
                  <c:v>16088</c:v>
                </c:pt>
                <c:pt idx="27">
                  <c:v>3411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426-4766-B54B-ECB141CE5D32}"/>
            </c:ext>
          </c:extLst>
        </c:ser>
        <c:ser>
          <c:idx val="89"/>
          <c:order val="89"/>
          <c:tx>
            <c:strRef>
              <c:f>strike_oi_NIFTY!$A$91</c:f>
              <c:strCache>
                <c:ptCount val="1"/>
                <c:pt idx="0">
                  <c:v>15:31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strike_oi_NIFTY!$B$91:$AE$91</c15:sqref>
                  </c15:fullRef>
                </c:ext>
              </c:extLst>
              <c:f>strike_oi_NIFTY!$D$91:$AE$91</c:f>
              <c:numCache>
                <c:formatCode>General</c:formatCode>
                <c:ptCount val="28"/>
                <c:pt idx="0">
                  <c:v>25093</c:v>
                </c:pt>
                <c:pt idx="1">
                  <c:v>50977</c:v>
                </c:pt>
                <c:pt idx="2">
                  <c:v>40187</c:v>
                </c:pt>
                <c:pt idx="3">
                  <c:v>129419</c:v>
                </c:pt>
                <c:pt idx="4">
                  <c:v>95345</c:v>
                </c:pt>
                <c:pt idx="5">
                  <c:v>176818</c:v>
                </c:pt>
                <c:pt idx="6">
                  <c:v>89018</c:v>
                </c:pt>
                <c:pt idx="7">
                  <c:v>145098</c:v>
                </c:pt>
                <c:pt idx="8">
                  <c:v>82432</c:v>
                </c:pt>
                <c:pt idx="9">
                  <c:v>174034</c:v>
                </c:pt>
                <c:pt idx="10">
                  <c:v>77985</c:v>
                </c:pt>
                <c:pt idx="11">
                  <c:v>175059</c:v>
                </c:pt>
                <c:pt idx="12">
                  <c:v>48242</c:v>
                </c:pt>
                <c:pt idx="13">
                  <c:v>75909</c:v>
                </c:pt>
                <c:pt idx="14">
                  <c:v>209835</c:v>
                </c:pt>
                <c:pt idx="15">
                  <c:v>154855</c:v>
                </c:pt>
                <c:pt idx="16">
                  <c:v>262241</c:v>
                </c:pt>
                <c:pt idx="17">
                  <c:v>124230</c:v>
                </c:pt>
                <c:pt idx="18">
                  <c:v>168005</c:v>
                </c:pt>
                <c:pt idx="19">
                  <c:v>66256</c:v>
                </c:pt>
                <c:pt idx="20">
                  <c:v>78050</c:v>
                </c:pt>
                <c:pt idx="21">
                  <c:v>17336</c:v>
                </c:pt>
                <c:pt idx="22">
                  <c:v>25225</c:v>
                </c:pt>
                <c:pt idx="23">
                  <c:v>8371</c:v>
                </c:pt>
                <c:pt idx="24">
                  <c:v>25172</c:v>
                </c:pt>
                <c:pt idx="25">
                  <c:v>7237</c:v>
                </c:pt>
                <c:pt idx="26">
                  <c:v>16010</c:v>
                </c:pt>
                <c:pt idx="27">
                  <c:v>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426-4766-B54B-ECB141CE5D32}"/>
            </c:ext>
          </c:extLst>
        </c:ser>
        <c:ser>
          <c:idx val="90"/>
          <c:order val="90"/>
          <c:tx>
            <c:strRef>
              <c:f>strike_oi_NIFTY!$A$92</c:f>
              <c:strCache>
                <c:ptCount val="1"/>
                <c:pt idx="0">
                  <c:v>15:34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strike_oi_NIFTY!$B$92:$AE$92</c15:sqref>
                  </c15:fullRef>
                </c:ext>
              </c:extLst>
              <c:f>strike_oi_NIFTY!$D$92:$AE$92</c:f>
              <c:numCache>
                <c:formatCode>General</c:formatCode>
                <c:ptCount val="28"/>
                <c:pt idx="0">
                  <c:v>24518</c:v>
                </c:pt>
                <c:pt idx="1">
                  <c:v>49419</c:v>
                </c:pt>
                <c:pt idx="2">
                  <c:v>38851</c:v>
                </c:pt>
                <c:pt idx="3">
                  <c:v>125449</c:v>
                </c:pt>
                <c:pt idx="4">
                  <c:v>89036</c:v>
                </c:pt>
                <c:pt idx="5">
                  <c:v>168894</c:v>
                </c:pt>
                <c:pt idx="6">
                  <c:v>86471</c:v>
                </c:pt>
                <c:pt idx="7">
                  <c:v>141425</c:v>
                </c:pt>
                <c:pt idx="8">
                  <c:v>82043</c:v>
                </c:pt>
                <c:pt idx="9">
                  <c:v>174321</c:v>
                </c:pt>
                <c:pt idx="10">
                  <c:v>78542</c:v>
                </c:pt>
                <c:pt idx="11">
                  <c:v>174087</c:v>
                </c:pt>
                <c:pt idx="12">
                  <c:v>46766</c:v>
                </c:pt>
                <c:pt idx="13">
                  <c:v>74347</c:v>
                </c:pt>
                <c:pt idx="14">
                  <c:v>202886</c:v>
                </c:pt>
                <c:pt idx="15">
                  <c:v>148503</c:v>
                </c:pt>
                <c:pt idx="16">
                  <c:v>250362</c:v>
                </c:pt>
                <c:pt idx="17">
                  <c:v>116232</c:v>
                </c:pt>
                <c:pt idx="18">
                  <c:v>162661</c:v>
                </c:pt>
                <c:pt idx="19">
                  <c:v>64619</c:v>
                </c:pt>
                <c:pt idx="20">
                  <c:v>73076</c:v>
                </c:pt>
                <c:pt idx="21">
                  <c:v>16594</c:v>
                </c:pt>
                <c:pt idx="22">
                  <c:v>24547</c:v>
                </c:pt>
                <c:pt idx="23">
                  <c:v>8257</c:v>
                </c:pt>
                <c:pt idx="24">
                  <c:v>24819</c:v>
                </c:pt>
                <c:pt idx="25">
                  <c:v>7104</c:v>
                </c:pt>
                <c:pt idx="26">
                  <c:v>15960</c:v>
                </c:pt>
                <c:pt idx="27">
                  <c:v>3406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426-4766-B54B-ECB141CE5D32}"/>
            </c:ext>
          </c:extLst>
        </c:ser>
        <c:ser>
          <c:idx val="91"/>
          <c:order val="91"/>
          <c:tx>
            <c:strRef>
              <c:f>strike_oi_NIFTY!$A$93</c:f>
              <c:strCache>
                <c:ptCount val="1"/>
                <c:pt idx="0">
                  <c:v>15:38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strike_oi_NIFTY!$B$93:$AE$93</c15:sqref>
                  </c15:fullRef>
                </c:ext>
              </c:extLst>
              <c:f>strike_oi_NIFTY!$D$93:$AE$93</c:f>
              <c:numCache>
                <c:formatCode>General</c:formatCode>
                <c:ptCount val="28"/>
                <c:pt idx="0">
                  <c:v>23375</c:v>
                </c:pt>
                <c:pt idx="1">
                  <c:v>47110</c:v>
                </c:pt>
                <c:pt idx="2">
                  <c:v>36454</c:v>
                </c:pt>
                <c:pt idx="3">
                  <c:v>116291</c:v>
                </c:pt>
                <c:pt idx="4">
                  <c:v>79680</c:v>
                </c:pt>
                <c:pt idx="5">
                  <c:v>162621</c:v>
                </c:pt>
                <c:pt idx="6">
                  <c:v>84869</c:v>
                </c:pt>
                <c:pt idx="7">
                  <c:v>136010</c:v>
                </c:pt>
                <c:pt idx="8">
                  <c:v>83310</c:v>
                </c:pt>
                <c:pt idx="9">
                  <c:v>174520</c:v>
                </c:pt>
                <c:pt idx="10">
                  <c:v>77860</c:v>
                </c:pt>
                <c:pt idx="11">
                  <c:v>174513</c:v>
                </c:pt>
                <c:pt idx="12">
                  <c:v>45797</c:v>
                </c:pt>
                <c:pt idx="13">
                  <c:v>70683</c:v>
                </c:pt>
                <c:pt idx="14">
                  <c:v>194673</c:v>
                </c:pt>
                <c:pt idx="15">
                  <c:v>140524</c:v>
                </c:pt>
                <c:pt idx="16">
                  <c:v>239982</c:v>
                </c:pt>
                <c:pt idx="17">
                  <c:v>110601</c:v>
                </c:pt>
                <c:pt idx="18">
                  <c:v>151709</c:v>
                </c:pt>
                <c:pt idx="19">
                  <c:v>59550</c:v>
                </c:pt>
                <c:pt idx="20">
                  <c:v>70181</c:v>
                </c:pt>
                <c:pt idx="21">
                  <c:v>15312</c:v>
                </c:pt>
                <c:pt idx="22">
                  <c:v>22923</c:v>
                </c:pt>
                <c:pt idx="23">
                  <c:v>8156</c:v>
                </c:pt>
                <c:pt idx="24">
                  <c:v>24258</c:v>
                </c:pt>
                <c:pt idx="25">
                  <c:v>6948</c:v>
                </c:pt>
                <c:pt idx="26">
                  <c:v>15784</c:v>
                </c:pt>
                <c:pt idx="27">
                  <c:v>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426-4766-B54B-ECB141CE5D32}"/>
            </c:ext>
          </c:extLst>
        </c:ser>
        <c:ser>
          <c:idx val="92"/>
          <c:order val="92"/>
          <c:tx>
            <c:strRef>
              <c:f>strike_oi_NIFTY!$A$94</c:f>
              <c:strCache>
                <c:ptCount val="1"/>
                <c:pt idx="0">
                  <c:v>15:41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strike_oi_NIFTY!$B$94:$AE$94</c15:sqref>
                  </c15:fullRef>
                </c:ext>
              </c:extLst>
              <c:f>strike_oi_NIFTY!$D$94:$AE$94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426-4766-B54B-ECB141CE5D32}"/>
            </c:ext>
          </c:extLst>
        </c:ser>
        <c:ser>
          <c:idx val="93"/>
          <c:order val="93"/>
          <c:tx>
            <c:strRef>
              <c:f>strike_oi_NIFTY!$A$95</c:f>
              <c:strCache>
                <c:ptCount val="1"/>
                <c:pt idx="0">
                  <c:v>15:44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strike_oi_NIFTY!$B$95:$AE$95</c15:sqref>
                  </c15:fullRef>
                </c:ext>
              </c:extLst>
              <c:f>strike_oi_NIFTY!$D$95:$AE$95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426-4766-B54B-ECB141CE5D32}"/>
            </c:ext>
          </c:extLst>
        </c:ser>
        <c:ser>
          <c:idx val="94"/>
          <c:order val="94"/>
          <c:tx>
            <c:strRef>
              <c:f>strike_oi_NIFTY!$A$96</c:f>
              <c:strCache>
                <c:ptCount val="1"/>
                <c:pt idx="0">
                  <c:v>15:47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strike_oi_NIFTY!$B$96:$AE$96</c15:sqref>
                  </c15:fullRef>
                </c:ext>
              </c:extLst>
              <c:f>strike_oi_NIFTY!$D$96:$AE$96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426-4766-B54B-ECB141CE5D32}"/>
            </c:ext>
          </c:extLst>
        </c:ser>
        <c:ser>
          <c:idx val="95"/>
          <c:order val="95"/>
          <c:tx>
            <c:strRef>
              <c:f>strike_oi_NIFTY!$A$97</c:f>
              <c:strCache>
                <c:ptCount val="1"/>
                <c:pt idx="0">
                  <c:v>15:51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strike_oi_NIFTY!$B$97:$AE$97</c15:sqref>
                  </c15:fullRef>
                </c:ext>
              </c:extLst>
              <c:f>strike_oi_NIFTY!$D$97:$AE$97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426-4766-B54B-ECB141CE5D32}"/>
            </c:ext>
          </c:extLst>
        </c:ser>
        <c:ser>
          <c:idx val="96"/>
          <c:order val="96"/>
          <c:tx>
            <c:strRef>
              <c:f>strike_oi_NIFTY!$A$98</c:f>
              <c:strCache>
                <c:ptCount val="1"/>
                <c:pt idx="0">
                  <c:v>15:54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strike_oi_NIFTY!$B$98:$AE$98</c15:sqref>
                  </c15:fullRef>
                </c:ext>
              </c:extLst>
              <c:f>strike_oi_NIFTY!$D$98:$AE$98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426-4766-B54B-ECB141CE5D32}"/>
            </c:ext>
          </c:extLst>
        </c:ser>
        <c:ser>
          <c:idx val="97"/>
          <c:order val="97"/>
          <c:tx>
            <c:strRef>
              <c:f>strike_oi_NIFTY!$A$99</c:f>
              <c:strCache>
                <c:ptCount val="1"/>
                <c:pt idx="0">
                  <c:v>15:57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strike_oi_NIFTY!$B$99:$AE$99</c15:sqref>
                  </c15:fullRef>
                </c:ext>
              </c:extLst>
              <c:f>strike_oi_NIFTY!$D$99:$AE$99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426-4766-B54B-ECB141CE5D32}"/>
            </c:ext>
          </c:extLst>
        </c:ser>
        <c:ser>
          <c:idx val="98"/>
          <c:order val="98"/>
          <c:tx>
            <c:strRef>
              <c:f>strike_oi_NIFTY!$A$100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strike_oi_NIFTY!$B$100:$AE$100</c15:sqref>
                  </c15:fullRef>
                </c:ext>
              </c:extLst>
              <c:f>strike_oi_NIFTY!$D$100:$AE$100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426-4766-B54B-ECB141CE5D32}"/>
            </c:ext>
          </c:extLst>
        </c:ser>
        <c:ser>
          <c:idx val="99"/>
          <c:order val="99"/>
          <c:tx>
            <c:strRef>
              <c:f>strike_oi_NIFTY!$A$101</c:f>
              <c:strCache>
                <c:ptCount val="1"/>
                <c:pt idx="0">
                  <c:v>16:04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strike_oi_NIFTY!$B$101:$AE$101</c15:sqref>
                  </c15:fullRef>
                </c:ext>
              </c:extLst>
              <c:f>strike_oi_NIFTY!$D$101:$AE$101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426-4766-B54B-ECB141CE5D32}"/>
            </c:ext>
          </c:extLst>
        </c:ser>
        <c:ser>
          <c:idx val="100"/>
          <c:order val="100"/>
          <c:tx>
            <c:strRef>
              <c:f>strike_oi_NIFTY!$A$102</c:f>
              <c:strCache>
                <c:ptCount val="1"/>
                <c:pt idx="0">
                  <c:v>16:07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strike_oi_NIFTY!$B$102:$AE$102</c15:sqref>
                  </c15:fullRef>
                </c:ext>
              </c:extLst>
              <c:f>strike_oi_NIFTY!$D$102:$AE$102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B426-4766-B54B-ECB141CE5D32}"/>
            </c:ext>
          </c:extLst>
        </c:ser>
        <c:ser>
          <c:idx val="101"/>
          <c:order val="101"/>
          <c:tx>
            <c:strRef>
              <c:f>strike_oi_NIFTY!$A$103</c:f>
              <c:strCache>
                <c:ptCount val="1"/>
                <c:pt idx="0">
                  <c:v>16:10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strike_oi_NIFTY!$B$103:$AE$103</c15:sqref>
                  </c15:fullRef>
                </c:ext>
              </c:extLst>
              <c:f>strike_oi_NIFTY!$D$103:$AE$103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B426-4766-B54B-ECB141CE5D32}"/>
            </c:ext>
          </c:extLst>
        </c:ser>
        <c:ser>
          <c:idx val="102"/>
          <c:order val="102"/>
          <c:tx>
            <c:strRef>
              <c:f>strike_oi_NIFTY!$A$104</c:f>
              <c:strCache>
                <c:ptCount val="1"/>
                <c:pt idx="0">
                  <c:v>16:13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strike_oi_NIFTY!$B$104:$AE$104</c15:sqref>
                  </c15:fullRef>
                </c:ext>
              </c:extLst>
              <c:f>strike_oi_NIFTY!$D$104:$AE$104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B426-4766-B54B-ECB141CE5D32}"/>
            </c:ext>
          </c:extLst>
        </c:ser>
        <c:ser>
          <c:idx val="103"/>
          <c:order val="103"/>
          <c:tx>
            <c:strRef>
              <c:f>strike_oi_NIFTY!$A$105</c:f>
              <c:strCache>
                <c:ptCount val="1"/>
                <c:pt idx="0">
                  <c:v>16:16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strike_oi_NIFTY!$B$105:$AE$105</c15:sqref>
                  </c15:fullRef>
                </c:ext>
              </c:extLst>
              <c:f>strike_oi_NIFTY!$D$105:$AE$105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B426-4766-B54B-ECB141CE5D32}"/>
            </c:ext>
          </c:extLst>
        </c:ser>
        <c:ser>
          <c:idx val="104"/>
          <c:order val="104"/>
          <c:tx>
            <c:strRef>
              <c:f>strike_oi_NIFTY!$A$106</c:f>
              <c:strCache>
                <c:ptCount val="1"/>
                <c:pt idx="0">
                  <c:v>16:20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strike_oi_NIFTY!$B$106:$AE$106</c15:sqref>
                  </c15:fullRef>
                </c:ext>
              </c:extLst>
              <c:f>strike_oi_NIFTY!$D$106:$AE$106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B426-4766-B54B-ECB141CE5D32}"/>
            </c:ext>
          </c:extLst>
        </c:ser>
        <c:ser>
          <c:idx val="105"/>
          <c:order val="105"/>
          <c:tx>
            <c:strRef>
              <c:f>strike_oi_NIFTY!$A$107</c:f>
              <c:strCache>
                <c:ptCount val="1"/>
                <c:pt idx="0">
                  <c:v>16:23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strike_oi_NIFTY!$B$107:$AE$107</c15:sqref>
                  </c15:fullRef>
                </c:ext>
              </c:extLst>
              <c:f>strike_oi_NIFTY!$D$107:$AE$107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B426-4766-B54B-ECB141CE5D32}"/>
            </c:ext>
          </c:extLst>
        </c:ser>
        <c:ser>
          <c:idx val="106"/>
          <c:order val="106"/>
          <c:tx>
            <c:strRef>
              <c:f>strike_oi_NIFTY!$A$108</c:f>
              <c:strCache>
                <c:ptCount val="1"/>
                <c:pt idx="0">
                  <c:v>16:26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strike_oi_NIFTY!$B$108:$AE$108</c15:sqref>
                  </c15:fullRef>
                </c:ext>
              </c:extLst>
              <c:f>strike_oi_NIFTY!$D$108:$AE$108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B426-4766-B54B-ECB141CE5D32}"/>
            </c:ext>
          </c:extLst>
        </c:ser>
        <c:ser>
          <c:idx val="107"/>
          <c:order val="107"/>
          <c:tx>
            <c:strRef>
              <c:f>strike_oi_NIFTY!$A$109</c:f>
              <c:strCache>
                <c:ptCount val="1"/>
                <c:pt idx="0">
                  <c:v>16:29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strike_oi_NIFTY!$B$109:$AE$109</c15:sqref>
                  </c15:fullRef>
                </c:ext>
              </c:extLst>
              <c:f>strike_oi_NIFTY!$D$109:$AE$109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B426-4766-B54B-ECB141CE5D32}"/>
            </c:ext>
          </c:extLst>
        </c:ser>
        <c:ser>
          <c:idx val="108"/>
          <c:order val="108"/>
          <c:tx>
            <c:strRef>
              <c:f>strike_oi_NIFTY!$A$110</c:f>
              <c:strCache>
                <c:ptCount val="1"/>
                <c:pt idx="0">
                  <c:v>16:33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strike_oi_NIFTY!$B$110:$AE$110</c15:sqref>
                  </c15:fullRef>
                </c:ext>
              </c:extLst>
              <c:f>strike_oi_NIFTY!$D$110:$AE$110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B426-4766-B54B-ECB141CE5D32}"/>
            </c:ext>
          </c:extLst>
        </c:ser>
        <c:ser>
          <c:idx val="109"/>
          <c:order val="109"/>
          <c:tx>
            <c:strRef>
              <c:f>strike_oi_NIFTY!$A$111</c:f>
              <c:strCache>
                <c:ptCount val="1"/>
                <c:pt idx="0">
                  <c:v>16:36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strike_oi_NIFTY!$B$111:$AE$111</c15:sqref>
                  </c15:fullRef>
                </c:ext>
              </c:extLst>
              <c:f>strike_oi_NIFTY!$D$111:$AE$111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B426-4766-B54B-ECB141CE5D32}"/>
            </c:ext>
          </c:extLst>
        </c:ser>
        <c:ser>
          <c:idx val="110"/>
          <c:order val="110"/>
          <c:tx>
            <c:strRef>
              <c:f>strike_oi_NIFTY!$A$112</c:f>
              <c:strCache>
                <c:ptCount val="1"/>
                <c:pt idx="0">
                  <c:v>16:39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strike_oi_NIFTY!$B$112:$AE$112</c15:sqref>
                  </c15:fullRef>
                </c:ext>
              </c:extLst>
              <c:f>strike_oi_NIFTY!$D$112:$AE$112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B426-4766-B54B-ECB141CE5D32}"/>
            </c:ext>
          </c:extLst>
        </c:ser>
        <c:ser>
          <c:idx val="111"/>
          <c:order val="111"/>
          <c:tx>
            <c:strRef>
              <c:f>strike_oi_NIFTY!$A$113</c:f>
              <c:strCache>
                <c:ptCount val="1"/>
                <c:pt idx="0">
                  <c:v>16:42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strike_oi_NIFTY!$B$113:$AE$113</c15:sqref>
                  </c15:fullRef>
                </c:ext>
              </c:extLst>
              <c:f>strike_oi_NIFTY!$D$113:$AE$113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B426-4766-B54B-ECB141CE5D32}"/>
            </c:ext>
          </c:extLst>
        </c:ser>
        <c:ser>
          <c:idx val="112"/>
          <c:order val="112"/>
          <c:tx>
            <c:strRef>
              <c:f>strike_oi_NIFTY!$A$114</c:f>
              <c:strCache>
                <c:ptCount val="1"/>
                <c:pt idx="0">
                  <c:v>16:46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strike_oi_NIFTY!$B$114:$AE$114</c15:sqref>
                  </c15:fullRef>
                </c:ext>
              </c:extLst>
              <c:f>strike_oi_NIFTY!$D$114:$AE$114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B426-4766-B54B-ECB141CE5D32}"/>
            </c:ext>
          </c:extLst>
        </c:ser>
        <c:ser>
          <c:idx val="113"/>
          <c:order val="113"/>
          <c:tx>
            <c:strRef>
              <c:f>strike_oi_NIFTY!$A$115</c:f>
              <c:strCache>
                <c:ptCount val="1"/>
                <c:pt idx="0">
                  <c:v>16:49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strike_oi_NIFTY!$B$115:$AE$115</c15:sqref>
                  </c15:fullRef>
                </c:ext>
              </c:extLst>
              <c:f>strike_oi_NIFTY!$D$115:$AE$115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B426-4766-B54B-ECB141CE5D32}"/>
            </c:ext>
          </c:extLst>
        </c:ser>
        <c:ser>
          <c:idx val="114"/>
          <c:order val="114"/>
          <c:tx>
            <c:strRef>
              <c:f>strike_oi_NIFTY!$A$116</c:f>
              <c:strCache>
                <c:ptCount val="1"/>
                <c:pt idx="0">
                  <c:v>16:52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strike_oi_NIFTY!$B$116:$AE$116</c15:sqref>
                  </c15:fullRef>
                </c:ext>
              </c:extLst>
              <c:f>strike_oi_NIFTY!$D$116:$AE$116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B426-4766-B54B-ECB141CE5D32}"/>
            </c:ext>
          </c:extLst>
        </c:ser>
        <c:ser>
          <c:idx val="115"/>
          <c:order val="115"/>
          <c:tx>
            <c:strRef>
              <c:f>strike_oi_NIFTY!$A$117</c:f>
              <c:strCache>
                <c:ptCount val="1"/>
                <c:pt idx="0">
                  <c:v>16:55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strike_oi_NIFTY!$B$117:$AE$117</c15:sqref>
                  </c15:fullRef>
                </c:ext>
              </c:extLst>
              <c:f>strike_oi_NIFTY!$D$117:$AE$117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B426-4766-B54B-ECB141CE5D32}"/>
            </c:ext>
          </c:extLst>
        </c:ser>
        <c:ser>
          <c:idx val="116"/>
          <c:order val="116"/>
          <c:tx>
            <c:strRef>
              <c:f>strike_oi_NIFTY!$A$118</c:f>
              <c:strCache>
                <c:ptCount val="1"/>
                <c:pt idx="0">
                  <c:v>16:58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strike_oi_NIFTY!$B$118:$AE$118</c15:sqref>
                  </c15:fullRef>
                </c:ext>
              </c:extLst>
              <c:f>strike_oi_NIFTY!$D$118:$AE$118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B426-4766-B54B-ECB141CE5D32}"/>
            </c:ext>
          </c:extLst>
        </c:ser>
        <c:ser>
          <c:idx val="117"/>
          <c:order val="117"/>
          <c:tx>
            <c:strRef>
              <c:f>strike_oi_NIFTY!$A$119</c:f>
              <c:strCache>
                <c:ptCount val="1"/>
                <c:pt idx="0">
                  <c:v>17:02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strike_oi_NIFTY!$B$119:$AE$119</c15:sqref>
                  </c15:fullRef>
                </c:ext>
              </c:extLst>
              <c:f>strike_oi_NIFTY!$D$119:$AE$119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B426-4766-B54B-ECB141CE5D32}"/>
            </c:ext>
          </c:extLst>
        </c:ser>
        <c:ser>
          <c:idx val="118"/>
          <c:order val="118"/>
          <c:tx>
            <c:strRef>
              <c:f>strike_oi_NIFTY!$A$120</c:f>
              <c:strCache>
                <c:ptCount val="1"/>
                <c:pt idx="0">
                  <c:v>17:05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strike_oi_NIFTY!$B$120:$AE$120</c15:sqref>
                  </c15:fullRef>
                </c:ext>
              </c:extLst>
              <c:f>strike_oi_NIFTY!$D$120:$AE$120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B426-4766-B54B-ECB141CE5D32}"/>
            </c:ext>
          </c:extLst>
        </c:ser>
        <c:ser>
          <c:idx val="119"/>
          <c:order val="119"/>
          <c:tx>
            <c:strRef>
              <c:f>strike_oi_NIFTY!$A$121</c:f>
              <c:strCache>
                <c:ptCount val="1"/>
                <c:pt idx="0">
                  <c:v>17:08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strike_oi_NIFTY!$B$121:$AE$121</c15:sqref>
                  </c15:fullRef>
                </c:ext>
              </c:extLst>
              <c:f>strike_oi_NIFTY!$D$121:$AE$121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B426-4766-B54B-ECB141CE5D32}"/>
            </c:ext>
          </c:extLst>
        </c:ser>
        <c:ser>
          <c:idx val="120"/>
          <c:order val="120"/>
          <c:tx>
            <c:strRef>
              <c:f>strike_oi_NIFTY!$A$122</c:f>
              <c:strCache>
                <c:ptCount val="1"/>
                <c:pt idx="0">
                  <c:v>17:11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strike_oi_NIFTY!$B$122:$AE$122</c15:sqref>
                  </c15:fullRef>
                </c:ext>
              </c:extLst>
              <c:f>strike_oi_NIFTY!$D$122:$AE$122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B426-4766-B54B-ECB141CE5D32}"/>
            </c:ext>
          </c:extLst>
        </c:ser>
        <c:ser>
          <c:idx val="121"/>
          <c:order val="121"/>
          <c:tx>
            <c:strRef>
              <c:f>strike_oi_NIFTY!$A$123</c:f>
              <c:strCache>
                <c:ptCount val="1"/>
                <c:pt idx="0">
                  <c:v>17:15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strike_oi_NIFTY!$B$123:$AE$123</c15:sqref>
                  </c15:fullRef>
                </c:ext>
              </c:extLst>
              <c:f>strike_oi_NIFTY!$D$123:$AE$123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B426-4766-B54B-ECB141CE5D32}"/>
            </c:ext>
          </c:extLst>
        </c:ser>
        <c:ser>
          <c:idx val="122"/>
          <c:order val="122"/>
          <c:tx>
            <c:strRef>
              <c:f>strike_oi_NIFTY!$A$124</c:f>
              <c:strCache>
                <c:ptCount val="1"/>
                <c:pt idx="0">
                  <c:v>17:18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strike_oi_NIFTY!$B$124:$AE$124</c15:sqref>
                  </c15:fullRef>
                </c:ext>
              </c:extLst>
              <c:f>strike_oi_NIFTY!$D$124:$AE$124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B426-4766-B54B-ECB141CE5D32}"/>
            </c:ext>
          </c:extLst>
        </c:ser>
        <c:ser>
          <c:idx val="123"/>
          <c:order val="123"/>
          <c:tx>
            <c:strRef>
              <c:f>strike_oi_NIFTY!$A$125</c:f>
              <c:strCache>
                <c:ptCount val="1"/>
                <c:pt idx="0">
                  <c:v>17:21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strike_oi_NIFTY!$B$125:$AE$125</c15:sqref>
                  </c15:fullRef>
                </c:ext>
              </c:extLst>
              <c:f>strike_oi_NIFTY!$D$125:$AE$125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B426-4766-B54B-ECB141CE5D32}"/>
            </c:ext>
          </c:extLst>
        </c:ser>
        <c:ser>
          <c:idx val="124"/>
          <c:order val="124"/>
          <c:tx>
            <c:strRef>
              <c:f>strike_oi_NIFTY!$A$126</c:f>
              <c:strCache>
                <c:ptCount val="1"/>
                <c:pt idx="0">
                  <c:v>17:24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strike_oi_NIFTY!$B$126:$AE$126</c15:sqref>
                  </c15:fullRef>
                </c:ext>
              </c:extLst>
              <c:f>strike_oi_NIFTY!$D$126:$AE$126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B426-4766-B54B-ECB141CE5D32}"/>
            </c:ext>
          </c:extLst>
        </c:ser>
        <c:ser>
          <c:idx val="125"/>
          <c:order val="125"/>
          <c:tx>
            <c:strRef>
              <c:f>strike_oi_NIFTY!$A$127</c:f>
              <c:strCache>
                <c:ptCount val="1"/>
                <c:pt idx="0">
                  <c:v>17:28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strike_oi_NIFTY!$B$127:$AE$127</c15:sqref>
                  </c15:fullRef>
                </c:ext>
              </c:extLst>
              <c:f>strike_oi_NIFTY!$D$127:$AE$127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B426-4766-B54B-ECB141CE5D32}"/>
            </c:ext>
          </c:extLst>
        </c:ser>
        <c:ser>
          <c:idx val="126"/>
          <c:order val="126"/>
          <c:tx>
            <c:strRef>
              <c:f>strike_oi_NIFTY!$A$128</c:f>
              <c:strCache>
                <c:ptCount val="1"/>
                <c:pt idx="0">
                  <c:v>17:31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strike_oi_NIFTY!$B$128:$AE$128</c15:sqref>
                  </c15:fullRef>
                </c:ext>
              </c:extLst>
              <c:f>strike_oi_NIFTY!$D$128:$AE$128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B426-4766-B54B-ECB141CE5D32}"/>
            </c:ext>
          </c:extLst>
        </c:ser>
        <c:ser>
          <c:idx val="127"/>
          <c:order val="127"/>
          <c:tx>
            <c:strRef>
              <c:f>strike_oi_NIFTY!$A$129</c:f>
              <c:strCache>
                <c:ptCount val="1"/>
                <c:pt idx="0">
                  <c:v>17:34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strike_oi_NIFTY!$B$129:$AE$129</c15:sqref>
                  </c15:fullRef>
                </c:ext>
              </c:extLst>
              <c:f>strike_oi_NIFTY!$D$129:$AE$129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B426-4766-B54B-ECB141CE5D32}"/>
            </c:ext>
          </c:extLst>
        </c:ser>
        <c:ser>
          <c:idx val="128"/>
          <c:order val="128"/>
          <c:tx>
            <c:strRef>
              <c:f>strike_oi_NIFTY!$A$130</c:f>
              <c:strCache>
                <c:ptCount val="1"/>
                <c:pt idx="0">
                  <c:v>17:37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strike_oi_NIFTY!$B$130:$AE$130</c15:sqref>
                  </c15:fullRef>
                </c:ext>
              </c:extLst>
              <c:f>strike_oi_NIFTY!$D$130:$AE$130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B426-4766-B54B-ECB141CE5D32}"/>
            </c:ext>
          </c:extLst>
        </c:ser>
        <c:ser>
          <c:idx val="129"/>
          <c:order val="129"/>
          <c:tx>
            <c:strRef>
              <c:f>strike_oi_NIFTY!$A$131</c:f>
              <c:strCache>
                <c:ptCount val="1"/>
                <c:pt idx="0">
                  <c:v>17:41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strike_oi_NIFTY!$B$131:$AE$131</c15:sqref>
                  </c15:fullRef>
                </c:ext>
              </c:extLst>
              <c:f>strike_oi_NIFTY!$D$131:$AE$131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B426-4766-B54B-ECB141CE5D32}"/>
            </c:ext>
          </c:extLst>
        </c:ser>
        <c:ser>
          <c:idx val="130"/>
          <c:order val="130"/>
          <c:tx>
            <c:strRef>
              <c:f>strike_oi_NIFTY!$A$132</c:f>
              <c:strCache>
                <c:ptCount val="1"/>
                <c:pt idx="0">
                  <c:v>17:44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strike_oi_NIFTY!$B$132:$AE$132</c15:sqref>
                  </c15:fullRef>
                </c:ext>
              </c:extLst>
              <c:f>strike_oi_NIFTY!$D$132:$AE$132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B426-4766-B54B-ECB141CE5D32}"/>
            </c:ext>
          </c:extLst>
        </c:ser>
        <c:ser>
          <c:idx val="131"/>
          <c:order val="131"/>
          <c:tx>
            <c:strRef>
              <c:f>strike_oi_NIFTY!$A$133</c:f>
              <c:strCache>
                <c:ptCount val="1"/>
                <c:pt idx="0">
                  <c:v>17:47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strike_oi_NIFTY!$B$133:$AE$133</c15:sqref>
                  </c15:fullRef>
                </c:ext>
              </c:extLst>
              <c:f>strike_oi_NIFTY!$D$133:$AE$133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B426-4766-B54B-ECB141CE5D32}"/>
            </c:ext>
          </c:extLst>
        </c:ser>
        <c:ser>
          <c:idx val="132"/>
          <c:order val="132"/>
          <c:tx>
            <c:strRef>
              <c:f>strike_oi_NIFTY!$A$134</c:f>
              <c:strCache>
                <c:ptCount val="1"/>
                <c:pt idx="0">
                  <c:v>17:50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strike_oi_NIFTY!$B$134:$AE$134</c15:sqref>
                  </c15:fullRef>
                </c:ext>
              </c:extLst>
              <c:f>strike_oi_NIFTY!$D$134:$AE$134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B426-4766-B54B-ECB141CE5D32}"/>
            </c:ext>
          </c:extLst>
        </c:ser>
        <c:ser>
          <c:idx val="133"/>
          <c:order val="133"/>
          <c:tx>
            <c:strRef>
              <c:f>strike_oi_NIFTY!$A$135</c:f>
              <c:strCache>
                <c:ptCount val="1"/>
                <c:pt idx="0">
                  <c:v>17:54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strike_oi_NIFTY!$B$135:$AE$135</c15:sqref>
                  </c15:fullRef>
                </c:ext>
              </c:extLst>
              <c:f>strike_oi_NIFTY!$D$135:$AE$135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B426-4766-B54B-ECB141CE5D32}"/>
            </c:ext>
          </c:extLst>
        </c:ser>
        <c:ser>
          <c:idx val="134"/>
          <c:order val="134"/>
          <c:tx>
            <c:strRef>
              <c:f>strike_oi_NIFTY!$A$136</c:f>
              <c:strCache>
                <c:ptCount val="1"/>
                <c:pt idx="0">
                  <c:v>17:57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strike_oi_NIFTY!$B$136:$AE$136</c15:sqref>
                  </c15:fullRef>
                </c:ext>
              </c:extLst>
              <c:f>strike_oi_NIFTY!$D$136:$AE$136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B426-4766-B54B-ECB141CE5D32}"/>
            </c:ext>
          </c:extLst>
        </c:ser>
        <c:ser>
          <c:idx val="135"/>
          <c:order val="135"/>
          <c:tx>
            <c:strRef>
              <c:f>strike_oi_NIFTY!$A$137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strike_oi_NIFTY!$B$137:$AE$137</c15:sqref>
                  </c15:fullRef>
                </c:ext>
              </c:extLst>
              <c:f>strike_oi_NIFTY!$D$137:$AE$137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B426-4766-B54B-ECB141CE5D32}"/>
            </c:ext>
          </c:extLst>
        </c:ser>
        <c:ser>
          <c:idx val="136"/>
          <c:order val="136"/>
          <c:tx>
            <c:strRef>
              <c:f>strike_oi_NIFTY!$A$138</c:f>
              <c:strCache>
                <c:ptCount val="1"/>
                <c:pt idx="0">
                  <c:v>18:04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strike_oi_NIFTY!$B$138:$AE$138</c15:sqref>
                  </c15:fullRef>
                </c:ext>
              </c:extLst>
              <c:f>strike_oi_NIFTY!$D$138:$AE$138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B426-4766-B54B-ECB141CE5D32}"/>
            </c:ext>
          </c:extLst>
        </c:ser>
        <c:ser>
          <c:idx val="137"/>
          <c:order val="137"/>
          <c:tx>
            <c:strRef>
              <c:f>strike_oi_NIFTY!$A$139</c:f>
              <c:strCache>
                <c:ptCount val="1"/>
                <c:pt idx="0">
                  <c:v>18:07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strike_oi_NIFTY!$B$139:$AE$139</c15:sqref>
                  </c15:fullRef>
                </c:ext>
              </c:extLst>
              <c:f>strike_oi_NIFTY!$D$139:$AE$139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B426-4766-B54B-ECB141CE5D32}"/>
            </c:ext>
          </c:extLst>
        </c:ser>
        <c:ser>
          <c:idx val="138"/>
          <c:order val="138"/>
          <c:tx>
            <c:strRef>
              <c:f>strike_oi_NIFTY!$A$140</c:f>
              <c:strCache>
                <c:ptCount val="1"/>
                <c:pt idx="0">
                  <c:v>18:11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strike_oi_NIFTY!$B$140:$AE$140</c15:sqref>
                  </c15:fullRef>
                </c:ext>
              </c:extLst>
              <c:f>strike_oi_NIFTY!$D$140:$AE$140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B426-4766-B54B-ECB141CE5D32}"/>
            </c:ext>
          </c:extLst>
        </c:ser>
        <c:ser>
          <c:idx val="139"/>
          <c:order val="139"/>
          <c:tx>
            <c:strRef>
              <c:f>strike_oi_NIFTY!$A$141</c:f>
              <c:strCache>
                <c:ptCount val="1"/>
                <c:pt idx="0">
                  <c:v>18:14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strike_oi_NIFTY!$B$141:$AE$141</c15:sqref>
                  </c15:fullRef>
                </c:ext>
              </c:extLst>
              <c:f>strike_oi_NIFTY!$D$141:$AE$141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B426-4766-B54B-ECB141CE5D32}"/>
            </c:ext>
          </c:extLst>
        </c:ser>
        <c:ser>
          <c:idx val="140"/>
          <c:order val="140"/>
          <c:tx>
            <c:strRef>
              <c:f>strike_oi_NIFTY!$A$142</c:f>
              <c:strCache>
                <c:ptCount val="1"/>
                <c:pt idx="0">
                  <c:v>18:17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strike_oi_NIFTY!$B$142:$AE$142</c15:sqref>
                  </c15:fullRef>
                </c:ext>
              </c:extLst>
              <c:f>strike_oi_NIFTY!$D$142:$AE$142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B426-4766-B54B-ECB141CE5D32}"/>
            </c:ext>
          </c:extLst>
        </c:ser>
        <c:ser>
          <c:idx val="141"/>
          <c:order val="141"/>
          <c:tx>
            <c:strRef>
              <c:f>strike_oi_NIFTY!$A$143</c:f>
              <c:strCache>
                <c:ptCount val="1"/>
                <c:pt idx="0">
                  <c:v>18:21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strike_oi_NIFTY!$B$143:$AE$143</c15:sqref>
                  </c15:fullRef>
                </c:ext>
              </c:extLst>
              <c:f>strike_oi_NIFTY!$D$143:$AE$143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B426-4766-B54B-ECB141CE5D32}"/>
            </c:ext>
          </c:extLst>
        </c:ser>
        <c:ser>
          <c:idx val="142"/>
          <c:order val="142"/>
          <c:tx>
            <c:strRef>
              <c:f>strike_oi_NIFTY!$A$144</c:f>
              <c:strCache>
                <c:ptCount val="1"/>
                <c:pt idx="0">
                  <c:v>18:24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strike_oi_NIFTY!$B$144:$AE$144</c15:sqref>
                  </c15:fullRef>
                </c:ext>
              </c:extLst>
              <c:f>strike_oi_NIFTY!$D$144:$AE$144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B426-4766-B54B-ECB141CE5D32}"/>
            </c:ext>
          </c:extLst>
        </c:ser>
        <c:ser>
          <c:idx val="143"/>
          <c:order val="143"/>
          <c:tx>
            <c:strRef>
              <c:f>strike_oi_NIFTY!$A$145</c:f>
              <c:strCache>
                <c:ptCount val="1"/>
                <c:pt idx="0">
                  <c:v>18:28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strike_oi_NIFTY!$B$145:$AE$145</c15:sqref>
                  </c15:fullRef>
                </c:ext>
              </c:extLst>
              <c:f>strike_oi_NIFTY!$D$145:$AE$145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B426-4766-B54B-ECB141CE5D32}"/>
            </c:ext>
          </c:extLst>
        </c:ser>
        <c:ser>
          <c:idx val="144"/>
          <c:order val="144"/>
          <c:tx>
            <c:strRef>
              <c:f>strike_oi_NIFTY!$A$146</c:f>
              <c:strCache>
                <c:ptCount val="1"/>
                <c:pt idx="0">
                  <c:v>18:31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strike_oi_NIFTY!$B$146:$AE$146</c15:sqref>
                  </c15:fullRef>
                </c:ext>
              </c:extLst>
              <c:f>strike_oi_NIFTY!$D$146:$AE$146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B426-4766-B54B-ECB141CE5D32}"/>
            </c:ext>
          </c:extLst>
        </c:ser>
        <c:ser>
          <c:idx val="145"/>
          <c:order val="145"/>
          <c:tx>
            <c:strRef>
              <c:f>strike_oi_NIFTY!$A$147</c:f>
              <c:strCache>
                <c:ptCount val="1"/>
                <c:pt idx="0">
                  <c:v>18:34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strike_oi_NIFTY!$B$147:$AE$147</c15:sqref>
                  </c15:fullRef>
                </c:ext>
              </c:extLst>
              <c:f>strike_oi_NIFTY!$D$147:$AE$147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B426-4766-B54B-ECB141CE5D32}"/>
            </c:ext>
          </c:extLst>
        </c:ser>
        <c:ser>
          <c:idx val="146"/>
          <c:order val="146"/>
          <c:tx>
            <c:strRef>
              <c:f>strike_oi_NIFTY!$A$148</c:f>
              <c:strCache>
                <c:ptCount val="1"/>
                <c:pt idx="0">
                  <c:v>18:37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strike_oi_NIFTY!$B$148:$AE$148</c15:sqref>
                  </c15:fullRef>
                </c:ext>
              </c:extLst>
              <c:f>strike_oi_NIFTY!$D$148:$AE$148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B426-4766-B54B-ECB141CE5D32}"/>
            </c:ext>
          </c:extLst>
        </c:ser>
        <c:ser>
          <c:idx val="147"/>
          <c:order val="147"/>
          <c:tx>
            <c:strRef>
              <c:f>strike_oi_NIFTY!$A$149</c:f>
              <c:strCache>
                <c:ptCount val="1"/>
                <c:pt idx="0">
                  <c:v>18:40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strike_oi_NIFTY!$B$149:$AE$149</c15:sqref>
                  </c15:fullRef>
                </c:ext>
              </c:extLst>
              <c:f>strike_oi_NIFTY!$D$149:$AE$149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B426-4766-B54B-ECB141CE5D32}"/>
            </c:ext>
          </c:extLst>
        </c:ser>
        <c:ser>
          <c:idx val="148"/>
          <c:order val="148"/>
          <c:tx>
            <c:strRef>
              <c:f>strike_oi_NIFTY!$A$150</c:f>
              <c:strCache>
                <c:ptCount val="1"/>
                <c:pt idx="0">
                  <c:v>18:44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strike_oi_NIFTY!$B$150:$AE$150</c15:sqref>
                  </c15:fullRef>
                </c:ext>
              </c:extLst>
              <c:f>strike_oi_NIFTY!$D$150:$AE$150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B426-4766-B54B-ECB141CE5D32}"/>
            </c:ext>
          </c:extLst>
        </c:ser>
        <c:ser>
          <c:idx val="149"/>
          <c:order val="149"/>
          <c:tx>
            <c:strRef>
              <c:f>strike_oi_NIFTY!$A$151</c:f>
              <c:strCache>
                <c:ptCount val="1"/>
                <c:pt idx="0">
                  <c:v>18:47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strike_oi_NIFTY!$B$151:$AE$151</c15:sqref>
                  </c15:fullRef>
                </c:ext>
              </c:extLst>
              <c:f>strike_oi_NIFTY!$D$151:$AE$151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B426-4766-B54B-ECB141CE5D32}"/>
            </c:ext>
          </c:extLst>
        </c:ser>
        <c:ser>
          <c:idx val="150"/>
          <c:order val="150"/>
          <c:tx>
            <c:strRef>
              <c:f>strike_oi_NIFTY!$A$152</c:f>
              <c:strCache>
                <c:ptCount val="1"/>
                <c:pt idx="0">
                  <c:v>18:50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strike_oi_NIFTY!$B$152:$AE$152</c15:sqref>
                  </c15:fullRef>
                </c:ext>
              </c:extLst>
              <c:f>strike_oi_NIFTY!$D$152:$AE$152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B426-4766-B54B-ECB141CE5D32}"/>
            </c:ext>
          </c:extLst>
        </c:ser>
        <c:ser>
          <c:idx val="151"/>
          <c:order val="151"/>
          <c:tx>
            <c:strRef>
              <c:f>strike_oi_NIFTY!$A$153</c:f>
              <c:strCache>
                <c:ptCount val="1"/>
                <c:pt idx="0">
                  <c:v>18:54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strike_oi_NIFTY!$B$153:$AE$153</c15:sqref>
                  </c15:fullRef>
                </c:ext>
              </c:extLst>
              <c:f>strike_oi_NIFTY!$D$153:$AE$153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B426-4766-B54B-ECB141CE5D32}"/>
            </c:ext>
          </c:extLst>
        </c:ser>
        <c:ser>
          <c:idx val="152"/>
          <c:order val="152"/>
          <c:tx>
            <c:strRef>
              <c:f>strike_oi_NIFTY!$A$154</c:f>
              <c:strCache>
                <c:ptCount val="1"/>
                <c:pt idx="0">
                  <c:v>18:57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strike_oi_NIFTY!$A:$A</c15:sqref>
                  </c15:fullRef>
                </c:ext>
              </c:extLst>
              <c:f>strike_oi_NIFTY!$A$3:$A$1048576</c:f>
              <c:strCache>
                <c:ptCount val="234"/>
                <c:pt idx="0">
                  <c:v>08:10</c:v>
                </c:pt>
                <c:pt idx="1">
                  <c:v>10:51</c:v>
                </c:pt>
                <c:pt idx="2">
                  <c:v>10:54</c:v>
                </c:pt>
                <c:pt idx="3">
                  <c:v>10:58</c:v>
                </c:pt>
                <c:pt idx="4">
                  <c:v>11:01</c:v>
                </c:pt>
                <c:pt idx="5">
                  <c:v>11:04</c:v>
                </c:pt>
                <c:pt idx="6">
                  <c:v>11:07</c:v>
                </c:pt>
                <c:pt idx="7">
                  <c:v>11:10</c:v>
                </c:pt>
                <c:pt idx="8">
                  <c:v>11:14</c:v>
                </c:pt>
                <c:pt idx="9">
                  <c:v>11:17</c:v>
                </c:pt>
                <c:pt idx="10">
                  <c:v>11:20</c:v>
                </c:pt>
                <c:pt idx="11">
                  <c:v>11:23</c:v>
                </c:pt>
                <c:pt idx="12">
                  <c:v>11:26</c:v>
                </c:pt>
                <c:pt idx="13">
                  <c:v>11:30</c:v>
                </c:pt>
                <c:pt idx="14">
                  <c:v>11:33</c:v>
                </c:pt>
                <c:pt idx="15">
                  <c:v>11:36</c:v>
                </c:pt>
                <c:pt idx="16">
                  <c:v>11:39</c:v>
                </c:pt>
                <c:pt idx="17">
                  <c:v>11:42</c:v>
                </c:pt>
                <c:pt idx="18">
                  <c:v>11:46</c:v>
                </c:pt>
                <c:pt idx="19">
                  <c:v>11:49</c:v>
                </c:pt>
                <c:pt idx="20">
                  <c:v>11:52</c:v>
                </c:pt>
                <c:pt idx="21">
                  <c:v>11:55</c:v>
                </c:pt>
                <c:pt idx="22">
                  <c:v>11:58</c:v>
                </c:pt>
                <c:pt idx="23">
                  <c:v>12:02</c:v>
                </c:pt>
                <c:pt idx="24">
                  <c:v>12:05</c:v>
                </c:pt>
                <c:pt idx="25">
                  <c:v>12:08</c:v>
                </c:pt>
                <c:pt idx="26">
                  <c:v>12:11</c:v>
                </c:pt>
                <c:pt idx="27">
                  <c:v>12:14</c:v>
                </c:pt>
                <c:pt idx="28">
                  <c:v>12:18</c:v>
                </c:pt>
                <c:pt idx="29">
                  <c:v>12:21</c:v>
                </c:pt>
                <c:pt idx="30">
                  <c:v>12:24</c:v>
                </c:pt>
                <c:pt idx="31">
                  <c:v>12:27</c:v>
                </c:pt>
                <c:pt idx="32">
                  <c:v>12:31</c:v>
                </c:pt>
                <c:pt idx="33">
                  <c:v>12:34</c:v>
                </c:pt>
                <c:pt idx="34">
                  <c:v>12:37</c:v>
                </c:pt>
                <c:pt idx="35">
                  <c:v>12:40</c:v>
                </c:pt>
                <c:pt idx="36">
                  <c:v>12:43</c:v>
                </c:pt>
                <c:pt idx="37">
                  <c:v>12:47</c:v>
                </c:pt>
                <c:pt idx="38">
                  <c:v>12:50</c:v>
                </c:pt>
                <c:pt idx="39">
                  <c:v>12:53</c:v>
                </c:pt>
                <c:pt idx="40">
                  <c:v>12:56</c:v>
                </c:pt>
                <c:pt idx="41">
                  <c:v>13:00</c:v>
                </c:pt>
                <c:pt idx="42">
                  <c:v>13:03</c:v>
                </c:pt>
                <c:pt idx="43">
                  <c:v>13:06</c:v>
                </c:pt>
                <c:pt idx="44">
                  <c:v>13:09</c:v>
                </c:pt>
                <c:pt idx="45">
                  <c:v>13:12</c:v>
                </c:pt>
                <c:pt idx="46">
                  <c:v>13:16</c:v>
                </c:pt>
                <c:pt idx="47">
                  <c:v>13:19</c:v>
                </c:pt>
                <c:pt idx="48">
                  <c:v>13:22</c:v>
                </c:pt>
                <c:pt idx="49">
                  <c:v>13:26</c:v>
                </c:pt>
                <c:pt idx="50">
                  <c:v>13:29</c:v>
                </c:pt>
                <c:pt idx="51">
                  <c:v>13:32</c:v>
                </c:pt>
                <c:pt idx="52">
                  <c:v>13:35</c:v>
                </c:pt>
                <c:pt idx="53">
                  <c:v>13:39</c:v>
                </c:pt>
                <c:pt idx="54">
                  <c:v>13:42</c:v>
                </c:pt>
                <c:pt idx="55">
                  <c:v>13:45</c:v>
                </c:pt>
                <c:pt idx="56">
                  <c:v>13:48</c:v>
                </c:pt>
                <c:pt idx="57">
                  <c:v>13:51</c:v>
                </c:pt>
                <c:pt idx="58">
                  <c:v>13:55</c:v>
                </c:pt>
                <c:pt idx="59">
                  <c:v>13:58</c:v>
                </c:pt>
                <c:pt idx="60">
                  <c:v>14:01</c:v>
                </c:pt>
                <c:pt idx="61">
                  <c:v>14:04</c:v>
                </c:pt>
                <c:pt idx="62">
                  <c:v>14:08</c:v>
                </c:pt>
                <c:pt idx="63">
                  <c:v>14:11</c:v>
                </c:pt>
                <c:pt idx="64">
                  <c:v>14:14</c:v>
                </c:pt>
                <c:pt idx="65">
                  <c:v>14:17</c:v>
                </c:pt>
                <c:pt idx="66">
                  <c:v>14:20</c:v>
                </c:pt>
                <c:pt idx="67">
                  <c:v>14:24</c:v>
                </c:pt>
                <c:pt idx="68">
                  <c:v>14:27</c:v>
                </c:pt>
                <c:pt idx="69">
                  <c:v>14:30</c:v>
                </c:pt>
                <c:pt idx="70">
                  <c:v>14:33</c:v>
                </c:pt>
                <c:pt idx="71">
                  <c:v>14:36</c:v>
                </c:pt>
                <c:pt idx="72">
                  <c:v>14:40</c:v>
                </c:pt>
                <c:pt idx="73">
                  <c:v>14:43</c:v>
                </c:pt>
                <c:pt idx="74">
                  <c:v>14:46</c:v>
                </c:pt>
                <c:pt idx="75">
                  <c:v>14:49</c:v>
                </c:pt>
                <c:pt idx="76">
                  <c:v>14:53</c:v>
                </c:pt>
                <c:pt idx="77">
                  <c:v>14:56</c:v>
                </c:pt>
                <c:pt idx="78">
                  <c:v>14:59</c:v>
                </c:pt>
                <c:pt idx="79">
                  <c:v>15:02</c:v>
                </c:pt>
                <c:pt idx="80">
                  <c:v>15:05</c:v>
                </c:pt>
                <c:pt idx="81">
                  <c:v>15:09</c:v>
                </c:pt>
                <c:pt idx="82">
                  <c:v>15:12</c:v>
                </c:pt>
                <c:pt idx="83">
                  <c:v>15:15</c:v>
                </c:pt>
                <c:pt idx="84">
                  <c:v>15:18</c:v>
                </c:pt>
                <c:pt idx="85">
                  <c:v>15:22</c:v>
                </c:pt>
                <c:pt idx="86">
                  <c:v>15:25</c:v>
                </c:pt>
                <c:pt idx="87">
                  <c:v>15:28</c:v>
                </c:pt>
                <c:pt idx="88">
                  <c:v>15:31</c:v>
                </c:pt>
                <c:pt idx="89">
                  <c:v>15:34</c:v>
                </c:pt>
                <c:pt idx="90">
                  <c:v>15:38</c:v>
                </c:pt>
                <c:pt idx="91">
                  <c:v>15:41</c:v>
                </c:pt>
                <c:pt idx="92">
                  <c:v>15:44</c:v>
                </c:pt>
                <c:pt idx="93">
                  <c:v>15:47</c:v>
                </c:pt>
                <c:pt idx="94">
                  <c:v>15:51</c:v>
                </c:pt>
                <c:pt idx="95">
                  <c:v>15:54</c:v>
                </c:pt>
                <c:pt idx="96">
                  <c:v>15:57</c:v>
                </c:pt>
                <c:pt idx="97">
                  <c:v>16:00</c:v>
                </c:pt>
                <c:pt idx="98">
                  <c:v>16:04</c:v>
                </c:pt>
                <c:pt idx="99">
                  <c:v>16:07</c:v>
                </c:pt>
                <c:pt idx="100">
                  <c:v>16:10</c:v>
                </c:pt>
                <c:pt idx="101">
                  <c:v>16:13</c:v>
                </c:pt>
                <c:pt idx="102">
                  <c:v>16:16</c:v>
                </c:pt>
                <c:pt idx="103">
                  <c:v>16:20</c:v>
                </c:pt>
                <c:pt idx="104">
                  <c:v>16:23</c:v>
                </c:pt>
                <c:pt idx="105">
                  <c:v>16:26</c:v>
                </c:pt>
                <c:pt idx="106">
                  <c:v>16:29</c:v>
                </c:pt>
                <c:pt idx="107">
                  <c:v>16:33</c:v>
                </c:pt>
                <c:pt idx="108">
                  <c:v>16:36</c:v>
                </c:pt>
                <c:pt idx="109">
                  <c:v>16:39</c:v>
                </c:pt>
                <c:pt idx="110">
                  <c:v>16:42</c:v>
                </c:pt>
                <c:pt idx="111">
                  <c:v>16:46</c:v>
                </c:pt>
                <c:pt idx="112">
                  <c:v>16:49</c:v>
                </c:pt>
                <c:pt idx="113">
                  <c:v>16:52</c:v>
                </c:pt>
                <c:pt idx="114">
                  <c:v>16:55</c:v>
                </c:pt>
                <c:pt idx="115">
                  <c:v>16:58</c:v>
                </c:pt>
                <c:pt idx="116">
                  <c:v>17:02</c:v>
                </c:pt>
                <c:pt idx="117">
                  <c:v>17:05</c:v>
                </c:pt>
                <c:pt idx="118">
                  <c:v>17:08</c:v>
                </c:pt>
                <c:pt idx="119">
                  <c:v>17:11</c:v>
                </c:pt>
                <c:pt idx="120">
                  <c:v>17:15</c:v>
                </c:pt>
                <c:pt idx="121">
                  <c:v>17:18</c:v>
                </c:pt>
                <c:pt idx="122">
                  <c:v>17:21</c:v>
                </c:pt>
                <c:pt idx="123">
                  <c:v>17:24</c:v>
                </c:pt>
                <c:pt idx="124">
                  <c:v>17:28</c:v>
                </c:pt>
                <c:pt idx="125">
                  <c:v>17:31</c:v>
                </c:pt>
                <c:pt idx="126">
                  <c:v>17:34</c:v>
                </c:pt>
                <c:pt idx="127">
                  <c:v>17:37</c:v>
                </c:pt>
                <c:pt idx="128">
                  <c:v>17:41</c:v>
                </c:pt>
                <c:pt idx="129">
                  <c:v>17:44</c:v>
                </c:pt>
                <c:pt idx="130">
                  <c:v>17:47</c:v>
                </c:pt>
                <c:pt idx="131">
                  <c:v>17:50</c:v>
                </c:pt>
                <c:pt idx="132">
                  <c:v>17:54</c:v>
                </c:pt>
                <c:pt idx="133">
                  <c:v>17:57</c:v>
                </c:pt>
                <c:pt idx="134">
                  <c:v>18:00</c:v>
                </c:pt>
                <c:pt idx="135">
                  <c:v>18:04</c:v>
                </c:pt>
                <c:pt idx="136">
                  <c:v>18:07</c:v>
                </c:pt>
                <c:pt idx="137">
                  <c:v>18:11</c:v>
                </c:pt>
                <c:pt idx="138">
                  <c:v>18:14</c:v>
                </c:pt>
                <c:pt idx="139">
                  <c:v>18:17</c:v>
                </c:pt>
                <c:pt idx="140">
                  <c:v>18:21</c:v>
                </c:pt>
                <c:pt idx="141">
                  <c:v>18:24</c:v>
                </c:pt>
                <c:pt idx="142">
                  <c:v>18:28</c:v>
                </c:pt>
                <c:pt idx="143">
                  <c:v>18:31</c:v>
                </c:pt>
                <c:pt idx="144">
                  <c:v>18:34</c:v>
                </c:pt>
                <c:pt idx="145">
                  <c:v>18:37</c:v>
                </c:pt>
                <c:pt idx="146">
                  <c:v>18:40</c:v>
                </c:pt>
                <c:pt idx="147">
                  <c:v>18:44</c:v>
                </c:pt>
                <c:pt idx="148">
                  <c:v>18:47</c:v>
                </c:pt>
                <c:pt idx="149">
                  <c:v>18:50</c:v>
                </c:pt>
                <c:pt idx="150">
                  <c:v>18:54</c:v>
                </c:pt>
                <c:pt idx="151">
                  <c:v>18:57</c:v>
                </c:pt>
                <c:pt idx="152">
                  <c:v>19:00</c:v>
                </c:pt>
                <c:pt idx="153">
                  <c:v>19:03</c:v>
                </c:pt>
                <c:pt idx="154">
                  <c:v>19:07</c:v>
                </c:pt>
                <c:pt idx="155">
                  <c:v>19:10</c:v>
                </c:pt>
                <c:pt idx="156">
                  <c:v>19:13</c:v>
                </c:pt>
                <c:pt idx="157">
                  <c:v>19:16</c:v>
                </c:pt>
                <c:pt idx="158">
                  <c:v>19:20</c:v>
                </c:pt>
                <c:pt idx="159">
                  <c:v>19:23</c:v>
                </c:pt>
                <c:pt idx="160">
                  <c:v>19:26</c:v>
                </c:pt>
                <c:pt idx="161">
                  <c:v>19:29</c:v>
                </c:pt>
                <c:pt idx="162">
                  <c:v>19:33</c:v>
                </c:pt>
                <c:pt idx="163">
                  <c:v>19:36</c:v>
                </c:pt>
                <c:pt idx="164">
                  <c:v>19:39</c:v>
                </c:pt>
                <c:pt idx="165">
                  <c:v>19:42</c:v>
                </c:pt>
                <c:pt idx="166">
                  <c:v>19:46</c:v>
                </c:pt>
                <c:pt idx="167">
                  <c:v>19:49</c:v>
                </c:pt>
                <c:pt idx="168">
                  <c:v>19:52</c:v>
                </c:pt>
                <c:pt idx="169">
                  <c:v>19:55</c:v>
                </c:pt>
                <c:pt idx="170">
                  <c:v>19:59</c:v>
                </c:pt>
                <c:pt idx="171">
                  <c:v>20:02</c:v>
                </c:pt>
                <c:pt idx="172">
                  <c:v>20:05</c:v>
                </c:pt>
                <c:pt idx="173">
                  <c:v>20:08</c:v>
                </c:pt>
                <c:pt idx="174">
                  <c:v>20:12</c:v>
                </c:pt>
                <c:pt idx="175">
                  <c:v>20:15</c:v>
                </c:pt>
                <c:pt idx="176">
                  <c:v>20:18</c:v>
                </c:pt>
                <c:pt idx="177">
                  <c:v>20:21</c:v>
                </c:pt>
                <c:pt idx="178">
                  <c:v>20:25</c:v>
                </c:pt>
                <c:pt idx="179">
                  <c:v>20:28</c:v>
                </c:pt>
                <c:pt idx="180">
                  <c:v>20:31</c:v>
                </c:pt>
                <c:pt idx="181">
                  <c:v>20:34</c:v>
                </c:pt>
                <c:pt idx="182">
                  <c:v>20:38</c:v>
                </c:pt>
                <c:pt idx="183">
                  <c:v>20:41</c:v>
                </c:pt>
                <c:pt idx="184">
                  <c:v>20:44</c:v>
                </c:pt>
                <c:pt idx="185">
                  <c:v>20:47</c:v>
                </c:pt>
                <c:pt idx="186">
                  <c:v>20:51</c:v>
                </c:pt>
                <c:pt idx="187">
                  <c:v>20:54</c:v>
                </c:pt>
                <c:pt idx="188">
                  <c:v>20:57</c:v>
                </c:pt>
                <c:pt idx="189">
                  <c:v>21:00</c:v>
                </c:pt>
                <c:pt idx="190">
                  <c:v>21:04</c:v>
                </c:pt>
                <c:pt idx="191">
                  <c:v>21:07</c:v>
                </c:pt>
                <c:pt idx="192">
                  <c:v>21:10</c:v>
                </c:pt>
                <c:pt idx="193">
                  <c:v>21:13</c:v>
                </c:pt>
                <c:pt idx="194">
                  <c:v>21:17</c:v>
                </c:pt>
                <c:pt idx="195">
                  <c:v>21:20</c:v>
                </c:pt>
                <c:pt idx="196">
                  <c:v>21:23</c:v>
                </c:pt>
                <c:pt idx="197">
                  <c:v>21:26</c:v>
                </c:pt>
                <c:pt idx="198">
                  <c:v>21:30</c:v>
                </c:pt>
                <c:pt idx="199">
                  <c:v>21:33</c:v>
                </c:pt>
                <c:pt idx="200">
                  <c:v>21:36</c:v>
                </c:pt>
                <c:pt idx="201">
                  <c:v>21:39</c:v>
                </c:pt>
                <c:pt idx="202">
                  <c:v>21:43</c:v>
                </c:pt>
                <c:pt idx="203">
                  <c:v>21:46</c:v>
                </c:pt>
                <c:pt idx="204">
                  <c:v>21:49</c:v>
                </c:pt>
                <c:pt idx="205">
                  <c:v>21:52</c:v>
                </c:pt>
                <c:pt idx="206">
                  <c:v>21:56</c:v>
                </c:pt>
                <c:pt idx="207">
                  <c:v>21:59</c:v>
                </c:pt>
                <c:pt idx="208">
                  <c:v>22:02</c:v>
                </c:pt>
                <c:pt idx="209">
                  <c:v>22:05</c:v>
                </c:pt>
                <c:pt idx="210">
                  <c:v>22:09</c:v>
                </c:pt>
                <c:pt idx="211">
                  <c:v>22:12</c:v>
                </c:pt>
                <c:pt idx="212">
                  <c:v>22:15</c:v>
                </c:pt>
                <c:pt idx="213">
                  <c:v>22:18</c:v>
                </c:pt>
                <c:pt idx="214">
                  <c:v>22:22</c:v>
                </c:pt>
                <c:pt idx="215">
                  <c:v>22:25</c:v>
                </c:pt>
                <c:pt idx="216">
                  <c:v>22:28</c:v>
                </c:pt>
                <c:pt idx="217">
                  <c:v>22:28</c:v>
                </c:pt>
                <c:pt idx="218">
                  <c:v>22:30</c:v>
                </c:pt>
                <c:pt idx="219">
                  <c:v>22:31</c:v>
                </c:pt>
                <c:pt idx="220">
                  <c:v>22:34</c:v>
                </c:pt>
                <c:pt idx="221">
                  <c:v>22:35</c:v>
                </c:pt>
                <c:pt idx="222">
                  <c:v>22:37</c:v>
                </c:pt>
                <c:pt idx="223">
                  <c:v>22:38</c:v>
                </c:pt>
                <c:pt idx="224">
                  <c:v>22:40</c:v>
                </c:pt>
                <c:pt idx="225">
                  <c:v>22:41</c:v>
                </c:pt>
                <c:pt idx="226">
                  <c:v>22:43</c:v>
                </c:pt>
                <c:pt idx="227">
                  <c:v>22:44</c:v>
                </c:pt>
                <c:pt idx="228">
                  <c:v>22:47</c:v>
                </c:pt>
                <c:pt idx="229">
                  <c:v>22:47</c:v>
                </c:pt>
                <c:pt idx="230">
                  <c:v>22:50</c:v>
                </c:pt>
                <c:pt idx="231">
                  <c:v>22:51</c:v>
                </c:pt>
                <c:pt idx="232">
                  <c:v>22:53</c:v>
                </c:pt>
                <c:pt idx="233">
                  <c:v>22:54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strike_oi_NIFTY!$B$154:$AE$154</c15:sqref>
                  </c15:fullRef>
                </c:ext>
              </c:extLst>
              <c:f>strike_oi_NIFTY!$D$154:$AE$154</c:f>
              <c:numCache>
                <c:formatCode>General</c:formatCode>
                <c:ptCount val="28"/>
                <c:pt idx="0">
                  <c:v>21685</c:v>
                </c:pt>
                <c:pt idx="1">
                  <c:v>43445</c:v>
                </c:pt>
                <c:pt idx="2">
                  <c:v>32993</c:v>
                </c:pt>
                <c:pt idx="3">
                  <c:v>100675</c:v>
                </c:pt>
                <c:pt idx="4">
                  <c:v>64916</c:v>
                </c:pt>
                <c:pt idx="5">
                  <c:v>147177</c:v>
                </c:pt>
                <c:pt idx="6">
                  <c:v>77338</c:v>
                </c:pt>
                <c:pt idx="7">
                  <c:v>124195</c:v>
                </c:pt>
                <c:pt idx="8">
                  <c:v>77798</c:v>
                </c:pt>
                <c:pt idx="9">
                  <c:v>161558</c:v>
                </c:pt>
                <c:pt idx="10">
                  <c:v>83475</c:v>
                </c:pt>
                <c:pt idx="11">
                  <c:v>180318</c:v>
                </c:pt>
                <c:pt idx="12">
                  <c:v>46509</c:v>
                </c:pt>
                <c:pt idx="13">
                  <c:v>66542</c:v>
                </c:pt>
                <c:pt idx="14">
                  <c:v>182208</c:v>
                </c:pt>
                <c:pt idx="15">
                  <c:v>126756</c:v>
                </c:pt>
                <c:pt idx="16">
                  <c:v>218548</c:v>
                </c:pt>
                <c:pt idx="17">
                  <c:v>97112</c:v>
                </c:pt>
                <c:pt idx="18">
                  <c:v>139952</c:v>
                </c:pt>
                <c:pt idx="19">
                  <c:v>54749</c:v>
                </c:pt>
                <c:pt idx="20">
                  <c:v>66804</c:v>
                </c:pt>
                <c:pt idx="21">
                  <c:v>14248</c:v>
                </c:pt>
                <c:pt idx="22">
                  <c:v>21896</c:v>
                </c:pt>
                <c:pt idx="23">
                  <c:v>8136</c:v>
                </c:pt>
                <c:pt idx="24">
                  <c:v>23157</c:v>
                </c:pt>
                <c:pt idx="25">
                  <c:v>6787</c:v>
                </c:pt>
                <c:pt idx="26">
                  <c:v>15874</c:v>
                </c:pt>
                <c:pt idx="27">
                  <c:v>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B426-4766-B54B-ECB141CE5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1393256528"/>
        <c:axId val="1393252688"/>
      </c:barChart>
      <c:catAx>
        <c:axId val="1393256528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1393252688"/>
        <c:crosses val="autoZero"/>
        <c:auto val="1"/>
        <c:lblAlgn val="ctr"/>
        <c:lblOffset val="100"/>
        <c:noMultiLvlLbl val="0"/>
      </c:catAx>
      <c:valAx>
        <c:axId val="1393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25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strike_coi_NIFTY!$Q$2</c:f>
              <c:strCache>
                <c:ptCount val="1"/>
                <c:pt idx="0">
                  <c:v>23150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strike_coi_NIFTY!$A$3:$A$120</c:f>
              <c:numCache>
                <c:formatCode>h:mm</c:formatCode>
                <c:ptCount val="118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</c:numCache>
            </c:numRef>
          </c:cat>
          <c:val>
            <c:numRef>
              <c:f>strike_coi_NIFTY!$Q$3:$Q$120</c:f>
              <c:numCache>
                <c:formatCode>General</c:formatCode>
                <c:ptCount val="118"/>
                <c:pt idx="0">
                  <c:v>11582</c:v>
                </c:pt>
                <c:pt idx="1">
                  <c:v>74848</c:v>
                </c:pt>
                <c:pt idx="2">
                  <c:v>76294</c:v>
                </c:pt>
                <c:pt idx="3">
                  <c:v>75785</c:v>
                </c:pt>
                <c:pt idx="4">
                  <c:v>75299</c:v>
                </c:pt>
                <c:pt idx="5">
                  <c:v>75506</c:v>
                </c:pt>
                <c:pt idx="6">
                  <c:v>75775</c:v>
                </c:pt>
                <c:pt idx="7">
                  <c:v>76855</c:v>
                </c:pt>
                <c:pt idx="8">
                  <c:v>77330</c:v>
                </c:pt>
                <c:pt idx="9">
                  <c:v>74368</c:v>
                </c:pt>
                <c:pt idx="10">
                  <c:v>73855</c:v>
                </c:pt>
                <c:pt idx="11">
                  <c:v>74950</c:v>
                </c:pt>
                <c:pt idx="12">
                  <c:v>75238</c:v>
                </c:pt>
                <c:pt idx="13">
                  <c:v>75197</c:v>
                </c:pt>
                <c:pt idx="14">
                  <c:v>75423</c:v>
                </c:pt>
                <c:pt idx="15">
                  <c:v>75158</c:v>
                </c:pt>
                <c:pt idx="16">
                  <c:v>76179</c:v>
                </c:pt>
                <c:pt idx="17">
                  <c:v>76796</c:v>
                </c:pt>
                <c:pt idx="18">
                  <c:v>77178</c:v>
                </c:pt>
                <c:pt idx="19">
                  <c:v>77289</c:v>
                </c:pt>
                <c:pt idx="20">
                  <c:v>75880</c:v>
                </c:pt>
                <c:pt idx="21">
                  <c:v>77173</c:v>
                </c:pt>
                <c:pt idx="22">
                  <c:v>77167</c:v>
                </c:pt>
                <c:pt idx="23">
                  <c:v>77743</c:v>
                </c:pt>
                <c:pt idx="24">
                  <c:v>78633</c:v>
                </c:pt>
                <c:pt idx="25">
                  <c:v>78094</c:v>
                </c:pt>
                <c:pt idx="26">
                  <c:v>78566</c:v>
                </c:pt>
                <c:pt idx="27">
                  <c:v>79733</c:v>
                </c:pt>
                <c:pt idx="28">
                  <c:v>82006</c:v>
                </c:pt>
                <c:pt idx="29">
                  <c:v>83032</c:v>
                </c:pt>
                <c:pt idx="30">
                  <c:v>83957</c:v>
                </c:pt>
                <c:pt idx="31">
                  <c:v>83890</c:v>
                </c:pt>
                <c:pt idx="32">
                  <c:v>83925</c:v>
                </c:pt>
                <c:pt idx="33">
                  <c:v>83999</c:v>
                </c:pt>
                <c:pt idx="34">
                  <c:v>83701</c:v>
                </c:pt>
                <c:pt idx="35">
                  <c:v>81073</c:v>
                </c:pt>
                <c:pt idx="36">
                  <c:v>81883</c:v>
                </c:pt>
                <c:pt idx="37">
                  <c:v>80285</c:v>
                </c:pt>
                <c:pt idx="38">
                  <c:v>80560</c:v>
                </c:pt>
                <c:pt idx="39">
                  <c:v>79888</c:v>
                </c:pt>
                <c:pt idx="40">
                  <c:v>80766</c:v>
                </c:pt>
                <c:pt idx="41">
                  <c:v>80768</c:v>
                </c:pt>
                <c:pt idx="42">
                  <c:v>80845</c:v>
                </c:pt>
                <c:pt idx="43">
                  <c:v>80573</c:v>
                </c:pt>
                <c:pt idx="44">
                  <c:v>80036</c:v>
                </c:pt>
                <c:pt idx="45">
                  <c:v>79292</c:v>
                </c:pt>
                <c:pt idx="46">
                  <c:v>80231</c:v>
                </c:pt>
                <c:pt idx="47">
                  <c:v>80056</c:v>
                </c:pt>
                <c:pt idx="48">
                  <c:v>80223</c:v>
                </c:pt>
                <c:pt idx="49">
                  <c:v>80687</c:v>
                </c:pt>
                <c:pt idx="50">
                  <c:v>80753</c:v>
                </c:pt>
                <c:pt idx="51">
                  <c:v>80576</c:v>
                </c:pt>
                <c:pt idx="52">
                  <c:v>79262</c:v>
                </c:pt>
                <c:pt idx="53">
                  <c:v>78595</c:v>
                </c:pt>
                <c:pt idx="54">
                  <c:v>78553</c:v>
                </c:pt>
                <c:pt idx="55">
                  <c:v>76204</c:v>
                </c:pt>
                <c:pt idx="56">
                  <c:v>76872</c:v>
                </c:pt>
                <c:pt idx="57">
                  <c:v>76076</c:v>
                </c:pt>
                <c:pt idx="58">
                  <c:v>75775</c:v>
                </c:pt>
                <c:pt idx="59">
                  <c:v>72938</c:v>
                </c:pt>
                <c:pt idx="60">
                  <c:v>72325</c:v>
                </c:pt>
                <c:pt idx="61">
                  <c:v>68439</c:v>
                </c:pt>
                <c:pt idx="62">
                  <c:v>66883</c:v>
                </c:pt>
                <c:pt idx="63">
                  <c:v>64977</c:v>
                </c:pt>
                <c:pt idx="64">
                  <c:v>64068</c:v>
                </c:pt>
                <c:pt idx="65">
                  <c:v>63180</c:v>
                </c:pt>
                <c:pt idx="66">
                  <c:v>64985</c:v>
                </c:pt>
                <c:pt idx="67">
                  <c:v>64850</c:v>
                </c:pt>
                <c:pt idx="68">
                  <c:v>62747</c:v>
                </c:pt>
                <c:pt idx="69">
                  <c:v>61353</c:v>
                </c:pt>
                <c:pt idx="70">
                  <c:v>59254</c:v>
                </c:pt>
                <c:pt idx="71">
                  <c:v>62139</c:v>
                </c:pt>
                <c:pt idx="72">
                  <c:v>61182</c:v>
                </c:pt>
                <c:pt idx="73">
                  <c:v>60794</c:v>
                </c:pt>
                <c:pt idx="74">
                  <c:v>60729</c:v>
                </c:pt>
                <c:pt idx="75">
                  <c:v>60432</c:v>
                </c:pt>
                <c:pt idx="76">
                  <c:v>59723</c:v>
                </c:pt>
                <c:pt idx="77">
                  <c:v>59860</c:v>
                </c:pt>
                <c:pt idx="78">
                  <c:v>59681</c:v>
                </c:pt>
                <c:pt idx="79">
                  <c:v>59806</c:v>
                </c:pt>
                <c:pt idx="80">
                  <c:v>59889</c:v>
                </c:pt>
                <c:pt idx="81">
                  <c:v>52960</c:v>
                </c:pt>
                <c:pt idx="82">
                  <c:v>48649</c:v>
                </c:pt>
                <c:pt idx="83">
                  <c:v>48518</c:v>
                </c:pt>
                <c:pt idx="84">
                  <c:v>51966</c:v>
                </c:pt>
                <c:pt idx="85">
                  <c:v>50667</c:v>
                </c:pt>
                <c:pt idx="86">
                  <c:v>45304</c:v>
                </c:pt>
                <c:pt idx="87">
                  <c:v>47200</c:v>
                </c:pt>
                <c:pt idx="88">
                  <c:v>45835</c:v>
                </c:pt>
                <c:pt idx="89">
                  <c:v>44273</c:v>
                </c:pt>
                <c:pt idx="90">
                  <c:v>40609</c:v>
                </c:pt>
                <c:pt idx="91">
                  <c:v>36468</c:v>
                </c:pt>
                <c:pt idx="92">
                  <c:v>36468</c:v>
                </c:pt>
                <c:pt idx="93">
                  <c:v>36468</c:v>
                </c:pt>
                <c:pt idx="94">
                  <c:v>36468</c:v>
                </c:pt>
                <c:pt idx="95">
                  <c:v>36468</c:v>
                </c:pt>
                <c:pt idx="96">
                  <c:v>36468</c:v>
                </c:pt>
                <c:pt idx="97">
                  <c:v>36468</c:v>
                </c:pt>
                <c:pt idx="98">
                  <c:v>36468</c:v>
                </c:pt>
                <c:pt idx="99">
                  <c:v>36468</c:v>
                </c:pt>
                <c:pt idx="100">
                  <c:v>36468</c:v>
                </c:pt>
                <c:pt idx="101">
                  <c:v>36468</c:v>
                </c:pt>
                <c:pt idx="102">
                  <c:v>36468</c:v>
                </c:pt>
                <c:pt idx="103">
                  <c:v>36468</c:v>
                </c:pt>
                <c:pt idx="104">
                  <c:v>36468</c:v>
                </c:pt>
                <c:pt idx="105">
                  <c:v>36468</c:v>
                </c:pt>
                <c:pt idx="106">
                  <c:v>36468</c:v>
                </c:pt>
                <c:pt idx="107">
                  <c:v>36468</c:v>
                </c:pt>
                <c:pt idx="108">
                  <c:v>36468</c:v>
                </c:pt>
                <c:pt idx="109">
                  <c:v>36468</c:v>
                </c:pt>
                <c:pt idx="110">
                  <c:v>36468</c:v>
                </c:pt>
                <c:pt idx="111">
                  <c:v>36468</c:v>
                </c:pt>
                <c:pt idx="112">
                  <c:v>36468</c:v>
                </c:pt>
                <c:pt idx="113">
                  <c:v>36468</c:v>
                </c:pt>
                <c:pt idx="114">
                  <c:v>36468</c:v>
                </c:pt>
                <c:pt idx="115">
                  <c:v>36468</c:v>
                </c:pt>
                <c:pt idx="116">
                  <c:v>36468</c:v>
                </c:pt>
                <c:pt idx="117">
                  <c:v>36468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F6-4954-929F-9AEBA0A8A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98944"/>
        <c:axId val="1248693664"/>
      </c:line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strike_coi_NIFTY!$A$2:$A$120</c:f>
              <c:strCache>
                <c:ptCount val="119"/>
                <c:pt idx="0">
                  <c:v>TIME</c:v>
                </c:pt>
                <c:pt idx="1">
                  <c:v>08:10</c:v>
                </c:pt>
                <c:pt idx="2">
                  <c:v>10:51</c:v>
                </c:pt>
                <c:pt idx="3">
                  <c:v>10:54</c:v>
                </c:pt>
                <c:pt idx="4">
                  <c:v>10:58</c:v>
                </c:pt>
                <c:pt idx="5">
                  <c:v>11:01</c:v>
                </c:pt>
                <c:pt idx="6">
                  <c:v>11:04</c:v>
                </c:pt>
                <c:pt idx="7">
                  <c:v>11:07</c:v>
                </c:pt>
                <c:pt idx="8">
                  <c:v>11:10</c:v>
                </c:pt>
                <c:pt idx="9">
                  <c:v>11:14</c:v>
                </c:pt>
                <c:pt idx="10">
                  <c:v>11:17</c:v>
                </c:pt>
                <c:pt idx="11">
                  <c:v>11:20</c:v>
                </c:pt>
                <c:pt idx="12">
                  <c:v>11:23</c:v>
                </c:pt>
                <c:pt idx="13">
                  <c:v>11:26</c:v>
                </c:pt>
                <c:pt idx="14">
                  <c:v>11:30</c:v>
                </c:pt>
                <c:pt idx="15">
                  <c:v>11:33</c:v>
                </c:pt>
                <c:pt idx="16">
                  <c:v>11:36</c:v>
                </c:pt>
                <c:pt idx="17">
                  <c:v>11:39</c:v>
                </c:pt>
                <c:pt idx="18">
                  <c:v>11:42</c:v>
                </c:pt>
                <c:pt idx="19">
                  <c:v>11:46</c:v>
                </c:pt>
                <c:pt idx="20">
                  <c:v>11:49</c:v>
                </c:pt>
                <c:pt idx="21">
                  <c:v>11:52</c:v>
                </c:pt>
                <c:pt idx="22">
                  <c:v>11:55</c:v>
                </c:pt>
                <c:pt idx="23">
                  <c:v>11:58</c:v>
                </c:pt>
                <c:pt idx="24">
                  <c:v>12:02</c:v>
                </c:pt>
                <c:pt idx="25">
                  <c:v>12:05</c:v>
                </c:pt>
                <c:pt idx="26">
                  <c:v>12:08</c:v>
                </c:pt>
                <c:pt idx="27">
                  <c:v>12:11</c:v>
                </c:pt>
                <c:pt idx="28">
                  <c:v>12:14</c:v>
                </c:pt>
                <c:pt idx="29">
                  <c:v>12:18</c:v>
                </c:pt>
                <c:pt idx="30">
                  <c:v>12:21</c:v>
                </c:pt>
                <c:pt idx="31">
                  <c:v>12:24</c:v>
                </c:pt>
                <c:pt idx="32">
                  <c:v>12:27</c:v>
                </c:pt>
                <c:pt idx="33">
                  <c:v>12:31</c:v>
                </c:pt>
                <c:pt idx="34">
                  <c:v>12:34</c:v>
                </c:pt>
                <c:pt idx="35">
                  <c:v>12:37</c:v>
                </c:pt>
                <c:pt idx="36">
                  <c:v>12:40</c:v>
                </c:pt>
                <c:pt idx="37">
                  <c:v>12:43</c:v>
                </c:pt>
                <c:pt idx="38">
                  <c:v>12:47</c:v>
                </c:pt>
                <c:pt idx="39">
                  <c:v>12:50</c:v>
                </c:pt>
                <c:pt idx="40">
                  <c:v>12:53</c:v>
                </c:pt>
                <c:pt idx="41">
                  <c:v>12:56</c:v>
                </c:pt>
                <c:pt idx="42">
                  <c:v>13:00</c:v>
                </c:pt>
                <c:pt idx="43">
                  <c:v>13:03</c:v>
                </c:pt>
                <c:pt idx="44">
                  <c:v>13:06</c:v>
                </c:pt>
                <c:pt idx="45">
                  <c:v>13:09</c:v>
                </c:pt>
                <c:pt idx="46">
                  <c:v>13:12</c:v>
                </c:pt>
                <c:pt idx="47">
                  <c:v>13:16</c:v>
                </c:pt>
                <c:pt idx="48">
                  <c:v>13:19</c:v>
                </c:pt>
                <c:pt idx="49">
                  <c:v>13:22</c:v>
                </c:pt>
                <c:pt idx="50">
                  <c:v>13:26</c:v>
                </c:pt>
                <c:pt idx="51">
                  <c:v>13:29</c:v>
                </c:pt>
                <c:pt idx="52">
                  <c:v>13:32</c:v>
                </c:pt>
                <c:pt idx="53">
                  <c:v>13:35</c:v>
                </c:pt>
                <c:pt idx="54">
                  <c:v>13:39</c:v>
                </c:pt>
                <c:pt idx="55">
                  <c:v>13:42</c:v>
                </c:pt>
                <c:pt idx="56">
                  <c:v>13:45</c:v>
                </c:pt>
                <c:pt idx="57">
                  <c:v>13:48</c:v>
                </c:pt>
                <c:pt idx="58">
                  <c:v>13:51</c:v>
                </c:pt>
                <c:pt idx="59">
                  <c:v>13:55</c:v>
                </c:pt>
                <c:pt idx="60">
                  <c:v>13:58</c:v>
                </c:pt>
                <c:pt idx="61">
                  <c:v>14:01</c:v>
                </c:pt>
                <c:pt idx="62">
                  <c:v>14:04</c:v>
                </c:pt>
                <c:pt idx="63">
                  <c:v>14:08</c:v>
                </c:pt>
                <c:pt idx="64">
                  <c:v>14:11</c:v>
                </c:pt>
                <c:pt idx="65">
                  <c:v>14:14</c:v>
                </c:pt>
                <c:pt idx="66">
                  <c:v>14:17</c:v>
                </c:pt>
                <c:pt idx="67">
                  <c:v>14:20</c:v>
                </c:pt>
                <c:pt idx="68">
                  <c:v>14:24</c:v>
                </c:pt>
                <c:pt idx="69">
                  <c:v>14:27</c:v>
                </c:pt>
                <c:pt idx="70">
                  <c:v>14:30</c:v>
                </c:pt>
                <c:pt idx="71">
                  <c:v>14:33</c:v>
                </c:pt>
                <c:pt idx="72">
                  <c:v>14:36</c:v>
                </c:pt>
                <c:pt idx="73">
                  <c:v>14:40</c:v>
                </c:pt>
                <c:pt idx="74">
                  <c:v>14:43</c:v>
                </c:pt>
                <c:pt idx="75">
                  <c:v>14:46</c:v>
                </c:pt>
                <c:pt idx="76">
                  <c:v>14:49</c:v>
                </c:pt>
                <c:pt idx="77">
                  <c:v>14:53</c:v>
                </c:pt>
                <c:pt idx="78">
                  <c:v>14:56</c:v>
                </c:pt>
                <c:pt idx="79">
                  <c:v>14:59</c:v>
                </c:pt>
                <c:pt idx="80">
                  <c:v>15:02</c:v>
                </c:pt>
                <c:pt idx="81">
                  <c:v>15:05</c:v>
                </c:pt>
                <c:pt idx="82">
                  <c:v>15:09</c:v>
                </c:pt>
                <c:pt idx="83">
                  <c:v>15:12</c:v>
                </c:pt>
                <c:pt idx="84">
                  <c:v>15:15</c:v>
                </c:pt>
                <c:pt idx="85">
                  <c:v>15:18</c:v>
                </c:pt>
                <c:pt idx="86">
                  <c:v>15:22</c:v>
                </c:pt>
                <c:pt idx="87">
                  <c:v>15:25</c:v>
                </c:pt>
                <c:pt idx="88">
                  <c:v>15:28</c:v>
                </c:pt>
                <c:pt idx="89">
                  <c:v>15:31</c:v>
                </c:pt>
                <c:pt idx="90">
                  <c:v>15:34</c:v>
                </c:pt>
                <c:pt idx="91">
                  <c:v>15:38</c:v>
                </c:pt>
                <c:pt idx="92">
                  <c:v>15:41</c:v>
                </c:pt>
                <c:pt idx="93">
                  <c:v>15:44</c:v>
                </c:pt>
                <c:pt idx="94">
                  <c:v>15:47</c:v>
                </c:pt>
                <c:pt idx="95">
                  <c:v>15:51</c:v>
                </c:pt>
                <c:pt idx="96">
                  <c:v>15:54</c:v>
                </c:pt>
                <c:pt idx="97">
                  <c:v>15:57</c:v>
                </c:pt>
                <c:pt idx="98">
                  <c:v>16:00</c:v>
                </c:pt>
                <c:pt idx="99">
                  <c:v>16:04</c:v>
                </c:pt>
                <c:pt idx="100">
                  <c:v>16:07</c:v>
                </c:pt>
                <c:pt idx="101">
                  <c:v>16:10</c:v>
                </c:pt>
                <c:pt idx="102">
                  <c:v>16:13</c:v>
                </c:pt>
                <c:pt idx="103">
                  <c:v>16:16</c:v>
                </c:pt>
                <c:pt idx="104">
                  <c:v>16:20</c:v>
                </c:pt>
                <c:pt idx="105">
                  <c:v>16:23</c:v>
                </c:pt>
                <c:pt idx="106">
                  <c:v>16:26</c:v>
                </c:pt>
                <c:pt idx="107">
                  <c:v>16:29</c:v>
                </c:pt>
                <c:pt idx="108">
                  <c:v>16:33</c:v>
                </c:pt>
                <c:pt idx="109">
                  <c:v>16:36</c:v>
                </c:pt>
                <c:pt idx="110">
                  <c:v>16:39</c:v>
                </c:pt>
                <c:pt idx="111">
                  <c:v>16:42</c:v>
                </c:pt>
                <c:pt idx="112">
                  <c:v>16:46</c:v>
                </c:pt>
                <c:pt idx="113">
                  <c:v>16:49</c:v>
                </c:pt>
                <c:pt idx="114">
                  <c:v>16:52</c:v>
                </c:pt>
                <c:pt idx="115">
                  <c:v>16:55</c:v>
                </c:pt>
                <c:pt idx="116">
                  <c:v>16:58</c:v>
                </c:pt>
                <c:pt idx="117">
                  <c:v>17:02</c:v>
                </c:pt>
                <c:pt idx="118">
                  <c:v>17:05</c:v>
                </c:pt>
              </c:strCache>
            </c:strRef>
          </c:cat>
          <c:val>
            <c:numRef>
              <c:f>strike_coi_NIFTY!$A$3:$A$120</c:f>
              <c:numCache>
                <c:formatCode>h:mm</c:formatCode>
                <c:ptCount val="118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0.50972222222222219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0.57708333333333328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0.60833333333333328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0.62847222222222221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6-4954-929F-9AEBA0A8A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59104"/>
        <c:axId val="1248670144"/>
      </c:lineChart>
      <c:catAx>
        <c:axId val="12486989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93664"/>
        <c:crosses val="autoZero"/>
        <c:auto val="1"/>
        <c:lblAlgn val="ctr"/>
        <c:lblOffset val="100"/>
        <c:noMultiLvlLbl val="0"/>
      </c:catAx>
      <c:valAx>
        <c:axId val="1248693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98944"/>
        <c:crosses val="autoZero"/>
        <c:crossBetween val="between"/>
      </c:valAx>
      <c:valAx>
        <c:axId val="1248670144"/>
        <c:scaling>
          <c:orientation val="minMax"/>
        </c:scaling>
        <c:delete val="0"/>
        <c:axPos val="r"/>
        <c:numFmt formatCode="h:mm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59104"/>
        <c:crosses val="max"/>
        <c:crossBetween val="between"/>
      </c:valAx>
      <c:catAx>
        <c:axId val="124865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8670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analysis_BANKNIFTY!$A$1:$A$14</c:f>
              <c:strCache>
                <c:ptCount val="14"/>
                <c:pt idx="0">
                  <c:v>TIME</c:v>
                </c:pt>
                <c:pt idx="1">
                  <c:v>08:10</c:v>
                </c:pt>
                <c:pt idx="2">
                  <c:v>10:51</c:v>
                </c:pt>
                <c:pt idx="3">
                  <c:v>10:54</c:v>
                </c:pt>
                <c:pt idx="4">
                  <c:v>10:58</c:v>
                </c:pt>
                <c:pt idx="5">
                  <c:v>11:01</c:v>
                </c:pt>
                <c:pt idx="6">
                  <c:v>11:04</c:v>
                </c:pt>
                <c:pt idx="7">
                  <c:v>11:07</c:v>
                </c:pt>
                <c:pt idx="8">
                  <c:v>11:10</c:v>
                </c:pt>
                <c:pt idx="9">
                  <c:v>11:14</c:v>
                </c:pt>
                <c:pt idx="10">
                  <c:v>11:17</c:v>
                </c:pt>
                <c:pt idx="11">
                  <c:v>11:20</c:v>
                </c:pt>
                <c:pt idx="12">
                  <c:v>11:23</c:v>
                </c:pt>
                <c:pt idx="13">
                  <c:v>11:26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analysis_BANKNIFTY!$A$15:$A$100</c:f>
              <c:numCache>
                <c:formatCode>h:mm</c:formatCode>
                <c:ptCount val="86"/>
                <c:pt idx="0">
                  <c:v>0.47916666666666669</c:v>
                </c:pt>
                <c:pt idx="1">
                  <c:v>0.48125000000000001</c:v>
                </c:pt>
                <c:pt idx="2">
                  <c:v>0.48333333333333334</c:v>
                </c:pt>
                <c:pt idx="3">
                  <c:v>0.48541666666666666</c:v>
                </c:pt>
                <c:pt idx="4">
                  <c:v>0.48749999999999999</c:v>
                </c:pt>
                <c:pt idx="5">
                  <c:v>0.49027777777777776</c:v>
                </c:pt>
                <c:pt idx="6">
                  <c:v>0.49236111111111114</c:v>
                </c:pt>
                <c:pt idx="7">
                  <c:v>0.49444444444444446</c:v>
                </c:pt>
                <c:pt idx="8">
                  <c:v>0.49652777777777779</c:v>
                </c:pt>
                <c:pt idx="9">
                  <c:v>0.49861111111111112</c:v>
                </c:pt>
                <c:pt idx="10">
                  <c:v>0.50138888888888888</c:v>
                </c:pt>
                <c:pt idx="11">
                  <c:v>0.50347222222222221</c:v>
                </c:pt>
                <c:pt idx="12">
                  <c:v>0.50555555555555554</c:v>
                </c:pt>
                <c:pt idx="13">
                  <c:v>0.50763888888888886</c:v>
                </c:pt>
                <c:pt idx="14">
                  <c:v>0.51041666666666663</c:v>
                </c:pt>
                <c:pt idx="15">
                  <c:v>0.51249999999999996</c:v>
                </c:pt>
                <c:pt idx="16">
                  <c:v>0.51458333333333328</c:v>
                </c:pt>
                <c:pt idx="17">
                  <c:v>0.51666666666666672</c:v>
                </c:pt>
                <c:pt idx="18">
                  <c:v>0.51875000000000004</c:v>
                </c:pt>
                <c:pt idx="19">
                  <c:v>0.52152777777777781</c:v>
                </c:pt>
                <c:pt idx="20">
                  <c:v>0.52361111111111114</c:v>
                </c:pt>
                <c:pt idx="21">
                  <c:v>0.52569444444444446</c:v>
                </c:pt>
                <c:pt idx="22">
                  <c:v>0.52777777777777779</c:v>
                </c:pt>
                <c:pt idx="23">
                  <c:v>0.52986111111111112</c:v>
                </c:pt>
                <c:pt idx="24">
                  <c:v>0.53263888888888888</c:v>
                </c:pt>
                <c:pt idx="25">
                  <c:v>0.53472222222222221</c:v>
                </c:pt>
                <c:pt idx="26">
                  <c:v>0.53680555555555554</c:v>
                </c:pt>
                <c:pt idx="27">
                  <c:v>0.53888888888888886</c:v>
                </c:pt>
                <c:pt idx="28">
                  <c:v>0.54166666666666663</c:v>
                </c:pt>
                <c:pt idx="29">
                  <c:v>0.54374999999999996</c:v>
                </c:pt>
                <c:pt idx="30">
                  <c:v>0.54583333333333328</c:v>
                </c:pt>
                <c:pt idx="31">
                  <c:v>0.54791666666666672</c:v>
                </c:pt>
                <c:pt idx="32">
                  <c:v>0.55000000000000004</c:v>
                </c:pt>
                <c:pt idx="33">
                  <c:v>0.55277777777777781</c:v>
                </c:pt>
                <c:pt idx="34">
                  <c:v>0.55486111111111114</c:v>
                </c:pt>
                <c:pt idx="35">
                  <c:v>0.55694444444444446</c:v>
                </c:pt>
                <c:pt idx="36">
                  <c:v>0.55972222222222223</c:v>
                </c:pt>
                <c:pt idx="37">
                  <c:v>0.56180555555555556</c:v>
                </c:pt>
                <c:pt idx="38">
                  <c:v>0.56388888888888888</c:v>
                </c:pt>
                <c:pt idx="39">
                  <c:v>0.56597222222222221</c:v>
                </c:pt>
                <c:pt idx="40">
                  <c:v>0.56874999999999998</c:v>
                </c:pt>
                <c:pt idx="41">
                  <c:v>0.5708333333333333</c:v>
                </c:pt>
                <c:pt idx="42">
                  <c:v>0.57291666666666663</c:v>
                </c:pt>
                <c:pt idx="43">
                  <c:v>0.57499999999999996</c:v>
                </c:pt>
                <c:pt idx="44">
                  <c:v>0.57777777777777772</c:v>
                </c:pt>
                <c:pt idx="45">
                  <c:v>0.58194444444444449</c:v>
                </c:pt>
                <c:pt idx="46">
                  <c:v>0.58402777777777781</c:v>
                </c:pt>
                <c:pt idx="47">
                  <c:v>0.58611111111111114</c:v>
                </c:pt>
                <c:pt idx="48">
                  <c:v>0.58888888888888891</c:v>
                </c:pt>
                <c:pt idx="49">
                  <c:v>0.59097222222222223</c:v>
                </c:pt>
                <c:pt idx="50">
                  <c:v>0.59305555555555556</c:v>
                </c:pt>
                <c:pt idx="51">
                  <c:v>0.59513888888888888</c:v>
                </c:pt>
                <c:pt idx="52">
                  <c:v>0.59722222222222221</c:v>
                </c:pt>
                <c:pt idx="53">
                  <c:v>0.6</c:v>
                </c:pt>
                <c:pt idx="54">
                  <c:v>0.6020833333333333</c:v>
                </c:pt>
                <c:pt idx="55">
                  <c:v>0.60416666666666663</c:v>
                </c:pt>
                <c:pt idx="56">
                  <c:v>0.60624999999999996</c:v>
                </c:pt>
                <c:pt idx="57">
                  <c:v>0.60833333333333328</c:v>
                </c:pt>
                <c:pt idx="58">
                  <c:v>0.61111111111111116</c:v>
                </c:pt>
                <c:pt idx="59">
                  <c:v>0.61319444444444449</c:v>
                </c:pt>
                <c:pt idx="60">
                  <c:v>0.61527777777777781</c:v>
                </c:pt>
                <c:pt idx="61">
                  <c:v>0.61736111111111114</c:v>
                </c:pt>
                <c:pt idx="62">
                  <c:v>0.62013888888888891</c:v>
                </c:pt>
                <c:pt idx="63">
                  <c:v>0.62222222222222223</c:v>
                </c:pt>
                <c:pt idx="64">
                  <c:v>0.62430555555555556</c:v>
                </c:pt>
                <c:pt idx="65">
                  <c:v>0.62638888888888888</c:v>
                </c:pt>
                <c:pt idx="66">
                  <c:v>0.62847222222222221</c:v>
                </c:pt>
                <c:pt idx="67">
                  <c:v>0.63124999999999998</c:v>
                </c:pt>
                <c:pt idx="68">
                  <c:v>0.6333333333333333</c:v>
                </c:pt>
                <c:pt idx="69">
                  <c:v>0.63541666666666663</c:v>
                </c:pt>
                <c:pt idx="70">
                  <c:v>0.63749999999999996</c:v>
                </c:pt>
                <c:pt idx="71">
                  <c:v>0.64027777777777772</c:v>
                </c:pt>
                <c:pt idx="72">
                  <c:v>0.64236111111111116</c:v>
                </c:pt>
                <c:pt idx="73">
                  <c:v>0.64444444444444449</c:v>
                </c:pt>
                <c:pt idx="74">
                  <c:v>0.64652777777777781</c:v>
                </c:pt>
                <c:pt idx="75">
                  <c:v>0.64861111111111114</c:v>
                </c:pt>
                <c:pt idx="76">
                  <c:v>0.65138888888888891</c:v>
                </c:pt>
                <c:pt idx="77">
                  <c:v>0.65347222222222223</c:v>
                </c:pt>
                <c:pt idx="78">
                  <c:v>0.65555555555555556</c:v>
                </c:pt>
                <c:pt idx="79">
                  <c:v>0.65763888888888888</c:v>
                </c:pt>
                <c:pt idx="80">
                  <c:v>0.66041666666666665</c:v>
                </c:pt>
                <c:pt idx="81">
                  <c:v>0.66249999999999998</c:v>
                </c:pt>
                <c:pt idx="82">
                  <c:v>0.6645833333333333</c:v>
                </c:pt>
                <c:pt idx="83">
                  <c:v>0.66666666666666663</c:v>
                </c:pt>
                <c:pt idx="84">
                  <c:v>0.6694444444444444</c:v>
                </c:pt>
                <c:pt idx="85">
                  <c:v>0.67152777777777772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8-4E25-988E-858256FECAEA}"/>
            </c:ext>
          </c:extLst>
        </c:ser>
        <c:ser>
          <c:idx val="1"/>
          <c:order val="1"/>
          <c:tx>
            <c:strRef>
              <c:f>analysis_BANKNIFTY!$G$2:$G$15</c:f>
              <c:strCache>
                <c:ptCount val="14"/>
                <c:pt idx="0">
                  <c:v>-17764</c:v>
                </c:pt>
                <c:pt idx="1">
                  <c:v>-3293</c:v>
                </c:pt>
                <c:pt idx="2">
                  <c:v>-3546</c:v>
                </c:pt>
                <c:pt idx="3">
                  <c:v>-4029</c:v>
                </c:pt>
                <c:pt idx="4">
                  <c:v>-4474</c:v>
                </c:pt>
                <c:pt idx="5">
                  <c:v>-4267</c:v>
                </c:pt>
                <c:pt idx="6">
                  <c:v>-4752</c:v>
                </c:pt>
                <c:pt idx="7">
                  <c:v>-4173</c:v>
                </c:pt>
                <c:pt idx="8">
                  <c:v>-2813</c:v>
                </c:pt>
                <c:pt idx="9">
                  <c:v>4084</c:v>
                </c:pt>
                <c:pt idx="10">
                  <c:v>7788</c:v>
                </c:pt>
                <c:pt idx="11">
                  <c:v>8633</c:v>
                </c:pt>
                <c:pt idx="12">
                  <c:v>9418</c:v>
                </c:pt>
                <c:pt idx="13">
                  <c:v>9533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analysis_BANKNIFTY!$G$16:$G$100</c:f>
              <c:numCache>
                <c:formatCode>General</c:formatCode>
                <c:ptCount val="85"/>
                <c:pt idx="0">
                  <c:v>8823</c:v>
                </c:pt>
                <c:pt idx="1">
                  <c:v>7867</c:v>
                </c:pt>
                <c:pt idx="2">
                  <c:v>8117</c:v>
                </c:pt>
                <c:pt idx="3">
                  <c:v>8181</c:v>
                </c:pt>
                <c:pt idx="4">
                  <c:v>9037</c:v>
                </c:pt>
                <c:pt idx="5">
                  <c:v>9698</c:v>
                </c:pt>
                <c:pt idx="6">
                  <c:v>9411</c:v>
                </c:pt>
                <c:pt idx="7">
                  <c:v>8999</c:v>
                </c:pt>
                <c:pt idx="8">
                  <c:v>8828</c:v>
                </c:pt>
                <c:pt idx="9">
                  <c:v>8587</c:v>
                </c:pt>
                <c:pt idx="10">
                  <c:v>9105</c:v>
                </c:pt>
                <c:pt idx="11">
                  <c:v>8928</c:v>
                </c:pt>
                <c:pt idx="12">
                  <c:v>8890</c:v>
                </c:pt>
                <c:pt idx="13">
                  <c:v>8015</c:v>
                </c:pt>
                <c:pt idx="14">
                  <c:v>7719</c:v>
                </c:pt>
                <c:pt idx="15">
                  <c:v>6852</c:v>
                </c:pt>
                <c:pt idx="16">
                  <c:v>7013</c:v>
                </c:pt>
                <c:pt idx="17">
                  <c:v>6061</c:v>
                </c:pt>
                <c:pt idx="18">
                  <c:v>6352</c:v>
                </c:pt>
                <c:pt idx="19">
                  <c:v>7000</c:v>
                </c:pt>
                <c:pt idx="20">
                  <c:v>8033</c:v>
                </c:pt>
                <c:pt idx="21">
                  <c:v>9279</c:v>
                </c:pt>
                <c:pt idx="22">
                  <c:v>10184</c:v>
                </c:pt>
                <c:pt idx="23">
                  <c:v>10405</c:v>
                </c:pt>
                <c:pt idx="24">
                  <c:v>11097</c:v>
                </c:pt>
                <c:pt idx="25">
                  <c:v>11658</c:v>
                </c:pt>
                <c:pt idx="26">
                  <c:v>14686</c:v>
                </c:pt>
                <c:pt idx="27">
                  <c:v>14729</c:v>
                </c:pt>
                <c:pt idx="28">
                  <c:v>14465</c:v>
                </c:pt>
                <c:pt idx="29">
                  <c:v>14445</c:v>
                </c:pt>
                <c:pt idx="30">
                  <c:v>13384</c:v>
                </c:pt>
                <c:pt idx="31">
                  <c:v>13101</c:v>
                </c:pt>
                <c:pt idx="32">
                  <c:v>13329</c:v>
                </c:pt>
                <c:pt idx="33">
                  <c:v>12897</c:v>
                </c:pt>
                <c:pt idx="34">
                  <c:v>13121</c:v>
                </c:pt>
                <c:pt idx="35">
                  <c:v>13715</c:v>
                </c:pt>
                <c:pt idx="36">
                  <c:v>13500</c:v>
                </c:pt>
                <c:pt idx="37">
                  <c:v>16324</c:v>
                </c:pt>
                <c:pt idx="38">
                  <c:v>16929</c:v>
                </c:pt>
                <c:pt idx="39">
                  <c:v>17951</c:v>
                </c:pt>
                <c:pt idx="40">
                  <c:v>17124</c:v>
                </c:pt>
                <c:pt idx="41">
                  <c:v>19495</c:v>
                </c:pt>
                <c:pt idx="42">
                  <c:v>20750</c:v>
                </c:pt>
                <c:pt idx="43">
                  <c:v>21389</c:v>
                </c:pt>
                <c:pt idx="44">
                  <c:v>26791</c:v>
                </c:pt>
                <c:pt idx="45">
                  <c:v>28828</c:v>
                </c:pt>
                <c:pt idx="46">
                  <c:v>33640</c:v>
                </c:pt>
                <c:pt idx="47">
                  <c:v>34654</c:v>
                </c:pt>
                <c:pt idx="48">
                  <c:v>34281</c:v>
                </c:pt>
                <c:pt idx="49">
                  <c:v>35775</c:v>
                </c:pt>
                <c:pt idx="50">
                  <c:v>36307</c:v>
                </c:pt>
                <c:pt idx="51">
                  <c:v>37064</c:v>
                </c:pt>
                <c:pt idx="52">
                  <c:v>36349</c:v>
                </c:pt>
                <c:pt idx="53">
                  <c:v>38309</c:v>
                </c:pt>
                <c:pt idx="54">
                  <c:v>38821</c:v>
                </c:pt>
                <c:pt idx="55">
                  <c:v>39793</c:v>
                </c:pt>
                <c:pt idx="56">
                  <c:v>40397</c:v>
                </c:pt>
                <c:pt idx="57">
                  <c:v>42588</c:v>
                </c:pt>
                <c:pt idx="58">
                  <c:v>43545</c:v>
                </c:pt>
                <c:pt idx="59">
                  <c:v>43824</c:v>
                </c:pt>
                <c:pt idx="60">
                  <c:v>45986</c:v>
                </c:pt>
                <c:pt idx="61">
                  <c:v>48332</c:v>
                </c:pt>
                <c:pt idx="62">
                  <c:v>49230</c:v>
                </c:pt>
                <c:pt idx="63">
                  <c:v>50220</c:v>
                </c:pt>
                <c:pt idx="64">
                  <c:v>49719</c:v>
                </c:pt>
                <c:pt idx="65">
                  <c:v>49291</c:v>
                </c:pt>
                <c:pt idx="66">
                  <c:v>49448</c:v>
                </c:pt>
                <c:pt idx="67">
                  <c:v>49593</c:v>
                </c:pt>
                <c:pt idx="68">
                  <c:v>49963</c:v>
                </c:pt>
                <c:pt idx="69">
                  <c:v>49789</c:v>
                </c:pt>
                <c:pt idx="70">
                  <c:v>49630</c:v>
                </c:pt>
                <c:pt idx="71">
                  <c:v>49416</c:v>
                </c:pt>
                <c:pt idx="72">
                  <c:v>49551</c:v>
                </c:pt>
                <c:pt idx="73">
                  <c:v>49662</c:v>
                </c:pt>
                <c:pt idx="74">
                  <c:v>48089</c:v>
                </c:pt>
                <c:pt idx="75">
                  <c:v>48792</c:v>
                </c:pt>
                <c:pt idx="76">
                  <c:v>51217</c:v>
                </c:pt>
                <c:pt idx="77">
                  <c:v>51217</c:v>
                </c:pt>
                <c:pt idx="78">
                  <c:v>51217</c:v>
                </c:pt>
                <c:pt idx="79">
                  <c:v>51217</c:v>
                </c:pt>
                <c:pt idx="80">
                  <c:v>51217</c:v>
                </c:pt>
                <c:pt idx="81">
                  <c:v>51217</c:v>
                </c:pt>
                <c:pt idx="82">
                  <c:v>51217</c:v>
                </c:pt>
                <c:pt idx="83">
                  <c:v>51217</c:v>
                </c:pt>
                <c:pt idx="84">
                  <c:v>51217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D8-4E25-988E-858256FECAEA}"/>
            </c:ext>
          </c:extLst>
        </c:ser>
        <c:ser>
          <c:idx val="2"/>
          <c:order val="2"/>
          <c:tx>
            <c:strRef>
              <c:f>analysis_BANKNIFTY!$G$1:$G$14</c:f>
              <c:strCache>
                <c:ptCount val="14"/>
                <c:pt idx="0">
                  <c:v>CHANGE OF COI SUM</c:v>
                </c:pt>
                <c:pt idx="1">
                  <c:v>-17764</c:v>
                </c:pt>
                <c:pt idx="2">
                  <c:v>-3293</c:v>
                </c:pt>
                <c:pt idx="3">
                  <c:v>-3546</c:v>
                </c:pt>
                <c:pt idx="4">
                  <c:v>-4029</c:v>
                </c:pt>
                <c:pt idx="5">
                  <c:v>-4474</c:v>
                </c:pt>
                <c:pt idx="6">
                  <c:v>-4267</c:v>
                </c:pt>
                <c:pt idx="7">
                  <c:v>-4752</c:v>
                </c:pt>
                <c:pt idx="8">
                  <c:v>-4173</c:v>
                </c:pt>
                <c:pt idx="9">
                  <c:v>-2813</c:v>
                </c:pt>
                <c:pt idx="10">
                  <c:v>4084</c:v>
                </c:pt>
                <c:pt idx="11">
                  <c:v>7788</c:v>
                </c:pt>
                <c:pt idx="12">
                  <c:v>8633</c:v>
                </c:pt>
                <c:pt idx="13">
                  <c:v>9418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analysis_BANKNIFTY!$G$15:$G$100</c:f>
              <c:numCache>
                <c:formatCode>General</c:formatCode>
                <c:ptCount val="86"/>
                <c:pt idx="0">
                  <c:v>9533</c:v>
                </c:pt>
                <c:pt idx="1">
                  <c:v>8823</c:v>
                </c:pt>
                <c:pt idx="2">
                  <c:v>7867</c:v>
                </c:pt>
                <c:pt idx="3">
                  <c:v>8117</c:v>
                </c:pt>
                <c:pt idx="4">
                  <c:v>8181</c:v>
                </c:pt>
                <c:pt idx="5">
                  <c:v>9037</c:v>
                </c:pt>
                <c:pt idx="6">
                  <c:v>9698</c:v>
                </c:pt>
                <c:pt idx="7">
                  <c:v>9411</c:v>
                </c:pt>
                <c:pt idx="8">
                  <c:v>8999</c:v>
                </c:pt>
                <c:pt idx="9">
                  <c:v>8828</c:v>
                </c:pt>
                <c:pt idx="10">
                  <c:v>8587</c:v>
                </c:pt>
                <c:pt idx="11">
                  <c:v>9105</c:v>
                </c:pt>
                <c:pt idx="12">
                  <c:v>8928</c:v>
                </c:pt>
                <c:pt idx="13">
                  <c:v>8890</c:v>
                </c:pt>
                <c:pt idx="14">
                  <c:v>8015</c:v>
                </c:pt>
                <c:pt idx="15">
                  <c:v>7719</c:v>
                </c:pt>
                <c:pt idx="16">
                  <c:v>6852</c:v>
                </c:pt>
                <c:pt idx="17">
                  <c:v>7013</c:v>
                </c:pt>
                <c:pt idx="18">
                  <c:v>6061</c:v>
                </c:pt>
                <c:pt idx="19">
                  <c:v>6352</c:v>
                </c:pt>
                <c:pt idx="20">
                  <c:v>7000</c:v>
                </c:pt>
                <c:pt idx="21">
                  <c:v>8033</c:v>
                </c:pt>
                <c:pt idx="22">
                  <c:v>9279</c:v>
                </c:pt>
                <c:pt idx="23">
                  <c:v>10184</c:v>
                </c:pt>
                <c:pt idx="24">
                  <c:v>10405</c:v>
                </c:pt>
                <c:pt idx="25">
                  <c:v>11097</c:v>
                </c:pt>
                <c:pt idx="26">
                  <c:v>11658</c:v>
                </c:pt>
                <c:pt idx="27">
                  <c:v>14686</c:v>
                </c:pt>
                <c:pt idx="28">
                  <c:v>14729</c:v>
                </c:pt>
                <c:pt idx="29">
                  <c:v>14465</c:v>
                </c:pt>
                <c:pt idx="30">
                  <c:v>14445</c:v>
                </c:pt>
                <c:pt idx="31">
                  <c:v>13384</c:v>
                </c:pt>
                <c:pt idx="32">
                  <c:v>13101</c:v>
                </c:pt>
                <c:pt idx="33">
                  <c:v>13329</c:v>
                </c:pt>
                <c:pt idx="34">
                  <c:v>12897</c:v>
                </c:pt>
                <c:pt idx="35">
                  <c:v>13121</c:v>
                </c:pt>
                <c:pt idx="36">
                  <c:v>13715</c:v>
                </c:pt>
                <c:pt idx="37">
                  <c:v>13500</c:v>
                </c:pt>
                <c:pt idx="38">
                  <c:v>16324</c:v>
                </c:pt>
                <c:pt idx="39">
                  <c:v>16929</c:v>
                </c:pt>
                <c:pt idx="40">
                  <c:v>17951</c:v>
                </c:pt>
                <c:pt idx="41">
                  <c:v>17124</c:v>
                </c:pt>
                <c:pt idx="42">
                  <c:v>19495</c:v>
                </c:pt>
                <c:pt idx="43">
                  <c:v>20750</c:v>
                </c:pt>
                <c:pt idx="44">
                  <c:v>21389</c:v>
                </c:pt>
                <c:pt idx="45">
                  <c:v>26791</c:v>
                </c:pt>
                <c:pt idx="46">
                  <c:v>28828</c:v>
                </c:pt>
                <c:pt idx="47">
                  <c:v>33640</c:v>
                </c:pt>
                <c:pt idx="48">
                  <c:v>34654</c:v>
                </c:pt>
                <c:pt idx="49">
                  <c:v>34281</c:v>
                </c:pt>
                <c:pt idx="50">
                  <c:v>35775</c:v>
                </c:pt>
                <c:pt idx="51">
                  <c:v>36307</c:v>
                </c:pt>
                <c:pt idx="52">
                  <c:v>37064</c:v>
                </c:pt>
                <c:pt idx="53">
                  <c:v>36349</c:v>
                </c:pt>
                <c:pt idx="54">
                  <c:v>38309</c:v>
                </c:pt>
                <c:pt idx="55">
                  <c:v>38821</c:v>
                </c:pt>
                <c:pt idx="56">
                  <c:v>39793</c:v>
                </c:pt>
                <c:pt idx="57">
                  <c:v>40397</c:v>
                </c:pt>
                <c:pt idx="58">
                  <c:v>42588</c:v>
                </c:pt>
                <c:pt idx="59">
                  <c:v>43545</c:v>
                </c:pt>
                <c:pt idx="60">
                  <c:v>43824</c:v>
                </c:pt>
                <c:pt idx="61">
                  <c:v>45986</c:v>
                </c:pt>
                <c:pt idx="62">
                  <c:v>48332</c:v>
                </c:pt>
                <c:pt idx="63">
                  <c:v>49230</c:v>
                </c:pt>
                <c:pt idx="64">
                  <c:v>50220</c:v>
                </c:pt>
                <c:pt idx="65">
                  <c:v>49719</c:v>
                </c:pt>
                <c:pt idx="66">
                  <c:v>49291</c:v>
                </c:pt>
                <c:pt idx="67">
                  <c:v>49448</c:v>
                </c:pt>
                <c:pt idx="68">
                  <c:v>49593</c:v>
                </c:pt>
                <c:pt idx="69">
                  <c:v>49963</c:v>
                </c:pt>
                <c:pt idx="70">
                  <c:v>49789</c:v>
                </c:pt>
                <c:pt idx="71">
                  <c:v>49630</c:v>
                </c:pt>
                <c:pt idx="72">
                  <c:v>49416</c:v>
                </c:pt>
                <c:pt idx="73">
                  <c:v>49551</c:v>
                </c:pt>
                <c:pt idx="74">
                  <c:v>49662</c:v>
                </c:pt>
                <c:pt idx="75">
                  <c:v>48089</c:v>
                </c:pt>
                <c:pt idx="76">
                  <c:v>48792</c:v>
                </c:pt>
                <c:pt idx="77">
                  <c:v>51217</c:v>
                </c:pt>
                <c:pt idx="78">
                  <c:v>51217</c:v>
                </c:pt>
                <c:pt idx="79">
                  <c:v>51217</c:v>
                </c:pt>
                <c:pt idx="80">
                  <c:v>51217</c:v>
                </c:pt>
                <c:pt idx="81">
                  <c:v>51217</c:v>
                </c:pt>
                <c:pt idx="82">
                  <c:v>51217</c:v>
                </c:pt>
                <c:pt idx="83">
                  <c:v>51217</c:v>
                </c:pt>
                <c:pt idx="84">
                  <c:v>51217</c:v>
                </c:pt>
                <c:pt idx="85">
                  <c:v>51217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D8-4E25-988E-858256FE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05926528"/>
        <c:axId val="1905927968"/>
        <c:axId val="0"/>
      </c:bar3DChart>
      <c:catAx>
        <c:axId val="190592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927968"/>
        <c:crosses val="autoZero"/>
        <c:auto val="1"/>
        <c:lblAlgn val="ctr"/>
        <c:lblOffset val="100"/>
        <c:noMultiLvlLbl val="0"/>
      </c:catAx>
      <c:valAx>
        <c:axId val="19059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9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layout>
        <c:manualLayout>
          <c:xMode val="edge"/>
          <c:yMode val="edge"/>
          <c:x val="0.3224512248468942"/>
          <c:y val="0.518518518518518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analysis_BANKNIFTY!$G$1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507A-4D5B-8945-EAC3E95CD3F6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07A-4D5B-8945-EAC3E95CD3F6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analysis_BANKNIFTY!$G$2:$G$120</c:f>
              <c:numCache>
                <c:formatCode>General</c:formatCode>
                <c:ptCount val="119"/>
                <c:pt idx="0">
                  <c:v>-17764</c:v>
                </c:pt>
                <c:pt idx="1">
                  <c:v>-3293</c:v>
                </c:pt>
                <c:pt idx="2">
                  <c:v>-3546</c:v>
                </c:pt>
                <c:pt idx="3">
                  <c:v>-4029</c:v>
                </c:pt>
                <c:pt idx="4">
                  <c:v>-4474</c:v>
                </c:pt>
                <c:pt idx="5">
                  <c:v>-4267</c:v>
                </c:pt>
                <c:pt idx="6">
                  <c:v>-4752</c:v>
                </c:pt>
                <c:pt idx="7">
                  <c:v>-4173</c:v>
                </c:pt>
                <c:pt idx="8">
                  <c:v>-2813</c:v>
                </c:pt>
                <c:pt idx="9">
                  <c:v>4084</c:v>
                </c:pt>
                <c:pt idx="10">
                  <c:v>7788</c:v>
                </c:pt>
                <c:pt idx="11">
                  <c:v>8633</c:v>
                </c:pt>
                <c:pt idx="12">
                  <c:v>9418</c:v>
                </c:pt>
                <c:pt idx="13">
                  <c:v>9533</c:v>
                </c:pt>
                <c:pt idx="14">
                  <c:v>8823</c:v>
                </c:pt>
                <c:pt idx="15">
                  <c:v>7867</c:v>
                </c:pt>
                <c:pt idx="16">
                  <c:v>8117</c:v>
                </c:pt>
                <c:pt idx="17">
                  <c:v>8181</c:v>
                </c:pt>
                <c:pt idx="18">
                  <c:v>9037</c:v>
                </c:pt>
                <c:pt idx="19">
                  <c:v>9698</c:v>
                </c:pt>
                <c:pt idx="20">
                  <c:v>9411</c:v>
                </c:pt>
                <c:pt idx="21">
                  <c:v>8999</c:v>
                </c:pt>
                <c:pt idx="22">
                  <c:v>8828</c:v>
                </c:pt>
                <c:pt idx="23">
                  <c:v>8587</c:v>
                </c:pt>
                <c:pt idx="24">
                  <c:v>9105</c:v>
                </c:pt>
                <c:pt idx="25">
                  <c:v>8928</c:v>
                </c:pt>
                <c:pt idx="26">
                  <c:v>8890</c:v>
                </c:pt>
                <c:pt idx="27">
                  <c:v>8015</c:v>
                </c:pt>
                <c:pt idx="28">
                  <c:v>7719</c:v>
                </c:pt>
                <c:pt idx="29">
                  <c:v>6852</c:v>
                </c:pt>
                <c:pt idx="30">
                  <c:v>7013</c:v>
                </c:pt>
                <c:pt idx="31">
                  <c:v>6061</c:v>
                </c:pt>
                <c:pt idx="32">
                  <c:v>6352</c:v>
                </c:pt>
                <c:pt idx="33">
                  <c:v>7000</c:v>
                </c:pt>
                <c:pt idx="34">
                  <c:v>8033</c:v>
                </c:pt>
                <c:pt idx="35">
                  <c:v>9279</c:v>
                </c:pt>
                <c:pt idx="36">
                  <c:v>10184</c:v>
                </c:pt>
                <c:pt idx="37">
                  <c:v>10405</c:v>
                </c:pt>
                <c:pt idx="38">
                  <c:v>11097</c:v>
                </c:pt>
                <c:pt idx="39">
                  <c:v>11658</c:v>
                </c:pt>
                <c:pt idx="40">
                  <c:v>14686</c:v>
                </c:pt>
                <c:pt idx="41">
                  <c:v>14729</c:v>
                </c:pt>
                <c:pt idx="42">
                  <c:v>14465</c:v>
                </c:pt>
                <c:pt idx="43">
                  <c:v>14445</c:v>
                </c:pt>
                <c:pt idx="44">
                  <c:v>13384</c:v>
                </c:pt>
                <c:pt idx="45">
                  <c:v>13101</c:v>
                </c:pt>
                <c:pt idx="46">
                  <c:v>13329</c:v>
                </c:pt>
                <c:pt idx="47">
                  <c:v>12897</c:v>
                </c:pt>
                <c:pt idx="48">
                  <c:v>13121</c:v>
                </c:pt>
                <c:pt idx="49">
                  <c:v>13715</c:v>
                </c:pt>
                <c:pt idx="50">
                  <c:v>13500</c:v>
                </c:pt>
                <c:pt idx="51">
                  <c:v>16324</c:v>
                </c:pt>
                <c:pt idx="52">
                  <c:v>16929</c:v>
                </c:pt>
                <c:pt idx="53">
                  <c:v>17951</c:v>
                </c:pt>
                <c:pt idx="54">
                  <c:v>17124</c:v>
                </c:pt>
                <c:pt idx="55">
                  <c:v>19495</c:v>
                </c:pt>
                <c:pt idx="56">
                  <c:v>20750</c:v>
                </c:pt>
                <c:pt idx="57">
                  <c:v>21389</c:v>
                </c:pt>
                <c:pt idx="58">
                  <c:v>26791</c:v>
                </c:pt>
                <c:pt idx="59">
                  <c:v>28828</c:v>
                </c:pt>
                <c:pt idx="60">
                  <c:v>33640</c:v>
                </c:pt>
                <c:pt idx="61">
                  <c:v>34654</c:v>
                </c:pt>
                <c:pt idx="62">
                  <c:v>34281</c:v>
                </c:pt>
                <c:pt idx="63">
                  <c:v>35775</c:v>
                </c:pt>
                <c:pt idx="64">
                  <c:v>36307</c:v>
                </c:pt>
                <c:pt idx="65">
                  <c:v>37064</c:v>
                </c:pt>
                <c:pt idx="66">
                  <c:v>36349</c:v>
                </c:pt>
                <c:pt idx="67">
                  <c:v>38309</c:v>
                </c:pt>
                <c:pt idx="68">
                  <c:v>38821</c:v>
                </c:pt>
                <c:pt idx="69">
                  <c:v>39793</c:v>
                </c:pt>
                <c:pt idx="70">
                  <c:v>40397</c:v>
                </c:pt>
                <c:pt idx="71">
                  <c:v>42588</c:v>
                </c:pt>
                <c:pt idx="72">
                  <c:v>43545</c:v>
                </c:pt>
                <c:pt idx="73">
                  <c:v>43824</c:v>
                </c:pt>
                <c:pt idx="74">
                  <c:v>45986</c:v>
                </c:pt>
                <c:pt idx="75">
                  <c:v>48332</c:v>
                </c:pt>
                <c:pt idx="76">
                  <c:v>49230</c:v>
                </c:pt>
                <c:pt idx="77">
                  <c:v>50220</c:v>
                </c:pt>
                <c:pt idx="78">
                  <c:v>49719</c:v>
                </c:pt>
                <c:pt idx="79">
                  <c:v>49291</c:v>
                </c:pt>
                <c:pt idx="80">
                  <c:v>49448</c:v>
                </c:pt>
                <c:pt idx="81">
                  <c:v>49593</c:v>
                </c:pt>
                <c:pt idx="82">
                  <c:v>49963</c:v>
                </c:pt>
                <c:pt idx="83">
                  <c:v>49789</c:v>
                </c:pt>
                <c:pt idx="84">
                  <c:v>49630</c:v>
                </c:pt>
                <c:pt idx="85">
                  <c:v>49416</c:v>
                </c:pt>
                <c:pt idx="86">
                  <c:v>49551</c:v>
                </c:pt>
                <c:pt idx="87">
                  <c:v>49662</c:v>
                </c:pt>
                <c:pt idx="88">
                  <c:v>48089</c:v>
                </c:pt>
                <c:pt idx="89">
                  <c:v>48792</c:v>
                </c:pt>
                <c:pt idx="90">
                  <c:v>51217</c:v>
                </c:pt>
                <c:pt idx="91">
                  <c:v>51217</c:v>
                </c:pt>
                <c:pt idx="92">
                  <c:v>51217</c:v>
                </c:pt>
                <c:pt idx="93">
                  <c:v>51217</c:v>
                </c:pt>
                <c:pt idx="94">
                  <c:v>51217</c:v>
                </c:pt>
                <c:pt idx="95">
                  <c:v>51217</c:v>
                </c:pt>
                <c:pt idx="96">
                  <c:v>51217</c:v>
                </c:pt>
                <c:pt idx="97">
                  <c:v>51217</c:v>
                </c:pt>
                <c:pt idx="98">
                  <c:v>51217</c:v>
                </c:pt>
                <c:pt idx="99">
                  <c:v>51217</c:v>
                </c:pt>
                <c:pt idx="100">
                  <c:v>51217</c:v>
                </c:pt>
                <c:pt idx="101">
                  <c:v>51217</c:v>
                </c:pt>
                <c:pt idx="102">
                  <c:v>51217</c:v>
                </c:pt>
                <c:pt idx="103">
                  <c:v>51217</c:v>
                </c:pt>
                <c:pt idx="104">
                  <c:v>51217</c:v>
                </c:pt>
                <c:pt idx="105">
                  <c:v>51217</c:v>
                </c:pt>
                <c:pt idx="106">
                  <c:v>51217</c:v>
                </c:pt>
                <c:pt idx="107">
                  <c:v>51217</c:v>
                </c:pt>
                <c:pt idx="108">
                  <c:v>51217</c:v>
                </c:pt>
                <c:pt idx="109">
                  <c:v>51217</c:v>
                </c:pt>
                <c:pt idx="110">
                  <c:v>51217</c:v>
                </c:pt>
                <c:pt idx="111">
                  <c:v>51217</c:v>
                </c:pt>
                <c:pt idx="112">
                  <c:v>51217</c:v>
                </c:pt>
                <c:pt idx="113">
                  <c:v>51217</c:v>
                </c:pt>
                <c:pt idx="114">
                  <c:v>51217</c:v>
                </c:pt>
                <c:pt idx="115">
                  <c:v>51217</c:v>
                </c:pt>
                <c:pt idx="116">
                  <c:v>51217</c:v>
                </c:pt>
                <c:pt idx="117">
                  <c:v>51217</c:v>
                </c:pt>
                <c:pt idx="118">
                  <c:v>51217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07A-4D5B-8945-EAC3E95CD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analysis_BANKNIFTY!$H$1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analysis_BANKNIFTY!$H$2:$H$120</c:f>
              <c:numCache>
                <c:formatCode>General</c:formatCode>
                <c:ptCount val="119"/>
                <c:pt idx="0">
                  <c:v>0.81954001830000001</c:v>
                </c:pt>
                <c:pt idx="1">
                  <c:v>0.82268579809999998</c:v>
                </c:pt>
                <c:pt idx="2">
                  <c:v>0.82238618919999995</c:v>
                </c:pt>
                <c:pt idx="3">
                  <c:v>0.82157350230000004</c:v>
                </c:pt>
                <c:pt idx="4">
                  <c:v>0.82076157750000001</c:v>
                </c:pt>
                <c:pt idx="5">
                  <c:v>0.82120860659999995</c:v>
                </c:pt>
                <c:pt idx="6">
                  <c:v>0.82043026649999995</c:v>
                </c:pt>
                <c:pt idx="7">
                  <c:v>0.82140471439999996</c:v>
                </c:pt>
                <c:pt idx="8">
                  <c:v>0.82367529149999996</c:v>
                </c:pt>
                <c:pt idx="9">
                  <c:v>0.83415113389999995</c:v>
                </c:pt>
                <c:pt idx="10">
                  <c:v>0.84036685310000003</c:v>
                </c:pt>
                <c:pt idx="11">
                  <c:v>0.84190307809999998</c:v>
                </c:pt>
                <c:pt idx="12">
                  <c:v>0.84332727750000003</c:v>
                </c:pt>
                <c:pt idx="13">
                  <c:v>0.84369170309999997</c:v>
                </c:pt>
                <c:pt idx="14">
                  <c:v>0.84249086230000003</c:v>
                </c:pt>
                <c:pt idx="15">
                  <c:v>0.841118331</c:v>
                </c:pt>
                <c:pt idx="16">
                  <c:v>0.84169515930000005</c:v>
                </c:pt>
                <c:pt idx="17">
                  <c:v>0.84186240629999998</c:v>
                </c:pt>
                <c:pt idx="18">
                  <c:v>0.8433357869</c:v>
                </c:pt>
                <c:pt idx="19">
                  <c:v>0.84459782770000003</c:v>
                </c:pt>
                <c:pt idx="20">
                  <c:v>0.84418189919999997</c:v>
                </c:pt>
                <c:pt idx="21">
                  <c:v>0.84353828269999998</c:v>
                </c:pt>
                <c:pt idx="22">
                  <c:v>0.84326541899999996</c:v>
                </c:pt>
                <c:pt idx="23">
                  <c:v>0.84299525580000001</c:v>
                </c:pt>
                <c:pt idx="24">
                  <c:v>0.84390119590000001</c:v>
                </c:pt>
                <c:pt idx="25">
                  <c:v>0.84371481029999995</c:v>
                </c:pt>
                <c:pt idx="26">
                  <c:v>0.84354792410000001</c:v>
                </c:pt>
                <c:pt idx="27">
                  <c:v>0.84204910050000004</c:v>
                </c:pt>
                <c:pt idx="28">
                  <c:v>0.84163213810000004</c:v>
                </c:pt>
                <c:pt idx="29">
                  <c:v>0.84023697239999995</c:v>
                </c:pt>
                <c:pt idx="30">
                  <c:v>0.84059799459999995</c:v>
                </c:pt>
                <c:pt idx="31">
                  <c:v>0.83912092469999999</c:v>
                </c:pt>
                <c:pt idx="32">
                  <c:v>0.83952136290000001</c:v>
                </c:pt>
                <c:pt idx="33">
                  <c:v>0.84058785319999996</c:v>
                </c:pt>
                <c:pt idx="34">
                  <c:v>0.84227740719999999</c:v>
                </c:pt>
                <c:pt idx="35">
                  <c:v>0.84444293120000002</c:v>
                </c:pt>
                <c:pt idx="36">
                  <c:v>0.84605555779999997</c:v>
                </c:pt>
                <c:pt idx="37">
                  <c:v>0.84656736519999998</c:v>
                </c:pt>
                <c:pt idx="38">
                  <c:v>0.84781962529999999</c:v>
                </c:pt>
                <c:pt idx="39">
                  <c:v>0.84905980830000005</c:v>
                </c:pt>
                <c:pt idx="40">
                  <c:v>0.85415222089999998</c:v>
                </c:pt>
                <c:pt idx="41">
                  <c:v>0.85441316469999995</c:v>
                </c:pt>
                <c:pt idx="42">
                  <c:v>0.85402250950000003</c:v>
                </c:pt>
                <c:pt idx="43">
                  <c:v>0.85406738760000001</c:v>
                </c:pt>
                <c:pt idx="44">
                  <c:v>0.85218858409999998</c:v>
                </c:pt>
                <c:pt idx="45">
                  <c:v>0.85180039320000001</c:v>
                </c:pt>
                <c:pt idx="46">
                  <c:v>0.85215132520000003</c:v>
                </c:pt>
                <c:pt idx="47">
                  <c:v>0.85154636969999997</c:v>
                </c:pt>
                <c:pt idx="48">
                  <c:v>0.85193579590000001</c:v>
                </c:pt>
                <c:pt idx="49">
                  <c:v>0.85280673600000001</c:v>
                </c:pt>
                <c:pt idx="50">
                  <c:v>0.85252189749999996</c:v>
                </c:pt>
                <c:pt idx="51">
                  <c:v>0.85716639240000003</c:v>
                </c:pt>
                <c:pt idx="52">
                  <c:v>0.85841483569999999</c:v>
                </c:pt>
                <c:pt idx="53">
                  <c:v>0.86031328330000001</c:v>
                </c:pt>
                <c:pt idx="54">
                  <c:v>0.85899716079999999</c:v>
                </c:pt>
                <c:pt idx="55">
                  <c:v>0.86281677680000002</c:v>
                </c:pt>
                <c:pt idx="56">
                  <c:v>0.86491918860000006</c:v>
                </c:pt>
                <c:pt idx="57">
                  <c:v>0.86610622169999996</c:v>
                </c:pt>
                <c:pt idx="58">
                  <c:v>0.87491764490000001</c:v>
                </c:pt>
                <c:pt idx="59">
                  <c:v>0.87836992300000005</c:v>
                </c:pt>
                <c:pt idx="60">
                  <c:v>0.88600172690000001</c:v>
                </c:pt>
                <c:pt idx="61">
                  <c:v>0.88731921609999997</c:v>
                </c:pt>
                <c:pt idx="62">
                  <c:v>0.88687740569999995</c:v>
                </c:pt>
                <c:pt idx="63">
                  <c:v>0.88961063920000005</c:v>
                </c:pt>
                <c:pt idx="64">
                  <c:v>0.89072177009999998</c:v>
                </c:pt>
                <c:pt idx="65">
                  <c:v>0.89225584920000001</c:v>
                </c:pt>
                <c:pt idx="66">
                  <c:v>0.8910586304</c:v>
                </c:pt>
                <c:pt idx="67">
                  <c:v>0.89455299359999996</c:v>
                </c:pt>
                <c:pt idx="68">
                  <c:v>0.89545020529999997</c:v>
                </c:pt>
                <c:pt idx="69">
                  <c:v>0.8972009379</c:v>
                </c:pt>
                <c:pt idx="70">
                  <c:v>0.8981899418</c:v>
                </c:pt>
                <c:pt idx="71">
                  <c:v>0.90227797050000003</c:v>
                </c:pt>
                <c:pt idx="72">
                  <c:v>0.90411693859999998</c:v>
                </c:pt>
                <c:pt idx="73">
                  <c:v>0.90463478279999998</c:v>
                </c:pt>
                <c:pt idx="74">
                  <c:v>0.9085235707</c:v>
                </c:pt>
                <c:pt idx="75">
                  <c:v>0.91266571200000002</c:v>
                </c:pt>
                <c:pt idx="76">
                  <c:v>0.91434541150000004</c:v>
                </c:pt>
                <c:pt idx="77">
                  <c:v>0.91604709139999996</c:v>
                </c:pt>
                <c:pt idx="78">
                  <c:v>0.91508998620000004</c:v>
                </c:pt>
                <c:pt idx="79">
                  <c:v>0.91410331239999998</c:v>
                </c:pt>
                <c:pt idx="80">
                  <c:v>0.9143525065</c:v>
                </c:pt>
                <c:pt idx="81">
                  <c:v>0.91445461920000004</c:v>
                </c:pt>
                <c:pt idx="82">
                  <c:v>0.91494634819999998</c:v>
                </c:pt>
                <c:pt idx="83">
                  <c:v>0.91447124130000002</c:v>
                </c:pt>
                <c:pt idx="84">
                  <c:v>0.91413341420000005</c:v>
                </c:pt>
                <c:pt idx="85">
                  <c:v>0.91364019060000001</c:v>
                </c:pt>
                <c:pt idx="86">
                  <c:v>0.91370556489999999</c:v>
                </c:pt>
                <c:pt idx="87">
                  <c:v>0.91381902829999995</c:v>
                </c:pt>
                <c:pt idx="88">
                  <c:v>0.91097319629999995</c:v>
                </c:pt>
                <c:pt idx="89">
                  <c:v>0.91215443139999997</c:v>
                </c:pt>
                <c:pt idx="90">
                  <c:v>0.91639930089999999</c:v>
                </c:pt>
                <c:pt idx="91">
                  <c:v>0.91639930089999999</c:v>
                </c:pt>
                <c:pt idx="92">
                  <c:v>0.91639930089999999</c:v>
                </c:pt>
                <c:pt idx="93">
                  <c:v>0.91639930089999999</c:v>
                </c:pt>
                <c:pt idx="94">
                  <c:v>0.91639930089999999</c:v>
                </c:pt>
                <c:pt idx="95">
                  <c:v>0.91639930089999999</c:v>
                </c:pt>
                <c:pt idx="96">
                  <c:v>0.91639930089999999</c:v>
                </c:pt>
                <c:pt idx="97">
                  <c:v>0.91639930089999999</c:v>
                </c:pt>
                <c:pt idx="98">
                  <c:v>0.91639930089999999</c:v>
                </c:pt>
                <c:pt idx="99">
                  <c:v>0.91639930089999999</c:v>
                </c:pt>
                <c:pt idx="100">
                  <c:v>0.91639930089999999</c:v>
                </c:pt>
                <c:pt idx="101">
                  <c:v>0.91639930089999999</c:v>
                </c:pt>
                <c:pt idx="102">
                  <c:v>0.91639930089999999</c:v>
                </c:pt>
                <c:pt idx="103">
                  <c:v>0.91639930089999999</c:v>
                </c:pt>
                <c:pt idx="104">
                  <c:v>0.91639930089999999</c:v>
                </c:pt>
                <c:pt idx="105">
                  <c:v>0.91639930089999999</c:v>
                </c:pt>
                <c:pt idx="106">
                  <c:v>0.91639930089999999</c:v>
                </c:pt>
                <c:pt idx="107">
                  <c:v>0.91639930089999999</c:v>
                </c:pt>
                <c:pt idx="108">
                  <c:v>0.91639930089999999</c:v>
                </c:pt>
                <c:pt idx="109">
                  <c:v>0.91639930089999999</c:v>
                </c:pt>
                <c:pt idx="110">
                  <c:v>0.91639930089999999</c:v>
                </c:pt>
                <c:pt idx="111">
                  <c:v>0.91639930089999999</c:v>
                </c:pt>
                <c:pt idx="112">
                  <c:v>0.91639930089999999</c:v>
                </c:pt>
                <c:pt idx="113">
                  <c:v>0.91639930089999999</c:v>
                </c:pt>
                <c:pt idx="114">
                  <c:v>0.91639930089999999</c:v>
                </c:pt>
                <c:pt idx="115">
                  <c:v>0.91639930089999999</c:v>
                </c:pt>
                <c:pt idx="116">
                  <c:v>0.91639930089999999</c:v>
                </c:pt>
                <c:pt idx="117">
                  <c:v>0.91639930089999999</c:v>
                </c:pt>
                <c:pt idx="118">
                  <c:v>0.91639930089999999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analysis_BANKNIFTY!$I$1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analysis_BANKNIFTY!$I$2:$I$120</c:f>
              <c:numCache>
                <c:formatCode>General</c:formatCode>
                <c:ptCount val="119"/>
                <c:pt idx="0">
                  <c:v>-1.0465437788</c:v>
                </c:pt>
                <c:pt idx="1">
                  <c:v>0.88246841320000002</c:v>
                </c:pt>
                <c:pt idx="2">
                  <c:v>0.87556584900000001</c:v>
                </c:pt>
                <c:pt idx="3">
                  <c:v>0.85936681910000001</c:v>
                </c:pt>
                <c:pt idx="4">
                  <c:v>0.84351171739999997</c:v>
                </c:pt>
                <c:pt idx="5">
                  <c:v>0.85202011440000003</c:v>
                </c:pt>
                <c:pt idx="6">
                  <c:v>0.83671786410000004</c:v>
                </c:pt>
                <c:pt idx="7">
                  <c:v>0.85573033710000002</c:v>
                </c:pt>
                <c:pt idx="8">
                  <c:v>0.90109349179999998</c:v>
                </c:pt>
                <c:pt idx="9">
                  <c:v>1.1832705080000001</c:v>
                </c:pt>
                <c:pt idx="10">
                  <c:v>1.3765775349</c:v>
                </c:pt>
                <c:pt idx="11">
                  <c:v>1.4168316353999999</c:v>
                </c:pt>
                <c:pt idx="12">
                  <c:v>1.4543393313999999</c:v>
                </c:pt>
                <c:pt idx="13">
                  <c:v>1.4479161772</c:v>
                </c:pt>
                <c:pt idx="14">
                  <c:v>1.4090592981000001</c:v>
                </c:pt>
                <c:pt idx="15">
                  <c:v>1.3450438596000001</c:v>
                </c:pt>
                <c:pt idx="16">
                  <c:v>1.3492083979</c:v>
                </c:pt>
                <c:pt idx="17">
                  <c:v>1.3492124472</c:v>
                </c:pt>
                <c:pt idx="18">
                  <c:v>1.3896770299000001</c:v>
                </c:pt>
                <c:pt idx="19">
                  <c:v>1.4135607675999999</c:v>
                </c:pt>
                <c:pt idx="20">
                  <c:v>1.3952872984</c:v>
                </c:pt>
                <c:pt idx="21">
                  <c:v>1.3725831159999999</c:v>
                </c:pt>
                <c:pt idx="22">
                  <c:v>1.3636663233999999</c:v>
                </c:pt>
                <c:pt idx="23">
                  <c:v>1.345525511</c:v>
                </c:pt>
                <c:pt idx="24">
                  <c:v>1.3676114341000001</c:v>
                </c:pt>
                <c:pt idx="25">
                  <c:v>1.3537803138</c:v>
                </c:pt>
                <c:pt idx="26">
                  <c:v>1.3572576756000001</c:v>
                </c:pt>
                <c:pt idx="27">
                  <c:v>1.3188780585</c:v>
                </c:pt>
                <c:pt idx="28">
                  <c:v>1.3022791353000001</c:v>
                </c:pt>
                <c:pt idx="29">
                  <c:v>1.2626293599</c:v>
                </c:pt>
                <c:pt idx="30">
                  <c:v>1.2661985196000001</c:v>
                </c:pt>
                <c:pt idx="31">
                  <c:v>1.2233893557</c:v>
                </c:pt>
                <c:pt idx="32">
                  <c:v>1.2377690436</c:v>
                </c:pt>
                <c:pt idx="33">
                  <c:v>1.2652419385</c:v>
                </c:pt>
                <c:pt idx="34">
                  <c:v>1.3110190491</c:v>
                </c:pt>
                <c:pt idx="35">
                  <c:v>1.3626025791</c:v>
                </c:pt>
                <c:pt idx="36">
                  <c:v>1.3984818248999999</c:v>
                </c:pt>
                <c:pt idx="37">
                  <c:v>1.4005312187000001</c:v>
                </c:pt>
                <c:pt idx="38">
                  <c:v>1.4263813110000001</c:v>
                </c:pt>
                <c:pt idx="39">
                  <c:v>1.4334151237999999</c:v>
                </c:pt>
                <c:pt idx="40">
                  <c:v>1.5721743873</c:v>
                </c:pt>
                <c:pt idx="41">
                  <c:v>1.5585090247</c:v>
                </c:pt>
                <c:pt idx="42">
                  <c:v>1.5420648304</c:v>
                </c:pt>
                <c:pt idx="43">
                  <c:v>1.5351189153</c:v>
                </c:pt>
                <c:pt idx="44">
                  <c:v>1.4945863049999999</c:v>
                </c:pt>
                <c:pt idx="45">
                  <c:v>1.4763133976</c:v>
                </c:pt>
                <c:pt idx="46">
                  <c:v>1.4883848746999999</c:v>
                </c:pt>
                <c:pt idx="47">
                  <c:v>1.4619103899999999</c:v>
                </c:pt>
                <c:pt idx="48">
                  <c:v>1.470590345</c:v>
                </c:pt>
                <c:pt idx="49">
                  <c:v>1.5049333627999999</c:v>
                </c:pt>
                <c:pt idx="50">
                  <c:v>1.4902138785000001</c:v>
                </c:pt>
                <c:pt idx="51">
                  <c:v>1.6284020480000001</c:v>
                </c:pt>
                <c:pt idx="52">
                  <c:v>1.6357593510999999</c:v>
                </c:pt>
                <c:pt idx="53">
                  <c:v>1.6670754366</c:v>
                </c:pt>
                <c:pt idx="54">
                  <c:v>1.6214705669</c:v>
                </c:pt>
                <c:pt idx="55">
                  <c:v>1.7537795305999999</c:v>
                </c:pt>
                <c:pt idx="56">
                  <c:v>1.8213918138</c:v>
                </c:pt>
                <c:pt idx="57">
                  <c:v>1.8409609185</c:v>
                </c:pt>
                <c:pt idx="58">
                  <c:v>2.2433749478</c:v>
                </c:pt>
                <c:pt idx="59">
                  <c:v>2.4045994933000001</c:v>
                </c:pt>
                <c:pt idx="60">
                  <c:v>3.1939607382999999</c:v>
                </c:pt>
                <c:pt idx="61">
                  <c:v>3.7203077164999998</c:v>
                </c:pt>
                <c:pt idx="62">
                  <c:v>3.465017617</c:v>
                </c:pt>
                <c:pt idx="63">
                  <c:v>3.5735558592999999</c:v>
                </c:pt>
                <c:pt idx="64">
                  <c:v>3.4888264326999998</c:v>
                </c:pt>
                <c:pt idx="65">
                  <c:v>3.4144355417000001</c:v>
                </c:pt>
                <c:pt idx="66">
                  <c:v>3.2869636341000001</c:v>
                </c:pt>
                <c:pt idx="67">
                  <c:v>3.4750613773999999</c:v>
                </c:pt>
                <c:pt idx="68">
                  <c:v>3.5401426422000002</c:v>
                </c:pt>
                <c:pt idx="69">
                  <c:v>3.6255608339999998</c:v>
                </c:pt>
                <c:pt idx="70">
                  <c:v>3.7777624973999999</c:v>
                </c:pt>
                <c:pt idx="71">
                  <c:v>3.8382539154000002</c:v>
                </c:pt>
                <c:pt idx="72">
                  <c:v>3.8050115948999998</c:v>
                </c:pt>
                <c:pt idx="73">
                  <c:v>3.8139206369999998</c:v>
                </c:pt>
                <c:pt idx="74">
                  <c:v>4.0180481722000003</c:v>
                </c:pt>
                <c:pt idx="75">
                  <c:v>4.3678489304000001</c:v>
                </c:pt>
                <c:pt idx="76">
                  <c:v>4.3742289238999996</c:v>
                </c:pt>
                <c:pt idx="77">
                  <c:v>4.6165922512000002</c:v>
                </c:pt>
                <c:pt idx="78">
                  <c:v>4.6482976225000003</c:v>
                </c:pt>
                <c:pt idx="79">
                  <c:v>4.9950559247999999</c:v>
                </c:pt>
                <c:pt idx="80">
                  <c:v>5.0899917287000003</c:v>
                </c:pt>
                <c:pt idx="81">
                  <c:v>5.4900860117999999</c:v>
                </c:pt>
                <c:pt idx="82">
                  <c:v>6.0790891532</c:v>
                </c:pt>
                <c:pt idx="83">
                  <c:v>6.6201602890000002</c:v>
                </c:pt>
                <c:pt idx="84">
                  <c:v>6.7837081924999998</c:v>
                </c:pt>
                <c:pt idx="85">
                  <c:v>7.2010289873</c:v>
                </c:pt>
                <c:pt idx="86">
                  <c:v>8.2719401233000003</c:v>
                </c:pt>
                <c:pt idx="87">
                  <c:v>8.9637588198000007</c:v>
                </c:pt>
                <c:pt idx="88">
                  <c:v>8.1935676889</c:v>
                </c:pt>
                <c:pt idx="89">
                  <c:v>9.2252191503999992</c:v>
                </c:pt>
                <c:pt idx="90">
                  <c:v>13.0171281089</c:v>
                </c:pt>
                <c:pt idx="91">
                  <c:v>13.0171281089</c:v>
                </c:pt>
                <c:pt idx="92">
                  <c:v>13.0171281089</c:v>
                </c:pt>
                <c:pt idx="93">
                  <c:v>13.0171281089</c:v>
                </c:pt>
                <c:pt idx="94">
                  <c:v>13.0171281089</c:v>
                </c:pt>
                <c:pt idx="95">
                  <c:v>13.0171281089</c:v>
                </c:pt>
                <c:pt idx="96">
                  <c:v>13.0171281089</c:v>
                </c:pt>
                <c:pt idx="97">
                  <c:v>13.0171281089</c:v>
                </c:pt>
                <c:pt idx="98">
                  <c:v>13.0171281089</c:v>
                </c:pt>
                <c:pt idx="99">
                  <c:v>13.0171281089</c:v>
                </c:pt>
                <c:pt idx="100">
                  <c:v>13.0171281089</c:v>
                </c:pt>
                <c:pt idx="101">
                  <c:v>13.0171281089</c:v>
                </c:pt>
                <c:pt idx="102">
                  <c:v>13.0171281089</c:v>
                </c:pt>
                <c:pt idx="103">
                  <c:v>13.0171281089</c:v>
                </c:pt>
                <c:pt idx="104">
                  <c:v>13.0171281089</c:v>
                </c:pt>
                <c:pt idx="105">
                  <c:v>13.0171281089</c:v>
                </c:pt>
                <c:pt idx="106">
                  <c:v>13.0171281089</c:v>
                </c:pt>
                <c:pt idx="107">
                  <c:v>13.0171281089</c:v>
                </c:pt>
                <c:pt idx="108">
                  <c:v>13.0171281089</c:v>
                </c:pt>
                <c:pt idx="109">
                  <c:v>13.0171281089</c:v>
                </c:pt>
                <c:pt idx="110">
                  <c:v>13.0171281089</c:v>
                </c:pt>
                <c:pt idx="111">
                  <c:v>13.0171281089</c:v>
                </c:pt>
                <c:pt idx="112">
                  <c:v>13.0171281089</c:v>
                </c:pt>
                <c:pt idx="113">
                  <c:v>13.0171281089</c:v>
                </c:pt>
                <c:pt idx="114">
                  <c:v>13.0171281089</c:v>
                </c:pt>
                <c:pt idx="115">
                  <c:v>13.0171281089</c:v>
                </c:pt>
                <c:pt idx="116">
                  <c:v>13.0171281089</c:v>
                </c:pt>
                <c:pt idx="117">
                  <c:v>13.0171281089</c:v>
                </c:pt>
                <c:pt idx="118">
                  <c:v>13.0171281089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72512"/>
        <c:axId val="105365792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0536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72512"/>
        <c:crosses val="max"/>
        <c:crossBetween val="between"/>
      </c:valAx>
      <c:catAx>
        <c:axId val="10537251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0536579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analysis_BANKNIFTY!$E$1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analysis_BANKNIFTY!$E$2:$E$120</c:f>
              <c:numCache>
                <c:formatCode>General</c:formatCode>
                <c:ptCount val="119"/>
                <c:pt idx="0">
                  <c:v>-9084</c:v>
                </c:pt>
                <c:pt idx="1">
                  <c:v>24725</c:v>
                </c:pt>
                <c:pt idx="2">
                  <c:v>24951</c:v>
                </c:pt>
                <c:pt idx="3">
                  <c:v>24620</c:v>
                </c:pt>
                <c:pt idx="4">
                  <c:v>24116</c:v>
                </c:pt>
                <c:pt idx="5">
                  <c:v>24568</c:v>
                </c:pt>
                <c:pt idx="6">
                  <c:v>24351</c:v>
                </c:pt>
                <c:pt idx="7">
                  <c:v>24752</c:v>
                </c:pt>
                <c:pt idx="8">
                  <c:v>25628</c:v>
                </c:pt>
                <c:pt idx="9">
                  <c:v>26368</c:v>
                </c:pt>
                <c:pt idx="10">
                  <c:v>28469</c:v>
                </c:pt>
                <c:pt idx="11">
                  <c:v>29344</c:v>
                </c:pt>
                <c:pt idx="12">
                  <c:v>30147</c:v>
                </c:pt>
                <c:pt idx="13">
                  <c:v>30816</c:v>
                </c:pt>
                <c:pt idx="14">
                  <c:v>30392</c:v>
                </c:pt>
                <c:pt idx="15">
                  <c:v>30667</c:v>
                </c:pt>
                <c:pt idx="16">
                  <c:v>31361</c:v>
                </c:pt>
                <c:pt idx="17">
                  <c:v>31608</c:v>
                </c:pt>
                <c:pt idx="18">
                  <c:v>32228</c:v>
                </c:pt>
                <c:pt idx="19">
                  <c:v>33148</c:v>
                </c:pt>
                <c:pt idx="20">
                  <c:v>33219</c:v>
                </c:pt>
                <c:pt idx="21">
                  <c:v>33152</c:v>
                </c:pt>
                <c:pt idx="22">
                  <c:v>33103</c:v>
                </c:pt>
                <c:pt idx="23">
                  <c:v>33439</c:v>
                </c:pt>
                <c:pt idx="24">
                  <c:v>33873</c:v>
                </c:pt>
                <c:pt idx="25">
                  <c:v>34164</c:v>
                </c:pt>
                <c:pt idx="26">
                  <c:v>33774</c:v>
                </c:pt>
                <c:pt idx="27">
                  <c:v>33150</c:v>
                </c:pt>
                <c:pt idx="28">
                  <c:v>33255</c:v>
                </c:pt>
                <c:pt idx="29">
                  <c:v>32942</c:v>
                </c:pt>
                <c:pt idx="30">
                  <c:v>33358</c:v>
                </c:pt>
                <c:pt idx="31">
                  <c:v>33193</c:v>
                </c:pt>
                <c:pt idx="32">
                  <c:v>33067</c:v>
                </c:pt>
                <c:pt idx="33">
                  <c:v>33391</c:v>
                </c:pt>
                <c:pt idx="34">
                  <c:v>33861</c:v>
                </c:pt>
                <c:pt idx="35">
                  <c:v>34869</c:v>
                </c:pt>
                <c:pt idx="36">
                  <c:v>35741</c:v>
                </c:pt>
                <c:pt idx="37">
                  <c:v>36383</c:v>
                </c:pt>
                <c:pt idx="38">
                  <c:v>37123</c:v>
                </c:pt>
                <c:pt idx="39">
                  <c:v>38556</c:v>
                </c:pt>
                <c:pt idx="40">
                  <c:v>40353</c:v>
                </c:pt>
                <c:pt idx="41">
                  <c:v>41101</c:v>
                </c:pt>
                <c:pt idx="42">
                  <c:v>41150</c:v>
                </c:pt>
                <c:pt idx="43">
                  <c:v>41439</c:v>
                </c:pt>
                <c:pt idx="44">
                  <c:v>40445</c:v>
                </c:pt>
                <c:pt idx="45">
                  <c:v>40606</c:v>
                </c:pt>
                <c:pt idx="46">
                  <c:v>40621</c:v>
                </c:pt>
                <c:pt idx="47">
                  <c:v>40818</c:v>
                </c:pt>
                <c:pt idx="48">
                  <c:v>41003</c:v>
                </c:pt>
                <c:pt idx="49">
                  <c:v>40877</c:v>
                </c:pt>
                <c:pt idx="50">
                  <c:v>41039</c:v>
                </c:pt>
                <c:pt idx="51">
                  <c:v>42301</c:v>
                </c:pt>
                <c:pt idx="52">
                  <c:v>43557</c:v>
                </c:pt>
                <c:pt idx="53">
                  <c:v>44861</c:v>
                </c:pt>
                <c:pt idx="54">
                  <c:v>44678</c:v>
                </c:pt>
                <c:pt idx="55">
                  <c:v>45358</c:v>
                </c:pt>
                <c:pt idx="56">
                  <c:v>46012</c:v>
                </c:pt>
                <c:pt idx="57">
                  <c:v>46823</c:v>
                </c:pt>
                <c:pt idx="58">
                  <c:v>48338</c:v>
                </c:pt>
                <c:pt idx="59">
                  <c:v>49352</c:v>
                </c:pt>
                <c:pt idx="60">
                  <c:v>48973</c:v>
                </c:pt>
                <c:pt idx="61">
                  <c:v>47393</c:v>
                </c:pt>
                <c:pt idx="62">
                  <c:v>48188</c:v>
                </c:pt>
                <c:pt idx="63">
                  <c:v>49676</c:v>
                </c:pt>
                <c:pt idx="64">
                  <c:v>50895</c:v>
                </c:pt>
                <c:pt idx="65">
                  <c:v>52415</c:v>
                </c:pt>
                <c:pt idx="66">
                  <c:v>52243</c:v>
                </c:pt>
                <c:pt idx="67">
                  <c:v>53787</c:v>
                </c:pt>
                <c:pt idx="68">
                  <c:v>54104</c:v>
                </c:pt>
                <c:pt idx="69">
                  <c:v>54949</c:v>
                </c:pt>
                <c:pt idx="70">
                  <c:v>54940</c:v>
                </c:pt>
                <c:pt idx="71">
                  <c:v>57593</c:v>
                </c:pt>
                <c:pt idx="72">
                  <c:v>59069</c:v>
                </c:pt>
                <c:pt idx="73">
                  <c:v>59398</c:v>
                </c:pt>
                <c:pt idx="74">
                  <c:v>61223</c:v>
                </c:pt>
                <c:pt idx="75">
                  <c:v>62683</c:v>
                </c:pt>
                <c:pt idx="76">
                  <c:v>63820</c:v>
                </c:pt>
                <c:pt idx="77">
                  <c:v>64106</c:v>
                </c:pt>
                <c:pt idx="78">
                  <c:v>63347</c:v>
                </c:pt>
                <c:pt idx="79">
                  <c:v>61629</c:v>
                </c:pt>
                <c:pt idx="80">
                  <c:v>61538</c:v>
                </c:pt>
                <c:pt idx="81">
                  <c:v>60638</c:v>
                </c:pt>
                <c:pt idx="82">
                  <c:v>59800</c:v>
                </c:pt>
                <c:pt idx="83">
                  <c:v>58648</c:v>
                </c:pt>
                <c:pt idx="84">
                  <c:v>58211</c:v>
                </c:pt>
                <c:pt idx="85">
                  <c:v>57385</c:v>
                </c:pt>
                <c:pt idx="86">
                  <c:v>56365</c:v>
                </c:pt>
                <c:pt idx="87">
                  <c:v>55898</c:v>
                </c:pt>
                <c:pt idx="88">
                  <c:v>54774</c:v>
                </c:pt>
                <c:pt idx="89">
                  <c:v>54724</c:v>
                </c:pt>
                <c:pt idx="90">
                  <c:v>55479</c:v>
                </c:pt>
                <c:pt idx="91">
                  <c:v>55479</c:v>
                </c:pt>
                <c:pt idx="92">
                  <c:v>55479</c:v>
                </c:pt>
                <c:pt idx="93">
                  <c:v>55479</c:v>
                </c:pt>
                <c:pt idx="94">
                  <c:v>55479</c:v>
                </c:pt>
                <c:pt idx="95">
                  <c:v>55479</c:v>
                </c:pt>
                <c:pt idx="96">
                  <c:v>55479</c:v>
                </c:pt>
                <c:pt idx="97">
                  <c:v>55479</c:v>
                </c:pt>
                <c:pt idx="98">
                  <c:v>55479</c:v>
                </c:pt>
                <c:pt idx="99">
                  <c:v>55479</c:v>
                </c:pt>
                <c:pt idx="100">
                  <c:v>55479</c:v>
                </c:pt>
                <c:pt idx="101">
                  <c:v>55479</c:v>
                </c:pt>
                <c:pt idx="102">
                  <c:v>55479</c:v>
                </c:pt>
                <c:pt idx="103">
                  <c:v>55479</c:v>
                </c:pt>
                <c:pt idx="104">
                  <c:v>55479</c:v>
                </c:pt>
                <c:pt idx="105">
                  <c:v>55479</c:v>
                </c:pt>
                <c:pt idx="106">
                  <c:v>55479</c:v>
                </c:pt>
                <c:pt idx="107">
                  <c:v>55479</c:v>
                </c:pt>
                <c:pt idx="108">
                  <c:v>55479</c:v>
                </c:pt>
                <c:pt idx="109">
                  <c:v>55479</c:v>
                </c:pt>
                <c:pt idx="110">
                  <c:v>55479</c:v>
                </c:pt>
                <c:pt idx="111">
                  <c:v>55479</c:v>
                </c:pt>
                <c:pt idx="112">
                  <c:v>55479</c:v>
                </c:pt>
                <c:pt idx="113">
                  <c:v>55479</c:v>
                </c:pt>
                <c:pt idx="114">
                  <c:v>55479</c:v>
                </c:pt>
                <c:pt idx="115">
                  <c:v>55479</c:v>
                </c:pt>
                <c:pt idx="116">
                  <c:v>55479</c:v>
                </c:pt>
                <c:pt idx="117">
                  <c:v>55479</c:v>
                </c:pt>
                <c:pt idx="118">
                  <c:v>55479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ser>
          <c:idx val="1"/>
          <c:order val="1"/>
          <c:tx>
            <c:strRef>
              <c:f>analysis_BANKNIFTY!$F$1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analysis_BANKNIFTY!$F$2:$F$120</c:f>
              <c:numCache>
                <c:formatCode>General</c:formatCode>
                <c:ptCount val="119"/>
                <c:pt idx="0">
                  <c:v>8680</c:v>
                </c:pt>
                <c:pt idx="1">
                  <c:v>28018</c:v>
                </c:pt>
                <c:pt idx="2">
                  <c:v>28497</c:v>
                </c:pt>
                <c:pt idx="3">
                  <c:v>28649</c:v>
                </c:pt>
                <c:pt idx="4">
                  <c:v>28590</c:v>
                </c:pt>
                <c:pt idx="5">
                  <c:v>28835</c:v>
                </c:pt>
                <c:pt idx="6">
                  <c:v>29103</c:v>
                </c:pt>
                <c:pt idx="7">
                  <c:v>28925</c:v>
                </c:pt>
                <c:pt idx="8">
                  <c:v>28441</c:v>
                </c:pt>
                <c:pt idx="9">
                  <c:v>22284</c:v>
                </c:pt>
                <c:pt idx="10">
                  <c:v>20681</c:v>
                </c:pt>
                <c:pt idx="11">
                  <c:v>20711</c:v>
                </c:pt>
                <c:pt idx="12">
                  <c:v>20729</c:v>
                </c:pt>
                <c:pt idx="13">
                  <c:v>21283</c:v>
                </c:pt>
                <c:pt idx="14">
                  <c:v>21569</c:v>
                </c:pt>
                <c:pt idx="15">
                  <c:v>22800</c:v>
                </c:pt>
                <c:pt idx="16">
                  <c:v>23244</c:v>
                </c:pt>
                <c:pt idx="17">
                  <c:v>23427</c:v>
                </c:pt>
                <c:pt idx="18">
                  <c:v>23191</c:v>
                </c:pt>
                <c:pt idx="19">
                  <c:v>23450</c:v>
                </c:pt>
                <c:pt idx="20">
                  <c:v>23808</c:v>
                </c:pt>
                <c:pt idx="21">
                  <c:v>24153</c:v>
                </c:pt>
                <c:pt idx="22">
                  <c:v>24275</c:v>
                </c:pt>
                <c:pt idx="23">
                  <c:v>24852</c:v>
                </c:pt>
                <c:pt idx="24">
                  <c:v>24768</c:v>
                </c:pt>
                <c:pt idx="25">
                  <c:v>25236</c:v>
                </c:pt>
                <c:pt idx="26">
                  <c:v>24884</c:v>
                </c:pt>
                <c:pt idx="27">
                  <c:v>25135</c:v>
                </c:pt>
                <c:pt idx="28">
                  <c:v>25536</c:v>
                </c:pt>
                <c:pt idx="29">
                  <c:v>26090</c:v>
                </c:pt>
                <c:pt idx="30">
                  <c:v>26345</c:v>
                </c:pt>
                <c:pt idx="31">
                  <c:v>27132</c:v>
                </c:pt>
                <c:pt idx="32">
                  <c:v>26715</c:v>
                </c:pt>
                <c:pt idx="33">
                  <c:v>26391</c:v>
                </c:pt>
                <c:pt idx="34">
                  <c:v>25828</c:v>
                </c:pt>
                <c:pt idx="35">
                  <c:v>25590</c:v>
                </c:pt>
                <c:pt idx="36">
                  <c:v>25557</c:v>
                </c:pt>
                <c:pt idx="37">
                  <c:v>25978</c:v>
                </c:pt>
                <c:pt idx="38">
                  <c:v>26026</c:v>
                </c:pt>
                <c:pt idx="39">
                  <c:v>26898</c:v>
                </c:pt>
                <c:pt idx="40">
                  <c:v>25667</c:v>
                </c:pt>
                <c:pt idx="41">
                  <c:v>26372</c:v>
                </c:pt>
                <c:pt idx="42">
                  <c:v>26685</c:v>
                </c:pt>
                <c:pt idx="43">
                  <c:v>26994</c:v>
                </c:pt>
                <c:pt idx="44">
                  <c:v>27061</c:v>
                </c:pt>
                <c:pt idx="45">
                  <c:v>27505</c:v>
                </c:pt>
                <c:pt idx="46">
                  <c:v>27292</c:v>
                </c:pt>
                <c:pt idx="47">
                  <c:v>27921</c:v>
                </c:pt>
                <c:pt idx="48">
                  <c:v>27882</c:v>
                </c:pt>
                <c:pt idx="49">
                  <c:v>27162</c:v>
                </c:pt>
                <c:pt idx="50">
                  <c:v>27539</c:v>
                </c:pt>
                <c:pt idx="51">
                  <c:v>25977</c:v>
                </c:pt>
                <c:pt idx="52">
                  <c:v>26628</c:v>
                </c:pt>
                <c:pt idx="53">
                  <c:v>26910</c:v>
                </c:pt>
                <c:pt idx="54">
                  <c:v>27554</c:v>
                </c:pt>
                <c:pt idx="55">
                  <c:v>25863</c:v>
                </c:pt>
                <c:pt idx="56">
                  <c:v>25262</c:v>
                </c:pt>
                <c:pt idx="57">
                  <c:v>25434</c:v>
                </c:pt>
                <c:pt idx="58">
                  <c:v>21547</c:v>
                </c:pt>
                <c:pt idx="59">
                  <c:v>20524</c:v>
                </c:pt>
                <c:pt idx="60">
                  <c:v>15333</c:v>
                </c:pt>
                <c:pt idx="61">
                  <c:v>12739</c:v>
                </c:pt>
                <c:pt idx="62">
                  <c:v>13907</c:v>
                </c:pt>
                <c:pt idx="63">
                  <c:v>13901</c:v>
                </c:pt>
                <c:pt idx="64">
                  <c:v>14588</c:v>
                </c:pt>
                <c:pt idx="65">
                  <c:v>15351</c:v>
                </c:pt>
                <c:pt idx="66">
                  <c:v>15894</c:v>
                </c:pt>
                <c:pt idx="67">
                  <c:v>15478</c:v>
                </c:pt>
                <c:pt idx="68">
                  <c:v>15283</c:v>
                </c:pt>
                <c:pt idx="69">
                  <c:v>15156</c:v>
                </c:pt>
                <c:pt idx="70">
                  <c:v>14543</c:v>
                </c:pt>
                <c:pt idx="71">
                  <c:v>15005</c:v>
                </c:pt>
                <c:pt idx="72">
                  <c:v>15524</c:v>
                </c:pt>
                <c:pt idx="73">
                  <c:v>15574</c:v>
                </c:pt>
                <c:pt idx="74">
                  <c:v>15237</c:v>
                </c:pt>
                <c:pt idx="75">
                  <c:v>14351</c:v>
                </c:pt>
                <c:pt idx="76">
                  <c:v>14590</c:v>
                </c:pt>
                <c:pt idx="77">
                  <c:v>13886</c:v>
                </c:pt>
                <c:pt idx="78">
                  <c:v>13628</c:v>
                </c:pt>
                <c:pt idx="79">
                  <c:v>12338</c:v>
                </c:pt>
                <c:pt idx="80">
                  <c:v>12090</c:v>
                </c:pt>
                <c:pt idx="81">
                  <c:v>11045</c:v>
                </c:pt>
                <c:pt idx="82">
                  <c:v>9837</c:v>
                </c:pt>
                <c:pt idx="83">
                  <c:v>8859</c:v>
                </c:pt>
                <c:pt idx="84">
                  <c:v>8581</c:v>
                </c:pt>
                <c:pt idx="85">
                  <c:v>7969</c:v>
                </c:pt>
                <c:pt idx="86">
                  <c:v>6814</c:v>
                </c:pt>
                <c:pt idx="87">
                  <c:v>6236</c:v>
                </c:pt>
                <c:pt idx="88">
                  <c:v>6685</c:v>
                </c:pt>
                <c:pt idx="89">
                  <c:v>5932</c:v>
                </c:pt>
                <c:pt idx="90">
                  <c:v>4262</c:v>
                </c:pt>
                <c:pt idx="91">
                  <c:v>4262</c:v>
                </c:pt>
                <c:pt idx="92">
                  <c:v>4262</c:v>
                </c:pt>
                <c:pt idx="93">
                  <c:v>4262</c:v>
                </c:pt>
                <c:pt idx="94">
                  <c:v>4262</c:v>
                </c:pt>
                <c:pt idx="95">
                  <c:v>4262</c:v>
                </c:pt>
                <c:pt idx="96">
                  <c:v>4262</c:v>
                </c:pt>
                <c:pt idx="97">
                  <c:v>4262</c:v>
                </c:pt>
                <c:pt idx="98">
                  <c:v>4262</c:v>
                </c:pt>
                <c:pt idx="99">
                  <c:v>4262</c:v>
                </c:pt>
                <c:pt idx="100">
                  <c:v>4262</c:v>
                </c:pt>
                <c:pt idx="101">
                  <c:v>4262</c:v>
                </c:pt>
                <c:pt idx="102">
                  <c:v>4262</c:v>
                </c:pt>
                <c:pt idx="103">
                  <c:v>4262</c:v>
                </c:pt>
                <c:pt idx="104">
                  <c:v>4262</c:v>
                </c:pt>
                <c:pt idx="105">
                  <c:v>4262</c:v>
                </c:pt>
                <c:pt idx="106">
                  <c:v>4262</c:v>
                </c:pt>
                <c:pt idx="107">
                  <c:v>4262</c:v>
                </c:pt>
                <c:pt idx="108">
                  <c:v>4262</c:v>
                </c:pt>
                <c:pt idx="109">
                  <c:v>4262</c:v>
                </c:pt>
                <c:pt idx="110">
                  <c:v>4262</c:v>
                </c:pt>
                <c:pt idx="111">
                  <c:v>4262</c:v>
                </c:pt>
                <c:pt idx="112">
                  <c:v>4262</c:v>
                </c:pt>
                <c:pt idx="113">
                  <c:v>4262</c:v>
                </c:pt>
                <c:pt idx="114">
                  <c:v>4262</c:v>
                </c:pt>
                <c:pt idx="115">
                  <c:v>4262</c:v>
                </c:pt>
                <c:pt idx="116">
                  <c:v>4262</c:v>
                </c:pt>
                <c:pt idx="117">
                  <c:v>4262</c:v>
                </c:pt>
                <c:pt idx="118">
                  <c:v>4262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ser>
          <c:idx val="2"/>
          <c:order val="2"/>
          <c:tx>
            <c:strRef>
              <c:f>analysis_BANKNIFTY!$G$1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analysis_BANKNIFTY!$A$2:$A$120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0.58194444444444449</c:v>
                </c:pt>
                <c:pt idx="59">
                  <c:v>0.58402777777777781</c:v>
                </c:pt>
                <c:pt idx="60">
                  <c:v>0.58611111111111114</c:v>
                </c:pt>
                <c:pt idx="61">
                  <c:v>0.58888888888888891</c:v>
                </c:pt>
                <c:pt idx="62">
                  <c:v>0.59097222222222223</c:v>
                </c:pt>
                <c:pt idx="63">
                  <c:v>0.59305555555555556</c:v>
                </c:pt>
                <c:pt idx="64">
                  <c:v>0.59513888888888888</c:v>
                </c:pt>
                <c:pt idx="65">
                  <c:v>0.59722222222222221</c:v>
                </c:pt>
                <c:pt idx="66">
                  <c:v>0.6</c:v>
                </c:pt>
                <c:pt idx="67">
                  <c:v>0.6020833333333333</c:v>
                </c:pt>
                <c:pt idx="68">
                  <c:v>0.60416666666666663</c:v>
                </c:pt>
                <c:pt idx="69">
                  <c:v>0.60624999999999996</c:v>
                </c:pt>
                <c:pt idx="70">
                  <c:v>0.60833333333333328</c:v>
                </c:pt>
                <c:pt idx="71">
                  <c:v>0.61111111111111116</c:v>
                </c:pt>
                <c:pt idx="72">
                  <c:v>0.61319444444444449</c:v>
                </c:pt>
                <c:pt idx="73">
                  <c:v>0.61527777777777781</c:v>
                </c:pt>
                <c:pt idx="74">
                  <c:v>0.61736111111111114</c:v>
                </c:pt>
                <c:pt idx="75">
                  <c:v>0.62013888888888891</c:v>
                </c:pt>
                <c:pt idx="76">
                  <c:v>0.62222222222222223</c:v>
                </c:pt>
                <c:pt idx="77">
                  <c:v>0.62430555555555556</c:v>
                </c:pt>
                <c:pt idx="78">
                  <c:v>0.62638888888888888</c:v>
                </c:pt>
                <c:pt idx="79">
                  <c:v>0.62847222222222221</c:v>
                </c:pt>
                <c:pt idx="80">
                  <c:v>0.63124999999999998</c:v>
                </c:pt>
                <c:pt idx="81">
                  <c:v>0.6333333333333333</c:v>
                </c:pt>
                <c:pt idx="82">
                  <c:v>0.63541666666666663</c:v>
                </c:pt>
                <c:pt idx="83">
                  <c:v>0.63749999999999996</c:v>
                </c:pt>
                <c:pt idx="84">
                  <c:v>0.64027777777777772</c:v>
                </c:pt>
                <c:pt idx="85">
                  <c:v>0.64236111111111116</c:v>
                </c:pt>
                <c:pt idx="86">
                  <c:v>0.64444444444444449</c:v>
                </c:pt>
                <c:pt idx="87">
                  <c:v>0.64652777777777781</c:v>
                </c:pt>
                <c:pt idx="88">
                  <c:v>0.64861111111111114</c:v>
                </c:pt>
                <c:pt idx="89">
                  <c:v>0.65138888888888891</c:v>
                </c:pt>
                <c:pt idx="90">
                  <c:v>0.65347222222222223</c:v>
                </c:pt>
                <c:pt idx="91">
                  <c:v>0.65555555555555556</c:v>
                </c:pt>
                <c:pt idx="92">
                  <c:v>0.65763888888888888</c:v>
                </c:pt>
                <c:pt idx="93">
                  <c:v>0.66041666666666665</c:v>
                </c:pt>
                <c:pt idx="94">
                  <c:v>0.66249999999999998</c:v>
                </c:pt>
                <c:pt idx="95">
                  <c:v>0.6645833333333333</c:v>
                </c:pt>
                <c:pt idx="96">
                  <c:v>0.66666666666666663</c:v>
                </c:pt>
                <c:pt idx="97">
                  <c:v>0.6694444444444444</c:v>
                </c:pt>
                <c:pt idx="98">
                  <c:v>0.67152777777777772</c:v>
                </c:pt>
                <c:pt idx="99">
                  <c:v>0.67361111111111116</c:v>
                </c:pt>
                <c:pt idx="100">
                  <c:v>0.67569444444444449</c:v>
                </c:pt>
                <c:pt idx="101">
                  <c:v>0.67777777777777781</c:v>
                </c:pt>
                <c:pt idx="102">
                  <c:v>0.68055555555555558</c:v>
                </c:pt>
                <c:pt idx="103">
                  <c:v>0.68263888888888891</c:v>
                </c:pt>
                <c:pt idx="104">
                  <c:v>0.68472222222222223</c:v>
                </c:pt>
                <c:pt idx="105">
                  <c:v>0.68680555555555556</c:v>
                </c:pt>
                <c:pt idx="106">
                  <c:v>0.68958333333333333</c:v>
                </c:pt>
                <c:pt idx="107">
                  <c:v>0.69166666666666665</c:v>
                </c:pt>
                <c:pt idx="108">
                  <c:v>0.69374999999999998</c:v>
                </c:pt>
                <c:pt idx="109">
                  <c:v>0.6958333333333333</c:v>
                </c:pt>
                <c:pt idx="110">
                  <c:v>0.69861111111111107</c:v>
                </c:pt>
                <c:pt idx="111">
                  <c:v>0.7006944444444444</c:v>
                </c:pt>
                <c:pt idx="112">
                  <c:v>0.70277777777777772</c:v>
                </c:pt>
                <c:pt idx="113">
                  <c:v>0.70486111111111116</c:v>
                </c:pt>
                <c:pt idx="114">
                  <c:v>0.70694444444444449</c:v>
                </c:pt>
                <c:pt idx="115">
                  <c:v>0.70972222222222225</c:v>
                </c:pt>
                <c:pt idx="116">
                  <c:v>0.71180555555555558</c:v>
                </c:pt>
                <c:pt idx="117">
                  <c:v>0.71388888888888891</c:v>
                </c:pt>
                <c:pt idx="118">
                  <c:v>0.71597222222222223</c:v>
                </c:pt>
              </c:numCache>
            </c:numRef>
          </c:cat>
          <c:val>
            <c:numRef>
              <c:f>analysis_BANKNIFTY!$G$2:$G$120</c:f>
              <c:numCache>
                <c:formatCode>General</c:formatCode>
                <c:ptCount val="119"/>
                <c:pt idx="0">
                  <c:v>-17764</c:v>
                </c:pt>
                <c:pt idx="1">
                  <c:v>-3293</c:v>
                </c:pt>
                <c:pt idx="2">
                  <c:v>-3546</c:v>
                </c:pt>
                <c:pt idx="3">
                  <c:v>-4029</c:v>
                </c:pt>
                <c:pt idx="4">
                  <c:v>-4474</c:v>
                </c:pt>
                <c:pt idx="5">
                  <c:v>-4267</c:v>
                </c:pt>
                <c:pt idx="6">
                  <c:v>-4752</c:v>
                </c:pt>
                <c:pt idx="7">
                  <c:v>-4173</c:v>
                </c:pt>
                <c:pt idx="8">
                  <c:v>-2813</c:v>
                </c:pt>
                <c:pt idx="9">
                  <c:v>4084</c:v>
                </c:pt>
                <c:pt idx="10">
                  <c:v>7788</c:v>
                </c:pt>
                <c:pt idx="11">
                  <c:v>8633</c:v>
                </c:pt>
                <c:pt idx="12">
                  <c:v>9418</c:v>
                </c:pt>
                <c:pt idx="13">
                  <c:v>9533</c:v>
                </c:pt>
                <c:pt idx="14">
                  <c:v>8823</c:v>
                </c:pt>
                <c:pt idx="15">
                  <c:v>7867</c:v>
                </c:pt>
                <c:pt idx="16">
                  <c:v>8117</c:v>
                </c:pt>
                <c:pt idx="17">
                  <c:v>8181</c:v>
                </c:pt>
                <c:pt idx="18">
                  <c:v>9037</c:v>
                </c:pt>
                <c:pt idx="19">
                  <c:v>9698</c:v>
                </c:pt>
                <c:pt idx="20">
                  <c:v>9411</c:v>
                </c:pt>
                <c:pt idx="21">
                  <c:v>8999</c:v>
                </c:pt>
                <c:pt idx="22">
                  <c:v>8828</c:v>
                </c:pt>
                <c:pt idx="23">
                  <c:v>8587</c:v>
                </c:pt>
                <c:pt idx="24">
                  <c:v>9105</c:v>
                </c:pt>
                <c:pt idx="25">
                  <c:v>8928</c:v>
                </c:pt>
                <c:pt idx="26">
                  <c:v>8890</c:v>
                </c:pt>
                <c:pt idx="27">
                  <c:v>8015</c:v>
                </c:pt>
                <c:pt idx="28">
                  <c:v>7719</c:v>
                </c:pt>
                <c:pt idx="29">
                  <c:v>6852</c:v>
                </c:pt>
                <c:pt idx="30">
                  <c:v>7013</c:v>
                </c:pt>
                <c:pt idx="31">
                  <c:v>6061</c:v>
                </c:pt>
                <c:pt idx="32">
                  <c:v>6352</c:v>
                </c:pt>
                <c:pt idx="33">
                  <c:v>7000</c:v>
                </c:pt>
                <c:pt idx="34">
                  <c:v>8033</c:v>
                </c:pt>
                <c:pt idx="35">
                  <c:v>9279</c:v>
                </c:pt>
                <c:pt idx="36">
                  <c:v>10184</c:v>
                </c:pt>
                <c:pt idx="37">
                  <c:v>10405</c:v>
                </c:pt>
                <c:pt idx="38">
                  <c:v>11097</c:v>
                </c:pt>
                <c:pt idx="39">
                  <c:v>11658</c:v>
                </c:pt>
                <c:pt idx="40">
                  <c:v>14686</c:v>
                </c:pt>
                <c:pt idx="41">
                  <c:v>14729</c:v>
                </c:pt>
                <c:pt idx="42">
                  <c:v>14465</c:v>
                </c:pt>
                <c:pt idx="43">
                  <c:v>14445</c:v>
                </c:pt>
                <c:pt idx="44">
                  <c:v>13384</c:v>
                </c:pt>
                <c:pt idx="45">
                  <c:v>13101</c:v>
                </c:pt>
                <c:pt idx="46">
                  <c:v>13329</c:v>
                </c:pt>
                <c:pt idx="47">
                  <c:v>12897</c:v>
                </c:pt>
                <c:pt idx="48">
                  <c:v>13121</c:v>
                </c:pt>
                <c:pt idx="49">
                  <c:v>13715</c:v>
                </c:pt>
                <c:pt idx="50">
                  <c:v>13500</c:v>
                </c:pt>
                <c:pt idx="51">
                  <c:v>16324</c:v>
                </c:pt>
                <c:pt idx="52">
                  <c:v>16929</c:v>
                </c:pt>
                <c:pt idx="53">
                  <c:v>17951</c:v>
                </c:pt>
                <c:pt idx="54">
                  <c:v>17124</c:v>
                </c:pt>
                <c:pt idx="55">
                  <c:v>19495</c:v>
                </c:pt>
                <c:pt idx="56">
                  <c:v>20750</c:v>
                </c:pt>
                <c:pt idx="57">
                  <c:v>21389</c:v>
                </c:pt>
                <c:pt idx="58">
                  <c:v>26791</c:v>
                </c:pt>
                <c:pt idx="59">
                  <c:v>28828</c:v>
                </c:pt>
                <c:pt idx="60">
                  <c:v>33640</c:v>
                </c:pt>
                <c:pt idx="61">
                  <c:v>34654</c:v>
                </c:pt>
                <c:pt idx="62">
                  <c:v>34281</c:v>
                </c:pt>
                <c:pt idx="63">
                  <c:v>35775</c:v>
                </c:pt>
                <c:pt idx="64">
                  <c:v>36307</c:v>
                </c:pt>
                <c:pt idx="65">
                  <c:v>37064</c:v>
                </c:pt>
                <c:pt idx="66">
                  <c:v>36349</c:v>
                </c:pt>
                <c:pt idx="67">
                  <c:v>38309</c:v>
                </c:pt>
                <c:pt idx="68">
                  <c:v>38821</c:v>
                </c:pt>
                <c:pt idx="69">
                  <c:v>39793</c:v>
                </c:pt>
                <c:pt idx="70">
                  <c:v>40397</c:v>
                </c:pt>
                <c:pt idx="71">
                  <c:v>42588</c:v>
                </c:pt>
                <c:pt idx="72">
                  <c:v>43545</c:v>
                </c:pt>
                <c:pt idx="73">
                  <c:v>43824</c:v>
                </c:pt>
                <c:pt idx="74">
                  <c:v>45986</c:v>
                </c:pt>
                <c:pt idx="75">
                  <c:v>48332</c:v>
                </c:pt>
                <c:pt idx="76">
                  <c:v>49230</c:v>
                </c:pt>
                <c:pt idx="77">
                  <c:v>50220</c:v>
                </c:pt>
                <c:pt idx="78">
                  <c:v>49719</c:v>
                </c:pt>
                <c:pt idx="79">
                  <c:v>49291</c:v>
                </c:pt>
                <c:pt idx="80">
                  <c:v>49448</c:v>
                </c:pt>
                <c:pt idx="81">
                  <c:v>49593</c:v>
                </c:pt>
                <c:pt idx="82">
                  <c:v>49963</c:v>
                </c:pt>
                <c:pt idx="83">
                  <c:v>49789</c:v>
                </c:pt>
                <c:pt idx="84">
                  <c:v>49630</c:v>
                </c:pt>
                <c:pt idx="85">
                  <c:v>49416</c:v>
                </c:pt>
                <c:pt idx="86">
                  <c:v>49551</c:v>
                </c:pt>
                <c:pt idx="87">
                  <c:v>49662</c:v>
                </c:pt>
                <c:pt idx="88">
                  <c:v>48089</c:v>
                </c:pt>
                <c:pt idx="89">
                  <c:v>48792</c:v>
                </c:pt>
                <c:pt idx="90">
                  <c:v>51217</c:v>
                </c:pt>
                <c:pt idx="91">
                  <c:v>51217</c:v>
                </c:pt>
                <c:pt idx="92">
                  <c:v>51217</c:v>
                </c:pt>
                <c:pt idx="93">
                  <c:v>51217</c:v>
                </c:pt>
                <c:pt idx="94">
                  <c:v>51217</c:v>
                </c:pt>
                <c:pt idx="95">
                  <c:v>51217</c:v>
                </c:pt>
                <c:pt idx="96">
                  <c:v>51217</c:v>
                </c:pt>
                <c:pt idx="97">
                  <c:v>51217</c:v>
                </c:pt>
                <c:pt idx="98">
                  <c:v>51217</c:v>
                </c:pt>
                <c:pt idx="99">
                  <c:v>51217</c:v>
                </c:pt>
                <c:pt idx="100">
                  <c:v>51217</c:v>
                </c:pt>
                <c:pt idx="101">
                  <c:v>51217</c:v>
                </c:pt>
                <c:pt idx="102">
                  <c:v>51217</c:v>
                </c:pt>
                <c:pt idx="103">
                  <c:v>51217</c:v>
                </c:pt>
                <c:pt idx="104">
                  <c:v>51217</c:v>
                </c:pt>
                <c:pt idx="105">
                  <c:v>51217</c:v>
                </c:pt>
                <c:pt idx="106">
                  <c:v>51217</c:v>
                </c:pt>
                <c:pt idx="107">
                  <c:v>51217</c:v>
                </c:pt>
                <c:pt idx="108">
                  <c:v>51217</c:v>
                </c:pt>
                <c:pt idx="109">
                  <c:v>51217</c:v>
                </c:pt>
                <c:pt idx="110">
                  <c:v>51217</c:v>
                </c:pt>
                <c:pt idx="111">
                  <c:v>51217</c:v>
                </c:pt>
                <c:pt idx="112">
                  <c:v>51217</c:v>
                </c:pt>
                <c:pt idx="113">
                  <c:v>51217</c:v>
                </c:pt>
                <c:pt idx="114">
                  <c:v>51217</c:v>
                </c:pt>
                <c:pt idx="115">
                  <c:v>51217</c:v>
                </c:pt>
                <c:pt idx="116">
                  <c:v>51217</c:v>
                </c:pt>
                <c:pt idx="117">
                  <c:v>51217</c:v>
                </c:pt>
                <c:pt idx="118">
                  <c:v>51217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analysis_FINNIFTY!$G$1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507A-4D5B-8945-EAC3E95CD3F6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07A-4D5B-8945-EAC3E95CD3F6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analysis_FINNIFTY!$G$2:$G$120</c:f>
              <c:numCache>
                <c:formatCode>General</c:formatCode>
                <c:ptCount val="119"/>
                <c:pt idx="0">
                  <c:v>-24</c:v>
                </c:pt>
                <c:pt idx="1">
                  <c:v>-380</c:v>
                </c:pt>
                <c:pt idx="2">
                  <c:v>-343</c:v>
                </c:pt>
                <c:pt idx="3">
                  <c:v>-348</c:v>
                </c:pt>
                <c:pt idx="4">
                  <c:v>-370</c:v>
                </c:pt>
                <c:pt idx="5">
                  <c:v>-345</c:v>
                </c:pt>
                <c:pt idx="6">
                  <c:v>-361</c:v>
                </c:pt>
                <c:pt idx="7">
                  <c:v>-366</c:v>
                </c:pt>
                <c:pt idx="8">
                  <c:v>-410</c:v>
                </c:pt>
                <c:pt idx="9">
                  <c:v>-408</c:v>
                </c:pt>
                <c:pt idx="10">
                  <c:v>-350</c:v>
                </c:pt>
                <c:pt idx="11">
                  <c:v>-383</c:v>
                </c:pt>
                <c:pt idx="12">
                  <c:v>-379</c:v>
                </c:pt>
                <c:pt idx="13">
                  <c:v>-336</c:v>
                </c:pt>
                <c:pt idx="14">
                  <c:v>-349</c:v>
                </c:pt>
                <c:pt idx="15">
                  <c:v>-313</c:v>
                </c:pt>
                <c:pt idx="16">
                  <c:v>-277</c:v>
                </c:pt>
                <c:pt idx="17">
                  <c:v>-222</c:v>
                </c:pt>
                <c:pt idx="18">
                  <c:v>-210</c:v>
                </c:pt>
                <c:pt idx="19">
                  <c:v>-203</c:v>
                </c:pt>
                <c:pt idx="20">
                  <c:v>-175</c:v>
                </c:pt>
                <c:pt idx="21">
                  <c:v>-161</c:v>
                </c:pt>
                <c:pt idx="22">
                  <c:v>-141</c:v>
                </c:pt>
                <c:pt idx="23">
                  <c:v>-153</c:v>
                </c:pt>
                <c:pt idx="24">
                  <c:v>-105</c:v>
                </c:pt>
                <c:pt idx="25">
                  <c:v>-95</c:v>
                </c:pt>
                <c:pt idx="26">
                  <c:v>-97</c:v>
                </c:pt>
                <c:pt idx="27">
                  <c:v>-92</c:v>
                </c:pt>
                <c:pt idx="28">
                  <c:v>-62</c:v>
                </c:pt>
                <c:pt idx="29">
                  <c:v>-15</c:v>
                </c:pt>
                <c:pt idx="30">
                  <c:v>-10</c:v>
                </c:pt>
                <c:pt idx="31">
                  <c:v>11</c:v>
                </c:pt>
                <c:pt idx="32">
                  <c:v>-44</c:v>
                </c:pt>
                <c:pt idx="33">
                  <c:v>-1</c:v>
                </c:pt>
                <c:pt idx="34">
                  <c:v>14</c:v>
                </c:pt>
                <c:pt idx="35">
                  <c:v>21</c:v>
                </c:pt>
                <c:pt idx="36">
                  <c:v>0</c:v>
                </c:pt>
                <c:pt idx="37">
                  <c:v>3</c:v>
                </c:pt>
                <c:pt idx="38">
                  <c:v>3</c:v>
                </c:pt>
                <c:pt idx="39">
                  <c:v>-5</c:v>
                </c:pt>
                <c:pt idx="40">
                  <c:v>5</c:v>
                </c:pt>
                <c:pt idx="41">
                  <c:v>-18</c:v>
                </c:pt>
                <c:pt idx="42">
                  <c:v>-43</c:v>
                </c:pt>
                <c:pt idx="43">
                  <c:v>-72</c:v>
                </c:pt>
                <c:pt idx="44">
                  <c:v>-114</c:v>
                </c:pt>
                <c:pt idx="45">
                  <c:v>-81</c:v>
                </c:pt>
                <c:pt idx="46">
                  <c:v>-72</c:v>
                </c:pt>
                <c:pt idx="47">
                  <c:v>-107</c:v>
                </c:pt>
                <c:pt idx="48">
                  <c:v>-104</c:v>
                </c:pt>
                <c:pt idx="49">
                  <c:v>-135</c:v>
                </c:pt>
                <c:pt idx="50">
                  <c:v>-134</c:v>
                </c:pt>
                <c:pt idx="51">
                  <c:v>-201</c:v>
                </c:pt>
                <c:pt idx="52">
                  <c:v>-198</c:v>
                </c:pt>
                <c:pt idx="53">
                  <c:v>-184</c:v>
                </c:pt>
                <c:pt idx="54">
                  <c:v>-175</c:v>
                </c:pt>
                <c:pt idx="55">
                  <c:v>-154</c:v>
                </c:pt>
                <c:pt idx="56">
                  <c:v>-106</c:v>
                </c:pt>
                <c:pt idx="57">
                  <c:v>-77</c:v>
                </c:pt>
                <c:pt idx="58">
                  <c:v>-122</c:v>
                </c:pt>
                <c:pt idx="59">
                  <c:v>-74</c:v>
                </c:pt>
                <c:pt idx="60">
                  <c:v>-18</c:v>
                </c:pt>
                <c:pt idx="61">
                  <c:v>-112</c:v>
                </c:pt>
                <c:pt idx="62">
                  <c:v>23</c:v>
                </c:pt>
                <c:pt idx="63">
                  <c:v>176</c:v>
                </c:pt>
                <c:pt idx="64">
                  <c:v>196</c:v>
                </c:pt>
                <c:pt idx="65">
                  <c:v>191</c:v>
                </c:pt>
                <c:pt idx="66">
                  <c:v>237</c:v>
                </c:pt>
                <c:pt idx="67">
                  <c:v>277</c:v>
                </c:pt>
                <c:pt idx="68">
                  <c:v>297</c:v>
                </c:pt>
                <c:pt idx="69">
                  <c:v>263</c:v>
                </c:pt>
                <c:pt idx="70">
                  <c:v>119</c:v>
                </c:pt>
                <c:pt idx="71">
                  <c:v>120</c:v>
                </c:pt>
                <c:pt idx="72">
                  <c:v>184</c:v>
                </c:pt>
                <c:pt idx="73">
                  <c:v>391</c:v>
                </c:pt>
                <c:pt idx="74">
                  <c:v>418</c:v>
                </c:pt>
                <c:pt idx="75">
                  <c:v>467</c:v>
                </c:pt>
                <c:pt idx="76">
                  <c:v>511</c:v>
                </c:pt>
                <c:pt idx="77">
                  <c:v>507</c:v>
                </c:pt>
                <c:pt idx="78">
                  <c:v>453</c:v>
                </c:pt>
                <c:pt idx="79">
                  <c:v>339</c:v>
                </c:pt>
                <c:pt idx="80">
                  <c:v>319</c:v>
                </c:pt>
                <c:pt idx="81">
                  <c:v>318</c:v>
                </c:pt>
                <c:pt idx="82">
                  <c:v>311</c:v>
                </c:pt>
                <c:pt idx="83">
                  <c:v>194</c:v>
                </c:pt>
                <c:pt idx="84">
                  <c:v>156</c:v>
                </c:pt>
                <c:pt idx="85">
                  <c:v>175</c:v>
                </c:pt>
                <c:pt idx="86">
                  <c:v>207</c:v>
                </c:pt>
                <c:pt idx="87">
                  <c:v>204</c:v>
                </c:pt>
                <c:pt idx="88">
                  <c:v>175</c:v>
                </c:pt>
                <c:pt idx="89">
                  <c:v>224</c:v>
                </c:pt>
                <c:pt idx="90">
                  <c:v>181</c:v>
                </c:pt>
                <c:pt idx="91">
                  <c:v>205</c:v>
                </c:pt>
                <c:pt idx="92">
                  <c:v>205</c:v>
                </c:pt>
                <c:pt idx="93">
                  <c:v>205</c:v>
                </c:pt>
                <c:pt idx="94">
                  <c:v>205</c:v>
                </c:pt>
                <c:pt idx="95">
                  <c:v>205</c:v>
                </c:pt>
                <c:pt idx="96">
                  <c:v>205</c:v>
                </c:pt>
                <c:pt idx="97">
                  <c:v>205</c:v>
                </c:pt>
                <c:pt idx="98">
                  <c:v>205</c:v>
                </c:pt>
                <c:pt idx="99">
                  <c:v>205</c:v>
                </c:pt>
                <c:pt idx="100">
                  <c:v>205</c:v>
                </c:pt>
                <c:pt idx="101">
                  <c:v>205</c:v>
                </c:pt>
                <c:pt idx="102">
                  <c:v>205</c:v>
                </c:pt>
                <c:pt idx="103">
                  <c:v>205</c:v>
                </c:pt>
                <c:pt idx="104">
                  <c:v>205</c:v>
                </c:pt>
                <c:pt idx="105">
                  <c:v>205</c:v>
                </c:pt>
                <c:pt idx="106">
                  <c:v>205</c:v>
                </c:pt>
                <c:pt idx="107">
                  <c:v>205</c:v>
                </c:pt>
                <c:pt idx="108">
                  <c:v>205</c:v>
                </c:pt>
                <c:pt idx="109">
                  <c:v>205</c:v>
                </c:pt>
                <c:pt idx="110">
                  <c:v>205</c:v>
                </c:pt>
                <c:pt idx="111">
                  <c:v>205</c:v>
                </c:pt>
                <c:pt idx="112">
                  <c:v>205</c:v>
                </c:pt>
                <c:pt idx="113">
                  <c:v>205</c:v>
                </c:pt>
                <c:pt idx="114">
                  <c:v>205</c:v>
                </c:pt>
                <c:pt idx="115">
                  <c:v>205</c:v>
                </c:pt>
                <c:pt idx="116">
                  <c:v>205</c:v>
                </c:pt>
                <c:pt idx="117">
                  <c:v>205</c:v>
                </c:pt>
                <c:pt idx="118">
                  <c:v>205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07A-4D5B-8945-EAC3E95CD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analysis_FINNIFTY!$H$1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analysis_FINNIFTY!$A$2:$A$102</c:f>
              <c:numCache>
                <c:formatCode>h:mm</c:formatCode>
                <c:ptCount val="101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</c:numCache>
            </c:numRef>
          </c:cat>
          <c:val>
            <c:numRef>
              <c:f>analysis_FINNIFTY!$H$2:$H$120</c:f>
              <c:numCache>
                <c:formatCode>General</c:formatCode>
                <c:ptCount val="119"/>
                <c:pt idx="0">
                  <c:v>0.5771989032</c:v>
                </c:pt>
                <c:pt idx="1">
                  <c:v>0.55955845459999998</c:v>
                </c:pt>
                <c:pt idx="2">
                  <c:v>0.56151133499999994</c:v>
                </c:pt>
                <c:pt idx="3">
                  <c:v>0.56118440930000002</c:v>
                </c:pt>
                <c:pt idx="4">
                  <c:v>0.55994372420000005</c:v>
                </c:pt>
                <c:pt idx="5">
                  <c:v>0.56263184330000005</c:v>
                </c:pt>
                <c:pt idx="6">
                  <c:v>0.56058320760000002</c:v>
                </c:pt>
                <c:pt idx="7">
                  <c:v>0.56012467320000003</c:v>
                </c:pt>
                <c:pt idx="8">
                  <c:v>0.55614704699999995</c:v>
                </c:pt>
                <c:pt idx="9">
                  <c:v>0.55415362869999996</c:v>
                </c:pt>
                <c:pt idx="10">
                  <c:v>0.55987479809999996</c:v>
                </c:pt>
                <c:pt idx="11">
                  <c:v>0.55622916040000003</c:v>
                </c:pt>
                <c:pt idx="12">
                  <c:v>0.5569019489</c:v>
                </c:pt>
                <c:pt idx="13">
                  <c:v>0.56102242879999997</c:v>
                </c:pt>
                <c:pt idx="14">
                  <c:v>0.56002019179999996</c:v>
                </c:pt>
                <c:pt idx="15">
                  <c:v>0.56312544220000005</c:v>
                </c:pt>
                <c:pt idx="16">
                  <c:v>0.56593072720000004</c:v>
                </c:pt>
                <c:pt idx="17">
                  <c:v>0.57067478439999997</c:v>
                </c:pt>
                <c:pt idx="18">
                  <c:v>0.57176207879999996</c:v>
                </c:pt>
                <c:pt idx="19">
                  <c:v>0.57234236979999997</c:v>
                </c:pt>
                <c:pt idx="20">
                  <c:v>0.5747535319</c:v>
                </c:pt>
                <c:pt idx="21">
                  <c:v>0.5759178277</c:v>
                </c:pt>
                <c:pt idx="22">
                  <c:v>0.57648739670000004</c:v>
                </c:pt>
                <c:pt idx="23">
                  <c:v>0.57578228519999997</c:v>
                </c:pt>
                <c:pt idx="24">
                  <c:v>0.58050372179999998</c:v>
                </c:pt>
                <c:pt idx="25">
                  <c:v>0.58143804180000003</c:v>
                </c:pt>
                <c:pt idx="26">
                  <c:v>0.58123406430000002</c:v>
                </c:pt>
                <c:pt idx="27">
                  <c:v>0.58144519289999996</c:v>
                </c:pt>
                <c:pt idx="28">
                  <c:v>0.58378488910000004</c:v>
                </c:pt>
                <c:pt idx="29">
                  <c:v>0.58660365729999997</c:v>
                </c:pt>
                <c:pt idx="30">
                  <c:v>0.58699003189999999</c:v>
                </c:pt>
                <c:pt idx="31">
                  <c:v>0.58893687019999996</c:v>
                </c:pt>
                <c:pt idx="32">
                  <c:v>0.58332476609999995</c:v>
                </c:pt>
                <c:pt idx="33">
                  <c:v>0.58783019839999995</c:v>
                </c:pt>
                <c:pt idx="34">
                  <c:v>0.58941418290000003</c:v>
                </c:pt>
                <c:pt idx="35">
                  <c:v>0.59151900030000004</c:v>
                </c:pt>
                <c:pt idx="36">
                  <c:v>0.59066775579999997</c:v>
                </c:pt>
                <c:pt idx="37">
                  <c:v>0.59230612660000004</c:v>
                </c:pt>
                <c:pt idx="38">
                  <c:v>0.59309294059999995</c:v>
                </c:pt>
                <c:pt idx="39">
                  <c:v>0.59298316770000004</c:v>
                </c:pt>
                <c:pt idx="40">
                  <c:v>0.59555555559999995</c:v>
                </c:pt>
                <c:pt idx="41">
                  <c:v>0.59413424709999996</c:v>
                </c:pt>
                <c:pt idx="42">
                  <c:v>0.59247711960000005</c:v>
                </c:pt>
                <c:pt idx="43">
                  <c:v>0.59075411150000001</c:v>
                </c:pt>
                <c:pt idx="44">
                  <c:v>0.58889221260000002</c:v>
                </c:pt>
                <c:pt idx="45">
                  <c:v>0.5920606423</c:v>
                </c:pt>
                <c:pt idx="46">
                  <c:v>0.59283647610000001</c:v>
                </c:pt>
                <c:pt idx="47">
                  <c:v>0.59134233520000001</c:v>
                </c:pt>
                <c:pt idx="48">
                  <c:v>0.59159964249999997</c:v>
                </c:pt>
                <c:pt idx="49">
                  <c:v>0.58839888760000003</c:v>
                </c:pt>
                <c:pt idx="50">
                  <c:v>0.58800715989999996</c:v>
                </c:pt>
                <c:pt idx="51">
                  <c:v>0.58046836069999996</c:v>
                </c:pt>
                <c:pt idx="52">
                  <c:v>0.58072553319999998</c:v>
                </c:pt>
                <c:pt idx="53">
                  <c:v>0.58099330469999999</c:v>
                </c:pt>
                <c:pt idx="54">
                  <c:v>0.58168366329999999</c:v>
                </c:pt>
                <c:pt idx="55">
                  <c:v>0.58453093810000001</c:v>
                </c:pt>
                <c:pt idx="56">
                  <c:v>0.58845884589999997</c:v>
                </c:pt>
                <c:pt idx="57">
                  <c:v>0.5910728583</c:v>
                </c:pt>
                <c:pt idx="58">
                  <c:v>0.58644508959999997</c:v>
                </c:pt>
                <c:pt idx="59">
                  <c:v>0.5902659308</c:v>
                </c:pt>
                <c:pt idx="60">
                  <c:v>0.59454289169999996</c:v>
                </c:pt>
                <c:pt idx="61">
                  <c:v>0.58377941619999996</c:v>
                </c:pt>
                <c:pt idx="62">
                  <c:v>0.59117948720000002</c:v>
                </c:pt>
                <c:pt idx="63">
                  <c:v>0.599853847</c:v>
                </c:pt>
                <c:pt idx="64">
                  <c:v>0.60185861959999998</c:v>
                </c:pt>
                <c:pt idx="65">
                  <c:v>0.60146137789999998</c:v>
                </c:pt>
                <c:pt idx="66">
                  <c:v>0.60548059830000001</c:v>
                </c:pt>
                <c:pt idx="67">
                  <c:v>0.60962343100000005</c:v>
                </c:pt>
                <c:pt idx="68">
                  <c:v>0.61118676019999996</c:v>
                </c:pt>
                <c:pt idx="69">
                  <c:v>0.60758432849999999</c:v>
                </c:pt>
                <c:pt idx="70">
                  <c:v>0.59288330720000004</c:v>
                </c:pt>
                <c:pt idx="71">
                  <c:v>0.59303055670000004</c:v>
                </c:pt>
                <c:pt idx="72">
                  <c:v>0.59787636669999999</c:v>
                </c:pt>
                <c:pt idx="73">
                  <c:v>0.61847516609999997</c:v>
                </c:pt>
                <c:pt idx="74">
                  <c:v>0.62152192240000004</c:v>
                </c:pt>
                <c:pt idx="75">
                  <c:v>0.62707938510000005</c:v>
                </c:pt>
                <c:pt idx="76">
                  <c:v>0.63147914029999996</c:v>
                </c:pt>
                <c:pt idx="77">
                  <c:v>0.63494214530000004</c:v>
                </c:pt>
                <c:pt idx="78">
                  <c:v>0.63127333060000002</c:v>
                </c:pt>
                <c:pt idx="79">
                  <c:v>0.62184441010000002</c:v>
                </c:pt>
                <c:pt idx="80">
                  <c:v>0.62068256580000003</c:v>
                </c:pt>
                <c:pt idx="81">
                  <c:v>0.62096939819999997</c:v>
                </c:pt>
                <c:pt idx="82">
                  <c:v>0.62153310819999996</c:v>
                </c:pt>
                <c:pt idx="83">
                  <c:v>0.60666048049999999</c:v>
                </c:pt>
                <c:pt idx="84">
                  <c:v>0.60113871640000005</c:v>
                </c:pt>
                <c:pt idx="85">
                  <c:v>0.60244711740000001</c:v>
                </c:pt>
                <c:pt idx="86">
                  <c:v>0.60523310139999997</c:v>
                </c:pt>
                <c:pt idx="87">
                  <c:v>0.60479850440000005</c:v>
                </c:pt>
                <c:pt idx="88">
                  <c:v>0.60012515639999997</c:v>
                </c:pt>
                <c:pt idx="89">
                  <c:v>0.60308305370000004</c:v>
                </c:pt>
                <c:pt idx="90">
                  <c:v>0.59949780289999999</c:v>
                </c:pt>
                <c:pt idx="91">
                  <c:v>0.60050409579999997</c:v>
                </c:pt>
                <c:pt idx="92">
                  <c:v>0.60050409579999997</c:v>
                </c:pt>
                <c:pt idx="93">
                  <c:v>0.60050409579999997</c:v>
                </c:pt>
                <c:pt idx="94">
                  <c:v>0.60050409579999997</c:v>
                </c:pt>
                <c:pt idx="95">
                  <c:v>0.60050409579999997</c:v>
                </c:pt>
                <c:pt idx="96">
                  <c:v>0.60050409579999997</c:v>
                </c:pt>
                <c:pt idx="97">
                  <c:v>0.60050409579999997</c:v>
                </c:pt>
                <c:pt idx="98">
                  <c:v>0.60050409579999997</c:v>
                </c:pt>
                <c:pt idx="99">
                  <c:v>0.60050409579999997</c:v>
                </c:pt>
                <c:pt idx="100">
                  <c:v>0.60050409579999997</c:v>
                </c:pt>
                <c:pt idx="101">
                  <c:v>0.60050409579999997</c:v>
                </c:pt>
                <c:pt idx="102">
                  <c:v>0.60050409579999997</c:v>
                </c:pt>
                <c:pt idx="103">
                  <c:v>0.60050409579999997</c:v>
                </c:pt>
                <c:pt idx="104">
                  <c:v>0.60050409579999997</c:v>
                </c:pt>
                <c:pt idx="105">
                  <c:v>0.60050409579999997</c:v>
                </c:pt>
                <c:pt idx="106">
                  <c:v>0.60050409579999997</c:v>
                </c:pt>
                <c:pt idx="107">
                  <c:v>0.60050409579999997</c:v>
                </c:pt>
                <c:pt idx="108">
                  <c:v>0.60050409579999997</c:v>
                </c:pt>
                <c:pt idx="109">
                  <c:v>0.60050409579999997</c:v>
                </c:pt>
                <c:pt idx="110">
                  <c:v>0.60050409579999997</c:v>
                </c:pt>
                <c:pt idx="111">
                  <c:v>0.60050409579999997</c:v>
                </c:pt>
                <c:pt idx="112">
                  <c:v>0.60050409579999997</c:v>
                </c:pt>
                <c:pt idx="113">
                  <c:v>0.60050409579999997</c:v>
                </c:pt>
                <c:pt idx="114">
                  <c:v>0.60050409579999997</c:v>
                </c:pt>
                <c:pt idx="115">
                  <c:v>0.60050409579999997</c:v>
                </c:pt>
                <c:pt idx="116">
                  <c:v>0.60050409579999997</c:v>
                </c:pt>
                <c:pt idx="117">
                  <c:v>0.60050409579999997</c:v>
                </c:pt>
                <c:pt idx="118">
                  <c:v>0.60050409579999997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analysis_FINNIFTY!$I$1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analysis_FINNIFTY!$I$2:$I$120</c:f>
              <c:numCache>
                <c:formatCode>General</c:formatCode>
                <c:ptCount val="119"/>
                <c:pt idx="0">
                  <c:v>0.94654788420000002</c:v>
                </c:pt>
                <c:pt idx="1">
                  <c:v>0.21325051759999999</c:v>
                </c:pt>
                <c:pt idx="2">
                  <c:v>0.22573363430000001</c:v>
                </c:pt>
                <c:pt idx="3">
                  <c:v>0.2214765101</c:v>
                </c:pt>
                <c:pt idx="4">
                  <c:v>0.21108742</c:v>
                </c:pt>
                <c:pt idx="5">
                  <c:v>0.27061310779999997</c:v>
                </c:pt>
                <c:pt idx="6">
                  <c:v>0.22030237580000001</c:v>
                </c:pt>
                <c:pt idx="7">
                  <c:v>0.2112068966</c:v>
                </c:pt>
                <c:pt idx="8">
                  <c:v>0.13502109700000001</c:v>
                </c:pt>
                <c:pt idx="9">
                  <c:v>0.04</c:v>
                </c:pt>
                <c:pt idx="10">
                  <c:v>0.17061611369999999</c:v>
                </c:pt>
                <c:pt idx="11">
                  <c:v>7.7108433700000006E-2</c:v>
                </c:pt>
                <c:pt idx="12">
                  <c:v>9.9762470300000003E-2</c:v>
                </c:pt>
                <c:pt idx="13">
                  <c:v>0.1923076923</c:v>
                </c:pt>
                <c:pt idx="14">
                  <c:v>0.17494089830000001</c:v>
                </c:pt>
                <c:pt idx="15">
                  <c:v>0.2384428224</c:v>
                </c:pt>
                <c:pt idx="16">
                  <c:v>0.29336734689999999</c:v>
                </c:pt>
                <c:pt idx="17">
                  <c:v>0.40482573729999999</c:v>
                </c:pt>
                <c:pt idx="18">
                  <c:v>0.43243243240000001</c:v>
                </c:pt>
                <c:pt idx="19">
                  <c:v>0.44686648499999998</c:v>
                </c:pt>
                <c:pt idx="20">
                  <c:v>0.50980392159999999</c:v>
                </c:pt>
                <c:pt idx="21">
                  <c:v>0.5413105413</c:v>
                </c:pt>
                <c:pt idx="22">
                  <c:v>0.55520504729999998</c:v>
                </c:pt>
                <c:pt idx="23">
                  <c:v>0.53495440729999999</c:v>
                </c:pt>
                <c:pt idx="24">
                  <c:v>0.67692307689999998</c:v>
                </c:pt>
                <c:pt idx="25">
                  <c:v>0.70588235290000001</c:v>
                </c:pt>
                <c:pt idx="26">
                  <c:v>0.69969040250000003</c:v>
                </c:pt>
                <c:pt idx="27">
                  <c:v>0.70886075950000005</c:v>
                </c:pt>
                <c:pt idx="28">
                  <c:v>0.79264214050000004</c:v>
                </c:pt>
                <c:pt idx="29">
                  <c:v>0.94047619049999998</c:v>
                </c:pt>
                <c:pt idx="30">
                  <c:v>0.95983935740000004</c:v>
                </c:pt>
                <c:pt idx="31">
                  <c:v>1.0450819672</c:v>
                </c:pt>
                <c:pt idx="32">
                  <c:v>0.82040816329999999</c:v>
                </c:pt>
                <c:pt idx="33">
                  <c:v>0.99595141700000001</c:v>
                </c:pt>
                <c:pt idx="34">
                  <c:v>1.0564516128999999</c:v>
                </c:pt>
                <c:pt idx="35">
                  <c:v>1.0747330960999999</c:v>
                </c:pt>
                <c:pt idx="36">
                  <c:v>1</c:v>
                </c:pt>
                <c:pt idx="37">
                  <c:v>1.0087209302</c:v>
                </c:pt>
                <c:pt idx="38">
                  <c:v>1.0082644627999999</c:v>
                </c:pt>
                <c:pt idx="39">
                  <c:v>0.98684210530000005</c:v>
                </c:pt>
                <c:pt idx="40">
                  <c:v>1.0119617224999999</c:v>
                </c:pt>
                <c:pt idx="41">
                  <c:v>0.95909090910000006</c:v>
                </c:pt>
                <c:pt idx="42">
                  <c:v>0.90672451190000003</c:v>
                </c:pt>
                <c:pt idx="43">
                  <c:v>0.85306122449999999</c:v>
                </c:pt>
                <c:pt idx="44">
                  <c:v>0.7915904936</c:v>
                </c:pt>
                <c:pt idx="45">
                  <c:v>0.85110294119999996</c:v>
                </c:pt>
                <c:pt idx="46">
                  <c:v>0.86691312379999996</c:v>
                </c:pt>
                <c:pt idx="47">
                  <c:v>0.81864406779999999</c:v>
                </c:pt>
                <c:pt idx="48">
                  <c:v>0.82342954160000004</c:v>
                </c:pt>
                <c:pt idx="49">
                  <c:v>0.76962457340000001</c:v>
                </c:pt>
                <c:pt idx="50">
                  <c:v>0.76655052260000001</c:v>
                </c:pt>
                <c:pt idx="51">
                  <c:v>0.63652802890000004</c:v>
                </c:pt>
                <c:pt idx="52">
                  <c:v>0.64130434780000001</c:v>
                </c:pt>
                <c:pt idx="53">
                  <c:v>0.64952380949999999</c:v>
                </c:pt>
                <c:pt idx="54">
                  <c:v>0.6634615385</c:v>
                </c:pt>
                <c:pt idx="55">
                  <c:v>0.7137546468</c:v>
                </c:pt>
                <c:pt idx="56">
                  <c:v>0.79497098649999998</c:v>
                </c:pt>
                <c:pt idx="57">
                  <c:v>0.84901960779999996</c:v>
                </c:pt>
                <c:pt idx="58">
                  <c:v>0.75936883629999996</c:v>
                </c:pt>
                <c:pt idx="59">
                  <c:v>0.84679089029999999</c:v>
                </c:pt>
                <c:pt idx="60">
                  <c:v>0.96</c:v>
                </c:pt>
                <c:pt idx="61">
                  <c:v>0.73269689739999999</c:v>
                </c:pt>
                <c:pt idx="62">
                  <c:v>1.0858208954999999</c:v>
                </c:pt>
                <c:pt idx="63">
                  <c:v>2.8144329897000002</c:v>
                </c:pt>
                <c:pt idx="64">
                  <c:v>3.0631578947000002</c:v>
                </c:pt>
                <c:pt idx="65">
                  <c:v>2.9489795918000001</c:v>
                </c:pt>
                <c:pt idx="66">
                  <c:v>4</c:v>
                </c:pt>
                <c:pt idx="67">
                  <c:v>4.5512820513000003</c:v>
                </c:pt>
                <c:pt idx="68">
                  <c:v>5.5692307691999998</c:v>
                </c:pt>
                <c:pt idx="69">
                  <c:v>5.109375</c:v>
                </c:pt>
                <c:pt idx="70">
                  <c:v>2.6301369863000001</c:v>
                </c:pt>
                <c:pt idx="71">
                  <c:v>2.6216216216000001</c:v>
                </c:pt>
                <c:pt idx="72">
                  <c:v>7.1333333333000004</c:v>
                </c:pt>
                <c:pt idx="73">
                  <c:v>392</c:v>
                </c:pt>
                <c:pt idx="74">
                  <c:v>70.666666666699996</c:v>
                </c:pt>
                <c:pt idx="75">
                  <c:v>30.1875</c:v>
                </c:pt>
                <c:pt idx="76">
                  <c:v>52.1</c:v>
                </c:pt>
                <c:pt idx="77">
                  <c:v>5.5675675676000003</c:v>
                </c:pt>
                <c:pt idx="78">
                  <c:v>3.7962962963</c:v>
                </c:pt>
                <c:pt idx="79">
                  <c:v>2.5201793721999999</c:v>
                </c:pt>
                <c:pt idx="80">
                  <c:v>2.2967479675</c:v>
                </c:pt>
                <c:pt idx="81">
                  <c:v>2.2421875</c:v>
                </c:pt>
                <c:pt idx="82">
                  <c:v>2.0761245675</c:v>
                </c:pt>
                <c:pt idx="83">
                  <c:v>1.8940092166</c:v>
                </c:pt>
                <c:pt idx="84">
                  <c:v>1.8764044944</c:v>
                </c:pt>
                <c:pt idx="85">
                  <c:v>2.0802469135999999</c:v>
                </c:pt>
                <c:pt idx="86">
                  <c:v>2.3892617450000002</c:v>
                </c:pt>
                <c:pt idx="87">
                  <c:v>2.3972602740000002</c:v>
                </c:pt>
                <c:pt idx="88">
                  <c:v>2.6509433962000002</c:v>
                </c:pt>
                <c:pt idx="89">
                  <c:v>5.1481481480999998</c:v>
                </c:pt>
                <c:pt idx="90">
                  <c:v>3.3815789474</c:v>
                </c:pt>
                <c:pt idx="91">
                  <c:v>6.125</c:v>
                </c:pt>
                <c:pt idx="92">
                  <c:v>6.125</c:v>
                </c:pt>
                <c:pt idx="93">
                  <c:v>6.125</c:v>
                </c:pt>
                <c:pt idx="94">
                  <c:v>6.125</c:v>
                </c:pt>
                <c:pt idx="95">
                  <c:v>6.125</c:v>
                </c:pt>
                <c:pt idx="96">
                  <c:v>6.125</c:v>
                </c:pt>
                <c:pt idx="97">
                  <c:v>6.125</c:v>
                </c:pt>
                <c:pt idx="98">
                  <c:v>6.125</c:v>
                </c:pt>
                <c:pt idx="99">
                  <c:v>6.125</c:v>
                </c:pt>
                <c:pt idx="100">
                  <c:v>6.125</c:v>
                </c:pt>
                <c:pt idx="101">
                  <c:v>6.125</c:v>
                </c:pt>
                <c:pt idx="102">
                  <c:v>6.125</c:v>
                </c:pt>
                <c:pt idx="103">
                  <c:v>6.125</c:v>
                </c:pt>
                <c:pt idx="104">
                  <c:v>6.125</c:v>
                </c:pt>
                <c:pt idx="105">
                  <c:v>6.125</c:v>
                </c:pt>
                <c:pt idx="106">
                  <c:v>6.125</c:v>
                </c:pt>
                <c:pt idx="107">
                  <c:v>6.125</c:v>
                </c:pt>
                <c:pt idx="108">
                  <c:v>6.125</c:v>
                </c:pt>
                <c:pt idx="109">
                  <c:v>6.125</c:v>
                </c:pt>
                <c:pt idx="110">
                  <c:v>6.125</c:v>
                </c:pt>
                <c:pt idx="111">
                  <c:v>6.125</c:v>
                </c:pt>
                <c:pt idx="112">
                  <c:v>6.125</c:v>
                </c:pt>
                <c:pt idx="113">
                  <c:v>6.125</c:v>
                </c:pt>
                <c:pt idx="114">
                  <c:v>6.125</c:v>
                </c:pt>
                <c:pt idx="115">
                  <c:v>6.125</c:v>
                </c:pt>
                <c:pt idx="116">
                  <c:v>6.125</c:v>
                </c:pt>
                <c:pt idx="117">
                  <c:v>6.125</c:v>
                </c:pt>
                <c:pt idx="118">
                  <c:v>6.125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578672"/>
        <c:axId val="1374583472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374583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578672"/>
        <c:crosses val="max"/>
        <c:crossBetween val="between"/>
      </c:valAx>
      <c:catAx>
        <c:axId val="137457867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37458347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analysis_FINNIFTY!$E$1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analysis_FINNIFTY!$E$2:$E$120</c:f>
              <c:numCache>
                <c:formatCode>General</c:formatCode>
                <c:ptCount val="119"/>
                <c:pt idx="0">
                  <c:v>425</c:v>
                </c:pt>
                <c:pt idx="1">
                  <c:v>103</c:v>
                </c:pt>
                <c:pt idx="2">
                  <c:v>100</c:v>
                </c:pt>
                <c:pt idx="3">
                  <c:v>99</c:v>
                </c:pt>
                <c:pt idx="4">
                  <c:v>99</c:v>
                </c:pt>
                <c:pt idx="5">
                  <c:v>128</c:v>
                </c:pt>
                <c:pt idx="6">
                  <c:v>102</c:v>
                </c:pt>
                <c:pt idx="7">
                  <c:v>98</c:v>
                </c:pt>
                <c:pt idx="8">
                  <c:v>64</c:v>
                </c:pt>
                <c:pt idx="9">
                  <c:v>17</c:v>
                </c:pt>
                <c:pt idx="10">
                  <c:v>72</c:v>
                </c:pt>
                <c:pt idx="11">
                  <c:v>32</c:v>
                </c:pt>
                <c:pt idx="12">
                  <c:v>42</c:v>
                </c:pt>
                <c:pt idx="13">
                  <c:v>80</c:v>
                </c:pt>
                <c:pt idx="14">
                  <c:v>74</c:v>
                </c:pt>
                <c:pt idx="15">
                  <c:v>98</c:v>
                </c:pt>
                <c:pt idx="16">
                  <c:v>115</c:v>
                </c:pt>
                <c:pt idx="17">
                  <c:v>151</c:v>
                </c:pt>
                <c:pt idx="18">
                  <c:v>160</c:v>
                </c:pt>
                <c:pt idx="19">
                  <c:v>164</c:v>
                </c:pt>
                <c:pt idx="20">
                  <c:v>182</c:v>
                </c:pt>
                <c:pt idx="21">
                  <c:v>190</c:v>
                </c:pt>
                <c:pt idx="22">
                  <c:v>176</c:v>
                </c:pt>
                <c:pt idx="23">
                  <c:v>176</c:v>
                </c:pt>
                <c:pt idx="24">
                  <c:v>220</c:v>
                </c:pt>
                <c:pt idx="25">
                  <c:v>228</c:v>
                </c:pt>
                <c:pt idx="26">
                  <c:v>226</c:v>
                </c:pt>
                <c:pt idx="27">
                  <c:v>224</c:v>
                </c:pt>
                <c:pt idx="28">
                  <c:v>237</c:v>
                </c:pt>
                <c:pt idx="29">
                  <c:v>237</c:v>
                </c:pt>
                <c:pt idx="30">
                  <c:v>239</c:v>
                </c:pt>
                <c:pt idx="31">
                  <c:v>255</c:v>
                </c:pt>
                <c:pt idx="32">
                  <c:v>201</c:v>
                </c:pt>
                <c:pt idx="33">
                  <c:v>246</c:v>
                </c:pt>
                <c:pt idx="34">
                  <c:v>262</c:v>
                </c:pt>
                <c:pt idx="35">
                  <c:v>302</c:v>
                </c:pt>
                <c:pt idx="36">
                  <c:v>312</c:v>
                </c:pt>
                <c:pt idx="37">
                  <c:v>347</c:v>
                </c:pt>
                <c:pt idx="38">
                  <c:v>366</c:v>
                </c:pt>
                <c:pt idx="39">
                  <c:v>375</c:v>
                </c:pt>
                <c:pt idx="40">
                  <c:v>423</c:v>
                </c:pt>
                <c:pt idx="41">
                  <c:v>422</c:v>
                </c:pt>
                <c:pt idx="42">
                  <c:v>418</c:v>
                </c:pt>
                <c:pt idx="43">
                  <c:v>418</c:v>
                </c:pt>
                <c:pt idx="44">
                  <c:v>433</c:v>
                </c:pt>
                <c:pt idx="45">
                  <c:v>463</c:v>
                </c:pt>
                <c:pt idx="46">
                  <c:v>469</c:v>
                </c:pt>
                <c:pt idx="47">
                  <c:v>483</c:v>
                </c:pt>
                <c:pt idx="48">
                  <c:v>485</c:v>
                </c:pt>
                <c:pt idx="49">
                  <c:v>451</c:v>
                </c:pt>
                <c:pt idx="50">
                  <c:v>440</c:v>
                </c:pt>
                <c:pt idx="51">
                  <c:v>352</c:v>
                </c:pt>
                <c:pt idx="52">
                  <c:v>354</c:v>
                </c:pt>
                <c:pt idx="53">
                  <c:v>341</c:v>
                </c:pt>
                <c:pt idx="54">
                  <c:v>345</c:v>
                </c:pt>
                <c:pt idx="55">
                  <c:v>384</c:v>
                </c:pt>
                <c:pt idx="56">
                  <c:v>411</c:v>
                </c:pt>
                <c:pt idx="57">
                  <c:v>433</c:v>
                </c:pt>
                <c:pt idx="58">
                  <c:v>385</c:v>
                </c:pt>
                <c:pt idx="59">
                  <c:v>409</c:v>
                </c:pt>
                <c:pt idx="60">
                  <c:v>432</c:v>
                </c:pt>
                <c:pt idx="61">
                  <c:v>307</c:v>
                </c:pt>
                <c:pt idx="62">
                  <c:v>291</c:v>
                </c:pt>
                <c:pt idx="63">
                  <c:v>273</c:v>
                </c:pt>
                <c:pt idx="64">
                  <c:v>291</c:v>
                </c:pt>
                <c:pt idx="65">
                  <c:v>289</c:v>
                </c:pt>
                <c:pt idx="66">
                  <c:v>316</c:v>
                </c:pt>
                <c:pt idx="67">
                  <c:v>355</c:v>
                </c:pt>
                <c:pt idx="68">
                  <c:v>362</c:v>
                </c:pt>
                <c:pt idx="69">
                  <c:v>327</c:v>
                </c:pt>
                <c:pt idx="70">
                  <c:v>192</c:v>
                </c:pt>
                <c:pt idx="71">
                  <c:v>194</c:v>
                </c:pt>
                <c:pt idx="72">
                  <c:v>214</c:v>
                </c:pt>
                <c:pt idx="73">
                  <c:v>392</c:v>
                </c:pt>
                <c:pt idx="74">
                  <c:v>424</c:v>
                </c:pt>
                <c:pt idx="75">
                  <c:v>483</c:v>
                </c:pt>
                <c:pt idx="76">
                  <c:v>521</c:v>
                </c:pt>
                <c:pt idx="77">
                  <c:v>618</c:v>
                </c:pt>
                <c:pt idx="78">
                  <c:v>615</c:v>
                </c:pt>
                <c:pt idx="79">
                  <c:v>562</c:v>
                </c:pt>
                <c:pt idx="80">
                  <c:v>565</c:v>
                </c:pt>
                <c:pt idx="81">
                  <c:v>574</c:v>
                </c:pt>
                <c:pt idx="82">
                  <c:v>600</c:v>
                </c:pt>
                <c:pt idx="83">
                  <c:v>411</c:v>
                </c:pt>
                <c:pt idx="84">
                  <c:v>334</c:v>
                </c:pt>
                <c:pt idx="85">
                  <c:v>337</c:v>
                </c:pt>
                <c:pt idx="86">
                  <c:v>356</c:v>
                </c:pt>
                <c:pt idx="87">
                  <c:v>350</c:v>
                </c:pt>
                <c:pt idx="88">
                  <c:v>281</c:v>
                </c:pt>
                <c:pt idx="89">
                  <c:v>278</c:v>
                </c:pt>
                <c:pt idx="90">
                  <c:v>257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ser>
          <c:idx val="1"/>
          <c:order val="1"/>
          <c:tx>
            <c:strRef>
              <c:f>analysis_FINNIFTY!$F$1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analysis_FINNIFTY!$F$2:$F$120</c:f>
              <c:numCache>
                <c:formatCode>General</c:formatCode>
                <c:ptCount val="119"/>
                <c:pt idx="0">
                  <c:v>449</c:v>
                </c:pt>
                <c:pt idx="1">
                  <c:v>483</c:v>
                </c:pt>
                <c:pt idx="2">
                  <c:v>443</c:v>
                </c:pt>
                <c:pt idx="3">
                  <c:v>447</c:v>
                </c:pt>
                <c:pt idx="4">
                  <c:v>469</c:v>
                </c:pt>
                <c:pt idx="5">
                  <c:v>473</c:v>
                </c:pt>
                <c:pt idx="6">
                  <c:v>463</c:v>
                </c:pt>
                <c:pt idx="7">
                  <c:v>464</c:v>
                </c:pt>
                <c:pt idx="8">
                  <c:v>474</c:v>
                </c:pt>
                <c:pt idx="9">
                  <c:v>425</c:v>
                </c:pt>
                <c:pt idx="10">
                  <c:v>422</c:v>
                </c:pt>
                <c:pt idx="11">
                  <c:v>415</c:v>
                </c:pt>
                <c:pt idx="12">
                  <c:v>421</c:v>
                </c:pt>
                <c:pt idx="13">
                  <c:v>416</c:v>
                </c:pt>
                <c:pt idx="14">
                  <c:v>423</c:v>
                </c:pt>
                <c:pt idx="15">
                  <c:v>411</c:v>
                </c:pt>
                <c:pt idx="16">
                  <c:v>392</c:v>
                </c:pt>
                <c:pt idx="17">
                  <c:v>373</c:v>
                </c:pt>
                <c:pt idx="18">
                  <c:v>370</c:v>
                </c:pt>
                <c:pt idx="19">
                  <c:v>367</c:v>
                </c:pt>
                <c:pt idx="20">
                  <c:v>357</c:v>
                </c:pt>
                <c:pt idx="21">
                  <c:v>351</c:v>
                </c:pt>
                <c:pt idx="22">
                  <c:v>317</c:v>
                </c:pt>
                <c:pt idx="23">
                  <c:v>329</c:v>
                </c:pt>
                <c:pt idx="24">
                  <c:v>325</c:v>
                </c:pt>
                <c:pt idx="25">
                  <c:v>323</c:v>
                </c:pt>
                <c:pt idx="26">
                  <c:v>323</c:v>
                </c:pt>
                <c:pt idx="27">
                  <c:v>316</c:v>
                </c:pt>
                <c:pt idx="28">
                  <c:v>299</c:v>
                </c:pt>
                <c:pt idx="29">
                  <c:v>252</c:v>
                </c:pt>
                <c:pt idx="30">
                  <c:v>249</c:v>
                </c:pt>
                <c:pt idx="31">
                  <c:v>244</c:v>
                </c:pt>
                <c:pt idx="32">
                  <c:v>245</c:v>
                </c:pt>
                <c:pt idx="33">
                  <c:v>247</c:v>
                </c:pt>
                <c:pt idx="34">
                  <c:v>248</c:v>
                </c:pt>
                <c:pt idx="35">
                  <c:v>281</c:v>
                </c:pt>
                <c:pt idx="36">
                  <c:v>312</c:v>
                </c:pt>
                <c:pt idx="37">
                  <c:v>344</c:v>
                </c:pt>
                <c:pt idx="38">
                  <c:v>363</c:v>
                </c:pt>
                <c:pt idx="39">
                  <c:v>380</c:v>
                </c:pt>
                <c:pt idx="40">
                  <c:v>418</c:v>
                </c:pt>
                <c:pt idx="41">
                  <c:v>440</c:v>
                </c:pt>
                <c:pt idx="42">
                  <c:v>461</c:v>
                </c:pt>
                <c:pt idx="43">
                  <c:v>490</c:v>
                </c:pt>
                <c:pt idx="44">
                  <c:v>547</c:v>
                </c:pt>
                <c:pt idx="45">
                  <c:v>544</c:v>
                </c:pt>
                <c:pt idx="46">
                  <c:v>541</c:v>
                </c:pt>
                <c:pt idx="47">
                  <c:v>590</c:v>
                </c:pt>
                <c:pt idx="48">
                  <c:v>589</c:v>
                </c:pt>
                <c:pt idx="49">
                  <c:v>586</c:v>
                </c:pt>
                <c:pt idx="50">
                  <c:v>574</c:v>
                </c:pt>
                <c:pt idx="51">
                  <c:v>553</c:v>
                </c:pt>
                <c:pt idx="52">
                  <c:v>552</c:v>
                </c:pt>
                <c:pt idx="53">
                  <c:v>525</c:v>
                </c:pt>
                <c:pt idx="54">
                  <c:v>520</c:v>
                </c:pt>
                <c:pt idx="55">
                  <c:v>538</c:v>
                </c:pt>
                <c:pt idx="56">
                  <c:v>517</c:v>
                </c:pt>
                <c:pt idx="57">
                  <c:v>510</c:v>
                </c:pt>
                <c:pt idx="58">
                  <c:v>507</c:v>
                </c:pt>
                <c:pt idx="59">
                  <c:v>483</c:v>
                </c:pt>
                <c:pt idx="60">
                  <c:v>450</c:v>
                </c:pt>
                <c:pt idx="61">
                  <c:v>419</c:v>
                </c:pt>
                <c:pt idx="62">
                  <c:v>268</c:v>
                </c:pt>
                <c:pt idx="63">
                  <c:v>97</c:v>
                </c:pt>
                <c:pt idx="64">
                  <c:v>95</c:v>
                </c:pt>
                <c:pt idx="65">
                  <c:v>98</c:v>
                </c:pt>
                <c:pt idx="66">
                  <c:v>79</c:v>
                </c:pt>
                <c:pt idx="67">
                  <c:v>78</c:v>
                </c:pt>
                <c:pt idx="68">
                  <c:v>65</c:v>
                </c:pt>
                <c:pt idx="69">
                  <c:v>64</c:v>
                </c:pt>
                <c:pt idx="70">
                  <c:v>73</c:v>
                </c:pt>
                <c:pt idx="71">
                  <c:v>74</c:v>
                </c:pt>
                <c:pt idx="72">
                  <c:v>30</c:v>
                </c:pt>
                <c:pt idx="73">
                  <c:v>1</c:v>
                </c:pt>
                <c:pt idx="74">
                  <c:v>6</c:v>
                </c:pt>
                <c:pt idx="75">
                  <c:v>16</c:v>
                </c:pt>
                <c:pt idx="76">
                  <c:v>10</c:v>
                </c:pt>
                <c:pt idx="77">
                  <c:v>111</c:v>
                </c:pt>
                <c:pt idx="78">
                  <c:v>162</c:v>
                </c:pt>
                <c:pt idx="79">
                  <c:v>223</c:v>
                </c:pt>
                <c:pt idx="80">
                  <c:v>246</c:v>
                </c:pt>
                <c:pt idx="81">
                  <c:v>256</c:v>
                </c:pt>
                <c:pt idx="82">
                  <c:v>289</c:v>
                </c:pt>
                <c:pt idx="83">
                  <c:v>217</c:v>
                </c:pt>
                <c:pt idx="84">
                  <c:v>178</c:v>
                </c:pt>
                <c:pt idx="85">
                  <c:v>162</c:v>
                </c:pt>
                <c:pt idx="86">
                  <c:v>149</c:v>
                </c:pt>
                <c:pt idx="87">
                  <c:v>146</c:v>
                </c:pt>
                <c:pt idx="88">
                  <c:v>106</c:v>
                </c:pt>
                <c:pt idx="89">
                  <c:v>54</c:v>
                </c:pt>
                <c:pt idx="90">
                  <c:v>76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ser>
          <c:idx val="2"/>
          <c:order val="2"/>
          <c:tx>
            <c:strRef>
              <c:f>analysis_FINNIFTY!$G$1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analysis_FINNIFTY!$A$2:$A$120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0.49861111111111112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0.52986111111111112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0.55000000000000004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0.64861111111111114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0.67777777777777781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0.70694444444444449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analysis_FINNIFTY!$G$2:$G$120</c:f>
              <c:numCache>
                <c:formatCode>General</c:formatCode>
                <c:ptCount val="119"/>
                <c:pt idx="0">
                  <c:v>-24</c:v>
                </c:pt>
                <c:pt idx="1">
                  <c:v>-380</c:v>
                </c:pt>
                <c:pt idx="2">
                  <c:v>-343</c:v>
                </c:pt>
                <c:pt idx="3">
                  <c:v>-348</c:v>
                </c:pt>
                <c:pt idx="4">
                  <c:v>-370</c:v>
                </c:pt>
                <c:pt idx="5">
                  <c:v>-345</c:v>
                </c:pt>
                <c:pt idx="6">
                  <c:v>-361</c:v>
                </c:pt>
                <c:pt idx="7">
                  <c:v>-366</c:v>
                </c:pt>
                <c:pt idx="8">
                  <c:v>-410</c:v>
                </c:pt>
                <c:pt idx="9">
                  <c:v>-408</c:v>
                </c:pt>
                <c:pt idx="10">
                  <c:v>-350</c:v>
                </c:pt>
                <c:pt idx="11">
                  <c:v>-383</c:v>
                </c:pt>
                <c:pt idx="12">
                  <c:v>-379</c:v>
                </c:pt>
                <c:pt idx="13">
                  <c:v>-336</c:v>
                </c:pt>
                <c:pt idx="14">
                  <c:v>-349</c:v>
                </c:pt>
                <c:pt idx="15">
                  <c:v>-313</c:v>
                </c:pt>
                <c:pt idx="16">
                  <c:v>-277</c:v>
                </c:pt>
                <c:pt idx="17">
                  <c:v>-222</c:v>
                </c:pt>
                <c:pt idx="18">
                  <c:v>-210</c:v>
                </c:pt>
                <c:pt idx="19">
                  <c:v>-203</c:v>
                </c:pt>
                <c:pt idx="20">
                  <c:v>-175</c:v>
                </c:pt>
                <c:pt idx="21">
                  <c:v>-161</c:v>
                </c:pt>
                <c:pt idx="22">
                  <c:v>-141</c:v>
                </c:pt>
                <c:pt idx="23">
                  <c:v>-153</c:v>
                </c:pt>
                <c:pt idx="24">
                  <c:v>-105</c:v>
                </c:pt>
                <c:pt idx="25">
                  <c:v>-95</c:v>
                </c:pt>
                <c:pt idx="26">
                  <c:v>-97</c:v>
                </c:pt>
                <c:pt idx="27">
                  <c:v>-92</c:v>
                </c:pt>
                <c:pt idx="28">
                  <c:v>-62</c:v>
                </c:pt>
                <c:pt idx="29">
                  <c:v>-15</c:v>
                </c:pt>
                <c:pt idx="30">
                  <c:v>-10</c:v>
                </c:pt>
                <c:pt idx="31">
                  <c:v>11</c:v>
                </c:pt>
                <c:pt idx="32">
                  <c:v>-44</c:v>
                </c:pt>
                <c:pt idx="33">
                  <c:v>-1</c:v>
                </c:pt>
                <c:pt idx="34">
                  <c:v>14</c:v>
                </c:pt>
                <c:pt idx="35">
                  <c:v>21</c:v>
                </c:pt>
                <c:pt idx="36">
                  <c:v>0</c:v>
                </c:pt>
                <c:pt idx="37">
                  <c:v>3</c:v>
                </c:pt>
                <c:pt idx="38">
                  <c:v>3</c:v>
                </c:pt>
                <c:pt idx="39">
                  <c:v>-5</c:v>
                </c:pt>
                <c:pt idx="40">
                  <c:v>5</c:v>
                </c:pt>
                <c:pt idx="41">
                  <c:v>-18</c:v>
                </c:pt>
                <c:pt idx="42">
                  <c:v>-43</c:v>
                </c:pt>
                <c:pt idx="43">
                  <c:v>-72</c:v>
                </c:pt>
                <c:pt idx="44">
                  <c:v>-114</c:v>
                </c:pt>
                <c:pt idx="45">
                  <c:v>-81</c:v>
                </c:pt>
                <c:pt idx="46">
                  <c:v>-72</c:v>
                </c:pt>
                <c:pt idx="47">
                  <c:v>-107</c:v>
                </c:pt>
                <c:pt idx="48">
                  <c:v>-104</c:v>
                </c:pt>
                <c:pt idx="49">
                  <c:v>-135</c:v>
                </c:pt>
                <c:pt idx="50">
                  <c:v>-134</c:v>
                </c:pt>
                <c:pt idx="51">
                  <c:v>-201</c:v>
                </c:pt>
                <c:pt idx="52">
                  <c:v>-198</c:v>
                </c:pt>
                <c:pt idx="53">
                  <c:v>-184</c:v>
                </c:pt>
                <c:pt idx="54">
                  <c:v>-175</c:v>
                </c:pt>
                <c:pt idx="55">
                  <c:v>-154</c:v>
                </c:pt>
                <c:pt idx="56">
                  <c:v>-106</c:v>
                </c:pt>
                <c:pt idx="57">
                  <c:v>-77</c:v>
                </c:pt>
                <c:pt idx="58">
                  <c:v>-122</c:v>
                </c:pt>
                <c:pt idx="59">
                  <c:v>-74</c:v>
                </c:pt>
                <c:pt idx="60">
                  <c:v>-18</c:v>
                </c:pt>
                <c:pt idx="61">
                  <c:v>-112</c:v>
                </c:pt>
                <c:pt idx="62">
                  <c:v>23</c:v>
                </c:pt>
                <c:pt idx="63">
                  <c:v>176</c:v>
                </c:pt>
                <c:pt idx="64">
                  <c:v>196</c:v>
                </c:pt>
                <c:pt idx="65">
                  <c:v>191</c:v>
                </c:pt>
                <c:pt idx="66">
                  <c:v>237</c:v>
                </c:pt>
                <c:pt idx="67">
                  <c:v>277</c:v>
                </c:pt>
                <c:pt idx="68">
                  <c:v>297</c:v>
                </c:pt>
                <c:pt idx="69">
                  <c:v>263</c:v>
                </c:pt>
                <c:pt idx="70">
                  <c:v>119</c:v>
                </c:pt>
                <c:pt idx="71">
                  <c:v>120</c:v>
                </c:pt>
                <c:pt idx="72">
                  <c:v>184</c:v>
                </c:pt>
                <c:pt idx="73">
                  <c:v>391</c:v>
                </c:pt>
                <c:pt idx="74">
                  <c:v>418</c:v>
                </c:pt>
                <c:pt idx="75">
                  <c:v>467</c:v>
                </c:pt>
                <c:pt idx="76">
                  <c:v>511</c:v>
                </c:pt>
                <c:pt idx="77">
                  <c:v>507</c:v>
                </c:pt>
                <c:pt idx="78">
                  <c:v>453</c:v>
                </c:pt>
                <c:pt idx="79">
                  <c:v>339</c:v>
                </c:pt>
                <c:pt idx="80">
                  <c:v>319</c:v>
                </c:pt>
                <c:pt idx="81">
                  <c:v>318</c:v>
                </c:pt>
                <c:pt idx="82">
                  <c:v>311</c:v>
                </c:pt>
                <c:pt idx="83">
                  <c:v>194</c:v>
                </c:pt>
                <c:pt idx="84">
                  <c:v>156</c:v>
                </c:pt>
                <c:pt idx="85">
                  <c:v>175</c:v>
                </c:pt>
                <c:pt idx="86">
                  <c:v>207</c:v>
                </c:pt>
                <c:pt idx="87">
                  <c:v>204</c:v>
                </c:pt>
                <c:pt idx="88">
                  <c:v>175</c:v>
                </c:pt>
                <c:pt idx="89">
                  <c:v>224</c:v>
                </c:pt>
                <c:pt idx="90">
                  <c:v>181</c:v>
                </c:pt>
                <c:pt idx="91">
                  <c:v>205</c:v>
                </c:pt>
                <c:pt idx="92">
                  <c:v>205</c:v>
                </c:pt>
                <c:pt idx="93">
                  <c:v>205</c:v>
                </c:pt>
                <c:pt idx="94">
                  <c:v>205</c:v>
                </c:pt>
                <c:pt idx="95">
                  <c:v>205</c:v>
                </c:pt>
                <c:pt idx="96">
                  <c:v>205</c:v>
                </c:pt>
                <c:pt idx="97">
                  <c:v>205</c:v>
                </c:pt>
                <c:pt idx="98">
                  <c:v>205</c:v>
                </c:pt>
                <c:pt idx="99">
                  <c:v>205</c:v>
                </c:pt>
                <c:pt idx="100">
                  <c:v>205</c:v>
                </c:pt>
                <c:pt idx="101">
                  <c:v>205</c:v>
                </c:pt>
                <c:pt idx="102">
                  <c:v>205</c:v>
                </c:pt>
                <c:pt idx="103">
                  <c:v>205</c:v>
                </c:pt>
                <c:pt idx="104">
                  <c:v>205</c:v>
                </c:pt>
                <c:pt idx="105">
                  <c:v>205</c:v>
                </c:pt>
                <c:pt idx="106">
                  <c:v>205</c:v>
                </c:pt>
                <c:pt idx="107">
                  <c:v>205</c:v>
                </c:pt>
                <c:pt idx="108">
                  <c:v>205</c:v>
                </c:pt>
                <c:pt idx="109">
                  <c:v>205</c:v>
                </c:pt>
                <c:pt idx="110">
                  <c:v>205</c:v>
                </c:pt>
                <c:pt idx="111">
                  <c:v>205</c:v>
                </c:pt>
                <c:pt idx="112">
                  <c:v>205</c:v>
                </c:pt>
                <c:pt idx="113">
                  <c:v>205</c:v>
                </c:pt>
                <c:pt idx="114">
                  <c:v>205</c:v>
                </c:pt>
                <c:pt idx="115">
                  <c:v>205</c:v>
                </c:pt>
                <c:pt idx="116">
                  <c:v>205</c:v>
                </c:pt>
                <c:pt idx="117">
                  <c:v>205</c:v>
                </c:pt>
                <c:pt idx="118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CHANGE OF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analysis_SENSEX!$G$1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507A-4D5B-8945-EAC3E95CD3F6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07A-4D5B-8945-EAC3E95CD3F6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analysis_SENSEX!$G$2:$G$120</c:f>
              <c:numCache>
                <c:formatCode>General</c:formatCode>
                <c:ptCount val="119"/>
                <c:pt idx="0">
                  <c:v>0</c:v>
                </c:pt>
                <c:pt idx="1">
                  <c:v>93003</c:v>
                </c:pt>
                <c:pt idx="2">
                  <c:v>90088</c:v>
                </c:pt>
                <c:pt idx="3">
                  <c:v>90088</c:v>
                </c:pt>
                <c:pt idx="4">
                  <c:v>82500</c:v>
                </c:pt>
                <c:pt idx="5">
                  <c:v>83145</c:v>
                </c:pt>
                <c:pt idx="6">
                  <c:v>77871</c:v>
                </c:pt>
                <c:pt idx="7">
                  <c:v>79122</c:v>
                </c:pt>
                <c:pt idx="8">
                  <c:v>79122</c:v>
                </c:pt>
                <c:pt idx="9">
                  <c:v>102295</c:v>
                </c:pt>
                <c:pt idx="10">
                  <c:v>125753</c:v>
                </c:pt>
                <c:pt idx="11">
                  <c:v>147850</c:v>
                </c:pt>
                <c:pt idx="12">
                  <c:v>157524</c:v>
                </c:pt>
                <c:pt idx="13">
                  <c:v>157524</c:v>
                </c:pt>
                <c:pt idx="14">
                  <c:v>159560</c:v>
                </c:pt>
                <c:pt idx="15">
                  <c:v>158756</c:v>
                </c:pt>
                <c:pt idx="16">
                  <c:v>157599</c:v>
                </c:pt>
                <c:pt idx="17">
                  <c:v>158610</c:v>
                </c:pt>
                <c:pt idx="18">
                  <c:v>168316</c:v>
                </c:pt>
                <c:pt idx="19">
                  <c:v>165450</c:v>
                </c:pt>
                <c:pt idx="20">
                  <c:v>162351</c:v>
                </c:pt>
                <c:pt idx="21">
                  <c:v>162833</c:v>
                </c:pt>
                <c:pt idx="22">
                  <c:v>163709</c:v>
                </c:pt>
                <c:pt idx="23">
                  <c:v>163848</c:v>
                </c:pt>
                <c:pt idx="24">
                  <c:v>162615</c:v>
                </c:pt>
                <c:pt idx="25">
                  <c:v>163691</c:v>
                </c:pt>
                <c:pt idx="26">
                  <c:v>163927</c:v>
                </c:pt>
                <c:pt idx="27">
                  <c:v>167378</c:v>
                </c:pt>
                <c:pt idx="28">
                  <c:v>172892</c:v>
                </c:pt>
                <c:pt idx="29">
                  <c:v>173545</c:v>
                </c:pt>
                <c:pt idx="30">
                  <c:v>174856</c:v>
                </c:pt>
                <c:pt idx="31">
                  <c:v>176290</c:v>
                </c:pt>
                <c:pt idx="32">
                  <c:v>174153</c:v>
                </c:pt>
                <c:pt idx="33">
                  <c:v>175017</c:v>
                </c:pt>
                <c:pt idx="34">
                  <c:v>175017</c:v>
                </c:pt>
                <c:pt idx="35">
                  <c:v>176320</c:v>
                </c:pt>
                <c:pt idx="36">
                  <c:v>174397</c:v>
                </c:pt>
                <c:pt idx="37">
                  <c:v>178302</c:v>
                </c:pt>
                <c:pt idx="38">
                  <c:v>176497</c:v>
                </c:pt>
                <c:pt idx="39">
                  <c:v>176497</c:v>
                </c:pt>
                <c:pt idx="40">
                  <c:v>175685</c:v>
                </c:pt>
                <c:pt idx="41">
                  <c:v>176342</c:v>
                </c:pt>
                <c:pt idx="42">
                  <c:v>174609</c:v>
                </c:pt>
                <c:pt idx="43">
                  <c:v>172072</c:v>
                </c:pt>
                <c:pt idx="44">
                  <c:v>167246</c:v>
                </c:pt>
                <c:pt idx="45">
                  <c:v>159187</c:v>
                </c:pt>
                <c:pt idx="46">
                  <c:v>160541</c:v>
                </c:pt>
                <c:pt idx="47">
                  <c:v>160594</c:v>
                </c:pt>
                <c:pt idx="48">
                  <c:v>157637</c:v>
                </c:pt>
                <c:pt idx="49">
                  <c:v>157637</c:v>
                </c:pt>
                <c:pt idx="50">
                  <c:v>162251</c:v>
                </c:pt>
                <c:pt idx="51">
                  <c:v>163726</c:v>
                </c:pt>
                <c:pt idx="52">
                  <c:v>172222</c:v>
                </c:pt>
                <c:pt idx="53">
                  <c:v>168465</c:v>
                </c:pt>
                <c:pt idx="54">
                  <c:v>170145</c:v>
                </c:pt>
                <c:pt idx="55">
                  <c:v>159337</c:v>
                </c:pt>
                <c:pt idx="56">
                  <c:v>162683</c:v>
                </c:pt>
                <c:pt idx="57">
                  <c:v>167578</c:v>
                </c:pt>
                <c:pt idx="58">
                  <c:v>167568</c:v>
                </c:pt>
                <c:pt idx="59">
                  <c:v>176605</c:v>
                </c:pt>
                <c:pt idx="60">
                  <c:v>182958</c:v>
                </c:pt>
                <c:pt idx="61">
                  <c:v>184208</c:v>
                </c:pt>
                <c:pt idx="62">
                  <c:v>194650</c:v>
                </c:pt>
                <c:pt idx="63">
                  <c:v>211352</c:v>
                </c:pt>
                <c:pt idx="64">
                  <c:v>199964</c:v>
                </c:pt>
                <c:pt idx="65">
                  <c:v>198971</c:v>
                </c:pt>
                <c:pt idx="66">
                  <c:v>201596</c:v>
                </c:pt>
                <c:pt idx="67">
                  <c:v>206096</c:v>
                </c:pt>
                <c:pt idx="68">
                  <c:v>198371</c:v>
                </c:pt>
                <c:pt idx="69">
                  <c:v>195544</c:v>
                </c:pt>
                <c:pt idx="70">
                  <c:v>190303</c:v>
                </c:pt>
                <c:pt idx="71">
                  <c:v>190619</c:v>
                </c:pt>
                <c:pt idx="72">
                  <c:v>196756</c:v>
                </c:pt>
                <c:pt idx="73">
                  <c:v>194849</c:v>
                </c:pt>
                <c:pt idx="74">
                  <c:v>192033</c:v>
                </c:pt>
                <c:pt idx="75">
                  <c:v>192033</c:v>
                </c:pt>
                <c:pt idx="76">
                  <c:v>186874</c:v>
                </c:pt>
                <c:pt idx="77">
                  <c:v>182660</c:v>
                </c:pt>
                <c:pt idx="78">
                  <c:v>177722</c:v>
                </c:pt>
                <c:pt idx="79">
                  <c:v>168594</c:v>
                </c:pt>
                <c:pt idx="80">
                  <c:v>168594</c:v>
                </c:pt>
                <c:pt idx="81">
                  <c:v>169095</c:v>
                </c:pt>
                <c:pt idx="82">
                  <c:v>160436</c:v>
                </c:pt>
                <c:pt idx="83">
                  <c:v>156024</c:v>
                </c:pt>
                <c:pt idx="84">
                  <c:v>162815</c:v>
                </c:pt>
                <c:pt idx="85">
                  <c:v>152986</c:v>
                </c:pt>
                <c:pt idx="86">
                  <c:v>146826</c:v>
                </c:pt>
                <c:pt idx="87">
                  <c:v>142620</c:v>
                </c:pt>
                <c:pt idx="88">
                  <c:v>133460</c:v>
                </c:pt>
                <c:pt idx="89">
                  <c:v>130386</c:v>
                </c:pt>
                <c:pt idx="90">
                  <c:v>126662</c:v>
                </c:pt>
                <c:pt idx="91">
                  <c:v>120342</c:v>
                </c:pt>
                <c:pt idx="92">
                  <c:v>122386</c:v>
                </c:pt>
                <c:pt idx="93">
                  <c:v>122386</c:v>
                </c:pt>
                <c:pt idx="94">
                  <c:v>122386</c:v>
                </c:pt>
                <c:pt idx="95">
                  <c:v>122386</c:v>
                </c:pt>
                <c:pt idx="96">
                  <c:v>122386</c:v>
                </c:pt>
                <c:pt idx="97">
                  <c:v>122386</c:v>
                </c:pt>
                <c:pt idx="98">
                  <c:v>122386</c:v>
                </c:pt>
                <c:pt idx="99">
                  <c:v>122386</c:v>
                </c:pt>
                <c:pt idx="100">
                  <c:v>122386</c:v>
                </c:pt>
                <c:pt idx="101">
                  <c:v>122386</c:v>
                </c:pt>
                <c:pt idx="102">
                  <c:v>122386</c:v>
                </c:pt>
                <c:pt idx="103">
                  <c:v>122386</c:v>
                </c:pt>
                <c:pt idx="104">
                  <c:v>122386</c:v>
                </c:pt>
                <c:pt idx="105">
                  <c:v>122386</c:v>
                </c:pt>
                <c:pt idx="106">
                  <c:v>122386</c:v>
                </c:pt>
                <c:pt idx="107">
                  <c:v>122386</c:v>
                </c:pt>
                <c:pt idx="108">
                  <c:v>122386</c:v>
                </c:pt>
                <c:pt idx="109">
                  <c:v>122386</c:v>
                </c:pt>
                <c:pt idx="110">
                  <c:v>122386</c:v>
                </c:pt>
                <c:pt idx="111">
                  <c:v>122386</c:v>
                </c:pt>
                <c:pt idx="112">
                  <c:v>122386</c:v>
                </c:pt>
                <c:pt idx="113">
                  <c:v>122386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07A-4D5B-8945-EAC3E95CD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pattFill prst="weave">
      <a:fgClr>
        <a:srgbClr val="4472C4"/>
      </a:fgClr>
      <a:bgClr>
        <a:sysClr val="window" lastClr="FFFFFF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analysis_SENSEX!$H$1</c:f>
              <c:strCache>
                <c:ptCount val="1"/>
                <c:pt idx="0">
                  <c:v>PCR (OI)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analysis_SENSEX!$A$2:$A$99</c:f>
              <c:numCache>
                <c:formatCode>h:mm</c:formatCode>
                <c:ptCount val="98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</c:numCache>
            </c:numRef>
          </c:cat>
          <c:val>
            <c:numRef>
              <c:f>analysis_SENSEX!$H$2:$H$120</c:f>
              <c:numCache>
                <c:formatCode>General</c:formatCode>
                <c:ptCount val="119"/>
                <c:pt idx="0">
                  <c:v>0.88500935570000006</c:v>
                </c:pt>
                <c:pt idx="1">
                  <c:v>1.1361006033000001</c:v>
                </c:pt>
                <c:pt idx="2">
                  <c:v>1.1293923195</c:v>
                </c:pt>
                <c:pt idx="3">
                  <c:v>1.1293923195</c:v>
                </c:pt>
                <c:pt idx="4">
                  <c:v>1.1138500558</c:v>
                </c:pt>
                <c:pt idx="5">
                  <c:v>1.1146319066000001</c:v>
                </c:pt>
                <c:pt idx="6">
                  <c:v>1.103448019</c:v>
                </c:pt>
                <c:pt idx="7">
                  <c:v>1.1061460735999999</c:v>
                </c:pt>
                <c:pt idx="8">
                  <c:v>1.1061460735999999</c:v>
                </c:pt>
                <c:pt idx="9">
                  <c:v>1.1549986296000001</c:v>
                </c:pt>
                <c:pt idx="10">
                  <c:v>1.2070638857</c:v>
                </c:pt>
                <c:pt idx="11">
                  <c:v>1.2546816629999999</c:v>
                </c:pt>
                <c:pt idx="12">
                  <c:v>1.2737817218</c:v>
                </c:pt>
                <c:pt idx="13">
                  <c:v>1.2737817218</c:v>
                </c:pt>
                <c:pt idx="14">
                  <c:v>1.2725963037000001</c:v>
                </c:pt>
                <c:pt idx="15">
                  <c:v>1.2700176886000001</c:v>
                </c:pt>
                <c:pt idx="16">
                  <c:v>1.2664232233999999</c:v>
                </c:pt>
                <c:pt idx="17">
                  <c:v>1.269155252</c:v>
                </c:pt>
                <c:pt idx="18">
                  <c:v>1.2917243754000001</c:v>
                </c:pt>
                <c:pt idx="19">
                  <c:v>1.2851428027</c:v>
                </c:pt>
                <c:pt idx="20">
                  <c:v>1.2774199155999999</c:v>
                </c:pt>
                <c:pt idx="21">
                  <c:v>1.2763015579999999</c:v>
                </c:pt>
                <c:pt idx="22">
                  <c:v>1.2770697472000001</c:v>
                </c:pt>
                <c:pt idx="23">
                  <c:v>1.2772130767000001</c:v>
                </c:pt>
                <c:pt idx="24">
                  <c:v>1.2731904374</c:v>
                </c:pt>
                <c:pt idx="25">
                  <c:v>1.2749856563999999</c:v>
                </c:pt>
                <c:pt idx="26">
                  <c:v>1.2749789926999999</c:v>
                </c:pt>
                <c:pt idx="27">
                  <c:v>1.2830573273000001</c:v>
                </c:pt>
                <c:pt idx="28">
                  <c:v>1.2950080134999999</c:v>
                </c:pt>
                <c:pt idx="29">
                  <c:v>1.2944551392000001</c:v>
                </c:pt>
                <c:pt idx="30">
                  <c:v>1.2973280477</c:v>
                </c:pt>
                <c:pt idx="31">
                  <c:v>1.301083371</c:v>
                </c:pt>
                <c:pt idx="32">
                  <c:v>1.2959441157</c:v>
                </c:pt>
                <c:pt idx="33">
                  <c:v>1.297404673</c:v>
                </c:pt>
                <c:pt idx="34">
                  <c:v>1.297404673</c:v>
                </c:pt>
                <c:pt idx="35">
                  <c:v>1.2998280552999999</c:v>
                </c:pt>
                <c:pt idx="36">
                  <c:v>1.2950600927</c:v>
                </c:pt>
                <c:pt idx="37">
                  <c:v>1.3041076492999999</c:v>
                </c:pt>
                <c:pt idx="38">
                  <c:v>1.2965408676000001</c:v>
                </c:pt>
                <c:pt idx="39">
                  <c:v>1.2965408676000001</c:v>
                </c:pt>
                <c:pt idx="40">
                  <c:v>1.2948617767999999</c:v>
                </c:pt>
                <c:pt idx="41">
                  <c:v>1.2957588994</c:v>
                </c:pt>
                <c:pt idx="42">
                  <c:v>1.2920094938</c:v>
                </c:pt>
                <c:pt idx="43">
                  <c:v>1.2855761447</c:v>
                </c:pt>
                <c:pt idx="44">
                  <c:v>1.276424526</c:v>
                </c:pt>
                <c:pt idx="45">
                  <c:v>1.2590835425</c:v>
                </c:pt>
                <c:pt idx="46">
                  <c:v>1.2614403001000001</c:v>
                </c:pt>
                <c:pt idx="47">
                  <c:v>1.2610019715</c:v>
                </c:pt>
                <c:pt idx="48">
                  <c:v>1.2548821851</c:v>
                </c:pt>
                <c:pt idx="49">
                  <c:v>1.2548821851</c:v>
                </c:pt>
                <c:pt idx="50">
                  <c:v>1.2633970749000001</c:v>
                </c:pt>
                <c:pt idx="51">
                  <c:v>1.2660035037999999</c:v>
                </c:pt>
                <c:pt idx="52">
                  <c:v>1.2832194380999999</c:v>
                </c:pt>
                <c:pt idx="53">
                  <c:v>1.2756446340000001</c:v>
                </c:pt>
                <c:pt idx="54">
                  <c:v>1.2783558593</c:v>
                </c:pt>
                <c:pt idx="55">
                  <c:v>1.2581300218</c:v>
                </c:pt>
                <c:pt idx="56">
                  <c:v>1.2637879701000001</c:v>
                </c:pt>
                <c:pt idx="57">
                  <c:v>1.2735648230000001</c:v>
                </c:pt>
                <c:pt idx="58">
                  <c:v>1.2736568578</c:v>
                </c:pt>
                <c:pt idx="59">
                  <c:v>1.2931526258999999</c:v>
                </c:pt>
                <c:pt idx="60">
                  <c:v>1.3101277787000001</c:v>
                </c:pt>
                <c:pt idx="61">
                  <c:v>1.3127194051</c:v>
                </c:pt>
                <c:pt idx="62">
                  <c:v>1.3374112419999999</c:v>
                </c:pt>
                <c:pt idx="63">
                  <c:v>1.3716970368000001</c:v>
                </c:pt>
                <c:pt idx="64">
                  <c:v>1.3396966444</c:v>
                </c:pt>
                <c:pt idx="65">
                  <c:v>1.3337249732000001</c:v>
                </c:pt>
                <c:pt idx="66">
                  <c:v>1.3377972772</c:v>
                </c:pt>
                <c:pt idx="67">
                  <c:v>1.3470568321</c:v>
                </c:pt>
                <c:pt idx="68">
                  <c:v>1.3302362337</c:v>
                </c:pt>
                <c:pt idx="69">
                  <c:v>1.3268108204</c:v>
                </c:pt>
                <c:pt idx="70">
                  <c:v>1.3167959277000001</c:v>
                </c:pt>
                <c:pt idx="71">
                  <c:v>1.3167570611999999</c:v>
                </c:pt>
                <c:pt idx="72">
                  <c:v>1.3289991430000001</c:v>
                </c:pt>
                <c:pt idx="73">
                  <c:v>1.3245636055000001</c:v>
                </c:pt>
                <c:pt idx="74">
                  <c:v>1.3162473968999999</c:v>
                </c:pt>
                <c:pt idx="75">
                  <c:v>1.3162473968999999</c:v>
                </c:pt>
                <c:pt idx="76">
                  <c:v>1.3074751021</c:v>
                </c:pt>
                <c:pt idx="77">
                  <c:v>1.2998399366</c:v>
                </c:pt>
                <c:pt idx="78">
                  <c:v>1.2890174351000001</c:v>
                </c:pt>
                <c:pt idx="79">
                  <c:v>1.2699444177999999</c:v>
                </c:pt>
                <c:pt idx="80">
                  <c:v>1.2699444177999999</c:v>
                </c:pt>
                <c:pt idx="81">
                  <c:v>1.2699699694</c:v>
                </c:pt>
                <c:pt idx="82">
                  <c:v>1.253596618</c:v>
                </c:pt>
                <c:pt idx="83">
                  <c:v>1.2496430730999999</c:v>
                </c:pt>
                <c:pt idx="84">
                  <c:v>1.2672333854</c:v>
                </c:pt>
                <c:pt idx="85">
                  <c:v>1.2484690332999999</c:v>
                </c:pt>
                <c:pt idx="86">
                  <c:v>1.2381978947000001</c:v>
                </c:pt>
                <c:pt idx="87">
                  <c:v>1.2300819736999999</c:v>
                </c:pt>
                <c:pt idx="88">
                  <c:v>1.2135323295</c:v>
                </c:pt>
                <c:pt idx="89">
                  <c:v>1.209365389</c:v>
                </c:pt>
                <c:pt idx="90">
                  <c:v>1.2012779435000001</c:v>
                </c:pt>
                <c:pt idx="91">
                  <c:v>1.1921724389999999</c:v>
                </c:pt>
                <c:pt idx="92">
                  <c:v>1.1968460714</c:v>
                </c:pt>
                <c:pt idx="93">
                  <c:v>1.1968460714</c:v>
                </c:pt>
                <c:pt idx="94">
                  <c:v>1.1968460714</c:v>
                </c:pt>
                <c:pt idx="95">
                  <c:v>1.1968460714</c:v>
                </c:pt>
                <c:pt idx="96">
                  <c:v>1.1968460714</c:v>
                </c:pt>
                <c:pt idx="97">
                  <c:v>1.1968460714</c:v>
                </c:pt>
                <c:pt idx="98">
                  <c:v>1.1968460714</c:v>
                </c:pt>
                <c:pt idx="99">
                  <c:v>1.1968460714</c:v>
                </c:pt>
                <c:pt idx="100">
                  <c:v>1.1968460714</c:v>
                </c:pt>
                <c:pt idx="101">
                  <c:v>1.1968460714</c:v>
                </c:pt>
                <c:pt idx="102">
                  <c:v>1.1968460714</c:v>
                </c:pt>
                <c:pt idx="103">
                  <c:v>1.1968460714</c:v>
                </c:pt>
                <c:pt idx="104">
                  <c:v>1.1968460714</c:v>
                </c:pt>
                <c:pt idx="105">
                  <c:v>1.1968460714</c:v>
                </c:pt>
                <c:pt idx="106">
                  <c:v>1.1968460714</c:v>
                </c:pt>
                <c:pt idx="107">
                  <c:v>1.1968460714</c:v>
                </c:pt>
                <c:pt idx="108">
                  <c:v>1.1968460714</c:v>
                </c:pt>
                <c:pt idx="109">
                  <c:v>1.1968460714</c:v>
                </c:pt>
                <c:pt idx="110">
                  <c:v>1.1968460714</c:v>
                </c:pt>
                <c:pt idx="111">
                  <c:v>1.1968460714</c:v>
                </c:pt>
                <c:pt idx="112">
                  <c:v>1.1968460714</c:v>
                </c:pt>
                <c:pt idx="113">
                  <c:v>1.1968460714</c:v>
                </c:pt>
                <c:pt idx="114">
                  <c:v>1.1968460714</c:v>
                </c:pt>
                <c:pt idx="115">
                  <c:v>1.1968460714</c:v>
                </c:pt>
                <c:pt idx="116">
                  <c:v>1.1968460714</c:v>
                </c:pt>
                <c:pt idx="117">
                  <c:v>1.1968460714</c:v>
                </c:pt>
                <c:pt idx="118">
                  <c:v>1.1968460714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95040"/>
        <c:axId val="612495520"/>
      </c:lineChart>
      <c:lineChart>
        <c:grouping val="standard"/>
        <c:varyColors val="0"/>
        <c:ser>
          <c:idx val="1"/>
          <c:order val="1"/>
          <c:tx>
            <c:strRef>
              <c:f>analysis_SENSEX!$I$1</c:f>
              <c:strCache>
                <c:ptCount val="1"/>
                <c:pt idx="0">
                  <c:v>PCR (COI)</c:v>
                </c:pt>
              </c:strCache>
            </c:strRef>
          </c:tx>
          <c:spPr>
            <a:ln w="28575" cap="rnd">
              <a:solidFill>
                <a:srgbClr val="ED7D31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analysis_SENSEX!$I$2:$I$120</c:f>
              <c:numCache>
                <c:formatCode>General</c:formatCode>
                <c:ptCount val="119"/>
                <c:pt idx="0">
                  <c:v>0</c:v>
                </c:pt>
                <c:pt idx="1">
                  <c:v>1.3470170555000001</c:v>
                </c:pt>
                <c:pt idx="2">
                  <c:v>1.3305435800000001</c:v>
                </c:pt>
                <c:pt idx="3">
                  <c:v>1.3305435800000001</c:v>
                </c:pt>
                <c:pt idx="4">
                  <c:v>1.2977264525000001</c:v>
                </c:pt>
                <c:pt idx="5">
                  <c:v>1.2987442286999999</c:v>
                </c:pt>
                <c:pt idx="6">
                  <c:v>1.2733428342999999</c:v>
                </c:pt>
                <c:pt idx="7">
                  <c:v>1.2776717154999999</c:v>
                </c:pt>
                <c:pt idx="8">
                  <c:v>1.2776717154999999</c:v>
                </c:pt>
                <c:pt idx="9">
                  <c:v>1.3842440951999999</c:v>
                </c:pt>
                <c:pt idx="10">
                  <c:v>1.5026942971999999</c:v>
                </c:pt>
                <c:pt idx="11">
                  <c:v>1.6034127408000001</c:v>
                </c:pt>
                <c:pt idx="12">
                  <c:v>1.6333005005000001</c:v>
                </c:pt>
                <c:pt idx="13">
                  <c:v>1.6333005005000001</c:v>
                </c:pt>
                <c:pt idx="14">
                  <c:v>1.6176476281000001</c:v>
                </c:pt>
                <c:pt idx="15">
                  <c:v>1.6084773502</c:v>
                </c:pt>
                <c:pt idx="16">
                  <c:v>1.5961574834000001</c:v>
                </c:pt>
                <c:pt idx="17">
                  <c:v>1.6011165054000001</c:v>
                </c:pt>
                <c:pt idx="18">
                  <c:v>1.649337222</c:v>
                </c:pt>
                <c:pt idx="19">
                  <c:v>1.6303649602000001</c:v>
                </c:pt>
                <c:pt idx="20">
                  <c:v>1.6109139759</c:v>
                </c:pt>
                <c:pt idx="21">
                  <c:v>1.6042646201999999</c:v>
                </c:pt>
                <c:pt idx="22">
                  <c:v>1.6035888890000001</c:v>
                </c:pt>
                <c:pt idx="23">
                  <c:v>1.5980945428</c:v>
                </c:pt>
                <c:pt idx="24">
                  <c:v>1.5834077772999999</c:v>
                </c:pt>
                <c:pt idx="25">
                  <c:v>1.5854994188</c:v>
                </c:pt>
                <c:pt idx="26">
                  <c:v>1.5856208917000001</c:v>
                </c:pt>
                <c:pt idx="27">
                  <c:v>1.6057550676000001</c:v>
                </c:pt>
                <c:pt idx="28">
                  <c:v>1.6325903375999999</c:v>
                </c:pt>
                <c:pt idx="29">
                  <c:v>1.6270640776</c:v>
                </c:pt>
                <c:pt idx="30">
                  <c:v>1.6333228296</c:v>
                </c:pt>
                <c:pt idx="31">
                  <c:v>1.6416471940999999</c:v>
                </c:pt>
                <c:pt idx="32">
                  <c:v>1.6297615517999999</c:v>
                </c:pt>
                <c:pt idx="33">
                  <c:v>1.6313448503000001</c:v>
                </c:pt>
                <c:pt idx="34">
                  <c:v>1.6313448503000001</c:v>
                </c:pt>
                <c:pt idx="35">
                  <c:v>1.6362701406</c:v>
                </c:pt>
                <c:pt idx="36">
                  <c:v>1.6245841108000001</c:v>
                </c:pt>
                <c:pt idx="37">
                  <c:v>1.6457830802</c:v>
                </c:pt>
                <c:pt idx="38">
                  <c:v>1.6247592954000001</c:v>
                </c:pt>
                <c:pt idx="39">
                  <c:v>1.6247592954000001</c:v>
                </c:pt>
                <c:pt idx="40">
                  <c:v>1.6217727522000001</c:v>
                </c:pt>
                <c:pt idx="41">
                  <c:v>1.622388655</c:v>
                </c:pt>
                <c:pt idx="42">
                  <c:v>1.6152471960999999</c:v>
                </c:pt>
                <c:pt idx="43">
                  <c:v>1.5989800714</c:v>
                </c:pt>
                <c:pt idx="44">
                  <c:v>1.5820045796</c:v>
                </c:pt>
                <c:pt idx="45">
                  <c:v>1.5459818014</c:v>
                </c:pt>
                <c:pt idx="46">
                  <c:v>1.5513576075</c:v>
                </c:pt>
                <c:pt idx="47">
                  <c:v>1.5498005786</c:v>
                </c:pt>
                <c:pt idx="48">
                  <c:v>1.5368357961000001</c:v>
                </c:pt>
                <c:pt idx="49">
                  <c:v>1.5368357961000001</c:v>
                </c:pt>
                <c:pt idx="50">
                  <c:v>1.5529367662</c:v>
                </c:pt>
                <c:pt idx="51">
                  <c:v>1.5577543477</c:v>
                </c:pt>
                <c:pt idx="52">
                  <c:v>1.5914359204999999</c:v>
                </c:pt>
                <c:pt idx="53">
                  <c:v>1.5757184306000001</c:v>
                </c:pt>
                <c:pt idx="54">
                  <c:v>1.580355011</c:v>
                </c:pt>
                <c:pt idx="55">
                  <c:v>1.5422097146</c:v>
                </c:pt>
                <c:pt idx="56">
                  <c:v>1.5519823563999999</c:v>
                </c:pt>
                <c:pt idx="57">
                  <c:v>1.5717083221999999</c:v>
                </c:pt>
                <c:pt idx="58">
                  <c:v>1.5719434774000001</c:v>
                </c:pt>
                <c:pt idx="59">
                  <c:v>1.6134248003</c:v>
                </c:pt>
                <c:pt idx="60">
                  <c:v>1.6499373004</c:v>
                </c:pt>
                <c:pt idx="61">
                  <c:v>1.6554861667</c:v>
                </c:pt>
                <c:pt idx="62">
                  <c:v>1.7084828675999999</c:v>
                </c:pt>
                <c:pt idx="63">
                  <c:v>1.7846625629999999</c:v>
                </c:pt>
                <c:pt idx="64">
                  <c:v>1.7075816873</c:v>
                </c:pt>
                <c:pt idx="65">
                  <c:v>1.6844288658</c:v>
                </c:pt>
                <c:pt idx="66">
                  <c:v>1.6931508733</c:v>
                </c:pt>
                <c:pt idx="67">
                  <c:v>1.7101200095</c:v>
                </c:pt>
                <c:pt idx="68">
                  <c:v>1.6731857131000001</c:v>
                </c:pt>
                <c:pt idx="69">
                  <c:v>1.6593630400999999</c:v>
                </c:pt>
                <c:pt idx="70">
                  <c:v>1.6418248718999999</c:v>
                </c:pt>
                <c:pt idx="71">
                  <c:v>1.6409257192</c:v>
                </c:pt>
                <c:pt idx="72">
                  <c:v>1.6658477074</c:v>
                </c:pt>
                <c:pt idx="73">
                  <c:v>1.656342317</c:v>
                </c:pt>
                <c:pt idx="74">
                  <c:v>1.6395727589</c:v>
                </c:pt>
                <c:pt idx="75">
                  <c:v>1.6395727589</c:v>
                </c:pt>
                <c:pt idx="76">
                  <c:v>1.6283760155</c:v>
                </c:pt>
                <c:pt idx="77">
                  <c:v>1.6140533708</c:v>
                </c:pt>
                <c:pt idx="78">
                  <c:v>1.5915627039</c:v>
                </c:pt>
                <c:pt idx="79">
                  <c:v>1.5522113807</c:v>
                </c:pt>
                <c:pt idx="80">
                  <c:v>1.5522113807</c:v>
                </c:pt>
                <c:pt idx="81">
                  <c:v>1.5584600447000001</c:v>
                </c:pt>
                <c:pt idx="82">
                  <c:v>1.5322178286000001</c:v>
                </c:pt>
                <c:pt idx="83">
                  <c:v>1.5296328105000001</c:v>
                </c:pt>
                <c:pt idx="84">
                  <c:v>1.5661732233000001</c:v>
                </c:pt>
                <c:pt idx="85">
                  <c:v>1.5294989027999999</c:v>
                </c:pt>
                <c:pt idx="86">
                  <c:v>1.5145145917</c:v>
                </c:pt>
                <c:pt idx="87">
                  <c:v>1.4978514405000001</c:v>
                </c:pt>
                <c:pt idx="88">
                  <c:v>1.4654699167</c:v>
                </c:pt>
                <c:pt idx="89">
                  <c:v>1.4575316603999999</c:v>
                </c:pt>
                <c:pt idx="90">
                  <c:v>1.4373808669000001</c:v>
                </c:pt>
                <c:pt idx="91">
                  <c:v>1.4238230074</c:v>
                </c:pt>
                <c:pt idx="92">
                  <c:v>1.4348255525</c:v>
                </c:pt>
                <c:pt idx="93">
                  <c:v>1.4348255525</c:v>
                </c:pt>
                <c:pt idx="94">
                  <c:v>1.4348255525</c:v>
                </c:pt>
                <c:pt idx="95">
                  <c:v>1.4348255525</c:v>
                </c:pt>
                <c:pt idx="96">
                  <c:v>1.4348255525</c:v>
                </c:pt>
                <c:pt idx="97">
                  <c:v>1.4348255525</c:v>
                </c:pt>
                <c:pt idx="98">
                  <c:v>1.4348255525</c:v>
                </c:pt>
                <c:pt idx="99">
                  <c:v>1.4348255525</c:v>
                </c:pt>
                <c:pt idx="100">
                  <c:v>1.4348255525</c:v>
                </c:pt>
                <c:pt idx="101">
                  <c:v>1.4348255525</c:v>
                </c:pt>
                <c:pt idx="102">
                  <c:v>1.4348255525</c:v>
                </c:pt>
                <c:pt idx="103">
                  <c:v>1.4348255525</c:v>
                </c:pt>
                <c:pt idx="104">
                  <c:v>1.4348255525</c:v>
                </c:pt>
                <c:pt idx="105">
                  <c:v>1.4348255525</c:v>
                </c:pt>
                <c:pt idx="106">
                  <c:v>1.4348255525</c:v>
                </c:pt>
                <c:pt idx="107">
                  <c:v>1.4348255525</c:v>
                </c:pt>
                <c:pt idx="108">
                  <c:v>1.4348255525</c:v>
                </c:pt>
                <c:pt idx="109">
                  <c:v>1.4348255525</c:v>
                </c:pt>
                <c:pt idx="110">
                  <c:v>1.4348255525</c:v>
                </c:pt>
                <c:pt idx="111">
                  <c:v>1.4348255525</c:v>
                </c:pt>
                <c:pt idx="112">
                  <c:v>1.4348255525</c:v>
                </c:pt>
                <c:pt idx="113">
                  <c:v>1.4348255525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598352"/>
        <c:axId val="1374576752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valAx>
        <c:axId val="137457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598352"/>
        <c:crosses val="max"/>
        <c:crossBetween val="between"/>
      </c:valAx>
      <c:catAx>
        <c:axId val="137459835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37457675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analysis_SENSEX!$E$1</c:f>
              <c:strCache>
                <c:ptCount val="1"/>
                <c:pt idx="0">
                  <c:v>PUT COI SUM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analysis_SENSEX!$E$2:$E$120</c:f>
              <c:numCache>
                <c:formatCode>General</c:formatCode>
                <c:ptCount val="119"/>
                <c:pt idx="0">
                  <c:v>0</c:v>
                </c:pt>
                <c:pt idx="1">
                  <c:v>361010</c:v>
                </c:pt>
                <c:pt idx="2">
                  <c:v>362633</c:v>
                </c:pt>
                <c:pt idx="3">
                  <c:v>362633</c:v>
                </c:pt>
                <c:pt idx="4">
                  <c:v>359600</c:v>
                </c:pt>
                <c:pt idx="5">
                  <c:v>361460</c:v>
                </c:pt>
                <c:pt idx="6">
                  <c:v>362755</c:v>
                </c:pt>
                <c:pt idx="7">
                  <c:v>364070</c:v>
                </c:pt>
                <c:pt idx="8">
                  <c:v>364070</c:v>
                </c:pt>
                <c:pt idx="9">
                  <c:v>368519</c:v>
                </c:pt>
                <c:pt idx="10">
                  <c:v>375911</c:v>
                </c:pt>
                <c:pt idx="11">
                  <c:v>392873</c:v>
                </c:pt>
                <c:pt idx="12">
                  <c:v>406259</c:v>
                </c:pt>
                <c:pt idx="13">
                  <c:v>406259</c:v>
                </c:pt>
                <c:pt idx="14">
                  <c:v>417895</c:v>
                </c:pt>
                <c:pt idx="15">
                  <c:v>419663</c:v>
                </c:pt>
                <c:pt idx="16">
                  <c:v>421957</c:v>
                </c:pt>
                <c:pt idx="17">
                  <c:v>422469</c:v>
                </c:pt>
                <c:pt idx="18">
                  <c:v>427528</c:v>
                </c:pt>
                <c:pt idx="19">
                  <c:v>427917</c:v>
                </c:pt>
                <c:pt idx="20">
                  <c:v>428102</c:v>
                </c:pt>
                <c:pt idx="21">
                  <c:v>432306</c:v>
                </c:pt>
                <c:pt idx="22">
                  <c:v>434935</c:v>
                </c:pt>
                <c:pt idx="23">
                  <c:v>437798</c:v>
                </c:pt>
                <c:pt idx="24">
                  <c:v>441348</c:v>
                </c:pt>
                <c:pt idx="25">
                  <c:v>443266</c:v>
                </c:pt>
                <c:pt idx="26">
                  <c:v>443847</c:v>
                </c:pt>
                <c:pt idx="27">
                  <c:v>443691</c:v>
                </c:pt>
                <c:pt idx="28">
                  <c:v>446200</c:v>
                </c:pt>
                <c:pt idx="29">
                  <c:v>450303</c:v>
                </c:pt>
                <c:pt idx="30">
                  <c:v>450949</c:v>
                </c:pt>
                <c:pt idx="31">
                  <c:v>451036</c:v>
                </c:pt>
                <c:pt idx="32">
                  <c:v>450691</c:v>
                </c:pt>
                <c:pt idx="33">
                  <c:v>452230</c:v>
                </c:pt>
                <c:pt idx="34">
                  <c:v>452230</c:v>
                </c:pt>
                <c:pt idx="35">
                  <c:v>453435</c:v>
                </c:pt>
                <c:pt idx="36">
                  <c:v>453618</c:v>
                </c:pt>
                <c:pt idx="37">
                  <c:v>454404</c:v>
                </c:pt>
                <c:pt idx="38">
                  <c:v>459001</c:v>
                </c:pt>
                <c:pt idx="39">
                  <c:v>459001</c:v>
                </c:pt>
                <c:pt idx="40">
                  <c:v>458240</c:v>
                </c:pt>
                <c:pt idx="41">
                  <c:v>459673</c:v>
                </c:pt>
                <c:pt idx="42">
                  <c:v>458412</c:v>
                </c:pt>
                <c:pt idx="43">
                  <c:v>459347</c:v>
                </c:pt>
                <c:pt idx="44">
                  <c:v>454608</c:v>
                </c:pt>
                <c:pt idx="45">
                  <c:v>450748</c:v>
                </c:pt>
                <c:pt idx="46">
                  <c:v>451715</c:v>
                </c:pt>
                <c:pt idx="47">
                  <c:v>452689</c:v>
                </c:pt>
                <c:pt idx="48">
                  <c:v>451278</c:v>
                </c:pt>
                <c:pt idx="49">
                  <c:v>451278</c:v>
                </c:pt>
                <c:pt idx="50">
                  <c:v>455686</c:v>
                </c:pt>
                <c:pt idx="51">
                  <c:v>457271</c:v>
                </c:pt>
                <c:pt idx="52">
                  <c:v>463415</c:v>
                </c:pt>
                <c:pt idx="53">
                  <c:v>461082</c:v>
                </c:pt>
                <c:pt idx="54">
                  <c:v>463319</c:v>
                </c:pt>
                <c:pt idx="55">
                  <c:v>453203</c:v>
                </c:pt>
                <c:pt idx="56">
                  <c:v>457408</c:v>
                </c:pt>
                <c:pt idx="57">
                  <c:v>460696</c:v>
                </c:pt>
                <c:pt idx="58">
                  <c:v>460548</c:v>
                </c:pt>
                <c:pt idx="59">
                  <c:v>464505</c:v>
                </c:pt>
                <c:pt idx="60">
                  <c:v>464459</c:v>
                </c:pt>
                <c:pt idx="61">
                  <c:v>465233</c:v>
                </c:pt>
                <c:pt idx="62">
                  <c:v>469392</c:v>
                </c:pt>
                <c:pt idx="63">
                  <c:v>480706</c:v>
                </c:pt>
                <c:pt idx="64">
                  <c:v>482566</c:v>
                </c:pt>
                <c:pt idx="65">
                  <c:v>489682</c:v>
                </c:pt>
                <c:pt idx="66">
                  <c:v>492436</c:v>
                </c:pt>
                <c:pt idx="67">
                  <c:v>496323</c:v>
                </c:pt>
                <c:pt idx="68">
                  <c:v>493046</c:v>
                </c:pt>
                <c:pt idx="69">
                  <c:v>492109</c:v>
                </c:pt>
                <c:pt idx="70">
                  <c:v>486806</c:v>
                </c:pt>
                <c:pt idx="71">
                  <c:v>488031</c:v>
                </c:pt>
                <c:pt idx="72">
                  <c:v>492253</c:v>
                </c:pt>
                <c:pt idx="73">
                  <c:v>491720</c:v>
                </c:pt>
                <c:pt idx="74">
                  <c:v>492285</c:v>
                </c:pt>
                <c:pt idx="75">
                  <c:v>492285</c:v>
                </c:pt>
                <c:pt idx="76">
                  <c:v>484266</c:v>
                </c:pt>
                <c:pt idx="77">
                  <c:v>480126</c:v>
                </c:pt>
                <c:pt idx="78">
                  <c:v>478150</c:v>
                </c:pt>
                <c:pt idx="79">
                  <c:v>473901</c:v>
                </c:pt>
                <c:pt idx="80">
                  <c:v>473901</c:v>
                </c:pt>
                <c:pt idx="81">
                  <c:v>471883</c:v>
                </c:pt>
                <c:pt idx="82">
                  <c:v>461884</c:v>
                </c:pt>
                <c:pt idx="83">
                  <c:v>450613</c:v>
                </c:pt>
                <c:pt idx="84">
                  <c:v>450386</c:v>
                </c:pt>
                <c:pt idx="85">
                  <c:v>441912</c:v>
                </c:pt>
                <c:pt idx="86">
                  <c:v>432194</c:v>
                </c:pt>
                <c:pt idx="87">
                  <c:v>429091</c:v>
                </c:pt>
                <c:pt idx="88">
                  <c:v>420181</c:v>
                </c:pt>
                <c:pt idx="89">
                  <c:v>415363</c:v>
                </c:pt>
                <c:pt idx="90">
                  <c:v>416254</c:v>
                </c:pt>
                <c:pt idx="91">
                  <c:v>404286</c:v>
                </c:pt>
                <c:pt idx="92">
                  <c:v>403846</c:v>
                </c:pt>
                <c:pt idx="93">
                  <c:v>403846</c:v>
                </c:pt>
                <c:pt idx="94">
                  <c:v>403846</c:v>
                </c:pt>
                <c:pt idx="95">
                  <c:v>403846</c:v>
                </c:pt>
                <c:pt idx="96">
                  <c:v>403846</c:v>
                </c:pt>
                <c:pt idx="97">
                  <c:v>403846</c:v>
                </c:pt>
                <c:pt idx="98">
                  <c:v>403846</c:v>
                </c:pt>
                <c:pt idx="99">
                  <c:v>403846</c:v>
                </c:pt>
                <c:pt idx="100">
                  <c:v>403846</c:v>
                </c:pt>
                <c:pt idx="101">
                  <c:v>403846</c:v>
                </c:pt>
                <c:pt idx="102">
                  <c:v>403846</c:v>
                </c:pt>
                <c:pt idx="103">
                  <c:v>403846</c:v>
                </c:pt>
                <c:pt idx="104">
                  <c:v>403846</c:v>
                </c:pt>
                <c:pt idx="105">
                  <c:v>403846</c:v>
                </c:pt>
                <c:pt idx="106">
                  <c:v>403846</c:v>
                </c:pt>
                <c:pt idx="107">
                  <c:v>403846</c:v>
                </c:pt>
                <c:pt idx="108">
                  <c:v>403846</c:v>
                </c:pt>
                <c:pt idx="109">
                  <c:v>403846</c:v>
                </c:pt>
                <c:pt idx="110">
                  <c:v>403846</c:v>
                </c:pt>
                <c:pt idx="111">
                  <c:v>403846</c:v>
                </c:pt>
                <c:pt idx="112">
                  <c:v>403846</c:v>
                </c:pt>
                <c:pt idx="113">
                  <c:v>403846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ser>
          <c:idx val="1"/>
          <c:order val="1"/>
          <c:tx>
            <c:strRef>
              <c:f>analysis_SENSEX!$F$1</c:f>
              <c:strCache>
                <c:ptCount val="1"/>
                <c:pt idx="0">
                  <c:v>CALL COI SUM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analysis_SENSEX!$F$2:$F$120</c:f>
              <c:numCache>
                <c:formatCode>General</c:formatCode>
                <c:ptCount val="119"/>
                <c:pt idx="0">
                  <c:v>0</c:v>
                </c:pt>
                <c:pt idx="1">
                  <c:v>268007</c:v>
                </c:pt>
                <c:pt idx="2">
                  <c:v>272545</c:v>
                </c:pt>
                <c:pt idx="3">
                  <c:v>272545</c:v>
                </c:pt>
                <c:pt idx="4">
                  <c:v>277100</c:v>
                </c:pt>
                <c:pt idx="5">
                  <c:v>278315</c:v>
                </c:pt>
                <c:pt idx="6">
                  <c:v>284884</c:v>
                </c:pt>
                <c:pt idx="7">
                  <c:v>284948</c:v>
                </c:pt>
                <c:pt idx="8">
                  <c:v>284948</c:v>
                </c:pt>
                <c:pt idx="9">
                  <c:v>266224</c:v>
                </c:pt>
                <c:pt idx="10">
                  <c:v>250158</c:v>
                </c:pt>
                <c:pt idx="11">
                  <c:v>245023</c:v>
                </c:pt>
                <c:pt idx="12">
                  <c:v>248735</c:v>
                </c:pt>
                <c:pt idx="13">
                  <c:v>248735</c:v>
                </c:pt>
                <c:pt idx="14">
                  <c:v>258335</c:v>
                </c:pt>
                <c:pt idx="15">
                  <c:v>260907</c:v>
                </c:pt>
                <c:pt idx="16">
                  <c:v>264358</c:v>
                </c:pt>
                <c:pt idx="17">
                  <c:v>263859</c:v>
                </c:pt>
                <c:pt idx="18">
                  <c:v>259212</c:v>
                </c:pt>
                <c:pt idx="19">
                  <c:v>262467</c:v>
                </c:pt>
                <c:pt idx="20">
                  <c:v>265751</c:v>
                </c:pt>
                <c:pt idx="21">
                  <c:v>269473</c:v>
                </c:pt>
                <c:pt idx="22">
                  <c:v>271226</c:v>
                </c:pt>
                <c:pt idx="23">
                  <c:v>273950</c:v>
                </c:pt>
                <c:pt idx="24">
                  <c:v>278733</c:v>
                </c:pt>
                <c:pt idx="25">
                  <c:v>279575</c:v>
                </c:pt>
                <c:pt idx="26">
                  <c:v>279920</c:v>
                </c:pt>
                <c:pt idx="27">
                  <c:v>276313</c:v>
                </c:pt>
                <c:pt idx="28">
                  <c:v>273308</c:v>
                </c:pt>
                <c:pt idx="29">
                  <c:v>276758</c:v>
                </c:pt>
                <c:pt idx="30">
                  <c:v>276093</c:v>
                </c:pt>
                <c:pt idx="31">
                  <c:v>274746</c:v>
                </c:pt>
                <c:pt idx="32">
                  <c:v>276538</c:v>
                </c:pt>
                <c:pt idx="33">
                  <c:v>277213</c:v>
                </c:pt>
                <c:pt idx="34">
                  <c:v>277213</c:v>
                </c:pt>
                <c:pt idx="35">
                  <c:v>277115</c:v>
                </c:pt>
                <c:pt idx="36">
                  <c:v>279221</c:v>
                </c:pt>
                <c:pt idx="37">
                  <c:v>276102</c:v>
                </c:pt>
                <c:pt idx="38">
                  <c:v>282504</c:v>
                </c:pt>
                <c:pt idx="39">
                  <c:v>282504</c:v>
                </c:pt>
                <c:pt idx="40">
                  <c:v>282555</c:v>
                </c:pt>
                <c:pt idx="41">
                  <c:v>283331</c:v>
                </c:pt>
                <c:pt idx="42">
                  <c:v>283803</c:v>
                </c:pt>
                <c:pt idx="43">
                  <c:v>287275</c:v>
                </c:pt>
                <c:pt idx="44">
                  <c:v>287362</c:v>
                </c:pt>
                <c:pt idx="45">
                  <c:v>291561</c:v>
                </c:pt>
                <c:pt idx="46">
                  <c:v>291174</c:v>
                </c:pt>
                <c:pt idx="47">
                  <c:v>292095</c:v>
                </c:pt>
                <c:pt idx="48">
                  <c:v>293641</c:v>
                </c:pt>
                <c:pt idx="49">
                  <c:v>293641</c:v>
                </c:pt>
                <c:pt idx="50">
                  <c:v>293435</c:v>
                </c:pt>
                <c:pt idx="51">
                  <c:v>293545</c:v>
                </c:pt>
                <c:pt idx="52">
                  <c:v>291193</c:v>
                </c:pt>
                <c:pt idx="53">
                  <c:v>292617</c:v>
                </c:pt>
                <c:pt idx="54">
                  <c:v>293174</c:v>
                </c:pt>
                <c:pt idx="55">
                  <c:v>293866</c:v>
                </c:pt>
                <c:pt idx="56">
                  <c:v>294725</c:v>
                </c:pt>
                <c:pt idx="57">
                  <c:v>293118</c:v>
                </c:pt>
                <c:pt idx="58">
                  <c:v>292980</c:v>
                </c:pt>
                <c:pt idx="59">
                  <c:v>287900</c:v>
                </c:pt>
                <c:pt idx="60">
                  <c:v>281501</c:v>
                </c:pt>
                <c:pt idx="61">
                  <c:v>281025</c:v>
                </c:pt>
                <c:pt idx="62">
                  <c:v>274742</c:v>
                </c:pt>
                <c:pt idx="63">
                  <c:v>269354</c:v>
                </c:pt>
                <c:pt idx="64">
                  <c:v>282602</c:v>
                </c:pt>
                <c:pt idx="65">
                  <c:v>290711</c:v>
                </c:pt>
                <c:pt idx="66">
                  <c:v>290840</c:v>
                </c:pt>
                <c:pt idx="67">
                  <c:v>290227</c:v>
                </c:pt>
                <c:pt idx="68">
                  <c:v>294675</c:v>
                </c:pt>
                <c:pt idx="69">
                  <c:v>296565</c:v>
                </c:pt>
                <c:pt idx="70">
                  <c:v>296503</c:v>
                </c:pt>
                <c:pt idx="71">
                  <c:v>297412</c:v>
                </c:pt>
                <c:pt idx="72">
                  <c:v>295497</c:v>
                </c:pt>
                <c:pt idx="73">
                  <c:v>296871</c:v>
                </c:pt>
                <c:pt idx="74">
                  <c:v>300252</c:v>
                </c:pt>
                <c:pt idx="75">
                  <c:v>300252</c:v>
                </c:pt>
                <c:pt idx="76">
                  <c:v>297392</c:v>
                </c:pt>
                <c:pt idx="77">
                  <c:v>297466</c:v>
                </c:pt>
                <c:pt idx="78">
                  <c:v>300428</c:v>
                </c:pt>
                <c:pt idx="79">
                  <c:v>305307</c:v>
                </c:pt>
                <c:pt idx="80">
                  <c:v>305307</c:v>
                </c:pt>
                <c:pt idx="81">
                  <c:v>302788</c:v>
                </c:pt>
                <c:pt idx="82">
                  <c:v>301448</c:v>
                </c:pt>
                <c:pt idx="83">
                  <c:v>294589</c:v>
                </c:pt>
                <c:pt idx="84">
                  <c:v>287571</c:v>
                </c:pt>
                <c:pt idx="85">
                  <c:v>288926</c:v>
                </c:pt>
                <c:pt idx="86">
                  <c:v>285368</c:v>
                </c:pt>
                <c:pt idx="87">
                  <c:v>286471</c:v>
                </c:pt>
                <c:pt idx="88">
                  <c:v>286721</c:v>
                </c:pt>
                <c:pt idx="89">
                  <c:v>284977</c:v>
                </c:pt>
                <c:pt idx="90">
                  <c:v>289592</c:v>
                </c:pt>
                <c:pt idx="91">
                  <c:v>283944</c:v>
                </c:pt>
                <c:pt idx="92">
                  <c:v>281460</c:v>
                </c:pt>
                <c:pt idx="93">
                  <c:v>281460</c:v>
                </c:pt>
                <c:pt idx="94">
                  <c:v>281460</c:v>
                </c:pt>
                <c:pt idx="95">
                  <c:v>281460</c:v>
                </c:pt>
                <c:pt idx="96">
                  <c:v>281460</c:v>
                </c:pt>
                <c:pt idx="97">
                  <c:v>281460</c:v>
                </c:pt>
                <c:pt idx="98">
                  <c:v>281460</c:v>
                </c:pt>
                <c:pt idx="99">
                  <c:v>281460</c:v>
                </c:pt>
                <c:pt idx="100">
                  <c:v>281460</c:v>
                </c:pt>
                <c:pt idx="101">
                  <c:v>281460</c:v>
                </c:pt>
                <c:pt idx="102">
                  <c:v>281460</c:v>
                </c:pt>
                <c:pt idx="103">
                  <c:v>281460</c:v>
                </c:pt>
                <c:pt idx="104">
                  <c:v>281460</c:v>
                </c:pt>
                <c:pt idx="105">
                  <c:v>281460</c:v>
                </c:pt>
                <c:pt idx="106">
                  <c:v>281460</c:v>
                </c:pt>
                <c:pt idx="107">
                  <c:v>281460</c:v>
                </c:pt>
                <c:pt idx="108">
                  <c:v>281460</c:v>
                </c:pt>
                <c:pt idx="109">
                  <c:v>281460</c:v>
                </c:pt>
                <c:pt idx="110">
                  <c:v>281460</c:v>
                </c:pt>
                <c:pt idx="111">
                  <c:v>281460</c:v>
                </c:pt>
                <c:pt idx="112">
                  <c:v>281460</c:v>
                </c:pt>
                <c:pt idx="113">
                  <c:v>281460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ser>
          <c:idx val="2"/>
          <c:order val="2"/>
          <c:tx>
            <c:strRef>
              <c:f>analysis_SENSEX!$G$1</c:f>
              <c:strCache>
                <c:ptCount val="1"/>
                <c:pt idx="0">
                  <c:v>CHANGE OF COI SUM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analysis_SENSEX!$A$2:$A$120</c:f>
              <c:numCache>
                <c:formatCode>h:mm</c:formatCode>
                <c:ptCount val="119"/>
                <c:pt idx="0">
                  <c:v>0.34027777777777779</c:v>
                </c:pt>
                <c:pt idx="1">
                  <c:v>0.45208333333333334</c:v>
                </c:pt>
                <c:pt idx="2">
                  <c:v>0.45416666666666666</c:v>
                </c:pt>
                <c:pt idx="3">
                  <c:v>0.45694444444444443</c:v>
                </c:pt>
                <c:pt idx="4">
                  <c:v>0.45902777777777776</c:v>
                </c:pt>
                <c:pt idx="5">
                  <c:v>0.46111111111111114</c:v>
                </c:pt>
                <c:pt idx="6">
                  <c:v>0.46319444444444446</c:v>
                </c:pt>
                <c:pt idx="7">
                  <c:v>0.46527777777777779</c:v>
                </c:pt>
                <c:pt idx="8">
                  <c:v>0.46805555555555556</c:v>
                </c:pt>
                <c:pt idx="9">
                  <c:v>0.47013888888888888</c:v>
                </c:pt>
                <c:pt idx="10">
                  <c:v>0.47222222222222221</c:v>
                </c:pt>
                <c:pt idx="11">
                  <c:v>0.47430555555555554</c:v>
                </c:pt>
                <c:pt idx="12">
                  <c:v>0.47638888888888886</c:v>
                </c:pt>
                <c:pt idx="13">
                  <c:v>0.47916666666666669</c:v>
                </c:pt>
                <c:pt idx="14">
                  <c:v>0.48125000000000001</c:v>
                </c:pt>
                <c:pt idx="15">
                  <c:v>0.48333333333333334</c:v>
                </c:pt>
                <c:pt idx="16">
                  <c:v>0.48541666666666666</c:v>
                </c:pt>
                <c:pt idx="17">
                  <c:v>0.48749999999999999</c:v>
                </c:pt>
                <c:pt idx="18">
                  <c:v>0.49027777777777776</c:v>
                </c:pt>
                <c:pt idx="19">
                  <c:v>0.49236111111111114</c:v>
                </c:pt>
                <c:pt idx="20">
                  <c:v>0.49444444444444446</c:v>
                </c:pt>
                <c:pt idx="21">
                  <c:v>0.49652777777777779</c:v>
                </c:pt>
                <c:pt idx="22">
                  <c:v>0.49930555555555556</c:v>
                </c:pt>
                <c:pt idx="23">
                  <c:v>0.50138888888888888</c:v>
                </c:pt>
                <c:pt idx="24">
                  <c:v>0.50347222222222221</c:v>
                </c:pt>
                <c:pt idx="25">
                  <c:v>0.50555555555555554</c:v>
                </c:pt>
                <c:pt idx="26">
                  <c:v>0.50763888888888886</c:v>
                </c:pt>
                <c:pt idx="27">
                  <c:v>0.51041666666666663</c:v>
                </c:pt>
                <c:pt idx="28">
                  <c:v>0.51249999999999996</c:v>
                </c:pt>
                <c:pt idx="29">
                  <c:v>0.51458333333333328</c:v>
                </c:pt>
                <c:pt idx="30">
                  <c:v>0.51666666666666672</c:v>
                </c:pt>
                <c:pt idx="31">
                  <c:v>0.51875000000000004</c:v>
                </c:pt>
                <c:pt idx="32">
                  <c:v>0.52152777777777781</c:v>
                </c:pt>
                <c:pt idx="33">
                  <c:v>0.52361111111111114</c:v>
                </c:pt>
                <c:pt idx="34">
                  <c:v>0.52569444444444446</c:v>
                </c:pt>
                <c:pt idx="35">
                  <c:v>0.52777777777777779</c:v>
                </c:pt>
                <c:pt idx="36">
                  <c:v>0.53055555555555556</c:v>
                </c:pt>
                <c:pt idx="37">
                  <c:v>0.53263888888888888</c:v>
                </c:pt>
                <c:pt idx="38">
                  <c:v>0.53472222222222221</c:v>
                </c:pt>
                <c:pt idx="39">
                  <c:v>0.53680555555555554</c:v>
                </c:pt>
                <c:pt idx="40">
                  <c:v>0.53888888888888886</c:v>
                </c:pt>
                <c:pt idx="41">
                  <c:v>0.54166666666666663</c:v>
                </c:pt>
                <c:pt idx="42">
                  <c:v>0.54374999999999996</c:v>
                </c:pt>
                <c:pt idx="43">
                  <c:v>0.54583333333333328</c:v>
                </c:pt>
                <c:pt idx="44">
                  <c:v>0.54791666666666672</c:v>
                </c:pt>
                <c:pt idx="45">
                  <c:v>0.55069444444444449</c:v>
                </c:pt>
                <c:pt idx="46">
                  <c:v>0.55277777777777781</c:v>
                </c:pt>
                <c:pt idx="47">
                  <c:v>0.55486111111111114</c:v>
                </c:pt>
                <c:pt idx="48">
                  <c:v>0.55694444444444446</c:v>
                </c:pt>
                <c:pt idx="49">
                  <c:v>0.55972222222222223</c:v>
                </c:pt>
                <c:pt idx="50">
                  <c:v>0.56180555555555556</c:v>
                </c:pt>
                <c:pt idx="51">
                  <c:v>0.56388888888888888</c:v>
                </c:pt>
                <c:pt idx="52">
                  <c:v>0.56597222222222221</c:v>
                </c:pt>
                <c:pt idx="53">
                  <c:v>0.56874999999999998</c:v>
                </c:pt>
                <c:pt idx="54">
                  <c:v>0.5708333333333333</c:v>
                </c:pt>
                <c:pt idx="55">
                  <c:v>0.57291666666666663</c:v>
                </c:pt>
                <c:pt idx="56">
                  <c:v>0.57499999999999996</c:v>
                </c:pt>
                <c:pt idx="57">
                  <c:v>0.57777777777777772</c:v>
                </c:pt>
                <c:pt idx="58">
                  <c:v>0.57986111111111116</c:v>
                </c:pt>
                <c:pt idx="59">
                  <c:v>0.58194444444444449</c:v>
                </c:pt>
                <c:pt idx="60">
                  <c:v>0.58402777777777781</c:v>
                </c:pt>
                <c:pt idx="61">
                  <c:v>0.58611111111111114</c:v>
                </c:pt>
                <c:pt idx="62">
                  <c:v>0.58888888888888891</c:v>
                </c:pt>
                <c:pt idx="63">
                  <c:v>0.59097222222222223</c:v>
                </c:pt>
                <c:pt idx="64">
                  <c:v>0.59305555555555556</c:v>
                </c:pt>
                <c:pt idx="65">
                  <c:v>0.59513888888888888</c:v>
                </c:pt>
                <c:pt idx="66">
                  <c:v>0.59722222222222221</c:v>
                </c:pt>
                <c:pt idx="67">
                  <c:v>0.6</c:v>
                </c:pt>
                <c:pt idx="68">
                  <c:v>0.6020833333333333</c:v>
                </c:pt>
                <c:pt idx="69">
                  <c:v>0.60416666666666663</c:v>
                </c:pt>
                <c:pt idx="70">
                  <c:v>0.60624999999999996</c:v>
                </c:pt>
                <c:pt idx="71">
                  <c:v>0.60902777777777772</c:v>
                </c:pt>
                <c:pt idx="72">
                  <c:v>0.61111111111111116</c:v>
                </c:pt>
                <c:pt idx="73">
                  <c:v>0.61319444444444449</c:v>
                </c:pt>
                <c:pt idx="74">
                  <c:v>0.61527777777777781</c:v>
                </c:pt>
                <c:pt idx="75">
                  <c:v>0.61736111111111114</c:v>
                </c:pt>
                <c:pt idx="76">
                  <c:v>0.62013888888888891</c:v>
                </c:pt>
                <c:pt idx="77">
                  <c:v>0.62222222222222223</c:v>
                </c:pt>
                <c:pt idx="78">
                  <c:v>0.62430555555555556</c:v>
                </c:pt>
                <c:pt idx="79">
                  <c:v>0.62638888888888888</c:v>
                </c:pt>
                <c:pt idx="80">
                  <c:v>0.62916666666666665</c:v>
                </c:pt>
                <c:pt idx="81">
                  <c:v>0.63124999999999998</c:v>
                </c:pt>
                <c:pt idx="82">
                  <c:v>0.6333333333333333</c:v>
                </c:pt>
                <c:pt idx="83">
                  <c:v>0.63541666666666663</c:v>
                </c:pt>
                <c:pt idx="84">
                  <c:v>0.63749999999999996</c:v>
                </c:pt>
                <c:pt idx="85">
                  <c:v>0.64027777777777772</c:v>
                </c:pt>
                <c:pt idx="86">
                  <c:v>0.64236111111111116</c:v>
                </c:pt>
                <c:pt idx="87">
                  <c:v>0.64444444444444449</c:v>
                </c:pt>
                <c:pt idx="88">
                  <c:v>0.64652777777777781</c:v>
                </c:pt>
                <c:pt idx="89">
                  <c:v>0.64930555555555558</c:v>
                </c:pt>
                <c:pt idx="90">
                  <c:v>0.65138888888888891</c:v>
                </c:pt>
                <c:pt idx="91">
                  <c:v>0.65347222222222223</c:v>
                </c:pt>
                <c:pt idx="92">
                  <c:v>0.65555555555555556</c:v>
                </c:pt>
                <c:pt idx="93">
                  <c:v>0.65763888888888888</c:v>
                </c:pt>
                <c:pt idx="94">
                  <c:v>0.66041666666666665</c:v>
                </c:pt>
                <c:pt idx="95">
                  <c:v>0.66249999999999998</c:v>
                </c:pt>
                <c:pt idx="96">
                  <c:v>0.6645833333333333</c:v>
                </c:pt>
                <c:pt idx="97">
                  <c:v>0.66666666666666663</c:v>
                </c:pt>
                <c:pt idx="98">
                  <c:v>0.6694444444444444</c:v>
                </c:pt>
                <c:pt idx="99">
                  <c:v>0.67152777777777772</c:v>
                </c:pt>
                <c:pt idx="100">
                  <c:v>0.67361111111111116</c:v>
                </c:pt>
                <c:pt idx="101">
                  <c:v>0.67569444444444449</c:v>
                </c:pt>
                <c:pt idx="102">
                  <c:v>0.67847222222222225</c:v>
                </c:pt>
                <c:pt idx="103">
                  <c:v>0.68055555555555558</c:v>
                </c:pt>
                <c:pt idx="104">
                  <c:v>0.68263888888888891</c:v>
                </c:pt>
                <c:pt idx="105">
                  <c:v>0.68472222222222223</c:v>
                </c:pt>
                <c:pt idx="106">
                  <c:v>0.68680555555555556</c:v>
                </c:pt>
                <c:pt idx="107">
                  <c:v>0.68958333333333333</c:v>
                </c:pt>
                <c:pt idx="108">
                  <c:v>0.69166666666666665</c:v>
                </c:pt>
                <c:pt idx="109">
                  <c:v>0.69374999999999998</c:v>
                </c:pt>
                <c:pt idx="110">
                  <c:v>0.6958333333333333</c:v>
                </c:pt>
                <c:pt idx="111">
                  <c:v>0.69861111111111107</c:v>
                </c:pt>
                <c:pt idx="112">
                  <c:v>0.7006944444444444</c:v>
                </c:pt>
                <c:pt idx="113">
                  <c:v>0.70277777777777772</c:v>
                </c:pt>
                <c:pt idx="114">
                  <c:v>0.70486111111111116</c:v>
                </c:pt>
                <c:pt idx="115">
                  <c:v>0.70763888888888893</c:v>
                </c:pt>
                <c:pt idx="116">
                  <c:v>0.70972222222222225</c:v>
                </c:pt>
                <c:pt idx="117">
                  <c:v>0.71180555555555558</c:v>
                </c:pt>
                <c:pt idx="118">
                  <c:v>0.71388888888888891</c:v>
                </c:pt>
              </c:numCache>
            </c:numRef>
          </c:cat>
          <c:val>
            <c:numRef>
              <c:f>analysis_SENSEX!$G$2:$G$120</c:f>
              <c:numCache>
                <c:formatCode>General</c:formatCode>
                <c:ptCount val="119"/>
                <c:pt idx="0">
                  <c:v>0</c:v>
                </c:pt>
                <c:pt idx="1">
                  <c:v>93003</c:v>
                </c:pt>
                <c:pt idx="2">
                  <c:v>90088</c:v>
                </c:pt>
                <c:pt idx="3">
                  <c:v>90088</c:v>
                </c:pt>
                <c:pt idx="4">
                  <c:v>82500</c:v>
                </c:pt>
                <c:pt idx="5">
                  <c:v>83145</c:v>
                </c:pt>
                <c:pt idx="6">
                  <c:v>77871</c:v>
                </c:pt>
                <c:pt idx="7">
                  <c:v>79122</c:v>
                </c:pt>
                <c:pt idx="8">
                  <c:v>79122</c:v>
                </c:pt>
                <c:pt idx="9">
                  <c:v>102295</c:v>
                </c:pt>
                <c:pt idx="10">
                  <c:v>125753</c:v>
                </c:pt>
                <c:pt idx="11">
                  <c:v>147850</c:v>
                </c:pt>
                <c:pt idx="12">
                  <c:v>157524</c:v>
                </c:pt>
                <c:pt idx="13">
                  <c:v>157524</c:v>
                </c:pt>
                <c:pt idx="14">
                  <c:v>159560</c:v>
                </c:pt>
                <c:pt idx="15">
                  <c:v>158756</c:v>
                </c:pt>
                <c:pt idx="16">
                  <c:v>157599</c:v>
                </c:pt>
                <c:pt idx="17">
                  <c:v>158610</c:v>
                </c:pt>
                <c:pt idx="18">
                  <c:v>168316</c:v>
                </c:pt>
                <c:pt idx="19">
                  <c:v>165450</c:v>
                </c:pt>
                <c:pt idx="20">
                  <c:v>162351</c:v>
                </c:pt>
                <c:pt idx="21">
                  <c:v>162833</c:v>
                </c:pt>
                <c:pt idx="22">
                  <c:v>163709</c:v>
                </c:pt>
                <c:pt idx="23">
                  <c:v>163848</c:v>
                </c:pt>
                <c:pt idx="24">
                  <c:v>162615</c:v>
                </c:pt>
                <c:pt idx="25">
                  <c:v>163691</c:v>
                </c:pt>
                <c:pt idx="26">
                  <c:v>163927</c:v>
                </c:pt>
                <c:pt idx="27">
                  <c:v>167378</c:v>
                </c:pt>
                <c:pt idx="28">
                  <c:v>172892</c:v>
                </c:pt>
                <c:pt idx="29">
                  <c:v>173545</c:v>
                </c:pt>
                <c:pt idx="30">
                  <c:v>174856</c:v>
                </c:pt>
                <c:pt idx="31">
                  <c:v>176290</c:v>
                </c:pt>
                <c:pt idx="32">
                  <c:v>174153</c:v>
                </c:pt>
                <c:pt idx="33">
                  <c:v>175017</c:v>
                </c:pt>
                <c:pt idx="34">
                  <c:v>175017</c:v>
                </c:pt>
                <c:pt idx="35">
                  <c:v>176320</c:v>
                </c:pt>
                <c:pt idx="36">
                  <c:v>174397</c:v>
                </c:pt>
                <c:pt idx="37">
                  <c:v>178302</c:v>
                </c:pt>
                <c:pt idx="38">
                  <c:v>176497</c:v>
                </c:pt>
                <c:pt idx="39">
                  <c:v>176497</c:v>
                </c:pt>
                <c:pt idx="40">
                  <c:v>175685</c:v>
                </c:pt>
                <c:pt idx="41">
                  <c:v>176342</c:v>
                </c:pt>
                <c:pt idx="42">
                  <c:v>174609</c:v>
                </c:pt>
                <c:pt idx="43">
                  <c:v>172072</c:v>
                </c:pt>
                <c:pt idx="44">
                  <c:v>167246</c:v>
                </c:pt>
                <c:pt idx="45">
                  <c:v>159187</c:v>
                </c:pt>
                <c:pt idx="46">
                  <c:v>160541</c:v>
                </c:pt>
                <c:pt idx="47">
                  <c:v>160594</c:v>
                </c:pt>
                <c:pt idx="48">
                  <c:v>157637</c:v>
                </c:pt>
                <c:pt idx="49">
                  <c:v>157637</c:v>
                </c:pt>
                <c:pt idx="50">
                  <c:v>162251</c:v>
                </c:pt>
                <c:pt idx="51">
                  <c:v>163726</c:v>
                </c:pt>
                <c:pt idx="52">
                  <c:v>172222</c:v>
                </c:pt>
                <c:pt idx="53">
                  <c:v>168465</c:v>
                </c:pt>
                <c:pt idx="54">
                  <c:v>170145</c:v>
                </c:pt>
                <c:pt idx="55">
                  <c:v>159337</c:v>
                </c:pt>
                <c:pt idx="56">
                  <c:v>162683</c:v>
                </c:pt>
                <c:pt idx="57">
                  <c:v>167578</c:v>
                </c:pt>
                <c:pt idx="58">
                  <c:v>167568</c:v>
                </c:pt>
                <c:pt idx="59">
                  <c:v>176605</c:v>
                </c:pt>
                <c:pt idx="60">
                  <c:v>182958</c:v>
                </c:pt>
                <c:pt idx="61">
                  <c:v>184208</c:v>
                </c:pt>
                <c:pt idx="62">
                  <c:v>194650</c:v>
                </c:pt>
                <c:pt idx="63">
                  <c:v>211352</c:v>
                </c:pt>
                <c:pt idx="64">
                  <c:v>199964</c:v>
                </c:pt>
                <c:pt idx="65">
                  <c:v>198971</c:v>
                </c:pt>
                <c:pt idx="66">
                  <c:v>201596</c:v>
                </c:pt>
                <c:pt idx="67">
                  <c:v>206096</c:v>
                </c:pt>
                <c:pt idx="68">
                  <c:v>198371</c:v>
                </c:pt>
                <c:pt idx="69">
                  <c:v>195544</c:v>
                </c:pt>
                <c:pt idx="70">
                  <c:v>190303</c:v>
                </c:pt>
                <c:pt idx="71">
                  <c:v>190619</c:v>
                </c:pt>
                <c:pt idx="72">
                  <c:v>196756</c:v>
                </c:pt>
                <c:pt idx="73">
                  <c:v>194849</c:v>
                </c:pt>
                <c:pt idx="74">
                  <c:v>192033</c:v>
                </c:pt>
                <c:pt idx="75">
                  <c:v>192033</c:v>
                </c:pt>
                <c:pt idx="76">
                  <c:v>186874</c:v>
                </c:pt>
                <c:pt idx="77">
                  <c:v>182660</c:v>
                </c:pt>
                <c:pt idx="78">
                  <c:v>177722</c:v>
                </c:pt>
                <c:pt idx="79">
                  <c:v>168594</c:v>
                </c:pt>
                <c:pt idx="80">
                  <c:v>168594</c:v>
                </c:pt>
                <c:pt idx="81">
                  <c:v>169095</c:v>
                </c:pt>
                <c:pt idx="82">
                  <c:v>160436</c:v>
                </c:pt>
                <c:pt idx="83">
                  <c:v>156024</c:v>
                </c:pt>
                <c:pt idx="84">
                  <c:v>162815</c:v>
                </c:pt>
                <c:pt idx="85">
                  <c:v>152986</c:v>
                </c:pt>
                <c:pt idx="86">
                  <c:v>146826</c:v>
                </c:pt>
                <c:pt idx="87">
                  <c:v>142620</c:v>
                </c:pt>
                <c:pt idx="88">
                  <c:v>133460</c:v>
                </c:pt>
                <c:pt idx="89">
                  <c:v>130386</c:v>
                </c:pt>
                <c:pt idx="90">
                  <c:v>126662</c:v>
                </c:pt>
                <c:pt idx="91">
                  <c:v>120342</c:v>
                </c:pt>
                <c:pt idx="92">
                  <c:v>122386</c:v>
                </c:pt>
                <c:pt idx="93">
                  <c:v>122386</c:v>
                </c:pt>
                <c:pt idx="94">
                  <c:v>122386</c:v>
                </c:pt>
                <c:pt idx="95">
                  <c:v>122386</c:v>
                </c:pt>
                <c:pt idx="96">
                  <c:v>122386</c:v>
                </c:pt>
                <c:pt idx="97">
                  <c:v>122386</c:v>
                </c:pt>
                <c:pt idx="98">
                  <c:v>122386</c:v>
                </c:pt>
                <c:pt idx="99">
                  <c:v>122386</c:v>
                </c:pt>
                <c:pt idx="100">
                  <c:v>122386</c:v>
                </c:pt>
                <c:pt idx="101">
                  <c:v>122386</c:v>
                </c:pt>
                <c:pt idx="102">
                  <c:v>122386</c:v>
                </c:pt>
                <c:pt idx="103">
                  <c:v>122386</c:v>
                </c:pt>
                <c:pt idx="104">
                  <c:v>122386</c:v>
                </c:pt>
                <c:pt idx="105">
                  <c:v>122386</c:v>
                </c:pt>
                <c:pt idx="106">
                  <c:v>122386</c:v>
                </c:pt>
                <c:pt idx="107">
                  <c:v>122386</c:v>
                </c:pt>
                <c:pt idx="108">
                  <c:v>122386</c:v>
                </c:pt>
                <c:pt idx="109">
                  <c:v>122386</c:v>
                </c:pt>
                <c:pt idx="110">
                  <c:v>122386</c:v>
                </c:pt>
                <c:pt idx="111">
                  <c:v>122386</c:v>
                </c:pt>
                <c:pt idx="112">
                  <c:v>122386</c:v>
                </c:pt>
                <c:pt idx="113">
                  <c:v>122386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strategy!$B$2:$B$100</c:f>
              <c:numCache>
                <c:formatCode>h:mm:ss</c:formatCode>
                <c:ptCount val="99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strategy!$E$2:$E$100</c:f>
              <c:numCache>
                <c:formatCode>General</c:formatCode>
                <c:ptCount val="99"/>
                <c:pt idx="0">
                  <c:v>-199034</c:v>
                </c:pt>
                <c:pt idx="1">
                  <c:v>-248305</c:v>
                </c:pt>
                <c:pt idx="2">
                  <c:v>-258875</c:v>
                </c:pt>
                <c:pt idx="3">
                  <c:v>-268556</c:v>
                </c:pt>
                <c:pt idx="4">
                  <c:v>-280586</c:v>
                </c:pt>
                <c:pt idx="5">
                  <c:v>-290962</c:v>
                </c:pt>
                <c:pt idx="6">
                  <c:v>-292684</c:v>
                </c:pt>
                <c:pt idx="7">
                  <c:v>-286112</c:v>
                </c:pt>
                <c:pt idx="8">
                  <c:v>-285172</c:v>
                </c:pt>
                <c:pt idx="9">
                  <c:v>-210787</c:v>
                </c:pt>
                <c:pt idx="10">
                  <c:v>-180882</c:v>
                </c:pt>
                <c:pt idx="11">
                  <c:v>-205332</c:v>
                </c:pt>
                <c:pt idx="12">
                  <c:v>-195224</c:v>
                </c:pt>
                <c:pt idx="13">
                  <c:v>-202879</c:v>
                </c:pt>
                <c:pt idx="14">
                  <c:v>-206703</c:v>
                </c:pt>
                <c:pt idx="15">
                  <c:v>-225196</c:v>
                </c:pt>
                <c:pt idx="16">
                  <c:v>-225501</c:v>
                </c:pt>
                <c:pt idx="17">
                  <c:v>-234012</c:v>
                </c:pt>
                <c:pt idx="18">
                  <c:v>-235367</c:v>
                </c:pt>
                <c:pt idx="19">
                  <c:v>-231718</c:v>
                </c:pt>
                <c:pt idx="20">
                  <c:v>-245141</c:v>
                </c:pt>
                <c:pt idx="21">
                  <c:v>-252306</c:v>
                </c:pt>
                <c:pt idx="22">
                  <c:v>-268760</c:v>
                </c:pt>
                <c:pt idx="23">
                  <c:v>-271796</c:v>
                </c:pt>
                <c:pt idx="24">
                  <c:v>-271026</c:v>
                </c:pt>
                <c:pt idx="25">
                  <c:v>-270952</c:v>
                </c:pt>
                <c:pt idx="26">
                  <c:v>-269831</c:v>
                </c:pt>
                <c:pt idx="27">
                  <c:v>-255801</c:v>
                </c:pt>
                <c:pt idx="28">
                  <c:v>-258245</c:v>
                </c:pt>
                <c:pt idx="29">
                  <c:v>-262675</c:v>
                </c:pt>
                <c:pt idx="30">
                  <c:v>-264722</c:v>
                </c:pt>
                <c:pt idx="31">
                  <c:v>-273383</c:v>
                </c:pt>
                <c:pt idx="32">
                  <c:v>-282144</c:v>
                </c:pt>
                <c:pt idx="33">
                  <c:v>-282708</c:v>
                </c:pt>
                <c:pt idx="34">
                  <c:v>-289080</c:v>
                </c:pt>
                <c:pt idx="35">
                  <c:v>-294270</c:v>
                </c:pt>
                <c:pt idx="36">
                  <c:v>-291815</c:v>
                </c:pt>
                <c:pt idx="37">
                  <c:v>-288891</c:v>
                </c:pt>
                <c:pt idx="38">
                  <c:v>-296645</c:v>
                </c:pt>
                <c:pt idx="39">
                  <c:v>-306015</c:v>
                </c:pt>
                <c:pt idx="40">
                  <c:v>-308933</c:v>
                </c:pt>
                <c:pt idx="41">
                  <c:v>-309423</c:v>
                </c:pt>
                <c:pt idx="42">
                  <c:v>-309063</c:v>
                </c:pt>
                <c:pt idx="43">
                  <c:v>-320038</c:v>
                </c:pt>
                <c:pt idx="44">
                  <c:v>-327429</c:v>
                </c:pt>
                <c:pt idx="45">
                  <c:v>-331828</c:v>
                </c:pt>
                <c:pt idx="46">
                  <c:v>-332087</c:v>
                </c:pt>
                <c:pt idx="47">
                  <c:v>-337004</c:v>
                </c:pt>
                <c:pt idx="48">
                  <c:v>-341451</c:v>
                </c:pt>
                <c:pt idx="49">
                  <c:v>-341206</c:v>
                </c:pt>
                <c:pt idx="50">
                  <c:v>-349846</c:v>
                </c:pt>
                <c:pt idx="51">
                  <c:v>-340345</c:v>
                </c:pt>
                <c:pt idx="52">
                  <c:v>-334225</c:v>
                </c:pt>
                <c:pt idx="53">
                  <c:v>-330513</c:v>
                </c:pt>
                <c:pt idx="54">
                  <c:v>-354114</c:v>
                </c:pt>
                <c:pt idx="55">
                  <c:v>-350807</c:v>
                </c:pt>
                <c:pt idx="56">
                  <c:v>-338358</c:v>
                </c:pt>
                <c:pt idx="57">
                  <c:v>-349938</c:v>
                </c:pt>
                <c:pt idx="58">
                  <c:v>-346363</c:v>
                </c:pt>
                <c:pt idx="59">
                  <c:v>-305464</c:v>
                </c:pt>
                <c:pt idx="60">
                  <c:v>-255472</c:v>
                </c:pt>
                <c:pt idx="61">
                  <c:v>-105546</c:v>
                </c:pt>
                <c:pt idx="62">
                  <c:v>-69462</c:v>
                </c:pt>
                <c:pt idx="63">
                  <c:v>-99415</c:v>
                </c:pt>
                <c:pt idx="64">
                  <c:v>-104814</c:v>
                </c:pt>
                <c:pt idx="65">
                  <c:v>-123415</c:v>
                </c:pt>
                <c:pt idx="66">
                  <c:v>-133428</c:v>
                </c:pt>
                <c:pt idx="67">
                  <c:v>-139341</c:v>
                </c:pt>
                <c:pt idx="68">
                  <c:v>-147808</c:v>
                </c:pt>
                <c:pt idx="69">
                  <c:v>-140134</c:v>
                </c:pt>
                <c:pt idx="70">
                  <c:v>-109115</c:v>
                </c:pt>
                <c:pt idx="71">
                  <c:v>-103040</c:v>
                </c:pt>
                <c:pt idx="72">
                  <c:v>-104032</c:v>
                </c:pt>
                <c:pt idx="73">
                  <c:v>-99339</c:v>
                </c:pt>
                <c:pt idx="74">
                  <c:v>-101219</c:v>
                </c:pt>
                <c:pt idx="75">
                  <c:v>-105976</c:v>
                </c:pt>
                <c:pt idx="76">
                  <c:v>-114682</c:v>
                </c:pt>
                <c:pt idx="77">
                  <c:v>-112982</c:v>
                </c:pt>
                <c:pt idx="78">
                  <c:v>-107933</c:v>
                </c:pt>
                <c:pt idx="79">
                  <c:v>-96515</c:v>
                </c:pt>
                <c:pt idx="80">
                  <c:v>-94677</c:v>
                </c:pt>
                <c:pt idx="81">
                  <c:v>-106583</c:v>
                </c:pt>
                <c:pt idx="82">
                  <c:v>-117787</c:v>
                </c:pt>
                <c:pt idx="83">
                  <c:v>-111070</c:v>
                </c:pt>
                <c:pt idx="84">
                  <c:v>-99887</c:v>
                </c:pt>
                <c:pt idx="85">
                  <c:v>-99921</c:v>
                </c:pt>
                <c:pt idx="86">
                  <c:v>-73819</c:v>
                </c:pt>
                <c:pt idx="87">
                  <c:v>-73994</c:v>
                </c:pt>
                <c:pt idx="88">
                  <c:v>-59928</c:v>
                </c:pt>
                <c:pt idx="89">
                  <c:v>-48880</c:v>
                </c:pt>
                <c:pt idx="90">
                  <c:v>-38898</c:v>
                </c:pt>
                <c:pt idx="91">
                  <c:v>4246</c:v>
                </c:pt>
                <c:pt idx="92">
                  <c:v>4246</c:v>
                </c:pt>
                <c:pt idx="93">
                  <c:v>4246</c:v>
                </c:pt>
                <c:pt idx="94">
                  <c:v>4246</c:v>
                </c:pt>
                <c:pt idx="95">
                  <c:v>4246</c:v>
                </c:pt>
                <c:pt idx="96">
                  <c:v>4246</c:v>
                </c:pt>
                <c:pt idx="97">
                  <c:v>4246</c:v>
                </c:pt>
                <c:pt idx="98">
                  <c:v>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29-49A6-9199-27E750EB0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4003808"/>
        <c:axId val="1534011488"/>
      </c:lineChart>
      <c:catAx>
        <c:axId val="1534003808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1534011488"/>
        <c:crosses val="autoZero"/>
        <c:auto val="1"/>
        <c:lblAlgn val="ctr"/>
        <c:lblOffset val="100"/>
        <c:noMultiLvlLbl val="0"/>
      </c:catAx>
      <c:valAx>
        <c:axId val="15340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0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PUTCOI -CALL COI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8937007874015"/>
          <c:y val="0.15319444444444447"/>
          <c:w val="0.8572106299212598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strategy!$C$1</c:f>
              <c:strCache>
                <c:ptCount val="1"/>
                <c:pt idx="0">
                  <c:v>CALL COI SUM (ATM +/-2)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strategy!$B$2:$B$101</c:f>
              <c:numCache>
                <c:formatCode>h:mm:ss</c:formatCode>
                <c:ptCount val="100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strategy!$C$2:$C$101</c:f>
              <c:numCache>
                <c:formatCode>General</c:formatCode>
                <c:ptCount val="100"/>
                <c:pt idx="0">
                  <c:v>203004</c:v>
                </c:pt>
                <c:pt idx="1">
                  <c:v>188433</c:v>
                </c:pt>
                <c:pt idx="2">
                  <c:v>196058</c:v>
                </c:pt>
                <c:pt idx="3">
                  <c:v>200909</c:v>
                </c:pt>
                <c:pt idx="4">
                  <c:v>209654</c:v>
                </c:pt>
                <c:pt idx="5">
                  <c:v>217964</c:v>
                </c:pt>
                <c:pt idx="6">
                  <c:v>220247</c:v>
                </c:pt>
                <c:pt idx="7">
                  <c:v>215509</c:v>
                </c:pt>
                <c:pt idx="8">
                  <c:v>216323</c:v>
                </c:pt>
                <c:pt idx="9">
                  <c:v>160875</c:v>
                </c:pt>
                <c:pt idx="10">
                  <c:v>144351</c:v>
                </c:pt>
                <c:pt idx="11">
                  <c:v>182417</c:v>
                </c:pt>
                <c:pt idx="12">
                  <c:v>182630</c:v>
                </c:pt>
                <c:pt idx="13">
                  <c:v>193776</c:v>
                </c:pt>
                <c:pt idx="14">
                  <c:v>201267</c:v>
                </c:pt>
                <c:pt idx="15">
                  <c:v>219710</c:v>
                </c:pt>
                <c:pt idx="16">
                  <c:v>222050</c:v>
                </c:pt>
                <c:pt idx="17">
                  <c:v>231245</c:v>
                </c:pt>
                <c:pt idx="18">
                  <c:v>236277</c:v>
                </c:pt>
                <c:pt idx="19">
                  <c:v>240418</c:v>
                </c:pt>
                <c:pt idx="20">
                  <c:v>254327</c:v>
                </c:pt>
                <c:pt idx="21">
                  <c:v>265213</c:v>
                </c:pt>
                <c:pt idx="22">
                  <c:v>279995</c:v>
                </c:pt>
                <c:pt idx="23">
                  <c:v>284058</c:v>
                </c:pt>
                <c:pt idx="24">
                  <c:v>288701</c:v>
                </c:pt>
                <c:pt idx="25">
                  <c:v>292950</c:v>
                </c:pt>
                <c:pt idx="26">
                  <c:v>293434</c:v>
                </c:pt>
                <c:pt idx="27">
                  <c:v>276483</c:v>
                </c:pt>
                <c:pt idx="28">
                  <c:v>279972</c:v>
                </c:pt>
                <c:pt idx="29">
                  <c:v>281944</c:v>
                </c:pt>
                <c:pt idx="30">
                  <c:v>281720</c:v>
                </c:pt>
                <c:pt idx="31">
                  <c:v>288237</c:v>
                </c:pt>
                <c:pt idx="32">
                  <c:v>294660</c:v>
                </c:pt>
                <c:pt idx="33">
                  <c:v>293355</c:v>
                </c:pt>
                <c:pt idx="34">
                  <c:v>296550</c:v>
                </c:pt>
                <c:pt idx="35">
                  <c:v>302201</c:v>
                </c:pt>
                <c:pt idx="36">
                  <c:v>300747</c:v>
                </c:pt>
                <c:pt idx="37">
                  <c:v>303609</c:v>
                </c:pt>
                <c:pt idx="38">
                  <c:v>309549</c:v>
                </c:pt>
                <c:pt idx="39">
                  <c:v>314109</c:v>
                </c:pt>
                <c:pt idx="40">
                  <c:v>316142</c:v>
                </c:pt>
                <c:pt idx="41">
                  <c:v>318507</c:v>
                </c:pt>
                <c:pt idx="42">
                  <c:v>318723</c:v>
                </c:pt>
                <c:pt idx="43">
                  <c:v>326351</c:v>
                </c:pt>
                <c:pt idx="44">
                  <c:v>326427</c:v>
                </c:pt>
                <c:pt idx="45">
                  <c:v>328265</c:v>
                </c:pt>
                <c:pt idx="46">
                  <c:v>325559</c:v>
                </c:pt>
                <c:pt idx="47">
                  <c:v>331214</c:v>
                </c:pt>
                <c:pt idx="48">
                  <c:v>333563</c:v>
                </c:pt>
                <c:pt idx="49">
                  <c:v>330549</c:v>
                </c:pt>
                <c:pt idx="50">
                  <c:v>336239</c:v>
                </c:pt>
                <c:pt idx="51">
                  <c:v>334041</c:v>
                </c:pt>
                <c:pt idx="52">
                  <c:v>334319</c:v>
                </c:pt>
                <c:pt idx="53">
                  <c:v>327917</c:v>
                </c:pt>
                <c:pt idx="54">
                  <c:v>342855</c:v>
                </c:pt>
                <c:pt idx="55">
                  <c:v>324192</c:v>
                </c:pt>
                <c:pt idx="56">
                  <c:v>317034</c:v>
                </c:pt>
                <c:pt idx="57">
                  <c:v>327375</c:v>
                </c:pt>
                <c:pt idx="58">
                  <c:v>324882</c:v>
                </c:pt>
                <c:pt idx="59">
                  <c:v>295640</c:v>
                </c:pt>
                <c:pt idx="60">
                  <c:v>278397</c:v>
                </c:pt>
                <c:pt idx="61">
                  <c:v>177423</c:v>
                </c:pt>
                <c:pt idx="62">
                  <c:v>191928</c:v>
                </c:pt>
                <c:pt idx="63">
                  <c:v>236151</c:v>
                </c:pt>
                <c:pt idx="64">
                  <c:v>246168</c:v>
                </c:pt>
                <c:pt idx="65">
                  <c:v>278462</c:v>
                </c:pt>
                <c:pt idx="66">
                  <c:v>293763</c:v>
                </c:pt>
                <c:pt idx="67">
                  <c:v>302358</c:v>
                </c:pt>
                <c:pt idx="68">
                  <c:v>308749</c:v>
                </c:pt>
                <c:pt idx="69">
                  <c:v>304529</c:v>
                </c:pt>
                <c:pt idx="70">
                  <c:v>278415</c:v>
                </c:pt>
                <c:pt idx="71">
                  <c:v>281226</c:v>
                </c:pt>
                <c:pt idx="72">
                  <c:v>286042</c:v>
                </c:pt>
                <c:pt idx="73">
                  <c:v>287988</c:v>
                </c:pt>
                <c:pt idx="74">
                  <c:v>293270</c:v>
                </c:pt>
                <c:pt idx="75">
                  <c:v>288706</c:v>
                </c:pt>
                <c:pt idx="76">
                  <c:v>278520</c:v>
                </c:pt>
                <c:pt idx="77">
                  <c:v>269723</c:v>
                </c:pt>
                <c:pt idx="78">
                  <c:v>258739</c:v>
                </c:pt>
                <c:pt idx="79">
                  <c:v>248631</c:v>
                </c:pt>
                <c:pt idx="80">
                  <c:v>233045</c:v>
                </c:pt>
                <c:pt idx="81">
                  <c:v>222494</c:v>
                </c:pt>
                <c:pt idx="82">
                  <c:v>218710</c:v>
                </c:pt>
                <c:pt idx="83">
                  <c:v>207902</c:v>
                </c:pt>
                <c:pt idx="84">
                  <c:v>201688</c:v>
                </c:pt>
                <c:pt idx="85">
                  <c:v>195669</c:v>
                </c:pt>
                <c:pt idx="86">
                  <c:v>156721</c:v>
                </c:pt>
                <c:pt idx="87">
                  <c:v>137023</c:v>
                </c:pt>
                <c:pt idx="88">
                  <c:v>90772</c:v>
                </c:pt>
                <c:pt idx="89">
                  <c:v>66349</c:v>
                </c:pt>
                <c:pt idx="90">
                  <c:v>34545</c:v>
                </c:pt>
                <c:pt idx="91">
                  <c:v>-30625</c:v>
                </c:pt>
                <c:pt idx="92">
                  <c:v>-30625</c:v>
                </c:pt>
                <c:pt idx="93">
                  <c:v>-30625</c:v>
                </c:pt>
                <c:pt idx="94">
                  <c:v>-30625</c:v>
                </c:pt>
                <c:pt idx="95">
                  <c:v>-30625</c:v>
                </c:pt>
                <c:pt idx="96">
                  <c:v>-30625</c:v>
                </c:pt>
                <c:pt idx="97">
                  <c:v>-30625</c:v>
                </c:pt>
                <c:pt idx="98">
                  <c:v>-30625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6C-4B80-9AE1-A19761F780FE}"/>
            </c:ext>
          </c:extLst>
        </c:ser>
        <c:ser>
          <c:idx val="1"/>
          <c:order val="1"/>
          <c:tx>
            <c:strRef>
              <c:f>strategy!$D$1</c:f>
              <c:strCache>
                <c:ptCount val="1"/>
                <c:pt idx="0">
                  <c:v>PUT COI SUM (ATM +/-2)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strategy!$B$2:$B$101</c:f>
              <c:numCache>
                <c:formatCode>h:mm:ss</c:formatCode>
                <c:ptCount val="100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strategy!$D$2:$D$101</c:f>
              <c:numCache>
                <c:formatCode>General</c:formatCode>
                <c:ptCount val="100"/>
                <c:pt idx="0">
                  <c:v>3970</c:v>
                </c:pt>
                <c:pt idx="1">
                  <c:v>-59872</c:v>
                </c:pt>
                <c:pt idx="2">
                  <c:v>-62817</c:v>
                </c:pt>
                <c:pt idx="3">
                  <c:v>-67647</c:v>
                </c:pt>
                <c:pt idx="4">
                  <c:v>-70932</c:v>
                </c:pt>
                <c:pt idx="5">
                  <c:v>-72998</c:v>
                </c:pt>
                <c:pt idx="6">
                  <c:v>-72437</c:v>
                </c:pt>
                <c:pt idx="7">
                  <c:v>-70603</c:v>
                </c:pt>
                <c:pt idx="8">
                  <c:v>-68849</c:v>
                </c:pt>
                <c:pt idx="9">
                  <c:v>-49912</c:v>
                </c:pt>
                <c:pt idx="10">
                  <c:v>-36531</c:v>
                </c:pt>
                <c:pt idx="11">
                  <c:v>-22915</c:v>
                </c:pt>
                <c:pt idx="12">
                  <c:v>-12594</c:v>
                </c:pt>
                <c:pt idx="13">
                  <c:v>-9103</c:v>
                </c:pt>
                <c:pt idx="14">
                  <c:v>-5436</c:v>
                </c:pt>
                <c:pt idx="15">
                  <c:v>-5486</c:v>
                </c:pt>
                <c:pt idx="16">
                  <c:v>-3451</c:v>
                </c:pt>
                <c:pt idx="17">
                  <c:v>-2767</c:v>
                </c:pt>
                <c:pt idx="18">
                  <c:v>910</c:v>
                </c:pt>
                <c:pt idx="19">
                  <c:v>8700</c:v>
                </c:pt>
                <c:pt idx="20">
                  <c:v>9186</c:v>
                </c:pt>
                <c:pt idx="21">
                  <c:v>12907</c:v>
                </c:pt>
                <c:pt idx="22">
                  <c:v>11235</c:v>
                </c:pt>
                <c:pt idx="23">
                  <c:v>12262</c:v>
                </c:pt>
                <c:pt idx="24">
                  <c:v>17675</c:v>
                </c:pt>
                <c:pt idx="25">
                  <c:v>21998</c:v>
                </c:pt>
                <c:pt idx="26">
                  <c:v>23603</c:v>
                </c:pt>
                <c:pt idx="27">
                  <c:v>20682</c:v>
                </c:pt>
                <c:pt idx="28">
                  <c:v>21727</c:v>
                </c:pt>
                <c:pt idx="29">
                  <c:v>19269</c:v>
                </c:pt>
                <c:pt idx="30">
                  <c:v>16998</c:v>
                </c:pt>
                <c:pt idx="31">
                  <c:v>14854</c:v>
                </c:pt>
                <c:pt idx="32">
                  <c:v>12516</c:v>
                </c:pt>
                <c:pt idx="33">
                  <c:v>10647</c:v>
                </c:pt>
                <c:pt idx="34">
                  <c:v>7470</c:v>
                </c:pt>
                <c:pt idx="35">
                  <c:v>7931</c:v>
                </c:pt>
                <c:pt idx="36">
                  <c:v>8932</c:v>
                </c:pt>
                <c:pt idx="37">
                  <c:v>14718</c:v>
                </c:pt>
                <c:pt idx="38">
                  <c:v>12904</c:v>
                </c:pt>
                <c:pt idx="39">
                  <c:v>8094</c:v>
                </c:pt>
                <c:pt idx="40">
                  <c:v>7209</c:v>
                </c:pt>
                <c:pt idx="41">
                  <c:v>9084</c:v>
                </c:pt>
                <c:pt idx="42">
                  <c:v>9660</c:v>
                </c:pt>
                <c:pt idx="43">
                  <c:v>6313</c:v>
                </c:pt>
                <c:pt idx="44">
                  <c:v>-1002</c:v>
                </c:pt>
                <c:pt idx="45">
                  <c:v>-3563</c:v>
                </c:pt>
                <c:pt idx="46">
                  <c:v>-6528</c:v>
                </c:pt>
                <c:pt idx="47">
                  <c:v>-5790</c:v>
                </c:pt>
                <c:pt idx="48">
                  <c:v>-7888</c:v>
                </c:pt>
                <c:pt idx="49">
                  <c:v>-10657</c:v>
                </c:pt>
                <c:pt idx="50">
                  <c:v>-13607</c:v>
                </c:pt>
                <c:pt idx="51">
                  <c:v>-6304</c:v>
                </c:pt>
                <c:pt idx="52">
                  <c:v>94</c:v>
                </c:pt>
                <c:pt idx="53">
                  <c:v>-2596</c:v>
                </c:pt>
                <c:pt idx="54">
                  <c:v>-11259</c:v>
                </c:pt>
                <c:pt idx="55">
                  <c:v>-26615</c:v>
                </c:pt>
                <c:pt idx="56">
                  <c:v>-21324</c:v>
                </c:pt>
                <c:pt idx="57">
                  <c:v>-22563</c:v>
                </c:pt>
                <c:pt idx="58">
                  <c:v>-21481</c:v>
                </c:pt>
                <c:pt idx="59">
                  <c:v>-9824</c:v>
                </c:pt>
                <c:pt idx="60">
                  <c:v>22925</c:v>
                </c:pt>
                <c:pt idx="61">
                  <c:v>71877</c:v>
                </c:pt>
                <c:pt idx="62">
                  <c:v>122466</c:v>
                </c:pt>
                <c:pt idx="63">
                  <c:v>136736</c:v>
                </c:pt>
                <c:pt idx="64">
                  <c:v>141354</c:v>
                </c:pt>
                <c:pt idx="65">
                  <c:v>155047</c:v>
                </c:pt>
                <c:pt idx="66">
                  <c:v>160335</c:v>
                </c:pt>
                <c:pt idx="67">
                  <c:v>163017</c:v>
                </c:pt>
                <c:pt idx="68">
                  <c:v>160941</c:v>
                </c:pt>
                <c:pt idx="69">
                  <c:v>164395</c:v>
                </c:pt>
                <c:pt idx="70">
                  <c:v>169300</c:v>
                </c:pt>
                <c:pt idx="71">
                  <c:v>178186</c:v>
                </c:pt>
                <c:pt idx="72">
                  <c:v>182010</c:v>
                </c:pt>
                <c:pt idx="73">
                  <c:v>188649</c:v>
                </c:pt>
                <c:pt idx="74">
                  <c:v>192051</c:v>
                </c:pt>
                <c:pt idx="75">
                  <c:v>182730</c:v>
                </c:pt>
                <c:pt idx="76">
                  <c:v>163838</c:v>
                </c:pt>
                <c:pt idx="77">
                  <c:v>156741</c:v>
                </c:pt>
                <c:pt idx="78">
                  <c:v>150806</c:v>
                </c:pt>
                <c:pt idx="79">
                  <c:v>152116</c:v>
                </c:pt>
                <c:pt idx="80">
                  <c:v>138368</c:v>
                </c:pt>
                <c:pt idx="81">
                  <c:v>115911</c:v>
                </c:pt>
                <c:pt idx="82">
                  <c:v>100923</c:v>
                </c:pt>
                <c:pt idx="83">
                  <c:v>96832</c:v>
                </c:pt>
                <c:pt idx="84">
                  <c:v>101801</c:v>
                </c:pt>
                <c:pt idx="85">
                  <c:v>95748</c:v>
                </c:pt>
                <c:pt idx="86">
                  <c:v>82902</c:v>
                </c:pt>
                <c:pt idx="87">
                  <c:v>63029</c:v>
                </c:pt>
                <c:pt idx="88">
                  <c:v>30844</c:v>
                </c:pt>
                <c:pt idx="89">
                  <c:v>17469</c:v>
                </c:pt>
                <c:pt idx="90">
                  <c:v>-4353</c:v>
                </c:pt>
                <c:pt idx="91">
                  <c:v>-26379</c:v>
                </c:pt>
                <c:pt idx="92">
                  <c:v>-26379</c:v>
                </c:pt>
                <c:pt idx="93">
                  <c:v>-26379</c:v>
                </c:pt>
                <c:pt idx="94">
                  <c:v>-26379</c:v>
                </c:pt>
                <c:pt idx="95">
                  <c:v>-26379</c:v>
                </c:pt>
                <c:pt idx="96">
                  <c:v>-26379</c:v>
                </c:pt>
                <c:pt idx="97">
                  <c:v>-26379</c:v>
                </c:pt>
                <c:pt idx="98">
                  <c:v>-26379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C-4B80-9AE1-A19761F780FE}"/>
            </c:ext>
          </c:extLst>
        </c:ser>
        <c:ser>
          <c:idx val="2"/>
          <c:order val="2"/>
          <c:tx>
            <c:strRef>
              <c:f>strategy!$E$1</c:f>
              <c:strCache>
                <c:ptCount val="1"/>
                <c:pt idx="0">
                  <c:v>PUT COI - CALL COI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0070C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strategy!$B$2:$B$101</c:f>
              <c:numCache>
                <c:formatCode>h:mm:ss</c:formatCode>
                <c:ptCount val="100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  <c:pt idx="49">
                  <c:v>0.55981481481481477</c:v>
                </c:pt>
                <c:pt idx="50">
                  <c:v>0.56204861111111115</c:v>
                </c:pt>
                <c:pt idx="51">
                  <c:v>0.56427083333333339</c:v>
                </c:pt>
                <c:pt idx="52">
                  <c:v>0.5665162037037037</c:v>
                </c:pt>
                <c:pt idx="53">
                  <c:v>0.56877314814814817</c:v>
                </c:pt>
                <c:pt idx="54">
                  <c:v>0.57101851851851848</c:v>
                </c:pt>
                <c:pt idx="55">
                  <c:v>0.57325231481481487</c:v>
                </c:pt>
                <c:pt idx="56">
                  <c:v>0.57548611111111114</c:v>
                </c:pt>
                <c:pt idx="57">
                  <c:v>0.57776620370370368</c:v>
                </c:pt>
                <c:pt idx="58">
                  <c:v>0.58001157407407411</c:v>
                </c:pt>
                <c:pt idx="59">
                  <c:v>0.58223379629629635</c:v>
                </c:pt>
                <c:pt idx="60">
                  <c:v>0.58446759259259262</c:v>
                </c:pt>
                <c:pt idx="61">
                  <c:v>0.58671296296296294</c:v>
                </c:pt>
                <c:pt idx="62">
                  <c:v>0.58893518518518517</c:v>
                </c:pt>
                <c:pt idx="63">
                  <c:v>0.59116898148148145</c:v>
                </c:pt>
                <c:pt idx="64">
                  <c:v>0.59340277777777772</c:v>
                </c:pt>
                <c:pt idx="65">
                  <c:v>0.59563657407407411</c:v>
                </c:pt>
                <c:pt idx="66">
                  <c:v>0.5978472222222222</c:v>
                </c:pt>
                <c:pt idx="67">
                  <c:v>0.60006944444444443</c:v>
                </c:pt>
                <c:pt idx="68">
                  <c:v>0.60230324074074071</c:v>
                </c:pt>
                <c:pt idx="69">
                  <c:v>0.60452546296296295</c:v>
                </c:pt>
                <c:pt idx="70">
                  <c:v>0.60675925925925922</c:v>
                </c:pt>
                <c:pt idx="71">
                  <c:v>0.60900462962962965</c:v>
                </c:pt>
                <c:pt idx="72">
                  <c:v>0.61124999999999996</c:v>
                </c:pt>
                <c:pt idx="73">
                  <c:v>0.61349537037037039</c:v>
                </c:pt>
                <c:pt idx="74">
                  <c:v>0.6157407407407407</c:v>
                </c:pt>
                <c:pt idx="75">
                  <c:v>0.61798611111111112</c:v>
                </c:pt>
                <c:pt idx="76">
                  <c:v>0.62023148148148144</c:v>
                </c:pt>
                <c:pt idx="77">
                  <c:v>0.62247685185185186</c:v>
                </c:pt>
                <c:pt idx="78">
                  <c:v>0.6246990740740741</c:v>
                </c:pt>
                <c:pt idx="79">
                  <c:v>0.62693287037037038</c:v>
                </c:pt>
                <c:pt idx="80">
                  <c:v>0.62915509259259261</c:v>
                </c:pt>
                <c:pt idx="81">
                  <c:v>0.63138888888888889</c:v>
                </c:pt>
                <c:pt idx="82">
                  <c:v>0.63364583333333335</c:v>
                </c:pt>
                <c:pt idx="83">
                  <c:v>0.63586805555555559</c:v>
                </c:pt>
                <c:pt idx="84">
                  <c:v>0.63807870370370368</c:v>
                </c:pt>
                <c:pt idx="85">
                  <c:v>0.64031249999999995</c:v>
                </c:pt>
                <c:pt idx="86">
                  <c:v>0.64253472222222219</c:v>
                </c:pt>
                <c:pt idx="87">
                  <c:v>0.64475694444444442</c:v>
                </c:pt>
                <c:pt idx="88">
                  <c:v>0.64700231481481485</c:v>
                </c:pt>
                <c:pt idx="89">
                  <c:v>0.64927083333333335</c:v>
                </c:pt>
                <c:pt idx="90">
                  <c:v>0.65150462962962963</c:v>
                </c:pt>
                <c:pt idx="91">
                  <c:v>0.65372685185185186</c:v>
                </c:pt>
                <c:pt idx="92">
                  <c:v>0.65597222222222218</c:v>
                </c:pt>
                <c:pt idx="93">
                  <c:v>0.65822916666666664</c:v>
                </c:pt>
                <c:pt idx="94">
                  <c:v>0.66047453703703707</c:v>
                </c:pt>
                <c:pt idx="95">
                  <c:v>0.66271990740740738</c:v>
                </c:pt>
                <c:pt idx="96">
                  <c:v>0.66496527777777781</c:v>
                </c:pt>
                <c:pt idx="97">
                  <c:v>0.66719907407407408</c:v>
                </c:pt>
                <c:pt idx="98">
                  <c:v>0.6694444444444444</c:v>
                </c:pt>
              </c:numCache>
            </c:numRef>
          </c:cat>
          <c:val>
            <c:numRef>
              <c:f>strategy!$E$2:$E$101</c:f>
              <c:numCache>
                <c:formatCode>General</c:formatCode>
                <c:ptCount val="100"/>
                <c:pt idx="0">
                  <c:v>-199034</c:v>
                </c:pt>
                <c:pt idx="1">
                  <c:v>-248305</c:v>
                </c:pt>
                <c:pt idx="2">
                  <c:v>-258875</c:v>
                </c:pt>
                <c:pt idx="3">
                  <c:v>-268556</c:v>
                </c:pt>
                <c:pt idx="4">
                  <c:v>-280586</c:v>
                </c:pt>
                <c:pt idx="5">
                  <c:v>-290962</c:v>
                </c:pt>
                <c:pt idx="6">
                  <c:v>-292684</c:v>
                </c:pt>
                <c:pt idx="7">
                  <c:v>-286112</c:v>
                </c:pt>
                <c:pt idx="8">
                  <c:v>-285172</c:v>
                </c:pt>
                <c:pt idx="9">
                  <c:v>-210787</c:v>
                </c:pt>
                <c:pt idx="10">
                  <c:v>-180882</c:v>
                </c:pt>
                <c:pt idx="11">
                  <c:v>-205332</c:v>
                </c:pt>
                <c:pt idx="12">
                  <c:v>-195224</c:v>
                </c:pt>
                <c:pt idx="13">
                  <c:v>-202879</c:v>
                </c:pt>
                <c:pt idx="14">
                  <c:v>-206703</c:v>
                </c:pt>
                <c:pt idx="15">
                  <c:v>-225196</c:v>
                </c:pt>
                <c:pt idx="16">
                  <c:v>-225501</c:v>
                </c:pt>
                <c:pt idx="17">
                  <c:v>-234012</c:v>
                </c:pt>
                <c:pt idx="18">
                  <c:v>-235367</c:v>
                </c:pt>
                <c:pt idx="19">
                  <c:v>-231718</c:v>
                </c:pt>
                <c:pt idx="20">
                  <c:v>-245141</c:v>
                </c:pt>
                <c:pt idx="21">
                  <c:v>-252306</c:v>
                </c:pt>
                <c:pt idx="22">
                  <c:v>-268760</c:v>
                </c:pt>
                <c:pt idx="23">
                  <c:v>-271796</c:v>
                </c:pt>
                <c:pt idx="24">
                  <c:v>-271026</c:v>
                </c:pt>
                <c:pt idx="25">
                  <c:v>-270952</c:v>
                </c:pt>
                <c:pt idx="26">
                  <c:v>-269831</c:v>
                </c:pt>
                <c:pt idx="27">
                  <c:v>-255801</c:v>
                </c:pt>
                <c:pt idx="28">
                  <c:v>-258245</c:v>
                </c:pt>
                <c:pt idx="29">
                  <c:v>-262675</c:v>
                </c:pt>
                <c:pt idx="30">
                  <c:v>-264722</c:v>
                </c:pt>
                <c:pt idx="31">
                  <c:v>-273383</c:v>
                </c:pt>
                <c:pt idx="32">
                  <c:v>-282144</c:v>
                </c:pt>
                <c:pt idx="33">
                  <c:v>-282708</c:v>
                </c:pt>
                <c:pt idx="34">
                  <c:v>-289080</c:v>
                </c:pt>
                <c:pt idx="35">
                  <c:v>-294270</c:v>
                </c:pt>
                <c:pt idx="36">
                  <c:v>-291815</c:v>
                </c:pt>
                <c:pt idx="37">
                  <c:v>-288891</c:v>
                </c:pt>
                <c:pt idx="38">
                  <c:v>-296645</c:v>
                </c:pt>
                <c:pt idx="39">
                  <c:v>-306015</c:v>
                </c:pt>
                <c:pt idx="40">
                  <c:v>-308933</c:v>
                </c:pt>
                <c:pt idx="41">
                  <c:v>-309423</c:v>
                </c:pt>
                <c:pt idx="42">
                  <c:v>-309063</c:v>
                </c:pt>
                <c:pt idx="43">
                  <c:v>-320038</c:v>
                </c:pt>
                <c:pt idx="44">
                  <c:v>-327429</c:v>
                </c:pt>
                <c:pt idx="45">
                  <c:v>-331828</c:v>
                </c:pt>
                <c:pt idx="46">
                  <c:v>-332087</c:v>
                </c:pt>
                <c:pt idx="47">
                  <c:v>-337004</c:v>
                </c:pt>
                <c:pt idx="48">
                  <c:v>-341451</c:v>
                </c:pt>
                <c:pt idx="49">
                  <c:v>-341206</c:v>
                </c:pt>
                <c:pt idx="50">
                  <c:v>-349846</c:v>
                </c:pt>
                <c:pt idx="51">
                  <c:v>-340345</c:v>
                </c:pt>
                <c:pt idx="52">
                  <c:v>-334225</c:v>
                </c:pt>
                <c:pt idx="53">
                  <c:v>-330513</c:v>
                </c:pt>
                <c:pt idx="54">
                  <c:v>-354114</c:v>
                </c:pt>
                <c:pt idx="55">
                  <c:v>-350807</c:v>
                </c:pt>
                <c:pt idx="56">
                  <c:v>-338358</c:v>
                </c:pt>
                <c:pt idx="57">
                  <c:v>-349938</c:v>
                </c:pt>
                <c:pt idx="58">
                  <c:v>-346363</c:v>
                </c:pt>
                <c:pt idx="59">
                  <c:v>-305464</c:v>
                </c:pt>
                <c:pt idx="60">
                  <c:v>-255472</c:v>
                </c:pt>
                <c:pt idx="61">
                  <c:v>-105546</c:v>
                </c:pt>
                <c:pt idx="62">
                  <c:v>-69462</c:v>
                </c:pt>
                <c:pt idx="63">
                  <c:v>-99415</c:v>
                </c:pt>
                <c:pt idx="64">
                  <c:v>-104814</c:v>
                </c:pt>
                <c:pt idx="65">
                  <c:v>-123415</c:v>
                </c:pt>
                <c:pt idx="66">
                  <c:v>-133428</c:v>
                </c:pt>
                <c:pt idx="67">
                  <c:v>-139341</c:v>
                </c:pt>
                <c:pt idx="68">
                  <c:v>-147808</c:v>
                </c:pt>
                <c:pt idx="69">
                  <c:v>-140134</c:v>
                </c:pt>
                <c:pt idx="70">
                  <c:v>-109115</c:v>
                </c:pt>
                <c:pt idx="71">
                  <c:v>-103040</c:v>
                </c:pt>
                <c:pt idx="72">
                  <c:v>-104032</c:v>
                </c:pt>
                <c:pt idx="73">
                  <c:v>-99339</c:v>
                </c:pt>
                <c:pt idx="74">
                  <c:v>-101219</c:v>
                </c:pt>
                <c:pt idx="75">
                  <c:v>-105976</c:v>
                </c:pt>
                <c:pt idx="76">
                  <c:v>-114682</c:v>
                </c:pt>
                <c:pt idx="77">
                  <c:v>-112982</c:v>
                </c:pt>
                <c:pt idx="78">
                  <c:v>-107933</c:v>
                </c:pt>
                <c:pt idx="79">
                  <c:v>-96515</c:v>
                </c:pt>
                <c:pt idx="80">
                  <c:v>-94677</c:v>
                </c:pt>
                <c:pt idx="81">
                  <c:v>-106583</c:v>
                </c:pt>
                <c:pt idx="82">
                  <c:v>-117787</c:v>
                </c:pt>
                <c:pt idx="83">
                  <c:v>-111070</c:v>
                </c:pt>
                <c:pt idx="84">
                  <c:v>-99887</c:v>
                </c:pt>
                <c:pt idx="85">
                  <c:v>-99921</c:v>
                </c:pt>
                <c:pt idx="86">
                  <c:v>-73819</c:v>
                </c:pt>
                <c:pt idx="87">
                  <c:v>-73994</c:v>
                </c:pt>
                <c:pt idx="88">
                  <c:v>-59928</c:v>
                </c:pt>
                <c:pt idx="89">
                  <c:v>-48880</c:v>
                </c:pt>
                <c:pt idx="90">
                  <c:v>-38898</c:v>
                </c:pt>
                <c:pt idx="91">
                  <c:v>4246</c:v>
                </c:pt>
                <c:pt idx="92">
                  <c:v>4246</c:v>
                </c:pt>
                <c:pt idx="93">
                  <c:v>4246</c:v>
                </c:pt>
                <c:pt idx="94">
                  <c:v>4246</c:v>
                </c:pt>
                <c:pt idx="95">
                  <c:v>4246</c:v>
                </c:pt>
                <c:pt idx="96">
                  <c:v>4246</c:v>
                </c:pt>
                <c:pt idx="97">
                  <c:v>4246</c:v>
                </c:pt>
                <c:pt idx="98">
                  <c:v>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C-4B80-9AE1-A19761F7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95040"/>
        <c:axId val="612495520"/>
      </c:lineChart>
      <c:catAx>
        <c:axId val="612495040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612495520"/>
        <c:crosses val="autoZero"/>
        <c:auto val="1"/>
        <c:lblAlgn val="ctr"/>
        <c:lblOffset val="100"/>
        <c:noMultiLvlLbl val="0"/>
      </c:catAx>
      <c:valAx>
        <c:axId val="612495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495040"/>
        <c:crosses val="autoZero"/>
        <c:crossBetween val="between"/>
      </c:valAx>
      <c:spPr>
        <a:noFill/>
        <a:ln w="25400">
          <a:noFill/>
        </a:ln>
        <a:effectLst>
          <a:glow rad="660400">
            <a:schemeClr val="accent1">
              <a:alpha val="44000"/>
            </a:schemeClr>
          </a:glow>
          <a:outerShdw blurRad="12700" dist="50800"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PUT_CALL(strategy</a:t>
            </a:r>
            <a:r>
              <a:rPr lang="en-IN" baseline="0"/>
              <a:t> 5</a:t>
            </a:r>
            <a:r>
              <a:rPr lang="en-IN"/>
              <a:t> STRIKES)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834395700537435E-2"/>
          <c:y val="0.13954147691491436"/>
          <c:w val="0.94032433445819275"/>
          <c:h val="0.70128551518411664"/>
        </c:manualLayout>
      </c:layout>
      <c:barChart>
        <c:barDir val="col"/>
        <c:grouping val="clustered"/>
        <c:varyColors val="0"/>
        <c:ser>
          <c:idx val="0"/>
          <c:order val="0"/>
          <c:tx>
            <c:v>PUT_CALL(%+strategy!$2:$2 STRIKES)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1"/>
          <c:dPt>
            <c:idx val="17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C793-4CDF-ABC4-7E78B5A2ED17}"/>
              </c:ext>
            </c:extLst>
          </c:dPt>
          <c:dPt>
            <c:idx val="2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C793-4CDF-ABC4-7E78B5A2ED17}"/>
              </c:ext>
            </c:extLst>
          </c:dPt>
          <c:cat>
            <c:numRef>
              <c:f>strategy!$B$2:$B$50</c:f>
              <c:numCache>
                <c:formatCode>h:mm:ss</c:formatCode>
                <c:ptCount val="49"/>
                <c:pt idx="0">
                  <c:v>0.34059027777777778</c:v>
                </c:pt>
                <c:pt idx="1">
                  <c:v>0.45254629629629628</c:v>
                </c:pt>
                <c:pt idx="2">
                  <c:v>0.45480324074074074</c:v>
                </c:pt>
                <c:pt idx="3">
                  <c:v>0.45701388888888889</c:v>
                </c:pt>
                <c:pt idx="4">
                  <c:v>0.45922453703703703</c:v>
                </c:pt>
                <c:pt idx="5">
                  <c:v>0.46144675925925926</c:v>
                </c:pt>
                <c:pt idx="6">
                  <c:v>0.4636689814814815</c:v>
                </c:pt>
                <c:pt idx="7">
                  <c:v>0.46587962962962964</c:v>
                </c:pt>
                <c:pt idx="8">
                  <c:v>0.46809027777777779</c:v>
                </c:pt>
                <c:pt idx="9">
                  <c:v>0.47031250000000002</c:v>
                </c:pt>
                <c:pt idx="10">
                  <c:v>0.47252314814814816</c:v>
                </c:pt>
                <c:pt idx="11">
                  <c:v>0.47475694444444444</c:v>
                </c:pt>
                <c:pt idx="12">
                  <c:v>0.4770138888888889</c:v>
                </c:pt>
                <c:pt idx="13">
                  <c:v>0.47923611111111108</c:v>
                </c:pt>
                <c:pt idx="14">
                  <c:v>0.48145833333333332</c:v>
                </c:pt>
                <c:pt idx="15">
                  <c:v>0.48368055555555556</c:v>
                </c:pt>
                <c:pt idx="16">
                  <c:v>0.48590277777777779</c:v>
                </c:pt>
                <c:pt idx="17">
                  <c:v>0.48812499999999998</c:v>
                </c:pt>
                <c:pt idx="18">
                  <c:v>0.49034722222222221</c:v>
                </c:pt>
                <c:pt idx="19">
                  <c:v>0.49256944444444445</c:v>
                </c:pt>
                <c:pt idx="20">
                  <c:v>0.49479166666666669</c:v>
                </c:pt>
                <c:pt idx="21">
                  <c:v>0.49701388888888887</c:v>
                </c:pt>
                <c:pt idx="22">
                  <c:v>0.4992476851851852</c:v>
                </c:pt>
                <c:pt idx="23">
                  <c:v>0.50149305555555557</c:v>
                </c:pt>
                <c:pt idx="24">
                  <c:v>0.50370370370370365</c:v>
                </c:pt>
                <c:pt idx="25">
                  <c:v>0.50592592592592589</c:v>
                </c:pt>
                <c:pt idx="26">
                  <c:v>0.50817129629629632</c:v>
                </c:pt>
                <c:pt idx="27">
                  <c:v>0.51040509259259259</c:v>
                </c:pt>
                <c:pt idx="28">
                  <c:v>0.51262731481481483</c:v>
                </c:pt>
                <c:pt idx="29">
                  <c:v>0.5148611111111111</c:v>
                </c:pt>
                <c:pt idx="30">
                  <c:v>0.51708333333333334</c:v>
                </c:pt>
                <c:pt idx="31">
                  <c:v>0.51932870370370365</c:v>
                </c:pt>
                <c:pt idx="32">
                  <c:v>0.52156250000000004</c:v>
                </c:pt>
                <c:pt idx="33">
                  <c:v>0.52378472222222228</c:v>
                </c:pt>
                <c:pt idx="34">
                  <c:v>0.52604166666666663</c:v>
                </c:pt>
                <c:pt idx="35">
                  <c:v>0.52828703703703705</c:v>
                </c:pt>
                <c:pt idx="36">
                  <c:v>0.53053240740740737</c:v>
                </c:pt>
                <c:pt idx="37">
                  <c:v>0.53276620370370376</c:v>
                </c:pt>
                <c:pt idx="38">
                  <c:v>0.53501157407407407</c:v>
                </c:pt>
                <c:pt idx="39">
                  <c:v>0.53723379629629631</c:v>
                </c:pt>
                <c:pt idx="40">
                  <c:v>0.53947916666666662</c:v>
                </c:pt>
                <c:pt idx="41">
                  <c:v>0.54170138888888886</c:v>
                </c:pt>
                <c:pt idx="42">
                  <c:v>0.54394675925925928</c:v>
                </c:pt>
                <c:pt idx="43">
                  <c:v>0.5461921296296296</c:v>
                </c:pt>
                <c:pt idx="44">
                  <c:v>0.54840277777777779</c:v>
                </c:pt>
                <c:pt idx="45">
                  <c:v>0.55063657407407407</c:v>
                </c:pt>
                <c:pt idx="46">
                  <c:v>0.5528819444444445</c:v>
                </c:pt>
                <c:pt idx="47">
                  <c:v>0.55510416666666662</c:v>
                </c:pt>
                <c:pt idx="48">
                  <c:v>0.55732638888888886</c:v>
                </c:pt>
              </c:numCache>
            </c:numRef>
          </c:cat>
          <c:val>
            <c:numRef>
              <c:f>strategy!$E$2:$E$50</c:f>
              <c:numCache>
                <c:formatCode>General</c:formatCode>
                <c:ptCount val="49"/>
                <c:pt idx="0">
                  <c:v>-199034</c:v>
                </c:pt>
                <c:pt idx="1">
                  <c:v>-248305</c:v>
                </c:pt>
                <c:pt idx="2">
                  <c:v>-258875</c:v>
                </c:pt>
                <c:pt idx="3">
                  <c:v>-268556</c:v>
                </c:pt>
                <c:pt idx="4">
                  <c:v>-280586</c:v>
                </c:pt>
                <c:pt idx="5">
                  <c:v>-290962</c:v>
                </c:pt>
                <c:pt idx="6">
                  <c:v>-292684</c:v>
                </c:pt>
                <c:pt idx="7">
                  <c:v>-286112</c:v>
                </c:pt>
                <c:pt idx="8">
                  <c:v>-285172</c:v>
                </c:pt>
                <c:pt idx="9">
                  <c:v>-210787</c:v>
                </c:pt>
                <c:pt idx="10">
                  <c:v>-180882</c:v>
                </c:pt>
                <c:pt idx="11">
                  <c:v>-205332</c:v>
                </c:pt>
                <c:pt idx="12">
                  <c:v>-195224</c:v>
                </c:pt>
                <c:pt idx="13">
                  <c:v>-202879</c:v>
                </c:pt>
                <c:pt idx="14">
                  <c:v>-206703</c:v>
                </c:pt>
                <c:pt idx="15">
                  <c:v>-225196</c:v>
                </c:pt>
                <c:pt idx="16">
                  <c:v>-225501</c:v>
                </c:pt>
                <c:pt idx="17">
                  <c:v>-234012</c:v>
                </c:pt>
                <c:pt idx="18">
                  <c:v>-235367</c:v>
                </c:pt>
                <c:pt idx="19">
                  <c:v>-231718</c:v>
                </c:pt>
                <c:pt idx="20">
                  <c:v>-245141</c:v>
                </c:pt>
                <c:pt idx="21">
                  <c:v>-252306</c:v>
                </c:pt>
                <c:pt idx="22">
                  <c:v>-268760</c:v>
                </c:pt>
                <c:pt idx="23">
                  <c:v>-271796</c:v>
                </c:pt>
                <c:pt idx="24">
                  <c:v>-271026</c:v>
                </c:pt>
                <c:pt idx="25">
                  <c:v>-270952</c:v>
                </c:pt>
                <c:pt idx="26">
                  <c:v>-269831</c:v>
                </c:pt>
                <c:pt idx="27">
                  <c:v>-255801</c:v>
                </c:pt>
                <c:pt idx="28">
                  <c:v>-258245</c:v>
                </c:pt>
                <c:pt idx="29">
                  <c:v>-262675</c:v>
                </c:pt>
                <c:pt idx="30">
                  <c:v>-264722</c:v>
                </c:pt>
                <c:pt idx="31">
                  <c:v>-273383</c:v>
                </c:pt>
                <c:pt idx="32">
                  <c:v>-282144</c:v>
                </c:pt>
                <c:pt idx="33">
                  <c:v>-282708</c:v>
                </c:pt>
                <c:pt idx="34">
                  <c:v>-289080</c:v>
                </c:pt>
                <c:pt idx="35">
                  <c:v>-294270</c:v>
                </c:pt>
                <c:pt idx="36">
                  <c:v>-291815</c:v>
                </c:pt>
                <c:pt idx="37">
                  <c:v>-288891</c:v>
                </c:pt>
                <c:pt idx="38">
                  <c:v>-296645</c:v>
                </c:pt>
                <c:pt idx="39">
                  <c:v>-306015</c:v>
                </c:pt>
                <c:pt idx="40">
                  <c:v>-308933</c:v>
                </c:pt>
                <c:pt idx="41">
                  <c:v>-309423</c:v>
                </c:pt>
                <c:pt idx="42">
                  <c:v>-309063</c:v>
                </c:pt>
                <c:pt idx="43">
                  <c:v>-320038</c:v>
                </c:pt>
                <c:pt idx="44">
                  <c:v>-327429</c:v>
                </c:pt>
                <c:pt idx="45">
                  <c:v>-331828</c:v>
                </c:pt>
                <c:pt idx="46">
                  <c:v>-332087</c:v>
                </c:pt>
                <c:pt idx="47">
                  <c:v>-337004</c:v>
                </c:pt>
                <c:pt idx="48">
                  <c:v>-341451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C793-4CDF-ABC4-7E78B5A2E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209779935"/>
        <c:axId val="623865855"/>
      </c:barChart>
      <c:catAx>
        <c:axId val="209779935"/>
        <c:scaling>
          <c:orientation val="minMax"/>
        </c:scaling>
        <c:delete val="1"/>
        <c:axPos val="b"/>
        <c:numFmt formatCode="[$-F400]h:mm:ss\ AM/PM" sourceLinked="0"/>
        <c:majorTickMark val="out"/>
        <c:minorTickMark val="none"/>
        <c:tickLblPos val="nextTo"/>
        <c:crossAx val="623865855"/>
        <c:crosses val="autoZero"/>
        <c:auto val="1"/>
        <c:lblAlgn val="ctr"/>
        <c:lblOffset val="100"/>
        <c:noMultiLvlLbl val="0"/>
      </c:catAx>
      <c:valAx>
        <c:axId val="6238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9935"/>
        <c:crosses val="autoZero"/>
        <c:crossBetween val="between"/>
      </c:valAx>
      <c:spPr>
        <a:solidFill>
          <a:schemeClr val="bg1"/>
        </a:solidFill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4" Type="http://schemas.openxmlformats.org/officeDocument/2006/relationships/chart" Target="../charts/chart59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18</xdr:row>
      <xdr:rowOff>28575</xdr:rowOff>
    </xdr:from>
    <xdr:to>
      <xdr:col>18</xdr:col>
      <xdr:colOff>542926</xdr:colOff>
      <xdr:row>33</xdr:row>
      <xdr:rowOff>47626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79E943-9862-4067-AB65-74BA3A149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13</xdr:col>
      <xdr:colOff>85725</xdr:colOff>
      <xdr:row>27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852286-2C93-7A3F-1286-DF4632ABE6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1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7606614-7655-40F0-84AF-3501CD1F5046}" type="TxLink">
            <a:rPr lang="en-US" sz="12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23800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1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EB87A16-E0FB-434B-AF92-3DAAFDC2CEEA}" type="TxLink">
            <a:rPr lang="en-US" sz="12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23398.1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1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EE75A87-ED0C-4363-A638-635DCEFA6BF3}" type="TxLink">
            <a:rPr lang="en-US" sz="12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23300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rgbClr val="FFF9F9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369794</xdr:colOff>
      <xdr:row>19</xdr:row>
      <xdr:rowOff>0</xdr:rowOff>
    </xdr:from>
    <xdr:to>
      <xdr:col>18</xdr:col>
      <xdr:colOff>470647</xdr:colOff>
      <xdr:row>34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DC23EF-F7D9-4CDA-937E-364C28D5D4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2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9F646C8-294A-441B-919D-480F79DF30DE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57500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2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30A8D48-53B5-4071-9855-68D898F2AB78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56606.55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2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3EB8380-7204-4576-A759-08582147CEE1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57500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19</xdr:row>
      <xdr:rowOff>0</xdr:rowOff>
    </xdr:from>
    <xdr:to>
      <xdr:col>18</xdr:col>
      <xdr:colOff>571501</xdr:colOff>
      <xdr:row>34</xdr:row>
      <xdr:rowOff>19051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BC3DC0-3B62-453B-B5AF-B3CD6411C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3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6E062DE-E19A-4FE1-94E7-3A97D96003E4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26000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3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4AEF9D0-511A-4961-B37D-51C26B335A06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25545.4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3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2E455C2-9E92-4133-BEEC-2276D5EB196E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25500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rgbClr val="FFF9F9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19</xdr:row>
      <xdr:rowOff>0</xdr:rowOff>
    </xdr:from>
    <xdr:to>
      <xdr:col>18</xdr:col>
      <xdr:colOff>571501</xdr:colOff>
      <xdr:row>34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E43AFF-B247-48C3-BE1D-A6BB4DDD9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4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BFFE6F6-F962-4E31-B7FD-922F7F9C562D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75000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4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D155BC0-47BC-49F0-885A-9B00103F432C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74781.76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4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FF05AA6-6FD6-4D89-BFE9-7C52BE518641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74000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rgbClr val="FFF9F9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714374</xdr:colOff>
      <xdr:row>37</xdr:row>
      <xdr:rowOff>2724</xdr:rowOff>
    </xdr:from>
    <xdr:to>
      <xdr:col>11</xdr:col>
      <xdr:colOff>632733</xdr:colOff>
      <xdr:row>45</xdr:row>
      <xdr:rowOff>242209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A32D91-88C5-7835-60B5-9D4924F78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13607</xdr:colOff>
      <xdr:row>28</xdr:row>
      <xdr:rowOff>70758</xdr:rowOff>
    </xdr:from>
    <xdr:to>
      <xdr:col>3</xdr:col>
      <xdr:colOff>435428</xdr:colOff>
      <xdr:row>36</xdr:row>
      <xdr:rowOff>310244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03F926E-143C-8C9D-0F2C-B79381CAC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693964</xdr:colOff>
      <xdr:row>28</xdr:row>
      <xdr:rowOff>138792</xdr:rowOff>
    </xdr:from>
    <xdr:to>
      <xdr:col>14</xdr:col>
      <xdr:colOff>476250</xdr:colOff>
      <xdr:row>36</xdr:row>
      <xdr:rowOff>244929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1339F13-9212-D179-6B59-8647376AC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476249</xdr:colOff>
      <xdr:row>28</xdr:row>
      <xdr:rowOff>81643</xdr:rowOff>
    </xdr:from>
    <xdr:to>
      <xdr:col>10</xdr:col>
      <xdr:colOff>544285</xdr:colOff>
      <xdr:row>37</xdr:row>
      <xdr:rowOff>8165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A011814-D898-43A5-BDCF-3CBE8218A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81642</xdr:colOff>
      <xdr:row>37</xdr:row>
      <xdr:rowOff>40821</xdr:rowOff>
    </xdr:from>
    <xdr:to>
      <xdr:col>6</xdr:col>
      <xdr:colOff>952500</xdr:colOff>
      <xdr:row>46</xdr:row>
      <xdr:rowOff>238125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06B2DB5-CEDB-42CE-A1D1-8317AA181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898071</xdr:colOff>
      <xdr:row>36</xdr:row>
      <xdr:rowOff>238125</xdr:rowOff>
    </xdr:from>
    <xdr:to>
      <xdr:col>16</xdr:col>
      <xdr:colOff>166686</xdr:colOff>
      <xdr:row>47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F874588-D9F6-4EF6-A6EE-8F3B3191C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71437</xdr:colOff>
      <xdr:row>46</xdr:row>
      <xdr:rowOff>285750</xdr:rowOff>
    </xdr:from>
    <xdr:to>
      <xdr:col>1</xdr:col>
      <xdr:colOff>1088881</xdr:colOff>
      <xdr:row>61</xdr:row>
      <xdr:rowOff>202622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77C3B8-A273-1007-B5BF-5A52628B9C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1026102</xdr:colOff>
      <xdr:row>46</xdr:row>
      <xdr:rowOff>223837</xdr:rowOff>
    </xdr:from>
    <xdr:to>
      <xdr:col>4</xdr:col>
      <xdr:colOff>621290</xdr:colOff>
      <xdr:row>61</xdr:row>
      <xdr:rowOff>192664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D91AED-B869-DA19-88C3-02D9F6728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484909</xdr:colOff>
      <xdr:row>28</xdr:row>
      <xdr:rowOff>86590</xdr:rowOff>
    </xdr:from>
    <xdr:to>
      <xdr:col>16</xdr:col>
      <xdr:colOff>823480</xdr:colOff>
      <xdr:row>38</xdr:row>
      <xdr:rowOff>53687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A6BCAB6-4AD1-44DE-9A3E-828B6BBB88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779318</xdr:colOff>
      <xdr:row>26</xdr:row>
      <xdr:rowOff>259772</xdr:rowOff>
    </xdr:from>
    <xdr:to>
      <xdr:col>22</xdr:col>
      <xdr:colOff>1420091</xdr:colOff>
      <xdr:row>46</xdr:row>
      <xdr:rowOff>294409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747BD7-E074-5233-3390-5431615DB2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34636</xdr:colOff>
      <xdr:row>0</xdr:row>
      <xdr:rowOff>0</xdr:rowOff>
    </xdr:from>
    <xdr:to>
      <xdr:col>21</xdr:col>
      <xdr:colOff>0</xdr:colOff>
      <xdr:row>5</xdr:row>
      <xdr:rowOff>51955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B22412A-1A4C-3BF6-FB77-B22424D71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666750</xdr:colOff>
      <xdr:row>46</xdr:row>
      <xdr:rowOff>190500</xdr:rowOff>
    </xdr:from>
    <xdr:to>
      <xdr:col>19</xdr:col>
      <xdr:colOff>914400</xdr:colOff>
      <xdr:row>70</xdr:row>
      <xdr:rowOff>228600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C5C4749-2A8A-43AD-B148-57D0EB2A82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242454</xdr:colOff>
      <xdr:row>68</xdr:row>
      <xdr:rowOff>53254</xdr:rowOff>
    </xdr:from>
    <xdr:to>
      <xdr:col>15</xdr:col>
      <xdr:colOff>1004454</xdr:colOff>
      <xdr:row>89</xdr:row>
      <xdr:rowOff>29440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BD44DD3-6F6D-4119-8541-72602CB7F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1014410</xdr:colOff>
      <xdr:row>67</xdr:row>
      <xdr:rowOff>194398</xdr:rowOff>
    </xdr:from>
    <xdr:to>
      <xdr:col>32</xdr:col>
      <xdr:colOff>865908</xdr:colOff>
      <xdr:row>100</xdr:row>
      <xdr:rowOff>3463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F5A5C5B-9995-4F35-AD51-931442795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1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7606614-7655-40F0-84AF-3501CD1F5046}" type="TxLink">
            <a:rPr lang="en-US" sz="12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23800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1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EB87A16-E0FB-434B-AF92-3DAAFDC2CEEA}" type="TxLink">
            <a:rPr lang="en-US" sz="12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23398.1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1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EE75A87-ED0C-4363-A638-635DCEFA6BF3}" type="TxLink">
            <a:rPr lang="en-US" sz="12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23300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rgbClr val="FFF9F9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149678</xdr:colOff>
      <xdr:row>41</xdr:row>
      <xdr:rowOff>234042</xdr:rowOff>
    </xdr:from>
    <xdr:to>
      <xdr:col>11</xdr:col>
      <xdr:colOff>68035</xdr:colOff>
      <xdr:row>50</xdr:row>
      <xdr:rowOff>160564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B3F553-701E-6644-9CCB-C2EEF06B4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1374320</xdr:colOff>
      <xdr:row>28</xdr:row>
      <xdr:rowOff>29937</xdr:rowOff>
    </xdr:from>
    <xdr:to>
      <xdr:col>6</xdr:col>
      <xdr:colOff>435429</xdr:colOff>
      <xdr:row>39</xdr:row>
      <xdr:rowOff>285750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9E3D41-C41D-8DB4-026B-18C00A49E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27213</xdr:colOff>
      <xdr:row>29</xdr:row>
      <xdr:rowOff>2721</xdr:rowOff>
    </xdr:from>
    <xdr:to>
      <xdr:col>17</xdr:col>
      <xdr:colOff>476249</xdr:colOff>
      <xdr:row>38</xdr:row>
      <xdr:rowOff>244928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7BCB187-2083-C65A-07FD-8DA8BC7E4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544286</xdr:colOff>
      <xdr:row>28</xdr:row>
      <xdr:rowOff>204107</xdr:rowOff>
    </xdr:from>
    <xdr:to>
      <xdr:col>12</xdr:col>
      <xdr:colOff>1020536</xdr:colOff>
      <xdr:row>39</xdr:row>
      <xdr:rowOff>217714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A19428-3AA4-405E-9C10-CE51081A9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1442357</xdr:colOff>
      <xdr:row>40</xdr:row>
      <xdr:rowOff>108858</xdr:rowOff>
    </xdr:from>
    <xdr:to>
      <xdr:col>6</xdr:col>
      <xdr:colOff>81643</xdr:colOff>
      <xdr:row>50</xdr:row>
      <xdr:rowOff>239486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F44D51-25CC-43E2-ACE7-164B46028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707572</xdr:colOff>
      <xdr:row>40</xdr:row>
      <xdr:rowOff>68034</xdr:rowOff>
    </xdr:from>
    <xdr:to>
      <xdr:col>18</xdr:col>
      <xdr:colOff>163286</xdr:colOff>
      <xdr:row>50</xdr:row>
      <xdr:rowOff>258534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6F81C6-BD2D-42F5-938A-B5F7D4970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435429</xdr:colOff>
      <xdr:row>50</xdr:row>
      <xdr:rowOff>95251</xdr:rowOff>
    </xdr:from>
    <xdr:to>
      <xdr:col>6</xdr:col>
      <xdr:colOff>544287</xdr:colOff>
      <xdr:row>63</xdr:row>
      <xdr:rowOff>92529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C55D3B-0675-0024-3308-477B810476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557892</xdr:colOff>
      <xdr:row>50</xdr:row>
      <xdr:rowOff>97972</xdr:rowOff>
    </xdr:from>
    <xdr:to>
      <xdr:col>8</xdr:col>
      <xdr:colOff>993321</xdr:colOff>
      <xdr:row>63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817AFE2-1430-1053-703E-B73BDF23A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734783</xdr:colOff>
      <xdr:row>50</xdr:row>
      <xdr:rowOff>272142</xdr:rowOff>
    </xdr:from>
    <xdr:to>
      <xdr:col>18</xdr:col>
      <xdr:colOff>163285</xdr:colOff>
      <xdr:row>61</xdr:row>
      <xdr:rowOff>299356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7355D39-77BC-4640-B999-F09A87008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1045276</xdr:colOff>
      <xdr:row>50</xdr:row>
      <xdr:rowOff>9897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BB4E8F0-60E8-4AF7-85D2-0CE624E10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68036</xdr:colOff>
      <xdr:row>37</xdr:row>
      <xdr:rowOff>111578</xdr:rowOff>
    </xdr:from>
    <xdr:to>
      <xdr:col>9</xdr:col>
      <xdr:colOff>1088571</xdr:colOff>
      <xdr:row>46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B71EEE-74B4-14B9-A3D6-D628FAAA0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176892</xdr:colOff>
      <xdr:row>28</xdr:row>
      <xdr:rowOff>2721</xdr:rowOff>
    </xdr:from>
    <xdr:to>
      <xdr:col>4</xdr:col>
      <xdr:colOff>585106</xdr:colOff>
      <xdr:row>37</xdr:row>
      <xdr:rowOff>312963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2255D-31F0-0D17-7C50-BCCDE79977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1000123</xdr:colOff>
      <xdr:row>28</xdr:row>
      <xdr:rowOff>234043</xdr:rowOff>
    </xdr:from>
    <xdr:to>
      <xdr:col>16</xdr:col>
      <xdr:colOff>1061356</xdr:colOff>
      <xdr:row>39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09603-E65F-198B-91D6-482E90CD7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11</xdr:col>
      <xdr:colOff>598714</xdr:colOff>
      <xdr:row>36</xdr:row>
      <xdr:rowOff>239486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EF571C-15F0-4AA1-A6F5-B8B2F53A9A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5</xdr:col>
      <xdr:colOff>258534</xdr:colOff>
      <xdr:row>47</xdr:row>
      <xdr:rowOff>239486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94F9EFB-C4F3-4782-B5EF-A3FA103EF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571499</xdr:colOff>
      <xdr:row>38</xdr:row>
      <xdr:rowOff>217714</xdr:rowOff>
    </xdr:from>
    <xdr:to>
      <xdr:col>16</xdr:col>
      <xdr:colOff>176891</xdr:colOff>
      <xdr:row>47</xdr:row>
      <xdr:rowOff>144236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AAB234-A7A7-4B8F-B5BF-BA3194292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1034142</xdr:colOff>
      <xdr:row>47</xdr:row>
      <xdr:rowOff>247650</xdr:rowOff>
    </xdr:from>
    <xdr:to>
      <xdr:col>7</xdr:col>
      <xdr:colOff>421821</xdr:colOff>
      <xdr:row>60</xdr:row>
      <xdr:rowOff>136072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66C3D2-E1F6-46ED-30B4-02DFEE1D4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408214</xdr:colOff>
      <xdr:row>47</xdr:row>
      <xdr:rowOff>288471</xdr:rowOff>
    </xdr:from>
    <xdr:to>
      <xdr:col>11</xdr:col>
      <xdr:colOff>326571</xdr:colOff>
      <xdr:row>60</xdr:row>
      <xdr:rowOff>108856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F491636-5EAF-27DE-AE67-4F8D7E5E57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48</xdr:row>
      <xdr:rowOff>-1</xdr:rowOff>
    </xdr:from>
    <xdr:to>
      <xdr:col>2</xdr:col>
      <xdr:colOff>598714</xdr:colOff>
      <xdr:row>59</xdr:row>
      <xdr:rowOff>27213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969FC91-1603-4A4A-B7D7-41483A3F9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122464</xdr:colOff>
      <xdr:row>27</xdr:row>
      <xdr:rowOff>95249</xdr:rowOff>
    </xdr:from>
    <xdr:to>
      <xdr:col>26</xdr:col>
      <xdr:colOff>922811</xdr:colOff>
      <xdr:row>47</xdr:row>
      <xdr:rowOff>105146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A172E6C-2D24-4C8B-9A27-BFEA40980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3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6E062DE-E19A-4FE1-94E7-3A97D96003E4}" type="TxLink">
            <a:rPr lang="en-US" sz="16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26000</a:t>
          </a:fld>
          <a:endParaRPr lang="en-IN" sz="16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3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4AEF9D0-511A-4961-B37D-51C26B335A06}" type="TxLink">
            <a:rPr lang="en-US" sz="16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25545.4</a:t>
          </a:fld>
          <a:endParaRPr lang="en-IN" sz="16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3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2E455C2-9E92-4133-BEEC-2276D5EB196E}" type="TxLink">
            <a:rPr lang="en-US" sz="16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25500</a:t>
          </a:fld>
          <a:endParaRPr lang="en-IN" sz="16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600" b="1">
              <a:solidFill>
                <a:srgbClr val="FFF9F9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6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54428</xdr:colOff>
      <xdr:row>38</xdr:row>
      <xdr:rowOff>274864</xdr:rowOff>
    </xdr:from>
    <xdr:to>
      <xdr:col>10</xdr:col>
      <xdr:colOff>1074964</xdr:colOff>
      <xdr:row>47</xdr:row>
      <xdr:rowOff>201386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B63370-199D-0CC5-491F-D26AC3B28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993322</xdr:colOff>
      <xdr:row>28</xdr:row>
      <xdr:rowOff>84364</xdr:rowOff>
    </xdr:from>
    <xdr:to>
      <xdr:col>5</xdr:col>
      <xdr:colOff>870857</xdr:colOff>
      <xdr:row>38</xdr:row>
      <xdr:rowOff>272143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12B393-2950-E326-D66D-8B6624947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435428</xdr:colOff>
      <xdr:row>28</xdr:row>
      <xdr:rowOff>43542</xdr:rowOff>
    </xdr:from>
    <xdr:to>
      <xdr:col>17</xdr:col>
      <xdr:colOff>571500</xdr:colOff>
      <xdr:row>38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CC0060B-9645-8AEE-4251-0754493771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870856</xdr:colOff>
      <xdr:row>39</xdr:row>
      <xdr:rowOff>68035</xdr:rowOff>
    </xdr:from>
    <xdr:to>
      <xdr:col>5</xdr:col>
      <xdr:colOff>1088570</xdr:colOff>
      <xdr:row>47</xdr:row>
      <xdr:rowOff>307521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EC20D1D-295F-4F02-BB36-4D941CAA3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312963</xdr:rowOff>
    </xdr:from>
    <xdr:to>
      <xdr:col>13</xdr:col>
      <xdr:colOff>13607</xdr:colOff>
      <xdr:row>38</xdr:row>
      <xdr:rowOff>312963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EC371-A37A-4FBB-8502-8C7C2CB55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857249</xdr:colOff>
      <xdr:row>39</xdr:row>
      <xdr:rowOff>68035</xdr:rowOff>
    </xdr:from>
    <xdr:to>
      <xdr:col>18</xdr:col>
      <xdr:colOff>81642</xdr:colOff>
      <xdr:row>47</xdr:row>
      <xdr:rowOff>307521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DFF1AA-7A3B-4E77-92D0-78004C90A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986516</xdr:colOff>
      <xdr:row>48</xdr:row>
      <xdr:rowOff>111578</xdr:rowOff>
    </xdr:from>
    <xdr:to>
      <xdr:col>7</xdr:col>
      <xdr:colOff>47623</xdr:colOff>
      <xdr:row>57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BFE217-D5D2-F8EE-48FB-D4AB273B6C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20409</xdr:colOff>
      <xdr:row>48</xdr:row>
      <xdr:rowOff>97972</xdr:rowOff>
    </xdr:from>
    <xdr:to>
      <xdr:col>10</xdr:col>
      <xdr:colOff>1040945</xdr:colOff>
      <xdr:row>57</xdr:row>
      <xdr:rowOff>24494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21BD752-B453-8438-056E-22719E149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14</xdr:col>
      <xdr:colOff>853169</xdr:colOff>
      <xdr:row>58</xdr:row>
      <xdr:rowOff>59872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11E8F34-D229-438C-AD5E-CF0FA8688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28</xdr:row>
      <xdr:rowOff>0</xdr:rowOff>
    </xdr:from>
    <xdr:to>
      <xdr:col>27</xdr:col>
      <xdr:colOff>419347</xdr:colOff>
      <xdr:row>48</xdr:row>
      <xdr:rowOff>9896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C5913C1-1038-49F0-98DD-AAABC01A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0.78779</cdr:x>
      <cdr:y>0.66099</cdr:y>
    </cdr:from>
    <cdr:to>
      <cdr:x>1</cdr:x>
      <cdr:y>0.77478</cdr:y>
    </cdr:to>
    <cdr:sp macro="" textlink="Sheet4!$T$7">
      <cdr:nvSpPr>
        <cdr:cNvPr id="5" name="Flowchart: Alternate Process 4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2498726" y="1901381"/>
          <a:ext cx="673100" cy="327308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BFFE6F6-F962-4E31-B7FD-922F7F9C562D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75000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0.38739</cdr:x>
      <cdr:y>0.64916</cdr:y>
    </cdr:from>
    <cdr:to>
      <cdr:x>0.65766</cdr:x>
      <cdr:y>0.79869</cdr:y>
    </cdr:to>
    <cdr:sp macro="" textlink="Sheet4!$O$2">
      <cdr:nvSpPr>
        <cdr:cNvPr id="7" name="Flowchart: Alternate Process 6">
          <a:extLst xmlns:a="http://schemas.openxmlformats.org/drawingml/2006/main">
            <a:ext uri="{FF2B5EF4-FFF2-40B4-BE49-F238E27FC236}">
              <a16:creationId xmlns:a16="http://schemas.microsoft.com/office/drawing/2014/main" id="{1ACDA8BA-3CA1-AFA5-B89F-512950CB8207}"/>
            </a:ext>
          </a:extLst>
        </cdr:cNvPr>
        <cdr:cNvSpPr/>
      </cdr:nvSpPr>
      <cdr:spPr>
        <a:xfrm xmlns:a="http://schemas.openxmlformats.org/drawingml/2006/main">
          <a:off x="1228734" y="1867342"/>
          <a:ext cx="857241" cy="430131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D155BC0-47BC-49F0-885A-9B00103F432C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74781.76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0.01301</cdr:x>
      <cdr:y>0.68063</cdr:y>
    </cdr:from>
    <cdr:to>
      <cdr:x>0.24922</cdr:x>
      <cdr:y>0.79441</cdr:y>
    </cdr:to>
    <cdr:sp macro="" textlink="Sheet4!$T$8">
      <cdr:nvSpPr>
        <cdr:cNvPr id="9" name="Flowchart: Alternate Process 8">
          <a:extLst xmlns:a="http://schemas.openxmlformats.org/drawingml/2006/main">
            <a:ext uri="{FF2B5EF4-FFF2-40B4-BE49-F238E27FC236}">
              <a16:creationId xmlns:a16="http://schemas.microsoft.com/office/drawing/2014/main" id="{C48E4921-9EC8-3505-71A4-AD2BA10BF61E}"/>
            </a:ext>
          </a:extLst>
        </cdr:cNvPr>
        <cdr:cNvSpPr/>
      </cdr:nvSpPr>
      <cdr:spPr>
        <a:xfrm xmlns:a="http://schemas.openxmlformats.org/drawingml/2006/main">
          <a:off x="39778" y="1957867"/>
          <a:ext cx="722222" cy="327294"/>
        </a:xfrm>
        <a:prstGeom xmlns:a="http://schemas.openxmlformats.org/drawingml/2006/main" prst="flowChartAlternateProcess">
          <a:avLst/>
        </a:prstGeom>
        <a:gradFill xmlns:a="http://schemas.openxmlformats.org/drawingml/2006/main"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FF05AA6-6FD6-4D89-BFE9-7C52BE518641}" type="TxLink">
            <a:rPr lang="en-US" sz="11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74000</a:t>
          </a:fld>
          <a:endParaRPr lang="en-IN" sz="1200" b="1" kern="12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0.43243</cdr:x>
      <cdr:y>0.41794</cdr:y>
    </cdr:from>
    <cdr:to>
      <cdr:x>0.58559</cdr:x>
      <cdr:y>0.59737</cdr:y>
    </cdr:to>
    <cdr:sp macro="" textlink="">
      <cdr:nvSpPr>
        <cdr:cNvPr id="10" name="Oval 9">
          <a:extLst xmlns:a="http://schemas.openxmlformats.org/drawingml/2006/main">
            <a:ext uri="{FF2B5EF4-FFF2-40B4-BE49-F238E27FC236}">
              <a16:creationId xmlns:a16="http://schemas.microsoft.com/office/drawing/2014/main" id="{6F8316AD-C0A3-E0F5-5973-32BDDAF15216}"/>
            </a:ext>
          </a:extLst>
        </cdr:cNvPr>
        <cdr:cNvSpPr/>
      </cdr:nvSpPr>
      <cdr:spPr>
        <a:xfrm xmlns:a="http://schemas.openxmlformats.org/drawingml/2006/main">
          <a:off x="1371599" y="1202235"/>
          <a:ext cx="485775" cy="516144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xmlns:a="http://schemas.openxmlformats.org/drawingml/2006/main">
          <a:noFill/>
        </a:ln>
        <a:effectLst xmlns:a="http://schemas.openxmlformats.org/drawingml/2006/main">
          <a:outerShdw blurRad="107950" dist="12700" dir="5400000" algn="ctr">
            <a:srgbClr val="000000"/>
          </a:outerShdw>
        </a:effectLst>
        <a:scene3d xmlns:a="http://schemas.openxmlformats.org/drawingml/2006/main">
          <a:camera prst="orthographicFront">
            <a:rot lat="0" lon="0" rev="0"/>
          </a:camera>
          <a:lightRig rig="soft" dir="t">
            <a:rot lat="0" lon="0" rev="0"/>
          </a:lightRig>
        </a:scene3d>
        <a:sp3d xmlns:a="http://schemas.openxmlformats.org/drawingml/2006/main" contourW="44450" prstMaterial="matte">
          <a:bevelT w="63500" h="63500" prst="artDeco"/>
          <a:contourClr>
            <a:srgbClr val="FFFFFF"/>
          </a:contourClr>
        </a:sp3d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0.12773</cdr:x>
      <cdr:y>0.09934</cdr:y>
    </cdr:from>
    <cdr:to>
      <cdr:x>0.8785</cdr:x>
      <cdr:y>0.86093</cdr:y>
    </cdr:to>
    <cdr:sp macro="" textlink="">
      <cdr:nvSpPr>
        <cdr:cNvPr id="11" name="Oval 10">
          <a:extLst xmlns:a="http://schemas.openxmlformats.org/drawingml/2006/main">
            <a:ext uri="{FF2B5EF4-FFF2-40B4-BE49-F238E27FC236}">
              <a16:creationId xmlns:a16="http://schemas.microsoft.com/office/drawing/2014/main" id="{0E537FF2-C323-C7D3-02BE-AEA1DFD41763}"/>
            </a:ext>
          </a:extLst>
        </cdr:cNvPr>
        <cdr:cNvSpPr/>
      </cdr:nvSpPr>
      <cdr:spPr>
        <a:xfrm xmlns:a="http://schemas.openxmlformats.org/drawingml/2006/main">
          <a:off x="390524" y="285757"/>
          <a:ext cx="2295525" cy="219074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01600">
          <a:solidFill>
            <a:schemeClr val="bg2">
              <a:lumMod val="75000"/>
            </a:schemeClr>
          </a:solidFill>
        </a:ln>
        <a:effectLst xmlns:a="http://schemas.openxmlformats.org/drawingml/2006/main">
          <a:innerShdw blurRad="63500" dist="50800" dir="10800000">
            <a:prstClr val="black">
              <a:alpha val="50000"/>
            </a:prstClr>
          </a:innerShdw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IN" kern="1200"/>
        </a:p>
      </cdr:txBody>
    </cdr:sp>
  </cdr:relSizeAnchor>
  <cdr:relSizeAnchor xmlns:cdr="http://schemas.openxmlformats.org/drawingml/2006/chartDrawing">
    <cdr:from>
      <cdr:x>0.01602</cdr:x>
      <cdr:y>0.80905</cdr:y>
    </cdr:from>
    <cdr:to>
      <cdr:x>0.27771</cdr:x>
      <cdr:y>0.93204</cdr:y>
    </cdr:to>
    <cdr:sp macro="" textlink="">
      <cdr:nvSpPr>
        <cdr:cNvPr id="2" name="Flowchart: Alternate Process 1">
          <a:extLst xmlns:a="http://schemas.openxmlformats.org/drawingml/2006/main">
            <a:ext uri="{FF2B5EF4-FFF2-40B4-BE49-F238E27FC236}">
              <a16:creationId xmlns:a16="http://schemas.microsoft.com/office/drawing/2014/main" id="{165E2D45-591D-B01A-8CC3-68F07C2633D4}"/>
            </a:ext>
          </a:extLst>
        </cdr:cNvPr>
        <cdr:cNvSpPr/>
      </cdr:nvSpPr>
      <cdr:spPr>
        <a:xfrm xmlns:a="http://schemas.openxmlformats.org/drawingml/2006/main">
          <a:off x="50800" y="2327275"/>
          <a:ext cx="830035" cy="353785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rgbClr val="FFF9F9"/>
              </a:solidFill>
            </a:rPr>
            <a:t>Support</a:t>
          </a:r>
        </a:p>
      </cdr:txBody>
    </cdr:sp>
  </cdr:relSizeAnchor>
  <cdr:relSizeAnchor xmlns:cdr="http://schemas.openxmlformats.org/drawingml/2006/chartDrawing">
    <cdr:from>
      <cdr:x>0.72544</cdr:x>
      <cdr:y>0.79581</cdr:y>
    </cdr:from>
    <cdr:to>
      <cdr:x>1</cdr:x>
      <cdr:y>0.9188</cdr:y>
    </cdr:to>
    <cdr:sp macro="" textlink="">
      <cdr:nvSpPr>
        <cdr:cNvPr id="3" name="Flowchart: Alternate Process 2">
          <a:extLst xmlns:a="http://schemas.openxmlformats.org/drawingml/2006/main">
            <a:ext uri="{FF2B5EF4-FFF2-40B4-BE49-F238E27FC236}">
              <a16:creationId xmlns:a16="http://schemas.microsoft.com/office/drawing/2014/main" id="{AB555679-8761-4A7E-A09F-72F104F8453F}"/>
            </a:ext>
          </a:extLst>
        </cdr:cNvPr>
        <cdr:cNvSpPr/>
      </cdr:nvSpPr>
      <cdr:spPr>
        <a:xfrm xmlns:a="http://schemas.openxmlformats.org/drawingml/2006/main">
          <a:off x="2300970" y="2289175"/>
          <a:ext cx="870856" cy="353787"/>
        </a:xfrm>
        <a:prstGeom xmlns:a="http://schemas.openxmlformats.org/drawingml/2006/main" prst="flowChartAlternateProcess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 b="1">
              <a:solidFill>
                <a:schemeClr val="bg1"/>
              </a:solidFill>
            </a:rPr>
            <a:t>Resistance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47625</xdr:colOff>
      <xdr:row>2</xdr:row>
      <xdr:rowOff>61912</xdr:rowOff>
    </xdr:from>
    <xdr:to>
      <xdr:col>24</xdr:col>
      <xdr:colOff>352425</xdr:colOff>
      <xdr:row>16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D753EB-0AA5-9AAB-1044-44A442966C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857249</xdr:colOff>
      <xdr:row>70</xdr:row>
      <xdr:rowOff>38106</xdr:rowOff>
    </xdr:from>
    <xdr:to>
      <xdr:col>15</xdr:col>
      <xdr:colOff>266699</xdr:colOff>
      <xdr:row>84</xdr:row>
      <xdr:rowOff>114306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2C2EB9-D929-E2C8-9CDA-81E28A64D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809625</xdr:colOff>
      <xdr:row>57</xdr:row>
      <xdr:rowOff>66681</xdr:rowOff>
    </xdr:from>
    <xdr:to>
      <xdr:col>9</xdr:col>
      <xdr:colOff>809625</xdr:colOff>
      <xdr:row>71</xdr:row>
      <xdr:rowOff>142881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100197-8AF2-BFC5-7881-D18876870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685800</xdr:colOff>
      <xdr:row>84</xdr:row>
      <xdr:rowOff>114306</xdr:rowOff>
    </xdr:from>
    <xdr:to>
      <xdr:col>9</xdr:col>
      <xdr:colOff>685800</xdr:colOff>
      <xdr:row>99</xdr:row>
      <xdr:rowOff>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6267ED-19ED-47B2-8130-E9F85F0294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15</xdr:row>
      <xdr:rowOff>19050</xdr:rowOff>
    </xdr:from>
    <xdr:to>
      <xdr:col>12</xdr:col>
      <xdr:colOff>561975</xdr:colOff>
      <xdr:row>31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425AD3-3085-1979-0EF0-1CA13FE42F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78</xdr:row>
      <xdr:rowOff>71437</xdr:rowOff>
    </xdr:from>
    <xdr:to>
      <xdr:col>16</xdr:col>
      <xdr:colOff>85725</xdr:colOff>
      <xdr:row>92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A044FB-C423-A566-69CB-10949CFE90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333375</xdr:colOff>
      <xdr:row>89</xdr:row>
      <xdr:rowOff>6</xdr:rowOff>
    </xdr:from>
    <xdr:to>
      <xdr:col>6</xdr:col>
      <xdr:colOff>552450</xdr:colOff>
      <xdr:row>103</xdr:row>
      <xdr:rowOff>76206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1A44A54-28B0-BD5C-E1CC-EAC119EB4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742950</xdr:colOff>
      <xdr:row>23</xdr:row>
      <xdr:rowOff>57156</xdr:rowOff>
    </xdr:from>
    <xdr:to>
      <xdr:col>5</xdr:col>
      <xdr:colOff>904875</xdr:colOff>
      <xdr:row>37</xdr:row>
      <xdr:rowOff>133356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263BE30-B60C-4FA0-83DB-820BB6DD1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390525</xdr:colOff>
      <xdr:row>22</xdr:row>
      <xdr:rowOff>142881</xdr:rowOff>
    </xdr:from>
    <xdr:to>
      <xdr:col>14</xdr:col>
      <xdr:colOff>257175</xdr:colOff>
      <xdr:row>37</xdr:row>
      <xdr:rowOff>28581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B34C89-3F64-FE37-1A47-ED3D72164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495300</xdr:colOff>
      <xdr:row>4</xdr:row>
      <xdr:rowOff>95256</xdr:rowOff>
    </xdr:from>
    <xdr:to>
      <xdr:col>16</xdr:col>
      <xdr:colOff>123825</xdr:colOff>
      <xdr:row>18</xdr:row>
      <xdr:rowOff>171456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DF2C301-1D13-BCBE-ECAB-7CF822F0E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13</xdr:row>
      <xdr:rowOff>152406</xdr:rowOff>
    </xdr:from>
    <xdr:to>
      <xdr:col>10</xdr:col>
      <xdr:colOff>390525</xdr:colOff>
      <xdr:row>28</xdr:row>
      <xdr:rowOff>38106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E822BE-6605-8968-C2C9-A3AEE9A89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</xdr:colOff>
      <xdr:row>0</xdr:row>
      <xdr:rowOff>0</xdr:rowOff>
    </xdr:from>
    <xdr:to>
      <xdr:col>20</xdr:col>
      <xdr:colOff>352425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7ADCB4-DE8C-27B1-93B1-F9F12E237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14</xdr:row>
      <xdr:rowOff>104781</xdr:rowOff>
    </xdr:from>
    <xdr:to>
      <xdr:col>20</xdr:col>
      <xdr:colOff>314325</xdr:colOff>
      <xdr:row>28</xdr:row>
      <xdr:rowOff>180981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F4832F-DEB7-3FC2-0044-DFB6ED8EF7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385762</xdr:colOff>
      <xdr:row>12</xdr:row>
      <xdr:rowOff>95256</xdr:rowOff>
    </xdr:from>
    <xdr:to>
      <xdr:col>8</xdr:col>
      <xdr:colOff>80962</xdr:colOff>
      <xdr:row>26</xdr:row>
      <xdr:rowOff>171456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CF57E8-CEC1-FE0F-3651-15907A0A37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18</xdr:row>
      <xdr:rowOff>161931</xdr:rowOff>
    </xdr:from>
    <xdr:to>
      <xdr:col>16</xdr:col>
      <xdr:colOff>323850</xdr:colOff>
      <xdr:row>33</xdr:row>
      <xdr:rowOff>47631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7690FB-036A-A44F-7CA4-26460B3F3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514350</xdr:colOff>
      <xdr:row>17</xdr:row>
      <xdr:rowOff>9531</xdr:rowOff>
    </xdr:from>
    <xdr:to>
      <xdr:col>26</xdr:col>
      <xdr:colOff>209550</xdr:colOff>
      <xdr:row>31</xdr:row>
      <xdr:rowOff>85731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2772C7-BAE2-AE94-E7A1-641696EEA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38</xdr:row>
      <xdr:rowOff>157162</xdr:rowOff>
    </xdr:from>
    <xdr:to>
      <xdr:col>20</xdr:col>
      <xdr:colOff>447675</xdr:colOff>
      <xdr:row>53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3B2732-3C23-57AA-3115-F4F0BC7B6B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</xdr:row>
      <xdr:rowOff>33336</xdr:rowOff>
    </xdr:from>
    <xdr:to>
      <xdr:col>16</xdr:col>
      <xdr:colOff>95250</xdr:colOff>
      <xdr:row>18</xdr:row>
      <xdr:rowOff>171449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704DB5-CC2F-45B7-0F1A-7F50C5C04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114299</xdr:colOff>
      <xdr:row>18</xdr:row>
      <xdr:rowOff>52387</xdr:rowOff>
    </xdr:from>
    <xdr:to>
      <xdr:col>15</xdr:col>
      <xdr:colOff>266700</xdr:colOff>
      <xdr:row>32</xdr:row>
      <xdr:rowOff>128587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91F487-73FD-46C0-4704-C795D7C93B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niftyoptionch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Dutta" refreshedDate="46245.441561458334" createdVersion="8" refreshedVersion="8" minRefreshableVersion="3" recordCount="166" xr:uid="{B198E6D4-DF98-41F0-AB38-E4A2E515F0AB}">
  <cacheSource type="worksheet">
    <worksheetSource ref="A1:M250" sheet="Sheet4"/>
  </cacheSource>
  <cacheFields count="13">
    <cacheField name="CALL OI" numFmtId="0">
      <sharedItems containsString="0" containsBlank="1" containsNumber="1" containsInteger="1" minValue="0" maxValue="69848"/>
    </cacheField>
    <cacheField name="CALL CHANGE OI" numFmtId="0">
      <sharedItems containsString="0" containsBlank="1" containsNumber="1" containsInteger="1" minValue="-923" maxValue="34904"/>
    </cacheField>
    <cacheField name="CALL VOLUME" numFmtId="0">
      <sharedItems containsString="0" containsBlank="1" containsNumber="1" containsInteger="1" minValue="0" maxValue="204162"/>
    </cacheField>
    <cacheField name="CALL IV" numFmtId="0">
      <sharedItems containsString="0" containsBlank="1" containsNumber="1" minValue="0" maxValue="134.03299999999999"/>
    </cacheField>
    <cacheField name="CALL LTP" numFmtId="0">
      <sharedItems containsString="0" containsBlank="1" containsNumber="1" minValue="1.1499999999999999" maxValue="2210"/>
    </cacheField>
    <cacheField name="CALL PRICE CHANGE" numFmtId="0">
      <sharedItems containsString="0" containsBlank="1" containsNumber="1" minValue="-500.55" maxValue="0.3"/>
    </cacheField>
    <cacheField name="STRIKE PRICE" numFmtId="0">
      <sharedItems containsString="0" containsBlank="1" containsNumber="1" containsInteger="1" minValue="66500" maxValue="85700" count="193">
        <n v="69100"/>
        <n v="69300"/>
        <n v="69600"/>
        <n v="69700"/>
        <n v="69800"/>
        <n v="69900"/>
        <n v="70000"/>
        <n v="70100"/>
        <n v="70200"/>
        <n v="70300"/>
        <n v="70400"/>
        <n v="70500"/>
        <n v="70600"/>
        <n v="70700"/>
        <n v="70800"/>
        <n v="70900"/>
        <n v="71000"/>
        <n v="71100"/>
        <n v="71200"/>
        <n v="71300"/>
        <n v="71400"/>
        <n v="71500"/>
        <n v="71600"/>
        <n v="71700"/>
        <n v="71800"/>
        <n v="71900"/>
        <n v="72000"/>
        <n v="72100"/>
        <n v="72200"/>
        <n v="72300"/>
        <n v="72400"/>
        <n v="72500"/>
        <n v="72600"/>
        <n v="72700"/>
        <n v="72800"/>
        <n v="72900"/>
        <n v="73000"/>
        <n v="73100"/>
        <n v="73200"/>
        <n v="73300"/>
        <n v="73400"/>
        <n v="73500"/>
        <n v="73600"/>
        <n v="73700"/>
        <n v="73800"/>
        <n v="73900"/>
        <n v="74000"/>
        <n v="74100"/>
        <n v="74200"/>
        <n v="74300"/>
        <n v="74400"/>
        <n v="74500"/>
        <n v="74600"/>
        <n v="74700"/>
        <n v="74800"/>
        <n v="74900"/>
        <n v="75000"/>
        <n v="75100"/>
        <n v="75200"/>
        <n v="75300"/>
        <n v="75400"/>
        <n v="75500"/>
        <n v="75600"/>
        <n v="75700"/>
        <n v="75800"/>
        <n v="75900"/>
        <n v="76000"/>
        <n v="76100"/>
        <n v="76200"/>
        <n v="76300"/>
        <n v="76400"/>
        <n v="76500"/>
        <n v="76600"/>
        <n v="76700"/>
        <n v="76800"/>
        <n v="76900"/>
        <n v="77000"/>
        <n v="77100"/>
        <n v="77200"/>
        <n v="77300"/>
        <n v="77400"/>
        <n v="77500"/>
        <n v="77600"/>
        <n v="77700"/>
        <n v="77800"/>
        <n v="77900"/>
        <n v="78000"/>
        <n v="78100"/>
        <n v="78200"/>
        <n v="78300"/>
        <n v="78400"/>
        <n v="78500"/>
        <n v="78600"/>
        <n v="78700"/>
        <n v="78800"/>
        <n v="78900"/>
        <n v="79000"/>
        <n v="79100"/>
        <n v="79200"/>
        <n v="79300"/>
        <n v="79400"/>
        <n v="79500"/>
        <n v="79600"/>
        <n v="79700"/>
        <n v="79800"/>
        <n v="79900"/>
        <n v="80000"/>
        <n v="80100"/>
        <n v="80200"/>
        <n v="80300"/>
        <n v="80400"/>
        <n v="80500"/>
        <n v="80600"/>
        <n v="80700"/>
        <n v="80800"/>
        <n v="80900"/>
        <n v="81000"/>
        <n v="81100"/>
        <n v="81200"/>
        <n v="81300"/>
        <n v="81400"/>
        <n v="81500"/>
        <n v="81600"/>
        <n v="81700"/>
        <n v="81800"/>
        <n v="81900"/>
        <n v="82000"/>
        <n v="82100"/>
        <n v="82200"/>
        <n v="82300"/>
        <n v="82400"/>
        <n v="82500"/>
        <n v="82600"/>
        <n v="82700"/>
        <n v="82800"/>
        <n v="82900"/>
        <n v="83000"/>
        <n v="83100"/>
        <n v="83200"/>
        <n v="83300"/>
        <n v="83400"/>
        <n v="83500"/>
        <n v="83600"/>
        <n v="83700"/>
        <n v="83800"/>
        <n v="83900"/>
        <n v="84000"/>
        <n v="84100"/>
        <n v="84200"/>
        <n v="84300"/>
        <n v="84400"/>
        <n v="84500"/>
        <n v="84600"/>
        <n v="84700"/>
        <n v="84800"/>
        <n v="84900"/>
        <n v="85000"/>
        <n v="85100"/>
        <n v="85200"/>
        <n v="85400"/>
        <n v="85500"/>
        <n v="85700"/>
        <m/>
        <n v="69200" u="1"/>
        <n v="69400" u="1"/>
        <n v="69500" u="1"/>
        <n v="85300" u="1"/>
        <n v="66500" u="1"/>
        <n v="66600" u="1"/>
        <n v="66700" u="1"/>
        <n v="66800" u="1"/>
        <n v="66900" u="1"/>
        <n v="67000" u="1"/>
        <n v="67100" u="1"/>
        <n v="67200" u="1"/>
        <n v="67300" u="1"/>
        <n v="67400" u="1"/>
        <n v="67500" u="1"/>
        <n v="67600" u="1"/>
        <n v="67700" u="1"/>
        <n v="67800" u="1"/>
        <n v="67900" u="1"/>
        <n v="68000" u="1"/>
        <n v="68100" u="1"/>
        <n v="68200" u="1"/>
        <n v="68300" u="1"/>
        <n v="68400" u="1"/>
        <n v="68500" u="1"/>
        <n v="68600" u="1"/>
        <n v="68700" u="1"/>
        <n v="68800" u="1"/>
        <n v="68900" u="1"/>
        <n v="69000" u="1"/>
      </sharedItems>
    </cacheField>
    <cacheField name="PUT PRICE CHANGE" numFmtId="0">
      <sharedItems containsString="0" containsBlank="1" containsNumber="1" minValue="-1.35" maxValue="470"/>
    </cacheField>
    <cacheField name="PUT LTP" numFmtId="0">
      <sharedItems containsString="0" containsBlank="1" containsNumber="1" minValue="1.35" maxValue="3718.95"/>
    </cacheField>
    <cacheField name="PUT IV" numFmtId="0">
      <sharedItems containsString="0" containsBlank="1" containsNumber="1" minValue="0" maxValue="102.90300000000001"/>
    </cacheField>
    <cacheField name="PUT VOLUME" numFmtId="0">
      <sharedItems containsString="0" containsBlank="1" containsNumber="1" containsInteger="1" minValue="0" maxValue="240826"/>
    </cacheField>
    <cacheField name="PUT CHANGE OI" numFmtId="0">
      <sharedItems containsString="0" containsBlank="1" containsNumber="1" containsInteger="1" minValue="-8867" maxValue="20551"/>
    </cacheField>
    <cacheField name="PUT OI" numFmtId="0">
      <sharedItems containsString="0" containsBlank="1" containsNumber="1" containsInteger="1" minValue="0" maxValue="462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Dutta" refreshedDate="46245.441561458334" createdVersion="8" refreshedVersion="8" minRefreshableVersion="3" recordCount="123" xr:uid="{5099A3C5-27F6-4889-8F9B-CFAE991767C8}">
  <cacheSource type="worksheet">
    <worksheetSource ref="A1:M200" sheet="Sheet3"/>
  </cacheSource>
  <cacheFields count="13">
    <cacheField name="CALL OI" numFmtId="0">
      <sharedItems containsString="0" containsBlank="1" containsNumber="1" containsInteger="1" minValue="0" maxValue="2043"/>
    </cacheField>
    <cacheField name="CALL CHANGE OI" numFmtId="0">
      <sharedItems containsString="0" containsBlank="1" containsNumber="1" containsInteger="1" minValue="-421" maxValue="183"/>
    </cacheField>
    <cacheField name="CALL VOLUME" numFmtId="0">
      <sharedItems containsString="0" containsBlank="1" containsNumber="1" containsInteger="1" minValue="0" maxValue="932"/>
    </cacheField>
    <cacheField name="CALL IV" numFmtId="0">
      <sharedItems containsString="0" containsBlank="1" containsNumber="1" minValue="0" maxValue="39.51"/>
    </cacheField>
    <cacheField name="CALL LTP" numFmtId="0">
      <sharedItems containsString="0" containsBlank="1" containsNumber="1" minValue="0" maxValue="611.65"/>
    </cacheField>
    <cacheField name="CALL PRICE CHANGE" numFmtId="0">
      <sharedItems containsString="0" containsBlank="1" containsNumber="1" minValue="-114.95" maxValue="0"/>
    </cacheField>
    <cacheField name="STRIKE PRICE" numFmtId="0">
      <sharedItems containsString="0" containsBlank="1" containsNumber="1" containsInteger="1" minValue="22000" maxValue="30000" count="120">
        <n v="22000"/>
        <n v="22500"/>
        <n v="22600"/>
        <n v="22700"/>
        <n v="22800"/>
        <n v="22900"/>
        <n v="23000"/>
        <n v="23100"/>
        <n v="23200"/>
        <n v="23300"/>
        <n v="23400"/>
        <n v="23500"/>
        <n v="23600"/>
        <n v="23700"/>
        <n v="23800"/>
        <n v="23850"/>
        <n v="23900"/>
        <n v="23950"/>
        <n v="24000"/>
        <n v="24050"/>
        <n v="24100"/>
        <n v="24150"/>
        <n v="24200"/>
        <n v="24250"/>
        <n v="24300"/>
        <n v="24350"/>
        <n v="24400"/>
        <n v="24450"/>
        <n v="24500"/>
        <n v="24550"/>
        <n v="24600"/>
        <n v="24650"/>
        <n v="24700"/>
        <n v="24750"/>
        <n v="24800"/>
        <n v="24850"/>
        <n v="24900"/>
        <n v="24950"/>
        <n v="25000"/>
        <n v="25050"/>
        <n v="25100"/>
        <n v="25150"/>
        <n v="25200"/>
        <n v="25250"/>
        <n v="25300"/>
        <n v="25350"/>
        <n v="25400"/>
        <n v="25450"/>
        <n v="25500"/>
        <n v="25550"/>
        <n v="25600"/>
        <n v="25650"/>
        <n v="25700"/>
        <n v="25750"/>
        <n v="25800"/>
        <n v="25850"/>
        <n v="25900"/>
        <n v="25950"/>
        <n v="26000"/>
        <n v="26050"/>
        <n v="26100"/>
        <n v="26150"/>
        <n v="26200"/>
        <n v="26250"/>
        <n v="26300"/>
        <n v="26350"/>
        <n v="26400"/>
        <n v="26450"/>
        <n v="26500"/>
        <n v="26550"/>
        <n v="26600"/>
        <n v="26650"/>
        <n v="26700"/>
        <n v="26750"/>
        <n v="26800"/>
        <n v="26850"/>
        <n v="26900"/>
        <n v="26950"/>
        <n v="27000"/>
        <n v="27050"/>
        <n v="27100"/>
        <n v="27150"/>
        <n v="27200"/>
        <n v="27250"/>
        <n v="27300"/>
        <n v="27350"/>
        <n v="27400"/>
        <n v="27450"/>
        <n v="27500"/>
        <n v="27550"/>
        <n v="27600"/>
        <n v="27650"/>
        <n v="27700"/>
        <n v="27750"/>
        <n v="27800"/>
        <n v="27850"/>
        <n v="27900"/>
        <n v="27950"/>
        <n v="28000"/>
        <n v="28050"/>
        <n v="28100"/>
        <n v="28150"/>
        <n v="28200"/>
        <n v="28250"/>
        <n v="28300"/>
        <n v="28400"/>
        <n v="28500"/>
        <n v="28600"/>
        <n v="28700"/>
        <n v="28800"/>
        <n v="28900"/>
        <n v="29000"/>
        <n v="29100"/>
        <n v="29200"/>
        <n v="29300"/>
        <n v="29400"/>
        <n v="29500"/>
        <n v="29600"/>
        <n v="30000"/>
        <m/>
      </sharedItems>
    </cacheField>
    <cacheField name="PUT PRICE CHANGE" numFmtId="0">
      <sharedItems containsString="0" containsBlank="1" containsNumber="1" minValue="-100.3" maxValue="347"/>
    </cacheField>
    <cacheField name="PUT LTP" numFmtId="0">
      <sharedItems containsString="0" containsBlank="1" containsNumber="1" minValue="0" maxValue="895.95"/>
    </cacheField>
    <cacheField name="PUT IV" numFmtId="0">
      <sharedItems containsString="0" containsBlank="1" containsNumber="1" minValue="0" maxValue="31.03"/>
    </cacheField>
    <cacheField name="PUT VOLUME" numFmtId="0">
      <sharedItems containsString="0" containsBlank="1" containsNumber="1" containsInteger="1" minValue="0" maxValue="382"/>
    </cacheField>
    <cacheField name="PUT CHANGE OI" numFmtId="0">
      <sharedItems containsString="0" containsBlank="1" containsNumber="1" containsInteger="1" minValue="-25" maxValue="48"/>
    </cacheField>
    <cacheField name="PUT OI" numFmtId="0">
      <sharedItems containsString="0" containsBlank="1" containsNumber="1" containsInteger="1" minValue="0" maxValue="5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Dutta" refreshedDate="46245.441561574073" createdVersion="8" refreshedVersion="8" minRefreshableVersion="3" recordCount="171" xr:uid="{53B4BEC8-B59A-4CA6-A541-820076CA65F2}">
  <cacheSource type="worksheet">
    <worksheetSource ref="A1:M200" sheet="Sheet2"/>
  </cacheSource>
  <cacheFields count="13">
    <cacheField name="CALL OI" numFmtId="0">
      <sharedItems containsString="0" containsBlank="1" containsNumber="1" containsInteger="1" minValue="0" maxValue="84683"/>
    </cacheField>
    <cacheField name="CALL CHANGE OI" numFmtId="0">
      <sharedItems containsString="0" containsBlank="1" containsNumber="1" containsInteger="1" minValue="-957" maxValue="8940"/>
    </cacheField>
    <cacheField name="CALL VOLUME" numFmtId="0">
      <sharedItems containsString="0" containsBlank="1" containsNumber="1" containsInteger="1" minValue="0" maxValue="31262"/>
    </cacheField>
    <cacheField name="CALL IV" numFmtId="0">
      <sharedItems containsString="0" containsBlank="1" containsNumber="1" minValue="0" maxValue="58.7"/>
    </cacheField>
    <cacheField name="CALL LTP" numFmtId="0">
      <sharedItems containsString="0" containsBlank="1" containsNumber="1" minValue="0" maxValue="11380"/>
    </cacheField>
    <cacheField name="CALL PRICE CHANGE" numFmtId="0">
      <sharedItems containsString="0" containsBlank="1" containsNumber="1" minValue="-590" maxValue="0.8"/>
    </cacheField>
    <cacheField name="STRIKE PRICE" numFmtId="0">
      <sharedItems containsString="0" containsBlank="1" containsNumber="1" containsInteger="1" minValue="46000" maxValue="66000" count="168">
        <n v="46000"/>
        <n v="46500"/>
        <n v="47000"/>
        <n v="47500"/>
        <n v="48000"/>
        <n v="48500"/>
        <n v="48600"/>
        <n v="48700"/>
        <n v="48800"/>
        <n v="48900"/>
        <n v="49000"/>
        <n v="49100"/>
        <n v="49200"/>
        <n v="49300"/>
        <n v="49400"/>
        <n v="49500"/>
        <n v="49600"/>
        <n v="49700"/>
        <n v="49800"/>
        <n v="49900"/>
        <n v="50000"/>
        <n v="50100"/>
        <n v="50200"/>
        <n v="50300"/>
        <n v="50400"/>
        <n v="50500"/>
        <n v="50600"/>
        <n v="50700"/>
        <n v="50800"/>
        <n v="50900"/>
        <n v="51000"/>
        <n v="51100"/>
        <n v="51200"/>
        <n v="51300"/>
        <n v="51400"/>
        <n v="51500"/>
        <n v="51600"/>
        <n v="51700"/>
        <n v="51800"/>
        <n v="51900"/>
        <n v="52000"/>
        <n v="52100"/>
        <n v="52200"/>
        <n v="52300"/>
        <n v="52400"/>
        <n v="52500"/>
        <n v="52600"/>
        <n v="52700"/>
        <n v="52800"/>
        <n v="52900"/>
        <n v="53000"/>
        <n v="53100"/>
        <n v="53200"/>
        <n v="53300"/>
        <n v="53400"/>
        <n v="53500"/>
        <n v="53600"/>
        <n v="53700"/>
        <n v="53800"/>
        <n v="53900"/>
        <n v="54000"/>
        <n v="54100"/>
        <n v="54200"/>
        <n v="54300"/>
        <n v="54400"/>
        <n v="54500"/>
        <n v="54600"/>
        <n v="54700"/>
        <n v="54800"/>
        <n v="54900"/>
        <n v="55000"/>
        <n v="55100"/>
        <n v="55200"/>
        <n v="55300"/>
        <n v="55400"/>
        <n v="55500"/>
        <n v="55600"/>
        <n v="55700"/>
        <n v="55800"/>
        <n v="55900"/>
        <n v="56000"/>
        <n v="56100"/>
        <n v="56200"/>
        <n v="56300"/>
        <n v="56400"/>
        <n v="56500"/>
        <n v="56600"/>
        <n v="56700"/>
        <n v="56800"/>
        <n v="56900"/>
        <n v="57000"/>
        <n v="57100"/>
        <n v="57200"/>
        <n v="57300"/>
        <n v="57400"/>
        <n v="57500"/>
        <n v="57600"/>
        <n v="57700"/>
        <n v="57800"/>
        <n v="57900"/>
        <n v="58000"/>
        <n v="58100"/>
        <n v="58200"/>
        <n v="58300"/>
        <n v="58400"/>
        <n v="58500"/>
        <n v="58600"/>
        <n v="58700"/>
        <n v="58800"/>
        <n v="58900"/>
        <n v="59000"/>
        <n v="59100"/>
        <n v="59200"/>
        <n v="59300"/>
        <n v="59400"/>
        <n v="59500"/>
        <n v="59600"/>
        <n v="59700"/>
        <n v="59800"/>
        <n v="59900"/>
        <n v="60000"/>
        <n v="60100"/>
        <n v="60200"/>
        <n v="60300"/>
        <n v="60400"/>
        <n v="60500"/>
        <n v="60600"/>
        <n v="60700"/>
        <n v="60800"/>
        <n v="60900"/>
        <n v="61000"/>
        <n v="61100"/>
        <n v="61200"/>
        <n v="61300"/>
        <n v="61400"/>
        <n v="61500"/>
        <n v="61600"/>
        <n v="61700"/>
        <n v="61800"/>
        <n v="61900"/>
        <n v="62000"/>
        <n v="62100"/>
        <n v="62200"/>
        <n v="62300"/>
        <n v="62400"/>
        <n v="62500"/>
        <n v="62600"/>
        <n v="62700"/>
        <n v="62800"/>
        <n v="62900"/>
        <n v="63000"/>
        <n v="63100"/>
        <n v="63200"/>
        <n v="63300"/>
        <n v="63400"/>
        <n v="63500"/>
        <n v="63600"/>
        <n v="63700"/>
        <n v="63800"/>
        <n v="63900"/>
        <n v="64000"/>
        <n v="64100"/>
        <n v="64200"/>
        <n v="64500"/>
        <n v="65000"/>
        <n v="65500"/>
        <n v="66000"/>
        <m/>
      </sharedItems>
    </cacheField>
    <cacheField name="PUT PRICE CHANGE" numFmtId="0">
      <sharedItems containsString="0" containsBlank="1" containsNumber="1" minValue="-1.75" maxValue="488.6"/>
    </cacheField>
    <cacheField name="PUT LTP" numFmtId="0">
      <sharedItems containsString="0" containsBlank="1" containsNumber="1" minValue="0" maxValue="8567.7000000000007"/>
    </cacheField>
    <cacheField name="PUT IV" numFmtId="0">
      <sharedItems containsString="0" containsBlank="1" containsNumber="1" minValue="0" maxValue="39.75"/>
    </cacheField>
    <cacheField name="PUT VOLUME" numFmtId="0">
      <sharedItems containsString="0" containsBlank="1" containsNumber="1" containsInteger="1" minValue="0" maxValue="30781"/>
    </cacheField>
    <cacheField name="PUT CHANGE OI" numFmtId="0">
      <sharedItems containsString="0" containsBlank="1" containsNumber="1" containsInteger="1" minValue="-989" maxValue="3339"/>
    </cacheField>
    <cacheField name="PUT OI" numFmtId="0">
      <sharedItems containsString="0" containsBlank="1" containsNumber="1" containsInteger="1" minValue="0" maxValue="545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Dutta" refreshedDate="46245.441561689811" createdVersion="8" refreshedVersion="8" minRefreshableVersion="3" recordCount="120" xr:uid="{3C92A7D8-6CD5-4AD1-A5E1-39B694C8C488}">
  <cacheSource type="worksheet">
    <worksheetSource ref="A1:M158" sheet="Sheet1"/>
  </cacheSource>
  <cacheFields count="13">
    <cacheField name="CALL OI" numFmtId="0">
      <sharedItems containsString="0" containsBlank="1" containsNumber="1" containsInteger="1" minValue="0" maxValue="492680"/>
    </cacheField>
    <cacheField name="CALL CHANGE OI" numFmtId="0">
      <sharedItems containsString="0" containsBlank="1" containsNumber="1" containsInteger="1" minValue="-8027" maxValue="431104"/>
    </cacheField>
    <cacheField name="CALL VOLUME" numFmtId="0">
      <sharedItems containsString="0" containsBlank="1" containsNumber="1" containsInteger="1" minValue="0" maxValue="2715246"/>
    </cacheField>
    <cacheField name="CALL IV" numFmtId="0">
      <sharedItems containsString="0" containsBlank="1" containsNumber="1" minValue="0" maxValue="112.64"/>
    </cacheField>
    <cacheField name="CALL LTP" numFmtId="0">
      <sharedItems containsString="0" containsBlank="1" containsNumber="1" minValue="0" maxValue="2891.5"/>
    </cacheField>
    <cacheField name="CALL PRICE CHANGE" numFmtId="0">
      <sharedItems containsString="0" containsBlank="1" containsNumber="1" minValue="-132.9" maxValue="0"/>
    </cacheField>
    <cacheField name="STRIKE PRICE" numFmtId="0">
      <sharedItems containsString="0" containsBlank="1" containsNumber="1" containsInteger="1" minValue="21600" maxValue="27200" count="114">
        <n v="21600"/>
        <n v="21650"/>
        <n v="21700"/>
        <n v="21750"/>
        <n v="21800"/>
        <n v="21850"/>
        <n v="21900"/>
        <n v="21950"/>
        <n v="22000"/>
        <n v="22050"/>
        <n v="22100"/>
        <n v="22150"/>
        <n v="22200"/>
        <n v="22250"/>
        <n v="22300"/>
        <n v="22350"/>
        <n v="22400"/>
        <n v="22450"/>
        <n v="22500"/>
        <n v="22550"/>
        <n v="22600"/>
        <n v="22650"/>
        <n v="22700"/>
        <n v="22750"/>
        <n v="22800"/>
        <n v="22850"/>
        <n v="22900"/>
        <n v="22950"/>
        <n v="23000"/>
        <n v="23050"/>
        <n v="23100"/>
        <n v="23150"/>
        <n v="23200"/>
        <n v="23250"/>
        <n v="23300"/>
        <n v="23350"/>
        <n v="23400"/>
        <n v="23450"/>
        <n v="23500"/>
        <n v="23550"/>
        <n v="23600"/>
        <n v="23650"/>
        <n v="23700"/>
        <n v="23750"/>
        <n v="23800"/>
        <n v="23850"/>
        <n v="23900"/>
        <n v="23950"/>
        <n v="24000"/>
        <n v="24050"/>
        <n v="24100"/>
        <n v="24150"/>
        <n v="24200"/>
        <n v="24250"/>
        <n v="24300"/>
        <n v="24350"/>
        <n v="24400"/>
        <n v="24450"/>
        <n v="24500"/>
        <n v="24550"/>
        <n v="24600"/>
        <n v="24650"/>
        <n v="24700"/>
        <n v="24750"/>
        <n v="24800"/>
        <n v="24850"/>
        <n v="24900"/>
        <n v="24950"/>
        <n v="25000"/>
        <n v="25050"/>
        <n v="25100"/>
        <n v="25150"/>
        <n v="25200"/>
        <n v="25250"/>
        <n v="25300"/>
        <n v="25350"/>
        <n v="25400"/>
        <n v="25450"/>
        <n v="25500"/>
        <n v="25550"/>
        <n v="25600"/>
        <n v="25650"/>
        <n v="25700"/>
        <n v="25750"/>
        <n v="25800"/>
        <n v="25850"/>
        <n v="25900"/>
        <n v="25950"/>
        <n v="26000"/>
        <n v="26050"/>
        <n v="26100"/>
        <n v="26150"/>
        <n v="26200"/>
        <n v="26250"/>
        <n v="26300"/>
        <n v="26350"/>
        <n v="26400"/>
        <n v="26450"/>
        <n v="26500"/>
        <n v="26550"/>
        <n v="26600"/>
        <n v="26650"/>
        <n v="26700"/>
        <n v="26750"/>
        <n v="26800"/>
        <n v="26850"/>
        <n v="26900"/>
        <n v="26950"/>
        <n v="27000"/>
        <n v="27050"/>
        <n v="27100"/>
        <n v="27150"/>
        <n v="27200"/>
        <m/>
      </sharedItems>
    </cacheField>
    <cacheField name="PUT PRICE CHANGE" numFmtId="0">
      <sharedItems containsString="0" containsBlank="1" containsNumber="1" minValue="-1.5" maxValue="216.65"/>
    </cacheField>
    <cacheField name="PUT LTP" numFmtId="0">
      <sharedItems containsString="0" containsBlank="1" containsNumber="1" minValue="0" maxValue="2505.4"/>
    </cacheField>
    <cacheField name="PUT IV" numFmtId="0">
      <sharedItems containsString="0" containsBlank="1" containsNumber="1" minValue="0" maxValue="115.91"/>
    </cacheField>
    <cacheField name="PUT VOLUME" numFmtId="0">
      <sharedItems containsString="0" containsBlank="1" containsNumber="1" containsInteger="1" minValue="0" maxValue="3470513"/>
    </cacheField>
    <cacheField name="PUT CHANGE OI" numFmtId="0">
      <sharedItems containsString="0" containsBlank="1" containsNumber="1" containsInteger="1" minValue="-39963" maxValue="179626"/>
    </cacheField>
    <cacheField name="PUT OI" numFmtId="0">
      <sharedItems containsString="0" containsBlank="1" containsNumber="1" containsInteger="1" minValue="0" maxValue="3364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6">
  <r>
    <n v="0"/>
    <n v="0"/>
    <n v="0"/>
    <m/>
    <m/>
    <m/>
    <x v="0"/>
    <m/>
    <m/>
    <m/>
    <n v="0"/>
    <n v="0"/>
    <n v="0"/>
  </r>
  <r>
    <n v="0"/>
    <n v="0"/>
    <n v="0"/>
    <m/>
    <m/>
    <m/>
    <x v="1"/>
    <m/>
    <m/>
    <m/>
    <n v="0"/>
    <n v="0"/>
    <n v="0"/>
  </r>
  <r>
    <n v="0"/>
    <n v="0"/>
    <n v="0"/>
    <m/>
    <m/>
    <m/>
    <x v="2"/>
    <m/>
    <m/>
    <m/>
    <n v="0"/>
    <n v="0"/>
    <n v="0"/>
  </r>
  <r>
    <n v="0"/>
    <n v="0"/>
    <n v="0"/>
    <m/>
    <m/>
    <m/>
    <x v="3"/>
    <m/>
    <m/>
    <m/>
    <n v="0"/>
    <n v="0"/>
    <n v="0"/>
  </r>
  <r>
    <n v="0"/>
    <n v="0"/>
    <n v="0"/>
    <m/>
    <m/>
    <m/>
    <x v="4"/>
    <m/>
    <m/>
    <m/>
    <n v="0"/>
    <n v="0"/>
    <n v="0"/>
  </r>
  <r>
    <n v="0"/>
    <n v="0"/>
    <n v="0"/>
    <m/>
    <m/>
    <m/>
    <x v="5"/>
    <m/>
    <m/>
    <m/>
    <n v="0"/>
    <n v="0"/>
    <n v="0"/>
  </r>
  <r>
    <n v="1154"/>
    <n v="0"/>
    <n v="0"/>
    <n v="134.03299999999999"/>
    <m/>
    <m/>
    <x v="6"/>
    <n v="-0.05"/>
    <n v="1.55"/>
    <n v="51.583300000000001"/>
    <n v="5569"/>
    <n v="660"/>
    <n v="17480"/>
  </r>
  <r>
    <n v="0"/>
    <n v="0"/>
    <n v="0"/>
    <m/>
    <m/>
    <m/>
    <x v="7"/>
    <m/>
    <m/>
    <n v="51.409399999999998"/>
    <n v="0"/>
    <n v="0"/>
    <n v="115"/>
  </r>
  <r>
    <n v="0"/>
    <n v="0"/>
    <n v="0"/>
    <m/>
    <m/>
    <m/>
    <x v="8"/>
    <m/>
    <m/>
    <n v="50.365900000000003"/>
    <n v="0"/>
    <n v="0"/>
    <n v="103"/>
  </r>
  <r>
    <n v="0"/>
    <n v="0"/>
    <n v="0"/>
    <m/>
    <m/>
    <m/>
    <x v="9"/>
    <n v="-0.4"/>
    <n v="1.4"/>
    <n v="49.298900000000003"/>
    <n v="11"/>
    <n v="4"/>
    <n v="29"/>
  </r>
  <r>
    <n v="0"/>
    <n v="0"/>
    <n v="0"/>
    <m/>
    <m/>
    <m/>
    <x v="10"/>
    <m/>
    <m/>
    <n v="48.2029"/>
    <n v="0"/>
    <n v="0"/>
    <n v="21"/>
  </r>
  <r>
    <n v="0"/>
    <n v="0"/>
    <n v="0"/>
    <m/>
    <m/>
    <m/>
    <x v="11"/>
    <n v="-0.35"/>
    <n v="1.35"/>
    <n v="47.605400000000003"/>
    <n v="34"/>
    <n v="1"/>
    <n v="136"/>
  </r>
  <r>
    <n v="0"/>
    <n v="0"/>
    <n v="0"/>
    <m/>
    <m/>
    <m/>
    <x v="12"/>
    <n v="-0.25"/>
    <n v="1.5"/>
    <n v="47.790399999999998"/>
    <n v="19"/>
    <n v="11"/>
    <n v="31"/>
  </r>
  <r>
    <n v="0"/>
    <n v="0"/>
    <n v="0"/>
    <m/>
    <m/>
    <m/>
    <x v="13"/>
    <m/>
    <m/>
    <n v="47.993200000000002"/>
    <n v="0"/>
    <n v="0"/>
    <n v="42"/>
  </r>
  <r>
    <n v="0"/>
    <n v="0"/>
    <n v="0"/>
    <m/>
    <m/>
    <m/>
    <x v="14"/>
    <n v="-0.15"/>
    <n v="1.7"/>
    <n v="47.004199999999997"/>
    <n v="53"/>
    <n v="-22"/>
    <n v="28"/>
  </r>
  <r>
    <n v="0"/>
    <n v="0"/>
    <n v="0"/>
    <m/>
    <m/>
    <m/>
    <x v="15"/>
    <n v="-0.35"/>
    <n v="1.35"/>
    <n v="45.533200000000001"/>
    <n v="11"/>
    <n v="-2"/>
    <n v="19"/>
  </r>
  <r>
    <n v="25"/>
    <n v="0"/>
    <n v="0"/>
    <n v="114.9687"/>
    <m/>
    <m/>
    <x v="16"/>
    <n v="-0.05"/>
    <n v="1.75"/>
    <n v="45.898899999999998"/>
    <n v="628"/>
    <n v="64"/>
    <n v="295"/>
  </r>
  <r>
    <n v="0"/>
    <n v="0"/>
    <n v="0"/>
    <m/>
    <m/>
    <m/>
    <x v="17"/>
    <m/>
    <m/>
    <n v="44.497300000000003"/>
    <n v="0"/>
    <n v="0"/>
    <n v="23"/>
  </r>
  <r>
    <n v="0"/>
    <n v="0"/>
    <n v="0"/>
    <m/>
    <m/>
    <m/>
    <x v="18"/>
    <n v="-0.4"/>
    <n v="1.55"/>
    <n v="44.296199999999999"/>
    <n v="32"/>
    <n v="-4"/>
    <n v="33"/>
  </r>
  <r>
    <n v="0"/>
    <n v="0"/>
    <n v="0"/>
    <m/>
    <m/>
    <m/>
    <x v="19"/>
    <n v="-0.15"/>
    <n v="1.85"/>
    <n v="44.429099999999998"/>
    <n v="3"/>
    <n v="3"/>
    <n v="24"/>
  </r>
  <r>
    <n v="0"/>
    <n v="0"/>
    <n v="0"/>
    <m/>
    <m/>
    <m/>
    <x v="20"/>
    <n v="-0.2"/>
    <n v="1.65"/>
    <n v="43.339599999999997"/>
    <n v="86"/>
    <n v="-47"/>
    <n v="172"/>
  </r>
  <r>
    <n v="0"/>
    <n v="0"/>
    <n v="0"/>
    <m/>
    <m/>
    <m/>
    <x v="21"/>
    <n v="-0.25"/>
    <n v="1.75"/>
    <n v="43.087299999999999"/>
    <n v="459"/>
    <n v="68"/>
    <n v="430"/>
  </r>
  <r>
    <n v="0"/>
    <n v="0"/>
    <n v="0"/>
    <m/>
    <m/>
    <m/>
    <x v="22"/>
    <n v="-0.65"/>
    <n v="1.45"/>
    <n v="41.485199999999999"/>
    <n v="28"/>
    <n v="3"/>
    <n v="21"/>
  </r>
  <r>
    <n v="0"/>
    <n v="0"/>
    <n v="0"/>
    <m/>
    <m/>
    <m/>
    <x v="23"/>
    <n v="-0.3"/>
    <n v="1.7"/>
    <n v="41.633699999999997"/>
    <n v="4"/>
    <n v="-3"/>
    <n v="37"/>
  </r>
  <r>
    <n v="0"/>
    <n v="0"/>
    <n v="0"/>
    <m/>
    <m/>
    <m/>
    <x v="24"/>
    <n v="-0.05"/>
    <n v="1.95"/>
    <n v="41.676299999999998"/>
    <n v="3"/>
    <n v="0"/>
    <n v="221"/>
  </r>
  <r>
    <n v="0"/>
    <n v="0"/>
    <n v="0"/>
    <m/>
    <m/>
    <m/>
    <x v="25"/>
    <m/>
    <m/>
    <n v="39.936700000000002"/>
    <n v="0"/>
    <n v="0"/>
    <n v="43"/>
  </r>
  <r>
    <n v="124"/>
    <n v="0"/>
    <n v="0"/>
    <n v="98.412800000000004"/>
    <m/>
    <m/>
    <x v="26"/>
    <n v="-0.25"/>
    <n v="1.65"/>
    <n v="39.561199999999999"/>
    <n v="6896"/>
    <n v="110"/>
    <n v="6368"/>
  </r>
  <r>
    <n v="0"/>
    <n v="0"/>
    <n v="0"/>
    <m/>
    <m/>
    <m/>
    <x v="27"/>
    <n v="-0.3"/>
    <n v="1.7"/>
    <n v="39.065800000000003"/>
    <n v="72"/>
    <n v="16"/>
    <n v="81"/>
  </r>
  <r>
    <n v="0"/>
    <n v="0"/>
    <n v="0"/>
    <m/>
    <m/>
    <m/>
    <x v="28"/>
    <m/>
    <m/>
    <n v="39.448599999999999"/>
    <n v="0"/>
    <n v="0"/>
    <n v="33"/>
  </r>
  <r>
    <n v="0"/>
    <n v="0"/>
    <n v="0"/>
    <m/>
    <m/>
    <m/>
    <x v="29"/>
    <m/>
    <m/>
    <n v="37.869900000000001"/>
    <n v="0"/>
    <n v="0"/>
    <n v="180"/>
  </r>
  <r>
    <n v="0"/>
    <n v="0"/>
    <n v="0"/>
    <m/>
    <m/>
    <m/>
    <x v="30"/>
    <m/>
    <m/>
    <n v="38.544899999999998"/>
    <n v="0"/>
    <n v="0"/>
    <n v="51"/>
  </r>
  <r>
    <n v="488"/>
    <n v="0"/>
    <n v="0"/>
    <n v="98.297300000000007"/>
    <m/>
    <m/>
    <x v="31"/>
    <n v="-0.3"/>
    <n v="1.9"/>
    <n v="37.166699999999999"/>
    <n v="4758"/>
    <n v="306"/>
    <n v="848"/>
  </r>
  <r>
    <n v="0"/>
    <n v="0"/>
    <n v="0"/>
    <m/>
    <m/>
    <m/>
    <x v="32"/>
    <n v="0.05"/>
    <n v="2.2000000000000002"/>
    <n v="36.2562"/>
    <n v="77"/>
    <n v="0"/>
    <n v="81"/>
  </r>
  <r>
    <n v="0"/>
    <n v="0"/>
    <n v="0"/>
    <m/>
    <m/>
    <m/>
    <x v="33"/>
    <n v="-0.15"/>
    <n v="2.1"/>
    <n v="35.988599999999998"/>
    <n v="101"/>
    <n v="-5"/>
    <n v="34"/>
  </r>
  <r>
    <n v="0"/>
    <n v="0"/>
    <n v="0"/>
    <m/>
    <m/>
    <m/>
    <x v="34"/>
    <n v="-0.3"/>
    <n v="2"/>
    <n v="35.505899999999997"/>
    <n v="250"/>
    <n v="0"/>
    <n v="60"/>
  </r>
  <r>
    <n v="0"/>
    <n v="0"/>
    <n v="0"/>
    <m/>
    <m/>
    <m/>
    <x v="35"/>
    <n v="-0.2"/>
    <n v="2.15"/>
    <n v="35.0199"/>
    <n v="57"/>
    <n v="12"/>
    <n v="38"/>
  </r>
  <r>
    <n v="14"/>
    <n v="0"/>
    <n v="0"/>
    <n v="84.958399999999997"/>
    <m/>
    <m/>
    <x v="36"/>
    <n v="-0.25"/>
    <n v="2.0499999999999998"/>
    <n v="34.2224"/>
    <n v="5823"/>
    <n v="470"/>
    <n v="5758"/>
  </r>
  <r>
    <n v="0"/>
    <n v="0"/>
    <n v="0"/>
    <m/>
    <m/>
    <m/>
    <x v="37"/>
    <n v="-0.2"/>
    <n v="2.25"/>
    <n v="33.958599999999997"/>
    <n v="1321"/>
    <n v="867"/>
    <n v="944"/>
  </r>
  <r>
    <n v="0"/>
    <n v="0"/>
    <n v="0"/>
    <m/>
    <m/>
    <m/>
    <x v="38"/>
    <m/>
    <m/>
    <n v="32.816600000000001"/>
    <n v="0"/>
    <n v="0"/>
    <n v="42"/>
  </r>
  <r>
    <n v="0"/>
    <n v="0"/>
    <n v="0"/>
    <m/>
    <m/>
    <m/>
    <x v="39"/>
    <n v="-0.1"/>
    <n v="2.35"/>
    <n v="32.966200000000001"/>
    <n v="260"/>
    <n v="42"/>
    <n v="118"/>
  </r>
  <r>
    <n v="0"/>
    <n v="0"/>
    <n v="0"/>
    <m/>
    <m/>
    <m/>
    <x v="40"/>
    <n v="-0.4"/>
    <n v="2.2999999999999998"/>
    <n v="32.128999999999998"/>
    <n v="175"/>
    <n v="13"/>
    <n v="251"/>
  </r>
  <r>
    <n v="0"/>
    <n v="0"/>
    <n v="0"/>
    <m/>
    <m/>
    <m/>
    <x v="41"/>
    <n v="-0.5"/>
    <n v="2.2999999999999998"/>
    <n v="31.677199999999999"/>
    <n v="13337"/>
    <n v="-746"/>
    <n v="6532"/>
  </r>
  <r>
    <n v="0"/>
    <n v="0"/>
    <n v="0"/>
    <m/>
    <m/>
    <m/>
    <x v="42"/>
    <n v="-0.35"/>
    <n v="2.4"/>
    <n v="31.358499999999999"/>
    <n v="378"/>
    <n v="-75"/>
    <n v="712"/>
  </r>
  <r>
    <n v="0"/>
    <n v="0"/>
    <n v="0"/>
    <m/>
    <m/>
    <m/>
    <x v="43"/>
    <n v="-0.55000000000000004"/>
    <n v="2.4"/>
    <n v="30.661300000000001"/>
    <n v="184"/>
    <n v="-9"/>
    <n v="162"/>
  </r>
  <r>
    <n v="0"/>
    <n v="0"/>
    <n v="0"/>
    <m/>
    <m/>
    <m/>
    <x v="44"/>
    <n v="-0.4"/>
    <n v="2.5499999999999998"/>
    <n v="30.403600000000001"/>
    <n v="292"/>
    <n v="-11"/>
    <n v="254"/>
  </r>
  <r>
    <n v="0"/>
    <n v="0"/>
    <n v="0"/>
    <m/>
    <m/>
    <m/>
    <x v="45"/>
    <n v="-0.4"/>
    <n v="2.7"/>
    <n v="29.646799999999999"/>
    <n v="523"/>
    <n v="84"/>
    <n v="540"/>
  </r>
  <r>
    <n v="14"/>
    <n v="0"/>
    <n v="0"/>
    <n v="83.784099999999995"/>
    <m/>
    <m/>
    <x v="46"/>
    <n v="-0.45"/>
    <n v="2.6"/>
    <n v="28.879000000000001"/>
    <n v="22127"/>
    <n v="1231"/>
    <n v="13386"/>
  </r>
  <r>
    <n v="0"/>
    <n v="0"/>
    <n v="0"/>
    <m/>
    <m/>
    <m/>
    <x v="47"/>
    <n v="-0.45"/>
    <n v="2.7"/>
    <n v="28.346900000000002"/>
    <n v="754"/>
    <n v="-14"/>
    <n v="312"/>
  </r>
  <r>
    <n v="0"/>
    <n v="0"/>
    <n v="0"/>
    <m/>
    <m/>
    <m/>
    <x v="48"/>
    <n v="-0.6"/>
    <n v="2.65"/>
    <n v="27.732700000000001"/>
    <n v="1677"/>
    <n v="2"/>
    <n v="2706"/>
  </r>
  <r>
    <n v="0"/>
    <n v="0"/>
    <n v="0"/>
    <m/>
    <m/>
    <m/>
    <x v="49"/>
    <n v="-0.6"/>
    <n v="2.85"/>
    <n v="27.264199999999999"/>
    <n v="3340"/>
    <n v="-266"/>
    <n v="516"/>
  </r>
  <r>
    <n v="0"/>
    <n v="0"/>
    <n v="0"/>
    <m/>
    <m/>
    <m/>
    <x v="50"/>
    <n v="-0.75"/>
    <n v="2.9"/>
    <n v="26.684999999999999"/>
    <n v="1407"/>
    <n v="-22"/>
    <n v="663"/>
  </r>
  <r>
    <n v="0"/>
    <n v="0"/>
    <n v="0"/>
    <m/>
    <m/>
    <m/>
    <x v="51"/>
    <n v="-0.6"/>
    <n v="2.95"/>
    <n v="26.038499999999999"/>
    <n v="25683"/>
    <n v="984"/>
    <n v="14061"/>
  </r>
  <r>
    <n v="0"/>
    <n v="0"/>
    <n v="0"/>
    <m/>
    <m/>
    <m/>
    <x v="52"/>
    <n v="-0.6"/>
    <n v="3.05"/>
    <n v="25.632000000000001"/>
    <n v="844"/>
    <n v="16"/>
    <n v="489"/>
  </r>
  <r>
    <n v="0"/>
    <n v="0"/>
    <n v="0"/>
    <m/>
    <m/>
    <m/>
    <x v="53"/>
    <n v="-0.65"/>
    <n v="3.3"/>
    <n v="24.9376"/>
    <n v="1144"/>
    <n v="-54"/>
    <n v="870"/>
  </r>
  <r>
    <n v="0"/>
    <n v="0"/>
    <n v="0"/>
    <m/>
    <m/>
    <m/>
    <x v="54"/>
    <n v="-0.8"/>
    <n v="3.1"/>
    <n v="24.377300000000002"/>
    <n v="2430"/>
    <n v="209"/>
    <n v="1466"/>
  </r>
  <r>
    <n v="3"/>
    <n v="0"/>
    <n v="0"/>
    <n v="53.656999999999996"/>
    <m/>
    <m/>
    <x v="55"/>
    <n v="-1.05"/>
    <n v="3.15"/>
    <n v="23.720400000000001"/>
    <n v="2252"/>
    <n v="-16"/>
    <n v="988"/>
  </r>
  <r>
    <n v="534"/>
    <n v="0"/>
    <n v="0"/>
    <n v="67.119299999999996"/>
    <m/>
    <m/>
    <x v="56"/>
    <n v="-0.95"/>
    <n v="3.5"/>
    <n v="23.313400000000001"/>
    <n v="26609"/>
    <n v="-173"/>
    <n v="28510"/>
  </r>
  <r>
    <n v="0"/>
    <n v="0"/>
    <n v="0"/>
    <m/>
    <m/>
    <m/>
    <x v="57"/>
    <n v="-1.05"/>
    <n v="3.5"/>
    <n v="22.561"/>
    <n v="3184"/>
    <n v="82"/>
    <n v="1521"/>
  </r>
  <r>
    <n v="0"/>
    <n v="0"/>
    <n v="0"/>
    <m/>
    <m/>
    <m/>
    <x v="58"/>
    <n v="-1.35"/>
    <n v="3.5"/>
    <n v="21.973600000000001"/>
    <n v="8005"/>
    <n v="-730"/>
    <n v="2282"/>
  </r>
  <r>
    <n v="0"/>
    <n v="0"/>
    <n v="0"/>
    <m/>
    <m/>
    <m/>
    <x v="59"/>
    <n v="-1.2"/>
    <n v="3.6"/>
    <n v="21.334"/>
    <n v="7208"/>
    <n v="-78"/>
    <n v="6255"/>
  </r>
  <r>
    <n v="0"/>
    <n v="0"/>
    <n v="0"/>
    <m/>
    <m/>
    <m/>
    <x v="60"/>
    <n v="-1.1000000000000001"/>
    <n v="4.0999999999999996"/>
    <n v="21.000699999999998"/>
    <n v="3940"/>
    <n v="-31"/>
    <n v="1504"/>
  </r>
  <r>
    <n v="6"/>
    <n v="0"/>
    <n v="0"/>
    <n v="57.947400000000002"/>
    <m/>
    <m/>
    <x v="61"/>
    <n v="-1.1499999999999999"/>
    <n v="4.3499999999999996"/>
    <n v="20.415500000000002"/>
    <n v="44081"/>
    <n v="2783"/>
    <n v="18899"/>
  </r>
  <r>
    <n v="1"/>
    <n v="0"/>
    <n v="0"/>
    <n v="0"/>
    <m/>
    <m/>
    <x v="62"/>
    <n v="-1.3"/>
    <n v="4.75"/>
    <n v="20.046900000000001"/>
    <n v="9093"/>
    <n v="192"/>
    <n v="3253"/>
  </r>
  <r>
    <n v="0"/>
    <n v="0"/>
    <n v="0"/>
    <m/>
    <m/>
    <m/>
    <x v="63"/>
    <n v="-1.2"/>
    <n v="5.25"/>
    <n v="19.568000000000001"/>
    <n v="11812"/>
    <n v="1645"/>
    <n v="4138"/>
  </r>
  <r>
    <n v="10"/>
    <n v="0"/>
    <n v="0"/>
    <n v="67.819999999999993"/>
    <m/>
    <m/>
    <x v="64"/>
    <n v="-1.2"/>
    <n v="5.7"/>
    <n v="19.053999999999998"/>
    <n v="9167"/>
    <n v="-548"/>
    <n v="3060"/>
  </r>
  <r>
    <n v="5"/>
    <n v="0"/>
    <n v="0"/>
    <n v="43.9617"/>
    <m/>
    <m/>
    <x v="65"/>
    <n v="-1.1499999999999999"/>
    <n v="6.35"/>
    <n v="18.751899999999999"/>
    <n v="10887"/>
    <n v="-221"/>
    <n v="2870"/>
  </r>
  <r>
    <n v="284"/>
    <n v="-44"/>
    <n v="104"/>
    <n v="28.0093"/>
    <n v="2210"/>
    <n v="-500.55"/>
    <x v="66"/>
    <n v="-0.6"/>
    <n v="7.2"/>
    <n v="18.3901"/>
    <n v="96972"/>
    <n v="529"/>
    <n v="43039"/>
  </r>
  <r>
    <n v="1"/>
    <n v="0"/>
    <n v="0"/>
    <n v="0"/>
    <m/>
    <m/>
    <x v="67"/>
    <n v="-0.35"/>
    <n v="8"/>
    <n v="17.8"/>
    <n v="17055"/>
    <n v="791"/>
    <n v="6700"/>
  </r>
  <r>
    <n v="8"/>
    <n v="0"/>
    <n v="0"/>
    <n v="0"/>
    <m/>
    <m/>
    <x v="68"/>
    <n v="0.25"/>
    <n v="9.1999999999999993"/>
    <n v="17.636399999999998"/>
    <n v="22663"/>
    <n v="1594"/>
    <n v="8576"/>
  </r>
  <r>
    <n v="15"/>
    <n v="-4"/>
    <n v="12"/>
    <n v="27.6219"/>
    <n v="1952.75"/>
    <n v="-297.25"/>
    <x v="69"/>
    <n v="0.35"/>
    <n v="10.7"/>
    <n v="17.2912"/>
    <n v="25112"/>
    <n v="2229"/>
    <n v="9999"/>
  </r>
  <r>
    <n v="2"/>
    <n v="0"/>
    <n v="0"/>
    <n v="69.557699999999997"/>
    <m/>
    <m/>
    <x v="70"/>
    <n v="1.1000000000000001"/>
    <n v="12.85"/>
    <n v="16.872699999999998"/>
    <n v="14658"/>
    <n v="1302"/>
    <n v="4772"/>
  </r>
  <r>
    <n v="251"/>
    <n v="-3"/>
    <n v="29"/>
    <n v="24.4773"/>
    <n v="1720"/>
    <n v="-430.15"/>
    <x v="71"/>
    <n v="1.9"/>
    <n v="15.2"/>
    <n v="16.733499999999999"/>
    <n v="115474"/>
    <n v="13250"/>
    <n v="46233"/>
  </r>
  <r>
    <n v="45"/>
    <n v="0"/>
    <n v="0"/>
    <n v="50.293399999999998"/>
    <m/>
    <m/>
    <x v="72"/>
    <n v="2.85"/>
    <n v="18.3"/>
    <n v="16.348400000000002"/>
    <n v="27364"/>
    <n v="2969"/>
    <n v="13497"/>
  </r>
  <r>
    <n v="15"/>
    <n v="-2"/>
    <n v="17"/>
    <n v="23.294"/>
    <n v="1554.35"/>
    <n v="-490.4"/>
    <x v="73"/>
    <n v="4.3"/>
    <n v="22.75"/>
    <n v="16.205100000000002"/>
    <n v="28145"/>
    <n v="3817"/>
    <n v="8649"/>
  </r>
  <r>
    <n v="16"/>
    <n v="0"/>
    <n v="10"/>
    <n v="21.146999999999998"/>
    <n v="1440"/>
    <n v="-475"/>
    <x v="74"/>
    <n v="6.35"/>
    <n v="28"/>
    <n v="16.1355"/>
    <n v="34963"/>
    <n v="5095"/>
    <n v="11302"/>
  </r>
  <r>
    <n v="75"/>
    <n v="10"/>
    <n v="45"/>
    <n v="21.733899999999998"/>
    <n v="1362.15"/>
    <n v="-400.95"/>
    <x v="75"/>
    <n v="8.3000000000000007"/>
    <n v="34.549999999999997"/>
    <n v="16.090499999999999"/>
    <n v="27670"/>
    <n v="2121"/>
    <n v="6912"/>
  </r>
  <r>
    <n v="857"/>
    <n v="104"/>
    <n v="623"/>
    <n v="18.9969"/>
    <n v="1260"/>
    <n v="-438.35"/>
    <x v="76"/>
    <n v="11.5"/>
    <n v="42.7"/>
    <n v="15.9353"/>
    <n v="127523"/>
    <n v="4673"/>
    <n v="37397"/>
  </r>
  <r>
    <n v="131"/>
    <n v="-3"/>
    <n v="104"/>
    <n v="20.189699999999998"/>
    <n v="1173.9000000000001"/>
    <n v="-426.9"/>
    <x v="77"/>
    <n v="15.45"/>
    <n v="52.5"/>
    <n v="15.642899999999999"/>
    <n v="36583"/>
    <n v="1497"/>
    <n v="6949"/>
  </r>
  <r>
    <n v="126"/>
    <n v="27"/>
    <n v="254"/>
    <n v="18.762"/>
    <n v="1063.8"/>
    <n v="-433.6"/>
    <x v="78"/>
    <n v="19.3"/>
    <n v="63.65"/>
    <n v="15.5166"/>
    <n v="48517"/>
    <n v="3392"/>
    <n v="13610"/>
  </r>
  <r>
    <n v="184"/>
    <n v="23"/>
    <n v="433"/>
    <n v="20.066199999999998"/>
    <n v="1014.3"/>
    <n v="-414.8"/>
    <x v="79"/>
    <n v="25.4"/>
    <n v="77.8"/>
    <n v="15.631600000000001"/>
    <n v="51222"/>
    <n v="1548"/>
    <n v="8860"/>
  </r>
  <r>
    <n v="205"/>
    <n v="96"/>
    <n v="508"/>
    <n v="18.559699999999999"/>
    <n v="897.05"/>
    <n v="-439.7"/>
    <x v="80"/>
    <n v="32.049999999999997"/>
    <n v="95.25"/>
    <n v="15.6127"/>
    <n v="77280"/>
    <n v="9807"/>
    <n v="15336"/>
  </r>
  <r>
    <n v="1566"/>
    <n v="209"/>
    <n v="4336"/>
    <n v="17.340599999999998"/>
    <n v="819.8"/>
    <n v="-427.45"/>
    <x v="81"/>
    <n v="42.25"/>
    <n v="115.35"/>
    <n v="15.535399999999999"/>
    <n v="115568"/>
    <n v="3990"/>
    <n v="23961"/>
  </r>
  <r>
    <n v="856"/>
    <n v="592"/>
    <n v="2008"/>
    <n v="17.3858"/>
    <n v="744.7"/>
    <n v="-406.65"/>
    <x v="82"/>
    <n v="49.5"/>
    <n v="136.85"/>
    <n v="15.462199999999999"/>
    <n v="59496"/>
    <n v="4798"/>
    <n v="11313"/>
  </r>
  <r>
    <n v="850"/>
    <n v="618"/>
    <n v="2879"/>
    <n v="17.038"/>
    <n v="671.95"/>
    <n v="-395.95"/>
    <x v="83"/>
    <n v="62.35"/>
    <n v="164.5"/>
    <n v="15.3764"/>
    <n v="58203"/>
    <n v="3583"/>
    <n v="10902"/>
  </r>
  <r>
    <n v="2645"/>
    <n v="1964"/>
    <n v="7993"/>
    <n v="16.833400000000001"/>
    <n v="606.1"/>
    <n v="-380.7"/>
    <x v="84"/>
    <n v="74.400000000000006"/>
    <n v="194.6"/>
    <n v="15.051"/>
    <n v="87506"/>
    <n v="6847"/>
    <n v="13212"/>
  </r>
  <r>
    <n v="3135"/>
    <n v="2612"/>
    <n v="12648"/>
    <n v="16.953800000000001"/>
    <n v="538.75"/>
    <n v="-370.75"/>
    <x v="85"/>
    <n v="88.55"/>
    <n v="228.95"/>
    <n v="15.282400000000001"/>
    <n v="81244"/>
    <n v="7397"/>
    <n v="12613"/>
  </r>
  <r>
    <n v="20735"/>
    <n v="15431"/>
    <n v="64807"/>
    <n v="16.811"/>
    <n v="476.05"/>
    <n v="-361.7"/>
    <x v="86"/>
    <n v="104.6"/>
    <n v="267.75"/>
    <n v="15.2188"/>
    <n v="221434"/>
    <n v="8382"/>
    <n v="35709"/>
  </r>
  <r>
    <n v="13569"/>
    <n v="12446"/>
    <n v="59967"/>
    <n v="16.433199999999999"/>
    <n v="419.1"/>
    <n v="-345.25"/>
    <x v="87"/>
    <n v="121.45"/>
    <n v="310.75"/>
    <n v="15.1206"/>
    <n v="162571"/>
    <n v="14128"/>
    <n v="24935"/>
  </r>
  <r>
    <n v="37313"/>
    <n v="34904"/>
    <n v="156160"/>
    <n v="16.289400000000001"/>
    <n v="364.65"/>
    <n v="-329.8"/>
    <x v="88"/>
    <n v="137.80000000000001"/>
    <n v="356"/>
    <n v="15.0602"/>
    <n v="240826"/>
    <n v="20551"/>
    <n v="34929"/>
  </r>
  <r>
    <n v="38235"/>
    <n v="33647"/>
    <n v="144900"/>
    <n v="16.157499999999999"/>
    <n v="315.05"/>
    <n v="-309.25"/>
    <x v="89"/>
    <n v="156.94999999999999"/>
    <n v="407.35"/>
    <n v="14.8439"/>
    <n v="203334"/>
    <n v="6751"/>
    <n v="23455"/>
  </r>
  <r>
    <n v="35313"/>
    <n v="23609"/>
    <n v="115815"/>
    <n v="16.0167"/>
    <n v="269.45"/>
    <n v="-289.85000000000002"/>
    <x v="90"/>
    <n v="175.7"/>
    <n v="460.45"/>
    <n v="14.710800000000001"/>
    <n v="144435"/>
    <n v="-3410"/>
    <n v="16530"/>
  </r>
  <r>
    <n v="69848"/>
    <n v="33600"/>
    <n v="204162"/>
    <n v="15.9621"/>
    <n v="228.6"/>
    <n v="-269.8"/>
    <x v="91"/>
    <n v="195.6"/>
    <n v="519.35"/>
    <n v="13.994999999999999"/>
    <n v="181291"/>
    <n v="-8019"/>
    <n v="31479"/>
  </r>
  <r>
    <n v="39104"/>
    <n v="13201"/>
    <n v="92855"/>
    <n v="15.8222"/>
    <n v="191.9"/>
    <n v="-249.55"/>
    <x v="92"/>
    <n v="218.95"/>
    <n v="584.4"/>
    <n v="13.7631"/>
    <n v="75201"/>
    <n v="-8066"/>
    <n v="14657"/>
  </r>
  <r>
    <n v="32295"/>
    <n v="11082"/>
    <n v="74155"/>
    <n v="15.746"/>
    <n v="160.85"/>
    <n v="-228.1"/>
    <x v="93"/>
    <n v="233.55"/>
    <n v="648.20000000000005"/>
    <n v="13.5579"/>
    <n v="42585"/>
    <n v="-8867"/>
    <n v="9759"/>
  </r>
  <r>
    <n v="31346"/>
    <n v="11636"/>
    <n v="68359"/>
    <n v="15.7018"/>
    <n v="133.15"/>
    <n v="-208.3"/>
    <x v="94"/>
    <n v="259.64999999999998"/>
    <n v="723.7"/>
    <n v="13.8508"/>
    <n v="18288"/>
    <n v="-1976"/>
    <n v="11226"/>
  </r>
  <r>
    <n v="20630"/>
    <n v="6143"/>
    <n v="48203"/>
    <n v="15.769"/>
    <n v="110.3"/>
    <n v="-187"/>
    <x v="95"/>
    <n v="279.14999999999998"/>
    <n v="799.45"/>
    <n v="13.565799999999999"/>
    <n v="10711"/>
    <n v="-549"/>
    <n v="4708"/>
  </r>
  <r>
    <n v="58087"/>
    <n v="20500"/>
    <n v="137531"/>
    <n v="15.6791"/>
    <n v="91.05"/>
    <n v="-166.45"/>
    <x v="96"/>
    <n v="301.95"/>
    <n v="882.1"/>
    <n v="13.314"/>
    <n v="23089"/>
    <n v="-1614"/>
    <n v="12210"/>
  </r>
  <r>
    <n v="16370"/>
    <n v="8423"/>
    <n v="45043"/>
    <n v="15.7143"/>
    <n v="73.849999999999994"/>
    <n v="-147.30000000000001"/>
    <x v="97"/>
    <n v="330.4"/>
    <n v="972.3"/>
    <n v="11.95"/>
    <n v="2804"/>
    <n v="-141"/>
    <n v="1175"/>
  </r>
  <r>
    <n v="18905"/>
    <n v="6434"/>
    <n v="58395"/>
    <n v="15.6732"/>
    <n v="60.2"/>
    <n v="-127.05"/>
    <x v="98"/>
    <n v="332.85"/>
    <n v="1050"/>
    <n v="11.4884"/>
    <n v="1581"/>
    <n v="-329"/>
    <n v="729"/>
  </r>
  <r>
    <n v="14117"/>
    <n v="5048"/>
    <n v="40711"/>
    <n v="15.6953"/>
    <n v="48"/>
    <n v="-110.85"/>
    <x v="99"/>
    <n v="360.8"/>
    <n v="1143.3"/>
    <n v="9.6397999999999993"/>
    <n v="1758"/>
    <n v="-536"/>
    <n v="668"/>
  </r>
  <r>
    <n v="13248"/>
    <n v="3176"/>
    <n v="42059"/>
    <n v="15.850300000000001"/>
    <n v="39.299999999999997"/>
    <n v="-94.6"/>
    <x v="100"/>
    <n v="370.25"/>
    <n v="1235"/>
    <n v="9.4954000000000001"/>
    <n v="358"/>
    <n v="-17"/>
    <n v="478"/>
  </r>
  <r>
    <n v="47445"/>
    <n v="25957"/>
    <n v="135494"/>
    <n v="15.8118"/>
    <n v="31.45"/>
    <n v="-80.3"/>
    <x v="101"/>
    <n v="389.9"/>
    <n v="1325"/>
    <n v="0"/>
    <n v="2339"/>
    <n v="642"/>
    <n v="1949"/>
  </r>
  <r>
    <n v="14352"/>
    <n v="5005"/>
    <n v="49947"/>
    <n v="16.038799999999998"/>
    <n v="26.05"/>
    <n v="-66.95"/>
    <x v="102"/>
    <n v="399.4"/>
    <n v="1425"/>
    <n v="0"/>
    <n v="175"/>
    <n v="33"/>
    <n v="348"/>
  </r>
  <r>
    <n v="10720"/>
    <n v="3027"/>
    <n v="33506"/>
    <n v="16.125599999999999"/>
    <n v="21.4"/>
    <n v="-54.65"/>
    <x v="103"/>
    <n v="382.85"/>
    <n v="1478.2"/>
    <n v="0"/>
    <n v="124"/>
    <n v="18"/>
    <n v="272"/>
  </r>
  <r>
    <n v="10722"/>
    <n v="2886"/>
    <n v="39327"/>
    <n v="16.3581"/>
    <n v="17.899999999999999"/>
    <n v="-45.05"/>
    <x v="104"/>
    <n v="414.15"/>
    <n v="1595.75"/>
    <n v="0"/>
    <n v="127"/>
    <n v="15"/>
    <n v="324"/>
  </r>
  <r>
    <n v="10208"/>
    <n v="416"/>
    <n v="29005"/>
    <n v="16.5547"/>
    <n v="14.65"/>
    <n v="-35.9"/>
    <x v="105"/>
    <n v="430.1"/>
    <n v="1697.95"/>
    <n v="0"/>
    <n v="70"/>
    <n v="37"/>
    <n v="299"/>
  </r>
  <r>
    <n v="52469"/>
    <n v="6435"/>
    <n v="133162"/>
    <n v="16.937799999999999"/>
    <n v="12.5"/>
    <n v="-28.75"/>
    <x v="106"/>
    <n v="445.45"/>
    <n v="1800"/>
    <n v="0"/>
    <n v="1213"/>
    <n v="-675"/>
    <n v="1326"/>
  </r>
  <r>
    <n v="7987"/>
    <n v="486"/>
    <n v="31292"/>
    <n v="17.259599999999999"/>
    <n v="10.8"/>
    <n v="-23.7"/>
    <x v="107"/>
    <n v="433.75"/>
    <n v="1885.45"/>
    <n v="0"/>
    <n v="26"/>
    <n v="10"/>
    <n v="169"/>
  </r>
  <r>
    <n v="12284"/>
    <n v="2609"/>
    <n v="37031"/>
    <n v="17.566800000000001"/>
    <n v="9.25"/>
    <n v="-18.75"/>
    <x v="108"/>
    <m/>
    <m/>
    <n v="0"/>
    <n v="0"/>
    <n v="0"/>
    <n v="108"/>
  </r>
  <r>
    <n v="15212"/>
    <n v="2387"/>
    <n v="29484"/>
    <n v="17.6922"/>
    <n v="8.0500000000000007"/>
    <n v="-14.5"/>
    <x v="109"/>
    <m/>
    <m/>
    <n v="0"/>
    <n v="0"/>
    <n v="0"/>
    <n v="96"/>
  </r>
  <r>
    <n v="7075"/>
    <n v="155"/>
    <n v="17506"/>
    <n v="18.225000000000001"/>
    <n v="7.15"/>
    <n v="-11.85"/>
    <x v="110"/>
    <m/>
    <m/>
    <n v="0"/>
    <n v="0"/>
    <n v="0"/>
    <n v="81"/>
  </r>
  <r>
    <n v="28669"/>
    <n v="4798"/>
    <n v="80459"/>
    <n v="18.3521"/>
    <n v="6.3"/>
    <n v="-9.1999999999999993"/>
    <x v="111"/>
    <n v="440.45"/>
    <n v="2271"/>
    <n v="0"/>
    <n v="3"/>
    <n v="0"/>
    <n v="311"/>
  </r>
  <r>
    <n v="10831"/>
    <n v="1078"/>
    <n v="17939"/>
    <n v="18.843800000000002"/>
    <n v="5.8"/>
    <n v="-7.2"/>
    <x v="112"/>
    <m/>
    <m/>
    <n v="0"/>
    <n v="0"/>
    <n v="0"/>
    <n v="2"/>
  </r>
  <r>
    <n v="8764"/>
    <n v="133"/>
    <n v="16188"/>
    <n v="19.5166"/>
    <n v="5.45"/>
    <n v="-5.7"/>
    <x v="113"/>
    <m/>
    <m/>
    <n v="0"/>
    <n v="0"/>
    <n v="0"/>
    <n v="4"/>
  </r>
  <r>
    <n v="19522"/>
    <n v="-216"/>
    <n v="21201"/>
    <n v="19.873999999999999"/>
    <n v="5.05"/>
    <n v="-4.3499999999999996"/>
    <x v="114"/>
    <m/>
    <m/>
    <n v="0"/>
    <n v="0"/>
    <n v="0"/>
    <n v="3"/>
  </r>
  <r>
    <n v="6474"/>
    <n v="1553"/>
    <n v="16923"/>
    <n v="20.442399999999999"/>
    <n v="5.0999999999999996"/>
    <n v="-3.6"/>
    <x v="115"/>
    <m/>
    <m/>
    <n v="0"/>
    <n v="0"/>
    <n v="0"/>
    <n v="2"/>
  </r>
  <r>
    <n v="48205"/>
    <n v="6696"/>
    <n v="95413"/>
    <n v="20.881499999999999"/>
    <n v="4.8"/>
    <n v="-3.1"/>
    <x v="116"/>
    <n v="470"/>
    <n v="2793.05"/>
    <n v="0"/>
    <n v="17"/>
    <n v="0"/>
    <n v="633"/>
  </r>
  <r>
    <n v="5535"/>
    <n v="1364"/>
    <n v="5654"/>
    <n v="21.451899999999998"/>
    <n v="4.5999999999999996"/>
    <n v="-2.5499999999999998"/>
    <x v="117"/>
    <m/>
    <m/>
    <m/>
    <n v="0"/>
    <n v="0"/>
    <n v="0"/>
  </r>
  <r>
    <n v="6716"/>
    <n v="-282"/>
    <n v="11201"/>
    <n v="21.956700000000001"/>
    <n v="4.4000000000000004"/>
    <n v="-2.0499999999999998"/>
    <x v="118"/>
    <m/>
    <m/>
    <m/>
    <n v="0"/>
    <n v="0"/>
    <n v="0"/>
  </r>
  <r>
    <n v="4271"/>
    <n v="731"/>
    <n v="10212"/>
    <n v="22.4055"/>
    <n v="4.25"/>
    <n v="-1.75"/>
    <x v="119"/>
    <m/>
    <m/>
    <m/>
    <n v="0"/>
    <n v="0"/>
    <n v="0"/>
  </r>
  <r>
    <n v="2496"/>
    <n v="-93"/>
    <n v="7626"/>
    <n v="22.949400000000001"/>
    <n v="4.0999999999999996"/>
    <n v="-1.3"/>
    <x v="120"/>
    <m/>
    <m/>
    <m/>
    <n v="0"/>
    <n v="0"/>
    <n v="0"/>
  </r>
  <r>
    <n v="47145"/>
    <n v="19854"/>
    <n v="90162"/>
    <n v="23.523099999999999"/>
    <n v="4"/>
    <n v="-1.1000000000000001"/>
    <x v="121"/>
    <m/>
    <m/>
    <n v="0"/>
    <n v="0"/>
    <n v="0"/>
    <n v="7"/>
  </r>
  <r>
    <n v="5395"/>
    <n v="-61"/>
    <n v="7161"/>
    <n v="23.9"/>
    <n v="3.8"/>
    <n v="-0.55000000000000004"/>
    <x v="122"/>
    <m/>
    <m/>
    <m/>
    <n v="0"/>
    <n v="0"/>
    <n v="0"/>
  </r>
  <r>
    <n v="2129"/>
    <n v="193"/>
    <n v="1674"/>
    <n v="24.728200000000001"/>
    <n v="3.75"/>
    <n v="-0.4"/>
    <x v="123"/>
    <m/>
    <m/>
    <m/>
    <n v="0"/>
    <n v="0"/>
    <n v="0"/>
  </r>
  <r>
    <n v="2773"/>
    <n v="597"/>
    <n v="4588"/>
    <n v="25.014500000000002"/>
    <n v="3.55"/>
    <n v="-0.3"/>
    <x v="124"/>
    <m/>
    <m/>
    <m/>
    <n v="0"/>
    <n v="0"/>
    <n v="0"/>
  </r>
  <r>
    <n v="1433"/>
    <n v="146"/>
    <n v="2596"/>
    <n v="25.394400000000001"/>
    <n v="3.25"/>
    <n v="-0.25"/>
    <x v="125"/>
    <m/>
    <m/>
    <m/>
    <n v="0"/>
    <n v="0"/>
    <n v="0"/>
  </r>
  <r>
    <n v="32577"/>
    <n v="1771"/>
    <n v="69722"/>
    <n v="25.9498"/>
    <n v="3.2"/>
    <n v="-0.3"/>
    <x v="126"/>
    <n v="331.95"/>
    <n v="3718.95"/>
    <n v="0"/>
    <n v="3"/>
    <n v="1"/>
    <n v="268"/>
  </r>
  <r>
    <n v="797"/>
    <n v="52"/>
    <n v="1516"/>
    <n v="26.372"/>
    <n v="3"/>
    <n v="-0.1"/>
    <x v="127"/>
    <m/>
    <m/>
    <m/>
    <n v="0"/>
    <n v="0"/>
    <n v="0"/>
  </r>
  <r>
    <n v="3826"/>
    <n v="-923"/>
    <n v="6511"/>
    <n v="26.8005"/>
    <n v="2.95"/>
    <n v="-0.05"/>
    <x v="128"/>
    <m/>
    <m/>
    <m/>
    <n v="0"/>
    <n v="0"/>
    <n v="0"/>
  </r>
  <r>
    <n v="2814"/>
    <n v="295"/>
    <n v="1751"/>
    <n v="27.2699"/>
    <n v="2.85"/>
    <n v="-0.05"/>
    <x v="129"/>
    <m/>
    <m/>
    <m/>
    <n v="0"/>
    <n v="0"/>
    <n v="0"/>
  </r>
  <r>
    <n v="1382"/>
    <n v="119"/>
    <n v="2482"/>
    <n v="27.760100000000001"/>
    <n v="2.7"/>
    <n v="-0.05"/>
    <x v="130"/>
    <m/>
    <m/>
    <m/>
    <n v="0"/>
    <n v="0"/>
    <n v="0"/>
  </r>
  <r>
    <n v="11861"/>
    <n v="482"/>
    <n v="14866"/>
    <n v="28.2928"/>
    <n v="2.65"/>
    <n v="-0.05"/>
    <x v="131"/>
    <m/>
    <m/>
    <n v="0"/>
    <n v="0"/>
    <n v="0"/>
    <n v="58"/>
  </r>
  <r>
    <n v="497"/>
    <n v="-20"/>
    <n v="437"/>
    <n v="28.947399999999998"/>
    <n v="2.7"/>
    <n v="-0.05"/>
    <x v="132"/>
    <m/>
    <m/>
    <m/>
    <n v="0"/>
    <n v="0"/>
    <n v="0"/>
  </r>
  <r>
    <n v="876"/>
    <n v="154"/>
    <n v="1122"/>
    <n v="29.318300000000001"/>
    <n v="2.5499999999999998"/>
    <n v="-0.15"/>
    <x v="133"/>
    <m/>
    <m/>
    <n v="102.90300000000001"/>
    <n v="0"/>
    <n v="0"/>
    <n v="1"/>
  </r>
  <r>
    <n v="856"/>
    <n v="327"/>
    <n v="1804"/>
    <n v="29.8855"/>
    <n v="2.5499999999999998"/>
    <n v="0"/>
    <x v="134"/>
    <m/>
    <m/>
    <m/>
    <n v="0"/>
    <n v="0"/>
    <n v="0"/>
  </r>
  <r>
    <n v="767"/>
    <n v="0"/>
    <n v="326"/>
    <n v="29.7605"/>
    <n v="2.1"/>
    <n v="-0.4"/>
    <x v="135"/>
    <m/>
    <m/>
    <m/>
    <n v="0"/>
    <n v="0"/>
    <n v="0"/>
  </r>
  <r>
    <n v="28313"/>
    <n v="1005"/>
    <n v="25278"/>
    <n v="30.521000000000001"/>
    <n v="2.35"/>
    <n v="-0.05"/>
    <x v="136"/>
    <m/>
    <m/>
    <n v="0"/>
    <n v="0"/>
    <n v="0"/>
    <n v="877"/>
  </r>
  <r>
    <n v="254"/>
    <n v="22"/>
    <n v="983"/>
    <n v="30.997699999999998"/>
    <n v="2.25"/>
    <n v="0"/>
    <x v="137"/>
    <m/>
    <m/>
    <m/>
    <n v="0"/>
    <n v="0"/>
    <n v="0"/>
  </r>
  <r>
    <n v="181"/>
    <n v="-43"/>
    <n v="1206"/>
    <n v="31.542899999999999"/>
    <n v="2.25"/>
    <n v="0.1"/>
    <x v="138"/>
    <m/>
    <m/>
    <m/>
    <n v="0"/>
    <n v="0"/>
    <n v="0"/>
  </r>
  <r>
    <n v="2568"/>
    <n v="-14"/>
    <n v="2828"/>
    <n v="31.701000000000001"/>
    <n v="2.1"/>
    <n v="0.2"/>
    <x v="139"/>
    <m/>
    <m/>
    <m/>
    <n v="0"/>
    <n v="0"/>
    <n v="0"/>
  </r>
  <r>
    <n v="765"/>
    <n v="115"/>
    <n v="4856"/>
    <n v="32.237699999999997"/>
    <n v="1.95"/>
    <n v="-0.05"/>
    <x v="140"/>
    <m/>
    <m/>
    <m/>
    <n v="0"/>
    <n v="0"/>
    <n v="0"/>
  </r>
  <r>
    <n v="13935"/>
    <n v="1714"/>
    <n v="13736"/>
    <n v="32.689500000000002"/>
    <n v="2.0499999999999998"/>
    <n v="0.3"/>
    <x v="141"/>
    <m/>
    <m/>
    <n v="0"/>
    <n v="0"/>
    <n v="0"/>
    <n v="1"/>
  </r>
  <r>
    <n v="925"/>
    <n v="530"/>
    <n v="1934"/>
    <n v="33.222000000000001"/>
    <n v="1.95"/>
    <n v="0.05"/>
    <x v="142"/>
    <m/>
    <m/>
    <m/>
    <n v="0"/>
    <n v="0"/>
    <n v="0"/>
  </r>
  <r>
    <n v="2697"/>
    <n v="166"/>
    <n v="3801"/>
    <n v="33.431100000000001"/>
    <n v="1.7"/>
    <n v="0"/>
    <x v="143"/>
    <m/>
    <m/>
    <m/>
    <n v="0"/>
    <n v="0"/>
    <n v="0"/>
  </r>
  <r>
    <n v="220"/>
    <n v="1"/>
    <n v="719"/>
    <n v="34.051200000000001"/>
    <n v="1.75"/>
    <n v="-0.05"/>
    <x v="144"/>
    <m/>
    <m/>
    <m/>
    <n v="0"/>
    <n v="0"/>
    <n v="0"/>
  </r>
  <r>
    <n v="344"/>
    <n v="3"/>
    <n v="360"/>
    <n v="34.343699999999998"/>
    <n v="1.7"/>
    <n v="0"/>
    <x v="145"/>
    <m/>
    <m/>
    <m/>
    <n v="0"/>
    <n v="0"/>
    <n v="0"/>
  </r>
  <r>
    <n v="10033"/>
    <n v="-692"/>
    <n v="25644"/>
    <n v="34.336100000000002"/>
    <n v="1.55"/>
    <n v="0.05"/>
    <x v="146"/>
    <m/>
    <m/>
    <n v="0"/>
    <n v="0"/>
    <n v="0"/>
    <n v="331"/>
  </r>
  <r>
    <n v="351"/>
    <n v="-20"/>
    <n v="198"/>
    <n v="35.309899999999999"/>
    <n v="1.6"/>
    <n v="-0.05"/>
    <x v="147"/>
    <m/>
    <m/>
    <m/>
    <n v="0"/>
    <n v="0"/>
    <n v="0"/>
  </r>
  <r>
    <n v="597"/>
    <n v="237"/>
    <n v="571"/>
    <n v="34.607999999999997"/>
    <n v="1.1499999999999999"/>
    <n v="-0.4"/>
    <x v="148"/>
    <m/>
    <m/>
    <m/>
    <n v="0"/>
    <n v="0"/>
    <n v="0"/>
  </r>
  <r>
    <n v="2748"/>
    <n v="440"/>
    <n v="2655"/>
    <n v="35.507100000000001"/>
    <n v="1.35"/>
    <n v="-0.1"/>
    <x v="149"/>
    <m/>
    <m/>
    <m/>
    <n v="0"/>
    <n v="0"/>
    <n v="0"/>
  </r>
  <r>
    <n v="0"/>
    <n v="0"/>
    <n v="0"/>
    <m/>
    <m/>
    <m/>
    <x v="150"/>
    <m/>
    <m/>
    <m/>
    <n v="0"/>
    <n v="0"/>
    <n v="0"/>
  </r>
  <r>
    <n v="0"/>
    <n v="0"/>
    <n v="0"/>
    <m/>
    <m/>
    <m/>
    <x v="151"/>
    <m/>
    <m/>
    <m/>
    <n v="0"/>
    <n v="0"/>
    <n v="0"/>
  </r>
  <r>
    <n v="0"/>
    <n v="0"/>
    <n v="0"/>
    <m/>
    <m/>
    <m/>
    <x v="152"/>
    <m/>
    <m/>
    <m/>
    <n v="0"/>
    <n v="0"/>
    <n v="0"/>
  </r>
  <r>
    <n v="0"/>
    <n v="0"/>
    <n v="0"/>
    <m/>
    <m/>
    <m/>
    <x v="153"/>
    <m/>
    <m/>
    <m/>
    <n v="0"/>
    <n v="0"/>
    <n v="0"/>
  </r>
  <r>
    <n v="0"/>
    <n v="0"/>
    <n v="0"/>
    <m/>
    <m/>
    <m/>
    <x v="154"/>
    <m/>
    <m/>
    <m/>
    <n v="0"/>
    <n v="0"/>
    <n v="0"/>
  </r>
  <r>
    <n v="0"/>
    <n v="0"/>
    <n v="0"/>
    <m/>
    <m/>
    <m/>
    <x v="155"/>
    <m/>
    <m/>
    <m/>
    <n v="0"/>
    <n v="0"/>
    <n v="0"/>
  </r>
  <r>
    <n v="0"/>
    <n v="0"/>
    <n v="0"/>
    <m/>
    <m/>
    <m/>
    <x v="156"/>
    <m/>
    <m/>
    <m/>
    <n v="0"/>
    <n v="0"/>
    <n v="0"/>
  </r>
  <r>
    <n v="0"/>
    <n v="0"/>
    <n v="0"/>
    <m/>
    <m/>
    <m/>
    <x v="157"/>
    <m/>
    <m/>
    <m/>
    <n v="0"/>
    <n v="0"/>
    <n v="0"/>
  </r>
  <r>
    <n v="0"/>
    <n v="0"/>
    <n v="0"/>
    <m/>
    <m/>
    <m/>
    <x v="158"/>
    <m/>
    <m/>
    <m/>
    <n v="0"/>
    <n v="0"/>
    <n v="0"/>
  </r>
  <r>
    <n v="0"/>
    <n v="0"/>
    <n v="0"/>
    <m/>
    <m/>
    <m/>
    <x v="159"/>
    <m/>
    <m/>
    <m/>
    <n v="0"/>
    <n v="0"/>
    <n v="0"/>
  </r>
  <r>
    <n v="0"/>
    <n v="0"/>
    <n v="0"/>
    <m/>
    <m/>
    <m/>
    <x v="160"/>
    <m/>
    <m/>
    <m/>
    <n v="0"/>
    <n v="0"/>
    <n v="0"/>
  </r>
  <r>
    <n v="0"/>
    <n v="0"/>
    <n v="0"/>
    <m/>
    <m/>
    <m/>
    <x v="161"/>
    <m/>
    <m/>
    <m/>
    <n v="0"/>
    <n v="0"/>
    <n v="0"/>
  </r>
  <r>
    <m/>
    <m/>
    <m/>
    <m/>
    <m/>
    <m/>
    <x v="162"/>
    <m/>
    <m/>
    <m/>
    <m/>
    <m/>
    <m/>
  </r>
  <r>
    <m/>
    <m/>
    <m/>
    <m/>
    <m/>
    <m/>
    <x v="162"/>
    <m/>
    <m/>
    <m/>
    <m/>
    <m/>
    <m/>
  </r>
  <r>
    <m/>
    <m/>
    <m/>
    <m/>
    <m/>
    <m/>
    <x v="162"/>
    <m/>
    <m/>
    <m/>
    <m/>
    <m/>
    <m/>
  </r>
  <r>
    <m/>
    <m/>
    <m/>
    <m/>
    <m/>
    <m/>
    <x v="162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0"/>
    <n v="0"/>
    <n v="0"/>
    <n v="0"/>
    <n v="0"/>
    <n v="0"/>
    <x v="0"/>
    <n v="0"/>
    <n v="0"/>
    <n v="0"/>
    <n v="0"/>
    <n v="0"/>
    <n v="0"/>
  </r>
  <r>
    <n v="0"/>
    <n v="0"/>
    <n v="0"/>
    <n v="0"/>
    <n v="0"/>
    <n v="0"/>
    <x v="1"/>
    <n v="0"/>
    <n v="0"/>
    <n v="0"/>
    <n v="0"/>
    <n v="0"/>
    <n v="0"/>
  </r>
  <r>
    <n v="0"/>
    <n v="0"/>
    <n v="0"/>
    <n v="0"/>
    <n v="0"/>
    <n v="0"/>
    <x v="2"/>
    <n v="0"/>
    <n v="0"/>
    <n v="0"/>
    <n v="0"/>
    <n v="0"/>
    <n v="0"/>
  </r>
  <r>
    <n v="0"/>
    <n v="0"/>
    <n v="0"/>
    <n v="0"/>
    <n v="0"/>
    <n v="0"/>
    <x v="3"/>
    <n v="0"/>
    <n v="0"/>
    <n v="0"/>
    <n v="0"/>
    <n v="0"/>
    <n v="0"/>
  </r>
  <r>
    <n v="0"/>
    <n v="0"/>
    <n v="0"/>
    <n v="0"/>
    <n v="0"/>
    <n v="0"/>
    <x v="4"/>
    <n v="0"/>
    <n v="0"/>
    <n v="0"/>
    <n v="0"/>
    <n v="0"/>
    <n v="0"/>
  </r>
  <r>
    <n v="0"/>
    <n v="0"/>
    <n v="0"/>
    <n v="0"/>
    <n v="0"/>
    <n v="0"/>
    <x v="5"/>
    <n v="0"/>
    <n v="0"/>
    <n v="0"/>
    <n v="0"/>
    <n v="0"/>
    <n v="0"/>
  </r>
  <r>
    <n v="0"/>
    <n v="0"/>
    <n v="0"/>
    <n v="0"/>
    <n v="0"/>
    <n v="0"/>
    <x v="6"/>
    <n v="0"/>
    <n v="0"/>
    <n v="28.36"/>
    <n v="0"/>
    <n v="0"/>
    <n v="7"/>
  </r>
  <r>
    <n v="0"/>
    <n v="0"/>
    <n v="0"/>
    <n v="0"/>
    <n v="0"/>
    <n v="0"/>
    <x v="7"/>
    <n v="0"/>
    <n v="0"/>
    <n v="0"/>
    <n v="0"/>
    <n v="0"/>
    <n v="0"/>
  </r>
  <r>
    <n v="0"/>
    <n v="0"/>
    <n v="0"/>
    <n v="0"/>
    <n v="0"/>
    <n v="0"/>
    <x v="8"/>
    <n v="0"/>
    <n v="0"/>
    <n v="0"/>
    <n v="0"/>
    <n v="0"/>
    <n v="0"/>
  </r>
  <r>
    <n v="0"/>
    <n v="0"/>
    <n v="0"/>
    <n v="0"/>
    <n v="0"/>
    <n v="0"/>
    <x v="9"/>
    <n v="0"/>
    <n v="0"/>
    <n v="0"/>
    <n v="0"/>
    <n v="0"/>
    <n v="0"/>
  </r>
  <r>
    <n v="0"/>
    <n v="0"/>
    <n v="0"/>
    <n v="0"/>
    <n v="0"/>
    <n v="0"/>
    <x v="10"/>
    <n v="0"/>
    <n v="0"/>
    <n v="0"/>
    <n v="0"/>
    <n v="0"/>
    <n v="0"/>
  </r>
  <r>
    <n v="0"/>
    <n v="0"/>
    <n v="0"/>
    <n v="0"/>
    <n v="0"/>
    <n v="0"/>
    <x v="11"/>
    <n v="0"/>
    <n v="0"/>
    <n v="27.13"/>
    <n v="0"/>
    <n v="0"/>
    <n v="45"/>
  </r>
  <r>
    <n v="0"/>
    <n v="0"/>
    <n v="0"/>
    <n v="0"/>
    <n v="0"/>
    <n v="0"/>
    <x v="12"/>
    <n v="0"/>
    <n v="0"/>
    <n v="0"/>
    <n v="0"/>
    <n v="0"/>
    <n v="0"/>
  </r>
  <r>
    <n v="0"/>
    <n v="0"/>
    <n v="0"/>
    <n v="0"/>
    <n v="0"/>
    <n v="0"/>
    <x v="13"/>
    <n v="0"/>
    <n v="0"/>
    <n v="0"/>
    <n v="0"/>
    <n v="0"/>
    <n v="0"/>
  </r>
  <r>
    <n v="0"/>
    <n v="0"/>
    <n v="0"/>
    <n v="0"/>
    <n v="0"/>
    <n v="0"/>
    <x v="14"/>
    <n v="0"/>
    <n v="0"/>
    <n v="0"/>
    <n v="0"/>
    <n v="0"/>
    <n v="0"/>
  </r>
  <r>
    <n v="0"/>
    <n v="0"/>
    <n v="0"/>
    <n v="0"/>
    <n v="0"/>
    <n v="0"/>
    <x v="15"/>
    <n v="0"/>
    <n v="0"/>
    <n v="0"/>
    <n v="0"/>
    <n v="0"/>
    <n v="0"/>
  </r>
  <r>
    <n v="0"/>
    <n v="0"/>
    <n v="0"/>
    <n v="0"/>
    <n v="0"/>
    <n v="0"/>
    <x v="16"/>
    <n v="0"/>
    <n v="0"/>
    <n v="25.63"/>
    <n v="0"/>
    <n v="0"/>
    <n v="2"/>
  </r>
  <r>
    <n v="0"/>
    <n v="0"/>
    <n v="0"/>
    <n v="0"/>
    <n v="0"/>
    <n v="0"/>
    <x v="17"/>
    <n v="0"/>
    <n v="0"/>
    <n v="0"/>
    <n v="0"/>
    <n v="0"/>
    <n v="0"/>
  </r>
  <r>
    <n v="0"/>
    <n v="0"/>
    <n v="0"/>
    <n v="0"/>
    <n v="0"/>
    <n v="0"/>
    <x v="18"/>
    <n v="0.2"/>
    <n v="5.15"/>
    <n v="22.58"/>
    <n v="13"/>
    <n v="1"/>
    <n v="167"/>
  </r>
  <r>
    <n v="0"/>
    <n v="0"/>
    <n v="0"/>
    <n v="0"/>
    <n v="0"/>
    <n v="0"/>
    <x v="19"/>
    <n v="0"/>
    <n v="0"/>
    <n v="0"/>
    <n v="0"/>
    <n v="0"/>
    <n v="0"/>
  </r>
  <r>
    <n v="0"/>
    <n v="0"/>
    <n v="0"/>
    <n v="0"/>
    <n v="0"/>
    <n v="0"/>
    <x v="20"/>
    <n v="-1.55"/>
    <n v="6.25"/>
    <n v="22.35"/>
    <n v="2"/>
    <n v="2"/>
    <n v="13"/>
  </r>
  <r>
    <n v="0"/>
    <n v="0"/>
    <n v="0"/>
    <n v="0"/>
    <n v="0"/>
    <n v="0"/>
    <x v="21"/>
    <n v="0"/>
    <n v="0"/>
    <n v="0"/>
    <n v="0"/>
    <n v="0"/>
    <n v="0"/>
  </r>
  <r>
    <n v="0"/>
    <n v="0"/>
    <n v="0"/>
    <n v="0"/>
    <n v="0"/>
    <n v="0"/>
    <x v="22"/>
    <n v="0"/>
    <n v="6.5"/>
    <n v="21.61"/>
    <n v="2"/>
    <n v="2"/>
    <n v="15"/>
  </r>
  <r>
    <n v="0"/>
    <n v="0"/>
    <n v="0"/>
    <n v="0"/>
    <n v="0"/>
    <n v="0"/>
    <x v="23"/>
    <n v="0"/>
    <n v="0"/>
    <n v="0"/>
    <n v="0"/>
    <n v="0"/>
    <n v="0"/>
  </r>
  <r>
    <n v="0"/>
    <n v="0"/>
    <n v="0"/>
    <n v="0"/>
    <n v="0"/>
    <n v="0"/>
    <x v="24"/>
    <n v="0"/>
    <n v="0"/>
    <n v="21.2"/>
    <n v="0"/>
    <n v="0"/>
    <n v="10"/>
  </r>
  <r>
    <n v="0"/>
    <n v="0"/>
    <n v="0"/>
    <n v="0"/>
    <n v="0"/>
    <n v="0"/>
    <x v="25"/>
    <n v="0"/>
    <n v="0"/>
    <n v="0"/>
    <n v="0"/>
    <n v="0"/>
    <n v="0"/>
  </r>
  <r>
    <n v="0"/>
    <n v="0"/>
    <n v="0"/>
    <n v="0"/>
    <n v="0"/>
    <n v="0"/>
    <x v="26"/>
    <n v="-3"/>
    <n v="5.8"/>
    <n v="19.79"/>
    <n v="5"/>
    <n v="-3"/>
    <n v="6"/>
  </r>
  <r>
    <n v="0"/>
    <n v="0"/>
    <n v="0"/>
    <n v="0"/>
    <n v="0"/>
    <n v="0"/>
    <x v="27"/>
    <n v="0"/>
    <n v="0"/>
    <n v="0"/>
    <n v="0"/>
    <n v="0"/>
    <n v="0"/>
  </r>
  <r>
    <n v="0"/>
    <n v="0"/>
    <n v="0"/>
    <n v="0"/>
    <n v="0"/>
    <n v="0"/>
    <x v="28"/>
    <n v="0"/>
    <n v="0"/>
    <n v="20.149999999999999"/>
    <n v="0"/>
    <n v="0"/>
    <n v="51"/>
  </r>
  <r>
    <n v="0"/>
    <n v="0"/>
    <n v="0"/>
    <n v="0"/>
    <n v="0"/>
    <n v="0"/>
    <x v="29"/>
    <n v="-100.3"/>
    <n v="7"/>
    <n v="0"/>
    <n v="16"/>
    <n v="8"/>
    <n v="8"/>
  </r>
  <r>
    <n v="0"/>
    <n v="0"/>
    <n v="0"/>
    <n v="0"/>
    <n v="0"/>
    <n v="0"/>
    <x v="30"/>
    <n v="0"/>
    <n v="0"/>
    <n v="19.649999999999999"/>
    <n v="0"/>
    <n v="0"/>
    <n v="10"/>
  </r>
  <r>
    <n v="0"/>
    <n v="0"/>
    <n v="0"/>
    <n v="0"/>
    <n v="0"/>
    <n v="0"/>
    <x v="31"/>
    <n v="0"/>
    <n v="0"/>
    <n v="0"/>
    <n v="0"/>
    <n v="0"/>
    <n v="0"/>
  </r>
  <r>
    <n v="0"/>
    <n v="0"/>
    <n v="0"/>
    <n v="0"/>
    <n v="0"/>
    <n v="0"/>
    <x v="32"/>
    <n v="0"/>
    <n v="0"/>
    <n v="19.48"/>
    <n v="0"/>
    <n v="0"/>
    <n v="0"/>
  </r>
  <r>
    <n v="10"/>
    <n v="0"/>
    <n v="0"/>
    <n v="39.51"/>
    <n v="0"/>
    <n v="0"/>
    <x v="33"/>
    <n v="-1.5"/>
    <n v="10.5"/>
    <n v="19.940000000000001"/>
    <n v="1"/>
    <n v="0"/>
    <n v="10"/>
  </r>
  <r>
    <n v="0"/>
    <n v="0"/>
    <n v="0"/>
    <n v="0"/>
    <n v="0"/>
    <n v="0"/>
    <x v="34"/>
    <n v="0"/>
    <n v="0"/>
    <n v="0"/>
    <n v="0"/>
    <n v="0"/>
    <n v="0"/>
  </r>
  <r>
    <n v="0"/>
    <n v="0"/>
    <n v="0"/>
    <n v="0"/>
    <n v="0"/>
    <n v="0"/>
    <x v="35"/>
    <n v="1.55"/>
    <n v="11.6"/>
    <n v="17.64"/>
    <n v="1"/>
    <n v="0"/>
    <n v="3"/>
  </r>
  <r>
    <n v="0"/>
    <n v="0"/>
    <n v="0"/>
    <n v="0"/>
    <n v="0"/>
    <n v="0"/>
    <x v="36"/>
    <n v="-0.05"/>
    <n v="12.15"/>
    <n v="17.32"/>
    <n v="1"/>
    <n v="0"/>
    <n v="11"/>
  </r>
  <r>
    <n v="0"/>
    <n v="0"/>
    <n v="0"/>
    <n v="0"/>
    <n v="0"/>
    <n v="0"/>
    <x v="37"/>
    <n v="0"/>
    <n v="0"/>
    <n v="0"/>
    <n v="0"/>
    <n v="0"/>
    <n v="0"/>
  </r>
  <r>
    <n v="1"/>
    <n v="0"/>
    <n v="0"/>
    <n v="0"/>
    <n v="0"/>
    <n v="0"/>
    <x v="38"/>
    <n v="3.05"/>
    <n v="16.5"/>
    <n v="17.36"/>
    <n v="32"/>
    <n v="11"/>
    <n v="164"/>
  </r>
  <r>
    <n v="0"/>
    <n v="0"/>
    <n v="0"/>
    <n v="0"/>
    <n v="0"/>
    <n v="0"/>
    <x v="39"/>
    <n v="0"/>
    <n v="0"/>
    <n v="0"/>
    <n v="0"/>
    <n v="0"/>
    <n v="0"/>
  </r>
  <r>
    <n v="0"/>
    <n v="0"/>
    <n v="0"/>
    <n v="0"/>
    <n v="0"/>
    <n v="0"/>
    <x v="40"/>
    <n v="0"/>
    <n v="0"/>
    <n v="0"/>
    <n v="0"/>
    <n v="0"/>
    <n v="0"/>
  </r>
  <r>
    <n v="0"/>
    <n v="0"/>
    <n v="0"/>
    <n v="0"/>
    <n v="0"/>
    <n v="0"/>
    <x v="41"/>
    <n v="0"/>
    <n v="0"/>
    <n v="0"/>
    <n v="0"/>
    <n v="0"/>
    <n v="0"/>
  </r>
  <r>
    <n v="0"/>
    <n v="0"/>
    <n v="0"/>
    <n v="0"/>
    <n v="0"/>
    <n v="0"/>
    <x v="42"/>
    <n v="0"/>
    <n v="0"/>
    <n v="0"/>
    <n v="0"/>
    <n v="0"/>
    <n v="0"/>
  </r>
  <r>
    <n v="1"/>
    <n v="0"/>
    <n v="0"/>
    <n v="0"/>
    <n v="0"/>
    <n v="0"/>
    <x v="43"/>
    <n v="0"/>
    <n v="0"/>
    <n v="0"/>
    <n v="0"/>
    <n v="0"/>
    <n v="0"/>
  </r>
  <r>
    <n v="2"/>
    <n v="0"/>
    <n v="0"/>
    <n v="8.85"/>
    <n v="0"/>
    <n v="0"/>
    <x v="44"/>
    <n v="0"/>
    <n v="0"/>
    <n v="0"/>
    <n v="0"/>
    <n v="0"/>
    <n v="0"/>
  </r>
  <r>
    <n v="0"/>
    <n v="0"/>
    <n v="0"/>
    <n v="0"/>
    <n v="0"/>
    <n v="0"/>
    <x v="45"/>
    <n v="0"/>
    <n v="0"/>
    <n v="0"/>
    <n v="0"/>
    <n v="0"/>
    <n v="0"/>
  </r>
  <r>
    <n v="0"/>
    <n v="0"/>
    <n v="0"/>
    <n v="0"/>
    <n v="0"/>
    <n v="0"/>
    <x v="46"/>
    <n v="0"/>
    <n v="0"/>
    <n v="0"/>
    <n v="0"/>
    <n v="0"/>
    <n v="0"/>
  </r>
  <r>
    <n v="0"/>
    <n v="0"/>
    <n v="0"/>
    <n v="0"/>
    <n v="0"/>
    <n v="0"/>
    <x v="47"/>
    <n v="0"/>
    <n v="0"/>
    <n v="16.059999999999999"/>
    <n v="0"/>
    <n v="0"/>
    <n v="10"/>
  </r>
  <r>
    <n v="2"/>
    <n v="0"/>
    <n v="0"/>
    <n v="0"/>
    <n v="0"/>
    <n v="0"/>
    <x v="48"/>
    <n v="11.2"/>
    <n v="41"/>
    <n v="15.41"/>
    <n v="164"/>
    <n v="5"/>
    <n v="339"/>
  </r>
  <r>
    <n v="0"/>
    <n v="0"/>
    <n v="0"/>
    <n v="0"/>
    <n v="0"/>
    <n v="0"/>
    <x v="49"/>
    <n v="0"/>
    <n v="0"/>
    <n v="0"/>
    <n v="0"/>
    <n v="0"/>
    <n v="0"/>
  </r>
  <r>
    <n v="0"/>
    <n v="0"/>
    <n v="0"/>
    <n v="0"/>
    <n v="0"/>
    <n v="0"/>
    <x v="50"/>
    <n v="14.2"/>
    <n v="51.3"/>
    <n v="15.31"/>
    <n v="4"/>
    <n v="1"/>
    <n v="60"/>
  </r>
  <r>
    <n v="6"/>
    <n v="0"/>
    <n v="0"/>
    <n v="12.08"/>
    <n v="0"/>
    <n v="0"/>
    <x v="51"/>
    <n v="0"/>
    <n v="0"/>
    <n v="0"/>
    <n v="0"/>
    <n v="0"/>
    <n v="0"/>
  </r>
  <r>
    <n v="0"/>
    <n v="0"/>
    <n v="0"/>
    <n v="0"/>
    <n v="0"/>
    <n v="0"/>
    <x v="52"/>
    <n v="15.75"/>
    <n v="62"/>
    <n v="15.13"/>
    <n v="15"/>
    <n v="4"/>
    <n v="15"/>
  </r>
  <r>
    <n v="1"/>
    <n v="0"/>
    <n v="0"/>
    <n v="14.72"/>
    <n v="0"/>
    <n v="0"/>
    <x v="53"/>
    <n v="28.1"/>
    <n v="77.95"/>
    <n v="15.55"/>
    <n v="14"/>
    <n v="-6"/>
    <n v="56"/>
  </r>
  <r>
    <n v="0"/>
    <n v="0"/>
    <n v="0"/>
    <n v="0"/>
    <n v="0"/>
    <n v="0"/>
    <x v="54"/>
    <n v="22.3"/>
    <n v="79.099999999999994"/>
    <n v="15.08"/>
    <n v="41"/>
    <n v="9"/>
    <n v="89"/>
  </r>
  <r>
    <n v="0"/>
    <n v="0"/>
    <n v="0"/>
    <n v="0"/>
    <n v="0"/>
    <n v="0"/>
    <x v="55"/>
    <n v="0"/>
    <n v="0"/>
    <n v="14.97"/>
    <n v="0"/>
    <n v="0"/>
    <n v="22"/>
  </r>
  <r>
    <n v="3"/>
    <n v="0"/>
    <n v="0"/>
    <n v="14.23"/>
    <n v="0"/>
    <n v="0"/>
    <x v="56"/>
    <n v="32.200000000000003"/>
    <n v="101.35"/>
    <n v="15.01"/>
    <n v="7"/>
    <n v="4"/>
    <n v="101"/>
  </r>
  <r>
    <n v="3"/>
    <n v="0"/>
    <n v="1"/>
    <n v="13.5"/>
    <n v="611.65"/>
    <n v="-96.85"/>
    <x v="57"/>
    <n v="0"/>
    <n v="0"/>
    <n v="14.6"/>
    <n v="0"/>
    <n v="0"/>
    <n v="33"/>
  </r>
  <r>
    <n v="40"/>
    <n v="0"/>
    <n v="0"/>
    <n v="15.47"/>
    <n v="0"/>
    <n v="0"/>
    <x v="58"/>
    <n v="34.549999999999997"/>
    <n v="119"/>
    <n v="14.62"/>
    <n v="275"/>
    <n v="8"/>
    <n v="508"/>
  </r>
  <r>
    <n v="0"/>
    <n v="0"/>
    <n v="1"/>
    <n v="14.29"/>
    <n v="550.6"/>
    <n v="-106.15"/>
    <x v="59"/>
    <n v="38.65"/>
    <n v="132.4"/>
    <n v="14.53"/>
    <n v="1"/>
    <n v="0"/>
    <n v="42"/>
  </r>
  <r>
    <n v="84"/>
    <n v="5"/>
    <n v="7"/>
    <n v="13.69"/>
    <n v="505.05"/>
    <n v="-106.15"/>
    <x v="60"/>
    <n v="0"/>
    <n v="0"/>
    <n v="14.17"/>
    <n v="0"/>
    <n v="0"/>
    <n v="126"/>
  </r>
  <r>
    <n v="15"/>
    <n v="0"/>
    <n v="0"/>
    <n v="0"/>
    <n v="0"/>
    <n v="0"/>
    <x v="61"/>
    <n v="49.45"/>
    <n v="159.85"/>
    <n v="14.26"/>
    <n v="20"/>
    <n v="-12"/>
    <n v="39"/>
  </r>
  <r>
    <n v="390"/>
    <n v="11"/>
    <n v="14"/>
    <n v="14.84"/>
    <n v="461.4"/>
    <n v="-112.25"/>
    <x v="62"/>
    <n v="46.9"/>
    <n v="174.55"/>
    <n v="14.48"/>
    <n v="126"/>
    <n v="9"/>
    <n v="527"/>
  </r>
  <r>
    <n v="22"/>
    <n v="2"/>
    <n v="5"/>
    <n v="14.63"/>
    <n v="425"/>
    <n v="-29.8"/>
    <x v="63"/>
    <n v="0"/>
    <n v="0"/>
    <n v="13.78"/>
    <n v="0"/>
    <n v="0"/>
    <n v="69"/>
  </r>
  <r>
    <n v="130"/>
    <n v="11"/>
    <n v="29"/>
    <n v="15.03"/>
    <n v="390"/>
    <n v="-114.95"/>
    <x v="64"/>
    <n v="62.45"/>
    <n v="216.65"/>
    <n v="14.38"/>
    <n v="82"/>
    <n v="25"/>
    <n v="220"/>
  </r>
  <r>
    <n v="30"/>
    <n v="11"/>
    <n v="29"/>
    <n v="14.61"/>
    <n v="369"/>
    <n v="-82.5"/>
    <x v="65"/>
    <n v="70.400000000000006"/>
    <n v="242.55"/>
    <n v="13.76"/>
    <n v="118"/>
    <n v="11"/>
    <n v="66"/>
  </r>
  <r>
    <n v="210"/>
    <n v="47"/>
    <n v="178"/>
    <n v="14.37"/>
    <n v="333.7"/>
    <n v="-105.95"/>
    <x v="66"/>
    <n v="76.900000000000006"/>
    <n v="261.89999999999998"/>
    <n v="14.21"/>
    <n v="339"/>
    <n v="48"/>
    <n v="439"/>
  </r>
  <r>
    <n v="68"/>
    <n v="14"/>
    <n v="39"/>
    <n v="14.52"/>
    <n v="311.3"/>
    <n v="-99.4"/>
    <x v="67"/>
    <n v="77.400000000000006"/>
    <n v="284"/>
    <n v="14.37"/>
    <n v="8"/>
    <n v="-2"/>
    <n v="69"/>
  </r>
  <r>
    <n v="797"/>
    <n v="183"/>
    <n v="423"/>
    <n v="14.21"/>
    <n v="287.35000000000002"/>
    <n v="-94.45"/>
    <x v="68"/>
    <n v="75.599999999999994"/>
    <n v="301.55"/>
    <n v="14.36"/>
    <n v="382"/>
    <n v="-1"/>
    <n v="585"/>
  </r>
  <r>
    <n v="88"/>
    <n v="5"/>
    <n v="15"/>
    <n v="14.06"/>
    <n v="254"/>
    <n v="-98.2"/>
    <x v="69"/>
    <n v="82.7"/>
    <n v="332.85"/>
    <n v="14.23"/>
    <n v="42"/>
    <n v="-24"/>
    <n v="50"/>
  </r>
  <r>
    <n v="257"/>
    <n v="34"/>
    <n v="86"/>
    <n v="14.45"/>
    <n v="240.5"/>
    <n v="-85.25"/>
    <x v="70"/>
    <n v="87.4"/>
    <n v="355.05"/>
    <n v="14.32"/>
    <n v="84"/>
    <n v="2"/>
    <n v="211"/>
  </r>
  <r>
    <n v="125"/>
    <n v="9"/>
    <n v="18"/>
    <n v="14.39"/>
    <n v="218"/>
    <n v="-84.25"/>
    <x v="71"/>
    <n v="41.9"/>
    <n v="330"/>
    <n v="11.22"/>
    <n v="5"/>
    <n v="0"/>
    <n v="41"/>
  </r>
  <r>
    <n v="677"/>
    <n v="18"/>
    <n v="140"/>
    <n v="14.23"/>
    <n v="196.15"/>
    <n v="-81.849999999999994"/>
    <x v="72"/>
    <n v="98.7"/>
    <n v="417.3"/>
    <n v="14.47"/>
    <n v="47"/>
    <n v="-25"/>
    <n v="553"/>
  </r>
  <r>
    <n v="200"/>
    <n v="17"/>
    <n v="55"/>
    <n v="14.51"/>
    <n v="183"/>
    <n v="-69.150000000000006"/>
    <x v="73"/>
    <n v="132.65"/>
    <n v="479.15"/>
    <n v="15.61"/>
    <n v="1"/>
    <n v="-1"/>
    <n v="400"/>
  </r>
  <r>
    <n v="354"/>
    <n v="10"/>
    <n v="133"/>
    <n v="14.41"/>
    <n v="164.8"/>
    <n v="-69.8"/>
    <x v="74"/>
    <n v="126.25"/>
    <n v="501.65"/>
    <n v="15.09"/>
    <n v="44"/>
    <n v="-10"/>
    <n v="237"/>
  </r>
  <r>
    <n v="214"/>
    <n v="0"/>
    <n v="4"/>
    <n v="14.66"/>
    <n v="149.4"/>
    <n v="-70.150000000000006"/>
    <x v="75"/>
    <n v="0"/>
    <n v="0"/>
    <n v="13.18"/>
    <n v="0"/>
    <n v="0"/>
    <n v="101"/>
  </r>
  <r>
    <n v="510"/>
    <n v="80"/>
    <n v="190"/>
    <n v="14.3"/>
    <n v="134.1"/>
    <n v="-59.9"/>
    <x v="76"/>
    <n v="132.4"/>
    <n v="562"/>
    <n v="14.63"/>
    <n v="1"/>
    <n v="0"/>
    <n v="197"/>
  </r>
  <r>
    <n v="69"/>
    <n v="0"/>
    <n v="1"/>
    <n v="13.32"/>
    <n v="102"/>
    <n v="-75.8"/>
    <x v="77"/>
    <n v="0"/>
    <n v="0"/>
    <n v="11.38"/>
    <n v="0"/>
    <n v="0"/>
    <n v="38"/>
  </r>
  <r>
    <n v="1168"/>
    <n v="82"/>
    <n v="486"/>
    <n v="14.46"/>
    <n v="111.05"/>
    <n v="-51.7"/>
    <x v="78"/>
    <n v="145.69999999999999"/>
    <n v="647.5"/>
    <n v="15.36"/>
    <n v="11"/>
    <n v="-6"/>
    <n v="339"/>
  </r>
  <r>
    <n v="62"/>
    <n v="-4"/>
    <n v="22"/>
    <n v="14.74"/>
    <n v="101.7"/>
    <n v="-45.4"/>
    <x v="79"/>
    <n v="347"/>
    <n v="702"/>
    <n v="16.38"/>
    <n v="1"/>
    <n v="-1"/>
    <n v="58"/>
  </r>
  <r>
    <n v="270"/>
    <n v="-10"/>
    <n v="28"/>
    <n v="14.75"/>
    <n v="91.25"/>
    <n v="-42.8"/>
    <x v="80"/>
    <n v="0"/>
    <n v="0"/>
    <n v="14.05"/>
    <n v="0"/>
    <n v="0"/>
    <n v="44"/>
  </r>
  <r>
    <n v="56"/>
    <n v="-2"/>
    <n v="15"/>
    <n v="14.57"/>
    <n v="78.900000000000006"/>
    <n v="-42.85"/>
    <x v="81"/>
    <n v="127.05"/>
    <n v="760.6"/>
    <n v="15.16"/>
    <n v="1"/>
    <n v="0"/>
    <n v="26"/>
  </r>
  <r>
    <n v="595"/>
    <n v="19"/>
    <n v="461"/>
    <n v="14.56"/>
    <n v="70.5"/>
    <n v="-39.65"/>
    <x v="82"/>
    <n v="0"/>
    <n v="0"/>
    <n v="14.42"/>
    <n v="0"/>
    <n v="0"/>
    <n v="23"/>
  </r>
  <r>
    <n v="126"/>
    <n v="-3"/>
    <n v="38"/>
    <n v="14.76"/>
    <n v="64.55"/>
    <n v="-34"/>
    <x v="83"/>
    <n v="98.05"/>
    <n v="867.3"/>
    <n v="16.97"/>
    <n v="1"/>
    <n v="-1"/>
    <n v="15"/>
  </r>
  <r>
    <n v="2043"/>
    <n v="19"/>
    <n v="310"/>
    <n v="14.82"/>
    <n v="56.55"/>
    <n v="-31.75"/>
    <x v="84"/>
    <n v="165.4"/>
    <n v="895.95"/>
    <n v="16.05"/>
    <n v="14"/>
    <n v="-7"/>
    <n v="51"/>
  </r>
  <r>
    <n v="142"/>
    <n v="5"/>
    <n v="40"/>
    <n v="14.83"/>
    <n v="51.3"/>
    <n v="-30.1"/>
    <x v="85"/>
    <n v="0"/>
    <n v="0"/>
    <n v="22.31"/>
    <n v="0"/>
    <n v="0"/>
    <n v="13"/>
  </r>
  <r>
    <n v="0"/>
    <n v="0"/>
    <n v="0"/>
    <n v="0"/>
    <n v="0"/>
    <n v="0"/>
    <x v="86"/>
    <n v="0"/>
    <n v="0"/>
    <n v="0"/>
    <n v="0"/>
    <n v="0"/>
    <n v="13"/>
  </r>
  <r>
    <n v="0"/>
    <n v="0"/>
    <n v="0"/>
    <n v="0"/>
    <n v="0"/>
    <n v="0"/>
    <x v="87"/>
    <n v="0"/>
    <n v="0"/>
    <n v="0"/>
    <n v="0"/>
    <n v="0"/>
    <n v="6"/>
  </r>
  <r>
    <n v="942"/>
    <n v="31"/>
    <n v="388"/>
    <n v="14.89"/>
    <n v="35.5"/>
    <n v="-21.25"/>
    <x v="88"/>
    <n v="0"/>
    <n v="0"/>
    <n v="0"/>
    <n v="0"/>
    <n v="0"/>
    <n v="12"/>
  </r>
  <r>
    <n v="0"/>
    <n v="0"/>
    <n v="0"/>
    <n v="0"/>
    <n v="0"/>
    <n v="0"/>
    <x v="89"/>
    <n v="0"/>
    <n v="0"/>
    <n v="18.29"/>
    <n v="0"/>
    <n v="0"/>
    <n v="5"/>
  </r>
  <r>
    <n v="418"/>
    <n v="106"/>
    <n v="205"/>
    <n v="15.04"/>
    <n v="28"/>
    <n v="-17.149999999999999"/>
    <x v="90"/>
    <n v="0"/>
    <n v="0"/>
    <n v="0"/>
    <n v="0"/>
    <n v="0"/>
    <n v="7"/>
  </r>
  <r>
    <n v="79"/>
    <n v="40"/>
    <n v="90"/>
    <n v="15.28"/>
    <n v="26.35"/>
    <n v="-12.75"/>
    <x v="91"/>
    <n v="0"/>
    <n v="0"/>
    <n v="18.7"/>
    <n v="0"/>
    <n v="0"/>
    <n v="3"/>
  </r>
  <r>
    <n v="0"/>
    <n v="0"/>
    <n v="0"/>
    <n v="0"/>
    <n v="0"/>
    <n v="0"/>
    <x v="92"/>
    <n v="0"/>
    <n v="0"/>
    <n v="0"/>
    <n v="0"/>
    <n v="0"/>
    <n v="11"/>
  </r>
  <r>
    <n v="0"/>
    <n v="0"/>
    <n v="0"/>
    <n v="0"/>
    <n v="0"/>
    <n v="0"/>
    <x v="93"/>
    <n v="0"/>
    <n v="0"/>
    <n v="0"/>
    <n v="0"/>
    <n v="0"/>
    <n v="8"/>
  </r>
  <r>
    <n v="0"/>
    <n v="0"/>
    <n v="0"/>
    <n v="0"/>
    <n v="0"/>
    <n v="0"/>
    <x v="94"/>
    <n v="0"/>
    <n v="0"/>
    <n v="0"/>
    <n v="0"/>
    <n v="0"/>
    <n v="14"/>
  </r>
  <r>
    <n v="0"/>
    <n v="0"/>
    <n v="0"/>
    <n v="0"/>
    <n v="0"/>
    <n v="0"/>
    <x v="95"/>
    <n v="0"/>
    <n v="0"/>
    <n v="0"/>
    <n v="0"/>
    <n v="0"/>
    <n v="9"/>
  </r>
  <r>
    <n v="0"/>
    <n v="0"/>
    <n v="0"/>
    <n v="0"/>
    <n v="0"/>
    <n v="0"/>
    <x v="96"/>
    <n v="0"/>
    <n v="0"/>
    <n v="0"/>
    <n v="0"/>
    <n v="0"/>
    <n v="8"/>
  </r>
  <r>
    <n v="0"/>
    <n v="0"/>
    <n v="0"/>
    <n v="0"/>
    <n v="0"/>
    <n v="0"/>
    <x v="97"/>
    <n v="0"/>
    <n v="0"/>
    <n v="0"/>
    <n v="0"/>
    <n v="0"/>
    <n v="8"/>
  </r>
  <r>
    <n v="0"/>
    <n v="0"/>
    <n v="0"/>
    <n v="0"/>
    <n v="0"/>
    <n v="0"/>
    <x v="98"/>
    <n v="0"/>
    <n v="0"/>
    <n v="0"/>
    <n v="0"/>
    <n v="0"/>
    <n v="1"/>
  </r>
  <r>
    <n v="0"/>
    <n v="0"/>
    <n v="0"/>
    <n v="0"/>
    <n v="0"/>
    <n v="0"/>
    <x v="99"/>
    <n v="0"/>
    <n v="0"/>
    <n v="0"/>
    <n v="0"/>
    <n v="0"/>
    <n v="0"/>
  </r>
  <r>
    <n v="0"/>
    <n v="0"/>
    <n v="0"/>
    <n v="0"/>
    <n v="0"/>
    <n v="0"/>
    <x v="100"/>
    <n v="0"/>
    <n v="0"/>
    <n v="0"/>
    <n v="0"/>
    <n v="0"/>
    <n v="0"/>
  </r>
  <r>
    <n v="58"/>
    <n v="-2"/>
    <n v="11"/>
    <n v="16.02"/>
    <n v="8.15"/>
    <n v="-6.65"/>
    <x v="101"/>
    <n v="0"/>
    <n v="0"/>
    <n v="0"/>
    <n v="0"/>
    <n v="0"/>
    <n v="0"/>
  </r>
  <r>
    <n v="0"/>
    <n v="0"/>
    <n v="0"/>
    <n v="0"/>
    <n v="0"/>
    <n v="0"/>
    <x v="102"/>
    <n v="0"/>
    <n v="0"/>
    <n v="0"/>
    <n v="0"/>
    <n v="0"/>
    <n v="0"/>
  </r>
  <r>
    <n v="19"/>
    <n v="-8"/>
    <n v="10"/>
    <n v="15.85"/>
    <n v="5.6"/>
    <n v="-7.35"/>
    <x v="103"/>
    <n v="0"/>
    <n v="0"/>
    <n v="0"/>
    <n v="0"/>
    <n v="0"/>
    <n v="0"/>
  </r>
  <r>
    <n v="0"/>
    <n v="0"/>
    <n v="0"/>
    <n v="0"/>
    <n v="0"/>
    <n v="0"/>
    <x v="104"/>
    <n v="0"/>
    <n v="0"/>
    <n v="0"/>
    <n v="0"/>
    <n v="0"/>
    <n v="0"/>
  </r>
  <r>
    <n v="0"/>
    <n v="0"/>
    <n v="0"/>
    <n v="0"/>
    <n v="0"/>
    <n v="0"/>
    <x v="105"/>
    <n v="0"/>
    <n v="0"/>
    <n v="0"/>
    <n v="0"/>
    <n v="0"/>
    <n v="0"/>
  </r>
  <r>
    <n v="437"/>
    <n v="-421"/>
    <n v="932"/>
    <n v="17.84"/>
    <n v="6"/>
    <n v="-1.75"/>
    <x v="106"/>
    <n v="0"/>
    <n v="0"/>
    <n v="31.03"/>
    <n v="0"/>
    <n v="0"/>
    <n v="0"/>
  </r>
  <r>
    <n v="0"/>
    <n v="0"/>
    <n v="0"/>
    <n v="0"/>
    <n v="0"/>
    <n v="0"/>
    <x v="107"/>
    <n v="0"/>
    <n v="0"/>
    <n v="0"/>
    <n v="0"/>
    <n v="0"/>
    <n v="0"/>
  </r>
  <r>
    <n v="0"/>
    <n v="0"/>
    <n v="0"/>
    <n v="0"/>
    <n v="0"/>
    <n v="0"/>
    <x v="108"/>
    <n v="0"/>
    <n v="0"/>
    <n v="0"/>
    <n v="0"/>
    <n v="0"/>
    <n v="0"/>
  </r>
  <r>
    <n v="2"/>
    <n v="0"/>
    <n v="1"/>
    <n v="19.3"/>
    <n v="4.7"/>
    <n v="-1.6"/>
    <x v="109"/>
    <n v="0"/>
    <n v="0"/>
    <n v="0"/>
    <n v="0"/>
    <n v="0"/>
    <n v="0"/>
  </r>
  <r>
    <n v="4"/>
    <n v="0"/>
    <n v="0"/>
    <n v="19.45"/>
    <n v="0"/>
    <n v="0"/>
    <x v="110"/>
    <n v="0"/>
    <n v="0"/>
    <n v="0"/>
    <n v="0"/>
    <n v="0"/>
    <n v="0"/>
  </r>
  <r>
    <n v="0"/>
    <n v="0"/>
    <n v="0"/>
    <n v="0"/>
    <n v="0"/>
    <n v="0"/>
    <x v="111"/>
    <n v="0"/>
    <n v="0"/>
    <n v="0"/>
    <n v="0"/>
    <n v="0"/>
    <n v="0"/>
  </r>
  <r>
    <n v="0"/>
    <n v="0"/>
    <n v="0"/>
    <n v="0"/>
    <n v="0"/>
    <n v="0"/>
    <x v="112"/>
    <n v="0"/>
    <n v="0"/>
    <n v="0"/>
    <n v="0"/>
    <n v="0"/>
    <n v="0"/>
  </r>
  <r>
    <n v="0"/>
    <n v="0"/>
    <n v="0"/>
    <n v="0"/>
    <n v="0"/>
    <n v="0"/>
    <x v="113"/>
    <n v="0"/>
    <n v="0"/>
    <n v="0"/>
    <n v="0"/>
    <n v="0"/>
    <n v="0"/>
  </r>
  <r>
    <n v="0"/>
    <n v="0"/>
    <n v="0"/>
    <n v="0"/>
    <n v="0"/>
    <n v="0"/>
    <x v="114"/>
    <n v="0"/>
    <n v="0"/>
    <n v="0"/>
    <n v="0"/>
    <n v="0"/>
    <n v="0"/>
  </r>
  <r>
    <n v="0"/>
    <n v="0"/>
    <n v="0"/>
    <n v="0"/>
    <n v="0"/>
    <n v="0"/>
    <x v="115"/>
    <n v="0"/>
    <n v="0"/>
    <n v="0"/>
    <n v="0"/>
    <n v="0"/>
    <n v="0"/>
  </r>
  <r>
    <n v="0"/>
    <n v="0"/>
    <n v="0"/>
    <n v="0"/>
    <n v="0"/>
    <n v="0"/>
    <x v="116"/>
    <n v="0"/>
    <n v="0"/>
    <n v="0"/>
    <n v="0"/>
    <n v="0"/>
    <n v="0"/>
  </r>
  <r>
    <n v="0"/>
    <n v="0"/>
    <n v="0"/>
    <n v="0"/>
    <n v="0"/>
    <n v="0"/>
    <x v="117"/>
    <n v="0"/>
    <n v="0"/>
    <n v="0"/>
    <n v="0"/>
    <n v="0"/>
    <n v="0"/>
  </r>
  <r>
    <n v="1619"/>
    <n v="-49"/>
    <n v="344"/>
    <n v="23.85"/>
    <n v="1.5"/>
    <n v="-0.9"/>
    <x v="118"/>
    <n v="0"/>
    <n v="0"/>
    <n v="0"/>
    <n v="0"/>
    <n v="0"/>
    <n v="0"/>
  </r>
  <r>
    <m/>
    <m/>
    <m/>
    <m/>
    <m/>
    <m/>
    <x v="119"/>
    <m/>
    <m/>
    <m/>
    <m/>
    <m/>
    <m/>
  </r>
  <r>
    <m/>
    <m/>
    <m/>
    <m/>
    <m/>
    <m/>
    <x v="119"/>
    <m/>
    <m/>
    <m/>
    <m/>
    <m/>
    <m/>
  </r>
  <r>
    <m/>
    <m/>
    <m/>
    <m/>
    <m/>
    <m/>
    <x v="119"/>
    <m/>
    <m/>
    <m/>
    <m/>
    <m/>
    <m/>
  </r>
  <r>
    <m/>
    <m/>
    <m/>
    <m/>
    <m/>
    <m/>
    <x v="119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">
  <r>
    <n v="662"/>
    <n v="-1"/>
    <n v="2"/>
    <n v="0"/>
    <n v="11380"/>
    <n v="-510"/>
    <x v="0"/>
    <n v="0.35"/>
    <n v="2.95"/>
    <n v="39.75"/>
    <n v="114"/>
    <n v="14"/>
    <n v="8166"/>
  </r>
  <r>
    <n v="4"/>
    <n v="0"/>
    <n v="0"/>
    <n v="0"/>
    <n v="0"/>
    <n v="0"/>
    <x v="1"/>
    <n v="0.5"/>
    <n v="3.8"/>
    <n v="39.44"/>
    <n v="49"/>
    <n v="14"/>
    <n v="214"/>
  </r>
  <r>
    <n v="371"/>
    <n v="0"/>
    <n v="1"/>
    <n v="58.7"/>
    <n v="10516.1"/>
    <n v="-258.89999999999998"/>
    <x v="2"/>
    <n v="0.6"/>
    <n v="4"/>
    <n v="38.200000000000003"/>
    <n v="42"/>
    <n v="11"/>
    <n v="808"/>
  </r>
  <r>
    <n v="4"/>
    <n v="0"/>
    <n v="0"/>
    <n v="0"/>
    <n v="0"/>
    <n v="0"/>
    <x v="3"/>
    <n v="0.45"/>
    <n v="4.05"/>
    <n v="35.770000000000003"/>
    <n v="11"/>
    <n v="1"/>
    <n v="453"/>
  </r>
  <r>
    <n v="226"/>
    <n v="0"/>
    <n v="1"/>
    <n v="51.29"/>
    <n v="9500"/>
    <n v="-330"/>
    <x v="4"/>
    <n v="1.35"/>
    <n v="5.55"/>
    <n v="35.51"/>
    <n v="28"/>
    <n v="0"/>
    <n v="955"/>
  </r>
  <r>
    <n v="0"/>
    <n v="0"/>
    <n v="0"/>
    <n v="0"/>
    <n v="0"/>
    <n v="0"/>
    <x v="5"/>
    <n v="0.3"/>
    <n v="4.7"/>
    <n v="33.06"/>
    <n v="53"/>
    <n v="27"/>
    <n v="179"/>
  </r>
  <r>
    <n v="0"/>
    <n v="0"/>
    <n v="0"/>
    <n v="0"/>
    <n v="0"/>
    <n v="0"/>
    <x v="6"/>
    <n v="0"/>
    <n v="0"/>
    <n v="33.58"/>
    <n v="0"/>
    <n v="0"/>
    <n v="9"/>
  </r>
  <r>
    <n v="0"/>
    <n v="0"/>
    <n v="0"/>
    <n v="0"/>
    <n v="0"/>
    <n v="0"/>
    <x v="7"/>
    <n v="0"/>
    <n v="0"/>
    <n v="31.19"/>
    <n v="0"/>
    <n v="0"/>
    <n v="20"/>
  </r>
  <r>
    <n v="0"/>
    <n v="0"/>
    <n v="0"/>
    <n v="0"/>
    <n v="0"/>
    <n v="0"/>
    <x v="8"/>
    <n v="0"/>
    <n v="7.8"/>
    <n v="33.840000000000003"/>
    <n v="2"/>
    <n v="2"/>
    <n v="45"/>
  </r>
  <r>
    <n v="0"/>
    <n v="0"/>
    <n v="0"/>
    <n v="0"/>
    <n v="0"/>
    <n v="0"/>
    <x v="9"/>
    <n v="0.6"/>
    <n v="5.15"/>
    <n v="31.93"/>
    <n v="37"/>
    <n v="0"/>
    <n v="193"/>
  </r>
  <r>
    <n v="23"/>
    <n v="0"/>
    <n v="0"/>
    <n v="0"/>
    <n v="0"/>
    <n v="0"/>
    <x v="10"/>
    <n v="0.5"/>
    <n v="5.85"/>
    <n v="32.01"/>
    <n v="73"/>
    <n v="6"/>
    <n v="1782"/>
  </r>
  <r>
    <n v="0"/>
    <n v="0"/>
    <n v="0"/>
    <n v="0"/>
    <n v="0"/>
    <n v="0"/>
    <x v="11"/>
    <n v="0"/>
    <n v="0"/>
    <n v="32.06"/>
    <n v="0"/>
    <n v="0"/>
    <n v="19"/>
  </r>
  <r>
    <n v="0"/>
    <n v="0"/>
    <n v="0"/>
    <n v="0"/>
    <n v="0"/>
    <n v="0"/>
    <x v="12"/>
    <n v="0"/>
    <n v="0"/>
    <n v="29.27"/>
    <n v="0"/>
    <n v="0"/>
    <n v="11"/>
  </r>
  <r>
    <n v="0"/>
    <n v="0"/>
    <n v="0"/>
    <n v="0"/>
    <n v="0"/>
    <n v="0"/>
    <x v="13"/>
    <n v="-0.05"/>
    <n v="5.05"/>
    <n v="30.41"/>
    <n v="5"/>
    <n v="1"/>
    <n v="63"/>
  </r>
  <r>
    <n v="0"/>
    <n v="0"/>
    <n v="0"/>
    <n v="0"/>
    <n v="0"/>
    <n v="0"/>
    <x v="14"/>
    <n v="-0.3"/>
    <n v="5"/>
    <n v="30.01"/>
    <n v="2"/>
    <n v="0"/>
    <n v="17"/>
  </r>
  <r>
    <n v="62"/>
    <n v="0"/>
    <n v="0"/>
    <n v="0"/>
    <n v="0"/>
    <n v="0"/>
    <x v="15"/>
    <n v="1"/>
    <n v="6.95"/>
    <n v="30.77"/>
    <n v="12"/>
    <n v="-3"/>
    <n v="297"/>
  </r>
  <r>
    <n v="0"/>
    <n v="0"/>
    <n v="0"/>
    <n v="0"/>
    <n v="0"/>
    <n v="0"/>
    <x v="16"/>
    <n v="-1.05"/>
    <n v="4.3499999999999996"/>
    <n v="28.85"/>
    <n v="1"/>
    <n v="-1"/>
    <n v="16"/>
  </r>
  <r>
    <n v="0"/>
    <n v="0"/>
    <n v="0"/>
    <n v="0"/>
    <n v="0"/>
    <n v="0"/>
    <x v="17"/>
    <n v="0"/>
    <n v="5.15"/>
    <n v="29.02"/>
    <n v="2"/>
    <n v="0"/>
    <n v="10"/>
  </r>
  <r>
    <n v="0"/>
    <n v="0"/>
    <n v="0"/>
    <n v="0"/>
    <n v="0"/>
    <n v="0"/>
    <x v="18"/>
    <n v="1.1000000000000001"/>
    <n v="6.7"/>
    <n v="29.53"/>
    <n v="1"/>
    <n v="0"/>
    <n v="33"/>
  </r>
  <r>
    <n v="0"/>
    <n v="0"/>
    <n v="0"/>
    <n v="0"/>
    <n v="0"/>
    <n v="0"/>
    <x v="19"/>
    <n v="0"/>
    <n v="0"/>
    <n v="29.55"/>
    <n v="0"/>
    <n v="0"/>
    <n v="9"/>
  </r>
  <r>
    <n v="3780"/>
    <n v="-28"/>
    <n v="66"/>
    <n v="0"/>
    <n v="7410"/>
    <n v="-441.2"/>
    <x v="20"/>
    <n v="-0.2"/>
    <n v="6.55"/>
    <n v="28.72"/>
    <n v="492"/>
    <n v="-6"/>
    <n v="10361"/>
  </r>
  <r>
    <n v="0"/>
    <n v="0"/>
    <n v="0"/>
    <n v="0"/>
    <n v="0"/>
    <n v="0"/>
    <x v="21"/>
    <n v="0"/>
    <n v="7"/>
    <n v="28.57"/>
    <n v="1"/>
    <n v="1"/>
    <n v="26"/>
  </r>
  <r>
    <n v="0"/>
    <n v="0"/>
    <n v="0"/>
    <n v="0"/>
    <n v="0"/>
    <n v="0"/>
    <x v="22"/>
    <n v="0"/>
    <n v="0"/>
    <n v="29.08"/>
    <n v="0"/>
    <n v="0"/>
    <n v="40"/>
  </r>
  <r>
    <n v="0"/>
    <n v="0"/>
    <n v="0"/>
    <n v="0"/>
    <n v="0"/>
    <n v="0"/>
    <x v="23"/>
    <n v="-0.25"/>
    <n v="5.9"/>
    <n v="27.28"/>
    <n v="1"/>
    <n v="0"/>
    <n v="24"/>
  </r>
  <r>
    <n v="0"/>
    <n v="0"/>
    <n v="0"/>
    <n v="0"/>
    <n v="0"/>
    <n v="0"/>
    <x v="24"/>
    <n v="0"/>
    <n v="0"/>
    <n v="28.45"/>
    <n v="0"/>
    <n v="0"/>
    <n v="33"/>
  </r>
  <r>
    <n v="7"/>
    <n v="0"/>
    <n v="0"/>
    <n v="0"/>
    <n v="0"/>
    <n v="0"/>
    <x v="25"/>
    <n v="0.35"/>
    <n v="7.25"/>
    <n v="27.21"/>
    <n v="8"/>
    <n v="-2"/>
    <n v="1228"/>
  </r>
  <r>
    <n v="0"/>
    <n v="0"/>
    <n v="0"/>
    <n v="0"/>
    <n v="0"/>
    <n v="0"/>
    <x v="26"/>
    <n v="0"/>
    <n v="0"/>
    <n v="27.77"/>
    <n v="0"/>
    <n v="0"/>
    <n v="14"/>
  </r>
  <r>
    <n v="0"/>
    <n v="0"/>
    <n v="0"/>
    <n v="0"/>
    <n v="0"/>
    <n v="0"/>
    <x v="27"/>
    <n v="0"/>
    <n v="0"/>
    <n v="27.33"/>
    <n v="0"/>
    <n v="0"/>
    <n v="9"/>
  </r>
  <r>
    <n v="0"/>
    <n v="0"/>
    <n v="0"/>
    <n v="0"/>
    <n v="0"/>
    <n v="0"/>
    <x v="28"/>
    <n v="0"/>
    <n v="8"/>
    <n v="26.41"/>
    <n v="1"/>
    <n v="0"/>
    <n v="13"/>
  </r>
  <r>
    <n v="0"/>
    <n v="0"/>
    <n v="0"/>
    <n v="0"/>
    <n v="0"/>
    <n v="0"/>
    <x v="29"/>
    <n v="0"/>
    <n v="0"/>
    <n v="27.4"/>
    <n v="0"/>
    <n v="0"/>
    <n v="61"/>
  </r>
  <r>
    <n v="277"/>
    <n v="-2"/>
    <n v="3"/>
    <n v="0"/>
    <n v="6419"/>
    <n v="-381"/>
    <x v="30"/>
    <n v="0.2"/>
    <n v="7.75"/>
    <n v="25.5"/>
    <n v="501"/>
    <n v="-4"/>
    <n v="6386"/>
  </r>
  <r>
    <n v="2"/>
    <n v="0"/>
    <n v="0"/>
    <n v="0"/>
    <n v="0"/>
    <n v="0"/>
    <x v="31"/>
    <n v="0"/>
    <n v="0"/>
    <n v="26.25"/>
    <n v="0"/>
    <n v="0"/>
    <n v="35"/>
  </r>
  <r>
    <n v="0"/>
    <n v="0"/>
    <n v="0"/>
    <n v="0"/>
    <n v="0"/>
    <n v="0"/>
    <x v="32"/>
    <n v="-1.75"/>
    <n v="7.25"/>
    <n v="24.62"/>
    <n v="7"/>
    <n v="-2"/>
    <n v="59"/>
  </r>
  <r>
    <n v="0"/>
    <n v="0"/>
    <n v="0"/>
    <n v="0"/>
    <n v="0"/>
    <n v="0"/>
    <x v="33"/>
    <n v="0"/>
    <n v="0"/>
    <n v="25.93"/>
    <n v="0"/>
    <n v="0"/>
    <n v="36"/>
  </r>
  <r>
    <n v="0"/>
    <n v="0"/>
    <n v="0"/>
    <n v="0"/>
    <n v="0"/>
    <n v="0"/>
    <x v="34"/>
    <n v="0"/>
    <n v="8.9499999999999993"/>
    <n v="24.52"/>
    <n v="1"/>
    <n v="1"/>
    <n v="40"/>
  </r>
  <r>
    <n v="12"/>
    <n v="0"/>
    <n v="0"/>
    <n v="0"/>
    <n v="0"/>
    <n v="0"/>
    <x v="35"/>
    <n v="-0.45"/>
    <n v="8.35"/>
    <n v="23.91"/>
    <n v="121"/>
    <n v="11"/>
    <n v="3185"/>
  </r>
  <r>
    <n v="0"/>
    <n v="0"/>
    <n v="0"/>
    <n v="0"/>
    <n v="0"/>
    <n v="0"/>
    <x v="36"/>
    <n v="-0.55000000000000004"/>
    <n v="7.7"/>
    <n v="24.72"/>
    <n v="1"/>
    <n v="0"/>
    <n v="66"/>
  </r>
  <r>
    <n v="0"/>
    <n v="0"/>
    <n v="0"/>
    <n v="0"/>
    <n v="0"/>
    <n v="0"/>
    <x v="37"/>
    <n v="-0.35"/>
    <n v="7.7"/>
    <n v="22.95"/>
    <n v="30"/>
    <n v="22"/>
    <n v="75"/>
  </r>
  <r>
    <n v="0"/>
    <n v="0"/>
    <n v="0"/>
    <n v="0"/>
    <n v="0"/>
    <n v="0"/>
    <x v="38"/>
    <n v="2.35"/>
    <n v="10.35"/>
    <n v="23.46"/>
    <n v="7"/>
    <n v="-2"/>
    <n v="46"/>
  </r>
  <r>
    <n v="0"/>
    <n v="0"/>
    <n v="0"/>
    <n v="0"/>
    <n v="0"/>
    <n v="0"/>
    <x v="39"/>
    <n v="-1"/>
    <n v="7.15"/>
    <n v="22"/>
    <n v="3"/>
    <n v="1"/>
    <n v="104"/>
  </r>
  <r>
    <n v="692"/>
    <n v="-6"/>
    <n v="8"/>
    <n v="0"/>
    <n v="5370"/>
    <n v="-485"/>
    <x v="40"/>
    <n v="-0.25"/>
    <n v="9.0500000000000007"/>
    <n v="22.24"/>
    <n v="2802"/>
    <n v="940"/>
    <n v="10029"/>
  </r>
  <r>
    <n v="0"/>
    <n v="0"/>
    <n v="0"/>
    <n v="0"/>
    <n v="0"/>
    <n v="0"/>
    <x v="41"/>
    <n v="0"/>
    <n v="0"/>
    <n v="22.99"/>
    <n v="0"/>
    <n v="0"/>
    <n v="68"/>
  </r>
  <r>
    <n v="1"/>
    <n v="0"/>
    <n v="0"/>
    <n v="0"/>
    <n v="0"/>
    <n v="0"/>
    <x v="42"/>
    <n v="1.05"/>
    <n v="9.75"/>
    <n v="21.6"/>
    <n v="57"/>
    <n v="-5"/>
    <n v="114"/>
  </r>
  <r>
    <n v="0"/>
    <n v="0"/>
    <n v="0"/>
    <n v="0"/>
    <n v="0"/>
    <n v="0"/>
    <x v="43"/>
    <n v="0.7"/>
    <n v="9.85"/>
    <n v="21.4"/>
    <n v="46"/>
    <n v="5"/>
    <n v="193"/>
  </r>
  <r>
    <n v="0"/>
    <n v="0"/>
    <n v="0"/>
    <n v="0"/>
    <n v="0"/>
    <n v="0"/>
    <x v="44"/>
    <n v="1.25"/>
    <n v="10.55"/>
    <n v="21.22"/>
    <n v="33"/>
    <n v="3"/>
    <n v="130"/>
  </r>
  <r>
    <n v="11"/>
    <n v="0"/>
    <n v="0"/>
    <n v="19.57"/>
    <n v="0"/>
    <n v="0"/>
    <x v="45"/>
    <n v="0.15"/>
    <n v="10.8"/>
    <n v="20.89"/>
    <n v="1179"/>
    <n v="86"/>
    <n v="4194"/>
  </r>
  <r>
    <n v="0"/>
    <n v="0"/>
    <n v="0"/>
    <n v="0"/>
    <n v="0"/>
    <n v="0"/>
    <x v="46"/>
    <n v="0.2"/>
    <n v="10.25"/>
    <n v="20.38"/>
    <n v="7"/>
    <n v="5"/>
    <n v="120"/>
  </r>
  <r>
    <n v="0"/>
    <n v="0"/>
    <n v="0"/>
    <n v="0"/>
    <n v="0"/>
    <n v="0"/>
    <x v="47"/>
    <n v="1.2"/>
    <n v="11.2"/>
    <n v="20.149999999999999"/>
    <n v="39"/>
    <n v="1"/>
    <n v="398"/>
  </r>
  <r>
    <n v="0"/>
    <n v="0"/>
    <n v="0"/>
    <n v="0"/>
    <n v="0"/>
    <n v="0"/>
    <x v="48"/>
    <n v="1.45"/>
    <n v="12.05"/>
    <n v="19.89"/>
    <n v="93"/>
    <n v="58"/>
    <n v="449"/>
  </r>
  <r>
    <n v="0"/>
    <n v="0"/>
    <n v="0"/>
    <n v="0"/>
    <n v="0"/>
    <n v="0"/>
    <x v="49"/>
    <n v="1.5"/>
    <n v="12.7"/>
    <n v="19.82"/>
    <n v="67"/>
    <n v="-8"/>
    <n v="266"/>
  </r>
  <r>
    <n v="1503"/>
    <n v="-5"/>
    <n v="7"/>
    <n v="0"/>
    <n v="4425.8999999999996"/>
    <n v="-364.1"/>
    <x v="50"/>
    <n v="1"/>
    <n v="12.7"/>
    <n v="19.43"/>
    <n v="5390"/>
    <n v="666"/>
    <n v="12507"/>
  </r>
  <r>
    <n v="0"/>
    <n v="0"/>
    <n v="0"/>
    <n v="0"/>
    <n v="0"/>
    <n v="0"/>
    <x v="51"/>
    <n v="1.6"/>
    <n v="13.55"/>
    <n v="19.239999999999998"/>
    <n v="33"/>
    <n v="18"/>
    <n v="156"/>
  </r>
  <r>
    <n v="1"/>
    <n v="0"/>
    <n v="0"/>
    <n v="22.47"/>
    <n v="0"/>
    <n v="0"/>
    <x v="52"/>
    <n v="1.1499999999999999"/>
    <n v="14.1"/>
    <n v="18.940000000000001"/>
    <n v="58"/>
    <n v="25"/>
    <n v="179"/>
  </r>
  <r>
    <n v="0"/>
    <n v="0"/>
    <n v="0"/>
    <n v="0"/>
    <n v="0"/>
    <n v="0"/>
    <x v="53"/>
    <n v="2.5499999999999998"/>
    <n v="15.95"/>
    <n v="18.68"/>
    <n v="27"/>
    <n v="-3"/>
    <n v="211"/>
  </r>
  <r>
    <n v="0"/>
    <n v="0"/>
    <n v="0"/>
    <n v="0"/>
    <n v="0"/>
    <n v="0"/>
    <x v="54"/>
    <n v="2.2999999999999998"/>
    <n v="15.7"/>
    <n v="18.48"/>
    <n v="121"/>
    <n v="1"/>
    <n v="200"/>
  </r>
  <r>
    <n v="260"/>
    <n v="0"/>
    <n v="0"/>
    <n v="0"/>
    <n v="0"/>
    <n v="0"/>
    <x v="55"/>
    <n v="2.35"/>
    <n v="17.100000000000001"/>
    <n v="18.260000000000002"/>
    <n v="2746"/>
    <n v="173"/>
    <n v="4162"/>
  </r>
  <r>
    <n v="4"/>
    <n v="0"/>
    <n v="0"/>
    <n v="0"/>
    <n v="0"/>
    <n v="0"/>
    <x v="56"/>
    <n v="1.9"/>
    <n v="17.75"/>
    <n v="17.989999999999998"/>
    <n v="404"/>
    <n v="217"/>
    <n v="445"/>
  </r>
  <r>
    <n v="0"/>
    <n v="0"/>
    <n v="0"/>
    <n v="0"/>
    <n v="0"/>
    <n v="0"/>
    <x v="57"/>
    <n v="1.95"/>
    <n v="18.649999999999999"/>
    <n v="17.72"/>
    <n v="282"/>
    <n v="145"/>
    <n v="784"/>
  </r>
  <r>
    <n v="3"/>
    <n v="0"/>
    <n v="0"/>
    <n v="0"/>
    <n v="0"/>
    <n v="0"/>
    <x v="58"/>
    <n v="3.05"/>
    <n v="20.100000000000001"/>
    <n v="17.510000000000002"/>
    <n v="358"/>
    <n v="-29"/>
    <n v="794"/>
  </r>
  <r>
    <n v="4"/>
    <n v="0"/>
    <n v="0"/>
    <n v="0"/>
    <n v="0"/>
    <n v="0"/>
    <x v="59"/>
    <n v="4"/>
    <n v="21.8"/>
    <n v="17.3"/>
    <n v="338"/>
    <n v="-81"/>
    <n v="625"/>
  </r>
  <r>
    <n v="1072"/>
    <n v="-50"/>
    <n v="107"/>
    <n v="0"/>
    <n v="3385"/>
    <n v="-477.1"/>
    <x v="60"/>
    <n v="3.75"/>
    <n v="23.25"/>
    <n v="17.11"/>
    <n v="5771"/>
    <n v="208"/>
    <n v="12419"/>
  </r>
  <r>
    <n v="0"/>
    <n v="0"/>
    <n v="0"/>
    <n v="0"/>
    <n v="0"/>
    <n v="0"/>
    <x v="61"/>
    <n v="5"/>
    <n v="25.1"/>
    <n v="16.850000000000001"/>
    <n v="196"/>
    <n v="-25"/>
    <n v="507"/>
  </r>
  <r>
    <n v="0"/>
    <n v="0"/>
    <n v="0"/>
    <n v="0"/>
    <n v="0"/>
    <n v="0"/>
    <x v="62"/>
    <n v="5.35"/>
    <n v="26.65"/>
    <n v="16.649999999999999"/>
    <n v="207"/>
    <n v="-36"/>
    <n v="540"/>
  </r>
  <r>
    <n v="1"/>
    <n v="0"/>
    <n v="0"/>
    <n v="0"/>
    <n v="0"/>
    <n v="0"/>
    <x v="63"/>
    <n v="6.05"/>
    <n v="28.85"/>
    <n v="16.48"/>
    <n v="509"/>
    <n v="27"/>
    <n v="721"/>
  </r>
  <r>
    <n v="10"/>
    <n v="0"/>
    <n v="3"/>
    <n v="0"/>
    <n v="3000"/>
    <n v="-590"/>
    <x v="64"/>
    <n v="6.2"/>
    <n v="30.75"/>
    <n v="16.29"/>
    <n v="365"/>
    <n v="103"/>
    <n v="727"/>
  </r>
  <r>
    <n v="122"/>
    <n v="1"/>
    <n v="11"/>
    <n v="10.51"/>
    <n v="2950"/>
    <n v="-410"/>
    <x v="65"/>
    <n v="8.0500000000000007"/>
    <n v="34.450000000000003"/>
    <n v="16.100000000000001"/>
    <n v="4175"/>
    <n v="1074"/>
    <n v="6939"/>
  </r>
  <r>
    <n v="2"/>
    <n v="0"/>
    <n v="0"/>
    <n v="0"/>
    <n v="0"/>
    <n v="0"/>
    <x v="66"/>
    <n v="9.15"/>
    <n v="37.549999999999997"/>
    <n v="15.81"/>
    <n v="315"/>
    <n v="60"/>
    <n v="913"/>
  </r>
  <r>
    <n v="0"/>
    <n v="0"/>
    <n v="0"/>
    <n v="0"/>
    <n v="0"/>
    <n v="0"/>
    <x v="67"/>
    <n v="9.9"/>
    <n v="41.05"/>
    <n v="15.87"/>
    <n v="163"/>
    <n v="8"/>
    <n v="844"/>
  </r>
  <r>
    <n v="0"/>
    <n v="0"/>
    <n v="0"/>
    <n v="0"/>
    <n v="0"/>
    <n v="0"/>
    <x v="68"/>
    <n v="11.55"/>
    <n v="45.65"/>
    <n v="15.67"/>
    <n v="288"/>
    <n v="53"/>
    <n v="1573"/>
  </r>
  <r>
    <n v="0"/>
    <n v="0"/>
    <n v="0"/>
    <n v="0"/>
    <n v="0"/>
    <n v="0"/>
    <x v="69"/>
    <n v="15"/>
    <n v="51.3"/>
    <n v="15.53"/>
    <n v="456"/>
    <n v="-10"/>
    <n v="879"/>
  </r>
  <r>
    <n v="2043"/>
    <n v="-44"/>
    <n v="237"/>
    <n v="12.47"/>
    <n v="2470"/>
    <n v="-423.7"/>
    <x v="70"/>
    <n v="17"/>
    <n v="57.25"/>
    <n v="15.46"/>
    <n v="7420"/>
    <n v="316"/>
    <n v="17092"/>
  </r>
  <r>
    <n v="13"/>
    <n v="0"/>
    <n v="1"/>
    <n v="13.42"/>
    <n v="2385"/>
    <n v="-409.15"/>
    <x v="71"/>
    <n v="19.899999999999999"/>
    <n v="62.95"/>
    <n v="15.25"/>
    <n v="1165"/>
    <n v="25"/>
    <n v="4750"/>
  </r>
  <r>
    <n v="10"/>
    <n v="0"/>
    <n v="0"/>
    <n v="12.91"/>
    <n v="0"/>
    <n v="0"/>
    <x v="72"/>
    <n v="22.15"/>
    <n v="69.3"/>
    <n v="15.15"/>
    <n v="1148"/>
    <n v="25"/>
    <n v="2748"/>
  </r>
  <r>
    <n v="22"/>
    <n v="-1"/>
    <n v="2"/>
    <n v="11.82"/>
    <n v="2177.75"/>
    <n v="-422.25"/>
    <x v="73"/>
    <n v="25.6"/>
    <n v="77.849999999999994"/>
    <n v="15.09"/>
    <n v="1131"/>
    <n v="18"/>
    <n v="1722"/>
  </r>
  <r>
    <n v="17"/>
    <n v="0"/>
    <n v="0"/>
    <n v="0"/>
    <n v="0"/>
    <n v="0"/>
    <x v="74"/>
    <n v="28.95"/>
    <n v="86.7"/>
    <n v="15.02"/>
    <n v="893"/>
    <n v="-55"/>
    <n v="1507"/>
  </r>
  <r>
    <n v="507"/>
    <n v="8"/>
    <n v="49"/>
    <n v="13.34"/>
    <n v="1994.05"/>
    <n v="-411.3"/>
    <x v="75"/>
    <n v="32.549999999999997"/>
    <n v="96.9"/>
    <n v="14.98"/>
    <n v="7653"/>
    <n v="1774"/>
    <n v="10051"/>
  </r>
  <r>
    <n v="54"/>
    <n v="0"/>
    <n v="4"/>
    <n v="14.46"/>
    <n v="1949.15"/>
    <n v="-379.65"/>
    <x v="76"/>
    <n v="34"/>
    <n v="105.1"/>
    <n v="14.85"/>
    <n v="1029"/>
    <n v="143"/>
    <n v="1819"/>
  </r>
  <r>
    <n v="17"/>
    <n v="0"/>
    <n v="0"/>
    <n v="13.75"/>
    <n v="0"/>
    <n v="0"/>
    <x v="77"/>
    <n v="39.799999999999997"/>
    <n v="117.35"/>
    <n v="14.74"/>
    <n v="1318"/>
    <n v="140"/>
    <n v="1413"/>
  </r>
  <r>
    <n v="60"/>
    <n v="0"/>
    <n v="0"/>
    <n v="15.41"/>
    <n v="0"/>
    <n v="0"/>
    <x v="78"/>
    <n v="45.05"/>
    <n v="131.44999999999999"/>
    <n v="14.62"/>
    <n v="1418"/>
    <n v="63"/>
    <n v="1761"/>
  </r>
  <r>
    <n v="74"/>
    <n v="-1"/>
    <n v="5"/>
    <n v="16.22"/>
    <n v="1665.5"/>
    <n v="-423.95"/>
    <x v="79"/>
    <n v="49.5"/>
    <n v="146"/>
    <n v="14.56"/>
    <n v="1358"/>
    <n v="23"/>
    <n v="1004"/>
  </r>
  <r>
    <n v="4394"/>
    <n v="95"/>
    <n v="673"/>
    <n v="13.14"/>
    <n v="1555"/>
    <n v="-398.2"/>
    <x v="80"/>
    <n v="55.5"/>
    <n v="161.55000000000001"/>
    <n v="14.51"/>
    <n v="14752"/>
    <n v="325"/>
    <n v="22138"/>
  </r>
  <r>
    <n v="348"/>
    <n v="-2"/>
    <n v="11"/>
    <n v="12.7"/>
    <n v="1479.55"/>
    <n v="-337.65"/>
    <x v="81"/>
    <n v="61.5"/>
    <n v="179"/>
    <n v="14.38"/>
    <n v="1008"/>
    <n v="26"/>
    <n v="2117"/>
  </r>
  <r>
    <n v="293"/>
    <n v="68"/>
    <n v="89"/>
    <n v="13.14"/>
    <n v="1411.6"/>
    <n v="-338.4"/>
    <x v="82"/>
    <n v="66.099999999999994"/>
    <n v="195.4"/>
    <n v="14.36"/>
    <n v="1674"/>
    <n v="229"/>
    <n v="2191"/>
  </r>
  <r>
    <n v="244"/>
    <n v="60"/>
    <n v="97"/>
    <n v="12.26"/>
    <n v="1305"/>
    <n v="-375.7"/>
    <x v="83"/>
    <n v="72.45"/>
    <n v="214.6"/>
    <n v="14.32"/>
    <n v="1770"/>
    <n v="387"/>
    <n v="2840"/>
  </r>
  <r>
    <n v="364"/>
    <n v="-3"/>
    <n v="24"/>
    <n v="12.97"/>
    <n v="1250"/>
    <n v="-347.35"/>
    <x v="84"/>
    <n v="84.25"/>
    <n v="241.45"/>
    <n v="14.26"/>
    <n v="2427"/>
    <n v="-9"/>
    <n v="2094"/>
  </r>
  <r>
    <n v="5385"/>
    <n v="140"/>
    <n v="1073"/>
    <n v="12.89"/>
    <n v="1155.8"/>
    <n v="-363.35"/>
    <x v="85"/>
    <n v="94"/>
    <n v="267.85000000000002"/>
    <n v="14.2"/>
    <n v="10752"/>
    <n v="-198"/>
    <n v="14906"/>
  </r>
  <r>
    <n v="466"/>
    <n v="36"/>
    <n v="297"/>
    <n v="12.84"/>
    <n v="1096.7"/>
    <n v="-348.65"/>
    <x v="86"/>
    <n v="102.05"/>
    <n v="292.64999999999998"/>
    <n v="14.19"/>
    <n v="2564"/>
    <n v="-176"/>
    <n v="2115"/>
  </r>
  <r>
    <n v="779"/>
    <n v="-242"/>
    <n v="672"/>
    <n v="12.68"/>
    <n v="1030"/>
    <n v="-332.75"/>
    <x v="87"/>
    <n v="110.55"/>
    <n v="320.60000000000002"/>
    <n v="14.15"/>
    <n v="3451"/>
    <n v="-159"/>
    <n v="3047"/>
  </r>
  <r>
    <n v="1767"/>
    <n v="28"/>
    <n v="826"/>
    <n v="12.75"/>
    <n v="949"/>
    <n v="-340.6"/>
    <x v="88"/>
    <n v="124.2"/>
    <n v="356.05"/>
    <n v="14.1"/>
    <n v="3590"/>
    <n v="-197"/>
    <n v="3673"/>
  </r>
  <r>
    <n v="2401"/>
    <n v="-42"/>
    <n v="627"/>
    <n v="12.77"/>
    <n v="882"/>
    <n v="-321"/>
    <x v="89"/>
    <n v="135.65"/>
    <n v="389.7"/>
    <n v="14.06"/>
    <n v="3772"/>
    <n v="43"/>
    <n v="3825"/>
  </r>
  <r>
    <n v="21966"/>
    <n v="2017"/>
    <n v="10460"/>
    <n v="12.78"/>
    <n v="819"/>
    <n v="-315.14999999999998"/>
    <x v="90"/>
    <n v="146.80000000000001"/>
    <n v="425.5"/>
    <n v="14"/>
    <n v="27719"/>
    <n v="1141"/>
    <n v="33122"/>
  </r>
  <r>
    <n v="3012"/>
    <n v="563"/>
    <n v="2999"/>
    <n v="12.71"/>
    <n v="757.85"/>
    <n v="-306.85000000000002"/>
    <x v="91"/>
    <n v="159.44999999999999"/>
    <n v="466"/>
    <n v="14.02"/>
    <n v="8528"/>
    <n v="619"/>
    <n v="3662"/>
  </r>
  <r>
    <n v="6405"/>
    <n v="4038"/>
    <n v="13576"/>
    <n v="12.72"/>
    <n v="701"/>
    <n v="-291.45"/>
    <x v="92"/>
    <n v="171.75"/>
    <n v="508.9"/>
    <n v="14.02"/>
    <n v="17834"/>
    <n v="3210"/>
    <n v="7466"/>
  </r>
  <r>
    <n v="8166"/>
    <n v="5078"/>
    <n v="16228"/>
    <n v="12.69"/>
    <n v="646.85"/>
    <n v="-280"/>
    <x v="93"/>
    <n v="185.95"/>
    <n v="554.54999999999995"/>
    <n v="13.99"/>
    <n v="21037"/>
    <n v="3339"/>
    <n v="6333"/>
  </r>
  <r>
    <n v="5813"/>
    <n v="2795"/>
    <n v="11171"/>
    <n v="12.69"/>
    <n v="591.9"/>
    <n v="-265.85000000000002"/>
    <x v="94"/>
    <n v="195"/>
    <n v="599.65"/>
    <n v="13.96"/>
    <n v="14777"/>
    <n v="1215"/>
    <n v="5632"/>
  </r>
  <r>
    <n v="24949"/>
    <n v="8940"/>
    <n v="27000"/>
    <n v="12.69"/>
    <n v="543"/>
    <n v="-254.35"/>
    <x v="95"/>
    <n v="208.9"/>
    <n v="648.85"/>
    <n v="13.96"/>
    <n v="30781"/>
    <n v="2293"/>
    <n v="19623"/>
  </r>
  <r>
    <n v="8009"/>
    <n v="1625"/>
    <n v="9897"/>
    <n v="12.66"/>
    <n v="496"/>
    <n v="-241.65"/>
    <x v="96"/>
    <n v="222.2"/>
    <n v="702.9"/>
    <n v="13.96"/>
    <n v="12073"/>
    <n v="-513"/>
    <n v="6152"/>
  </r>
  <r>
    <n v="11378"/>
    <n v="1607"/>
    <n v="10496"/>
    <n v="12.65"/>
    <n v="450.55"/>
    <n v="-230.25"/>
    <x v="97"/>
    <n v="234.25"/>
    <n v="758.1"/>
    <n v="13.95"/>
    <n v="8213"/>
    <n v="-858"/>
    <n v="6783"/>
  </r>
  <r>
    <n v="13572"/>
    <n v="995"/>
    <n v="9175"/>
    <n v="12.64"/>
    <n v="410.15"/>
    <n v="-216.1"/>
    <x v="98"/>
    <n v="248.45"/>
    <n v="816.3"/>
    <n v="13.95"/>
    <n v="6841"/>
    <n v="-989"/>
    <n v="5396"/>
  </r>
  <r>
    <n v="9260"/>
    <n v="906"/>
    <n v="8389"/>
    <n v="12.65"/>
    <n v="370.4"/>
    <n v="-204.15"/>
    <x v="99"/>
    <n v="261.3"/>
    <n v="875.25"/>
    <n v="13.86"/>
    <n v="4541"/>
    <n v="-637"/>
    <n v="3937"/>
  </r>
  <r>
    <n v="84683"/>
    <n v="5364"/>
    <n v="31262"/>
    <n v="12.58"/>
    <n v="334.2"/>
    <n v="-189.5"/>
    <x v="100"/>
    <n v="273.05"/>
    <n v="938.85"/>
    <n v="13.93"/>
    <n v="14617"/>
    <n v="-411"/>
    <n v="54540"/>
  </r>
  <r>
    <n v="7343"/>
    <n v="-105"/>
    <n v="5004"/>
    <n v="12.6"/>
    <n v="301.05"/>
    <n v="-177"/>
    <x v="101"/>
    <n v="277.95"/>
    <n v="995.95"/>
    <n v="13.94"/>
    <n v="1517"/>
    <n v="-400"/>
    <n v="6836"/>
  </r>
  <r>
    <n v="6616"/>
    <n v="882"/>
    <n v="5555"/>
    <n v="12.59"/>
    <n v="269.8"/>
    <n v="-163.95"/>
    <x v="102"/>
    <n v="276.89999999999998"/>
    <n v="1052"/>
    <n v="13.96"/>
    <n v="1277"/>
    <n v="-78"/>
    <n v="4440"/>
  </r>
  <r>
    <n v="6347"/>
    <n v="331"/>
    <n v="4436"/>
    <n v="12.55"/>
    <n v="241"/>
    <n v="-150.15"/>
    <x v="103"/>
    <n v="277.10000000000002"/>
    <n v="1112.05"/>
    <n v="13.39"/>
    <n v="464"/>
    <n v="-146"/>
    <n v="2526"/>
  </r>
  <r>
    <n v="2951"/>
    <n v="109"/>
    <n v="3051"/>
    <n v="12.57"/>
    <n v="217"/>
    <n v="-137.25"/>
    <x v="104"/>
    <n v="321"/>
    <n v="1215.3"/>
    <n v="13.84"/>
    <n v="107"/>
    <n v="-3"/>
    <n v="824"/>
  </r>
  <r>
    <n v="30900"/>
    <n v="1896"/>
    <n v="19476"/>
    <n v="12.59"/>
    <n v="192.1"/>
    <n v="-129.25"/>
    <x v="105"/>
    <n v="342.2"/>
    <n v="1298.8499999999999"/>
    <n v="13.75"/>
    <n v="2245"/>
    <n v="390"/>
    <n v="10054"/>
  </r>
  <r>
    <n v="3671"/>
    <n v="-226"/>
    <n v="3938"/>
    <n v="12.57"/>
    <n v="170"/>
    <n v="-116.6"/>
    <x v="106"/>
    <n v="323.14999999999998"/>
    <n v="1352.3"/>
    <n v="13.89"/>
    <n v="171"/>
    <n v="-6"/>
    <n v="450"/>
  </r>
  <r>
    <n v="3529"/>
    <n v="766"/>
    <n v="3453"/>
    <n v="12.59"/>
    <n v="151.30000000000001"/>
    <n v="-104.7"/>
    <x v="107"/>
    <n v="349.75"/>
    <n v="1441"/>
    <n v="14.22"/>
    <n v="42"/>
    <n v="15"/>
    <n v="385"/>
  </r>
  <r>
    <n v="3263"/>
    <n v="674"/>
    <n v="5547"/>
    <n v="12.62"/>
    <n v="134.25"/>
    <n v="-95.3"/>
    <x v="108"/>
    <n v="331.9"/>
    <n v="1500"/>
    <n v="13.59"/>
    <n v="407"/>
    <n v="-176"/>
    <n v="929"/>
  </r>
  <r>
    <n v="2816"/>
    <n v="848"/>
    <n v="3842"/>
    <n v="12.66"/>
    <n v="119"/>
    <n v="-85.15"/>
    <x v="109"/>
    <n v="360.9"/>
    <n v="1600"/>
    <n v="14.21"/>
    <n v="73"/>
    <n v="48"/>
    <n v="283"/>
  </r>
  <r>
    <n v="42500"/>
    <n v="1358"/>
    <n v="24443"/>
    <n v="12.71"/>
    <n v="106"/>
    <n v="-76.75"/>
    <x v="110"/>
    <n v="376"/>
    <n v="1702.45"/>
    <n v="14.65"/>
    <n v="877"/>
    <n v="-157"/>
    <n v="10022"/>
  </r>
  <r>
    <n v="3173"/>
    <n v="-434"/>
    <n v="3182"/>
    <n v="12.76"/>
    <n v="93.8"/>
    <n v="-67.2"/>
    <x v="111"/>
    <n v="386.75"/>
    <n v="1778.25"/>
    <n v="14.6"/>
    <n v="46"/>
    <n v="13"/>
    <n v="166"/>
  </r>
  <r>
    <n v="2862"/>
    <n v="-548"/>
    <n v="4014"/>
    <n v="12.79"/>
    <n v="82.8"/>
    <n v="-59.7"/>
    <x v="112"/>
    <n v="420.45"/>
    <n v="1901.8"/>
    <n v="16.07"/>
    <n v="84"/>
    <n v="33"/>
    <n v="442"/>
  </r>
  <r>
    <n v="2507"/>
    <n v="-229"/>
    <n v="2672"/>
    <n v="12.86"/>
    <n v="73.05"/>
    <n v="-52.05"/>
    <x v="113"/>
    <n v="407.75"/>
    <n v="1977.45"/>
    <n v="15.78"/>
    <n v="1"/>
    <n v="0"/>
    <n v="209"/>
  </r>
  <r>
    <n v="1922"/>
    <n v="-488"/>
    <n v="2111"/>
    <n v="12.91"/>
    <n v="66.25"/>
    <n v="-44.5"/>
    <x v="114"/>
    <n v="0"/>
    <n v="0"/>
    <n v="17.059999999999999"/>
    <n v="0"/>
    <n v="0"/>
    <n v="164"/>
  </r>
  <r>
    <n v="14597"/>
    <n v="353"/>
    <n v="11782"/>
    <n v="12.97"/>
    <n v="57"/>
    <n v="-40.049999999999997"/>
    <x v="115"/>
    <n v="420.8"/>
    <n v="2150"/>
    <n v="14.49"/>
    <n v="223"/>
    <n v="56"/>
    <n v="2461"/>
  </r>
  <r>
    <n v="2200"/>
    <n v="80"/>
    <n v="1531"/>
    <n v="13.05"/>
    <n v="50.75"/>
    <n v="-34.700000000000003"/>
    <x v="116"/>
    <n v="424.55"/>
    <n v="2225.65"/>
    <n v="15.27"/>
    <n v="7"/>
    <n v="1"/>
    <n v="24"/>
  </r>
  <r>
    <n v="1405"/>
    <n v="92"/>
    <n v="1443"/>
    <n v="13.16"/>
    <n v="45.5"/>
    <n v="-30.65"/>
    <x v="117"/>
    <n v="0"/>
    <n v="0"/>
    <n v="12.23"/>
    <n v="0"/>
    <n v="0"/>
    <n v="21"/>
  </r>
  <r>
    <n v="2494"/>
    <n v="-245"/>
    <n v="1952"/>
    <n v="13.26"/>
    <n v="41"/>
    <n v="-25.15"/>
    <x v="118"/>
    <n v="0"/>
    <n v="0"/>
    <n v="17.940000000000001"/>
    <n v="0"/>
    <n v="0"/>
    <n v="10"/>
  </r>
  <r>
    <n v="3439"/>
    <n v="89"/>
    <n v="1492"/>
    <n v="13.4"/>
    <n v="36.799999999999997"/>
    <n v="-22.2"/>
    <x v="119"/>
    <n v="0"/>
    <n v="0"/>
    <n v="10.42"/>
    <n v="0"/>
    <n v="0"/>
    <n v="2"/>
  </r>
  <r>
    <n v="47031"/>
    <n v="5187"/>
    <n v="21516"/>
    <n v="13.53"/>
    <n v="33.4"/>
    <n v="-18.7"/>
    <x v="120"/>
    <n v="422.95"/>
    <n v="2615"/>
    <n v="15.36"/>
    <n v="310"/>
    <n v="45"/>
    <n v="9949"/>
  </r>
  <r>
    <n v="2911"/>
    <n v="38"/>
    <n v="964"/>
    <n v="13.59"/>
    <n v="29.45"/>
    <n v="-15.2"/>
    <x v="121"/>
    <n v="0"/>
    <n v="0"/>
    <n v="22.54"/>
    <n v="0"/>
    <n v="0"/>
    <n v="7"/>
  </r>
  <r>
    <n v="751"/>
    <n v="-264"/>
    <n v="1047"/>
    <n v="13.7"/>
    <n v="27.05"/>
    <n v="-12.75"/>
    <x v="122"/>
    <n v="0"/>
    <n v="0"/>
    <n v="8.07"/>
    <n v="0"/>
    <n v="0"/>
    <n v="12"/>
  </r>
  <r>
    <n v="847"/>
    <n v="-957"/>
    <n v="2108"/>
    <n v="13.85"/>
    <n v="24.2"/>
    <n v="-10.55"/>
    <x v="123"/>
    <n v="0"/>
    <n v="0"/>
    <n v="24.19"/>
    <n v="0"/>
    <n v="0"/>
    <n v="1"/>
  </r>
  <r>
    <n v="3123"/>
    <n v="68"/>
    <n v="1345"/>
    <n v="13.97"/>
    <n v="22"/>
    <n v="-8.9499999999999993"/>
    <x v="124"/>
    <n v="0"/>
    <n v="0"/>
    <n v="0"/>
    <n v="0"/>
    <n v="0"/>
    <n v="0"/>
  </r>
  <r>
    <n v="11326"/>
    <n v="-536"/>
    <n v="6820"/>
    <n v="14.14"/>
    <n v="20.05"/>
    <n v="-7.95"/>
    <x v="125"/>
    <n v="389.7"/>
    <n v="3130"/>
    <n v="20"/>
    <n v="15"/>
    <n v="6"/>
    <n v="366"/>
  </r>
  <r>
    <n v="463"/>
    <n v="-41"/>
    <n v="550"/>
    <n v="14.23"/>
    <n v="17.649999999999999"/>
    <n v="-7.55"/>
    <x v="126"/>
    <n v="0"/>
    <n v="0"/>
    <n v="24.43"/>
    <n v="0"/>
    <n v="0"/>
    <n v="10"/>
  </r>
  <r>
    <n v="0"/>
    <n v="0"/>
    <n v="0"/>
    <n v="0"/>
    <n v="0"/>
    <n v="0"/>
    <x v="127"/>
    <n v="0"/>
    <n v="0"/>
    <n v="15.79"/>
    <n v="0"/>
    <n v="0"/>
    <n v="1"/>
  </r>
  <r>
    <n v="1277"/>
    <n v="50"/>
    <n v="803"/>
    <n v="14.61"/>
    <n v="15.65"/>
    <n v="-4.4000000000000004"/>
    <x v="128"/>
    <n v="0"/>
    <n v="0"/>
    <n v="25.1"/>
    <n v="0"/>
    <n v="0"/>
    <n v="2"/>
  </r>
  <r>
    <n v="0"/>
    <n v="0"/>
    <n v="0"/>
    <n v="0"/>
    <n v="0"/>
    <n v="0"/>
    <x v="129"/>
    <n v="0"/>
    <n v="0"/>
    <n v="0"/>
    <n v="0"/>
    <n v="0"/>
    <n v="0"/>
  </r>
  <r>
    <n v="21879"/>
    <n v="-308"/>
    <n v="8897"/>
    <n v="15.04"/>
    <n v="13.8"/>
    <n v="-3.3"/>
    <x v="130"/>
    <n v="488.6"/>
    <n v="3627.6"/>
    <n v="22.28"/>
    <n v="111"/>
    <n v="-14"/>
    <n v="2377"/>
  </r>
  <r>
    <n v="0"/>
    <n v="0"/>
    <n v="0"/>
    <n v="0"/>
    <n v="0"/>
    <n v="0"/>
    <x v="131"/>
    <n v="0"/>
    <n v="0"/>
    <n v="15.97"/>
    <n v="0"/>
    <n v="0"/>
    <n v="2"/>
  </r>
  <r>
    <n v="2764"/>
    <n v="139"/>
    <n v="1222"/>
    <n v="15.35"/>
    <n v="11.75"/>
    <n v="-2.5"/>
    <x v="132"/>
    <n v="0"/>
    <n v="0"/>
    <n v="25.62"/>
    <n v="0"/>
    <n v="0"/>
    <n v="1"/>
  </r>
  <r>
    <n v="0"/>
    <n v="0"/>
    <n v="0"/>
    <n v="0"/>
    <n v="0"/>
    <n v="0"/>
    <x v="133"/>
    <n v="0"/>
    <n v="0"/>
    <n v="0"/>
    <n v="0"/>
    <n v="0"/>
    <n v="0"/>
  </r>
  <r>
    <n v="0"/>
    <n v="0"/>
    <n v="0"/>
    <n v="0"/>
    <n v="0"/>
    <n v="0"/>
    <x v="134"/>
    <n v="0"/>
    <n v="0"/>
    <n v="0"/>
    <n v="0"/>
    <n v="0"/>
    <n v="0"/>
  </r>
  <r>
    <n v="5015"/>
    <n v="-38"/>
    <n v="3249"/>
    <n v="15.95"/>
    <n v="9.75"/>
    <n v="-1.55"/>
    <x v="135"/>
    <n v="310.64999999999998"/>
    <n v="3800"/>
    <n v="0"/>
    <n v="1"/>
    <n v="0"/>
    <n v="339"/>
  </r>
  <r>
    <n v="0"/>
    <n v="0"/>
    <n v="0"/>
    <n v="0"/>
    <n v="0"/>
    <n v="0"/>
    <x v="136"/>
    <n v="0"/>
    <n v="0"/>
    <n v="0"/>
    <n v="0"/>
    <n v="0"/>
    <n v="0"/>
  </r>
  <r>
    <n v="0"/>
    <n v="0"/>
    <n v="0"/>
    <n v="0"/>
    <n v="0"/>
    <n v="0"/>
    <x v="137"/>
    <n v="0"/>
    <n v="0"/>
    <n v="0"/>
    <n v="0"/>
    <n v="0"/>
    <n v="0"/>
  </r>
  <r>
    <n v="0"/>
    <n v="0"/>
    <n v="0"/>
    <n v="0"/>
    <n v="0"/>
    <n v="0"/>
    <x v="138"/>
    <n v="0"/>
    <n v="0"/>
    <n v="0"/>
    <n v="0"/>
    <n v="0"/>
    <n v="0"/>
  </r>
  <r>
    <n v="0"/>
    <n v="0"/>
    <n v="0"/>
    <n v="0"/>
    <n v="0"/>
    <n v="0"/>
    <x v="139"/>
    <n v="0"/>
    <n v="0"/>
    <n v="0"/>
    <n v="0"/>
    <n v="0"/>
    <n v="0"/>
  </r>
  <r>
    <n v="12025"/>
    <n v="260"/>
    <n v="2677"/>
    <n v="17.059999999999999"/>
    <n v="7.8"/>
    <n v="-0.6"/>
    <x v="140"/>
    <n v="422.85"/>
    <n v="4550"/>
    <n v="20.51"/>
    <n v="5"/>
    <n v="2"/>
    <n v="2429"/>
  </r>
  <r>
    <n v="0"/>
    <n v="0"/>
    <n v="0"/>
    <n v="0"/>
    <n v="0"/>
    <n v="0"/>
    <x v="141"/>
    <n v="0"/>
    <n v="0"/>
    <n v="0"/>
    <n v="0"/>
    <n v="0"/>
    <n v="0"/>
  </r>
  <r>
    <n v="0"/>
    <n v="0"/>
    <n v="0"/>
    <n v="0"/>
    <n v="0"/>
    <n v="0"/>
    <x v="142"/>
    <n v="0"/>
    <n v="0"/>
    <n v="0"/>
    <n v="0"/>
    <n v="0"/>
    <n v="0"/>
  </r>
  <r>
    <n v="260"/>
    <n v="136"/>
    <n v="191"/>
    <n v="17.61"/>
    <n v="6.6"/>
    <n v="-1.25"/>
    <x v="143"/>
    <n v="0"/>
    <n v="0"/>
    <n v="0"/>
    <n v="0"/>
    <n v="0"/>
    <n v="0"/>
  </r>
  <r>
    <n v="0"/>
    <n v="0"/>
    <n v="0"/>
    <n v="0"/>
    <n v="0"/>
    <n v="0"/>
    <x v="144"/>
    <n v="0"/>
    <n v="0"/>
    <n v="26.47"/>
    <n v="0"/>
    <n v="0"/>
    <n v="0"/>
  </r>
  <r>
    <n v="3345"/>
    <n v="-66"/>
    <n v="579"/>
    <n v="18.29"/>
    <n v="6.45"/>
    <n v="-0.6"/>
    <x v="145"/>
    <n v="0"/>
    <n v="0"/>
    <n v="30.96"/>
    <n v="0"/>
    <n v="0"/>
    <n v="105"/>
  </r>
  <r>
    <n v="0"/>
    <n v="0"/>
    <n v="0"/>
    <n v="0"/>
    <n v="0"/>
    <n v="0"/>
    <x v="146"/>
    <n v="0"/>
    <n v="0"/>
    <n v="0"/>
    <n v="0"/>
    <n v="0"/>
    <n v="0"/>
  </r>
  <r>
    <n v="0"/>
    <n v="0"/>
    <n v="0"/>
    <n v="0"/>
    <n v="0"/>
    <n v="0"/>
    <x v="147"/>
    <n v="0"/>
    <n v="0"/>
    <n v="0"/>
    <n v="0"/>
    <n v="0"/>
    <n v="0"/>
  </r>
  <r>
    <n v="0"/>
    <n v="0"/>
    <n v="0"/>
    <n v="0"/>
    <n v="0"/>
    <n v="0"/>
    <x v="148"/>
    <n v="0"/>
    <n v="0"/>
    <n v="0"/>
    <n v="0"/>
    <n v="0"/>
    <n v="0"/>
  </r>
  <r>
    <n v="106"/>
    <n v="0"/>
    <n v="0"/>
    <n v="18.09"/>
    <n v="0"/>
    <n v="0"/>
    <x v="149"/>
    <n v="0"/>
    <n v="0"/>
    <n v="0"/>
    <n v="0"/>
    <n v="0"/>
    <n v="0"/>
  </r>
  <r>
    <n v="7115"/>
    <n v="-7"/>
    <n v="849"/>
    <n v="19.29"/>
    <n v="5.5"/>
    <n v="-0.45"/>
    <x v="150"/>
    <n v="0"/>
    <n v="0"/>
    <n v="22.82"/>
    <n v="0"/>
    <n v="0"/>
    <n v="2343"/>
  </r>
  <r>
    <n v="50"/>
    <n v="0"/>
    <n v="2"/>
    <n v="19.510000000000002"/>
    <n v="5.35"/>
    <n v="-0.2"/>
    <x v="151"/>
    <n v="0"/>
    <n v="0"/>
    <n v="0"/>
    <n v="0"/>
    <n v="0"/>
    <n v="0"/>
  </r>
  <r>
    <n v="10"/>
    <n v="0"/>
    <n v="0"/>
    <n v="18.3"/>
    <n v="0"/>
    <n v="0"/>
    <x v="152"/>
    <n v="0"/>
    <n v="0"/>
    <n v="0"/>
    <n v="0"/>
    <n v="0"/>
    <n v="0"/>
  </r>
  <r>
    <n v="526"/>
    <n v="0"/>
    <n v="118"/>
    <n v="19.93"/>
    <n v="5"/>
    <n v="-1.05"/>
    <x v="153"/>
    <n v="0"/>
    <n v="0"/>
    <n v="0"/>
    <n v="0"/>
    <n v="0"/>
    <n v="0"/>
  </r>
  <r>
    <n v="48"/>
    <n v="7"/>
    <n v="13"/>
    <n v="20.239999999999998"/>
    <n v="5.05"/>
    <n v="0"/>
    <x v="154"/>
    <n v="0"/>
    <n v="0"/>
    <n v="0"/>
    <n v="0"/>
    <n v="0"/>
    <n v="0"/>
  </r>
  <r>
    <n v="952"/>
    <n v="56"/>
    <n v="234"/>
    <n v="20.329999999999998"/>
    <n v="4.6500000000000004"/>
    <n v="-0.15"/>
    <x v="155"/>
    <n v="0"/>
    <n v="0"/>
    <n v="37.51"/>
    <n v="0"/>
    <n v="0"/>
    <n v="30"/>
  </r>
  <r>
    <n v="6"/>
    <n v="-1"/>
    <n v="18"/>
    <n v="20.51"/>
    <n v="4.45"/>
    <n v="0.1"/>
    <x v="156"/>
    <n v="0"/>
    <n v="0"/>
    <n v="0"/>
    <n v="0"/>
    <n v="0"/>
    <n v="0"/>
  </r>
  <r>
    <n v="8"/>
    <n v="-5"/>
    <n v="25"/>
    <n v="20.55"/>
    <n v="4"/>
    <n v="-0.3"/>
    <x v="157"/>
    <n v="0"/>
    <n v="0"/>
    <n v="0"/>
    <n v="0"/>
    <n v="0"/>
    <n v="0"/>
  </r>
  <r>
    <n v="57"/>
    <n v="26"/>
    <n v="58"/>
    <n v="20.74"/>
    <n v="3.85"/>
    <n v="-12"/>
    <x v="158"/>
    <n v="0"/>
    <n v="0"/>
    <n v="0"/>
    <n v="0"/>
    <n v="0"/>
    <n v="0"/>
  </r>
  <r>
    <n v="43"/>
    <n v="4"/>
    <n v="32"/>
    <n v="20.95"/>
    <n v="3.75"/>
    <n v="0.1"/>
    <x v="159"/>
    <n v="0"/>
    <n v="0"/>
    <n v="0"/>
    <n v="0"/>
    <n v="0"/>
    <n v="0"/>
  </r>
  <r>
    <n v="1666"/>
    <n v="-25"/>
    <n v="721"/>
    <n v="21.13"/>
    <n v="3.6"/>
    <n v="-0.35"/>
    <x v="160"/>
    <n v="0"/>
    <n v="0"/>
    <n v="24.01"/>
    <n v="0"/>
    <n v="0"/>
    <n v="76"/>
  </r>
  <r>
    <n v="16"/>
    <n v="0"/>
    <n v="1"/>
    <n v="22.09"/>
    <n v="4.8"/>
    <n v="0.8"/>
    <x v="161"/>
    <n v="0"/>
    <n v="0"/>
    <n v="0"/>
    <n v="0"/>
    <n v="0"/>
    <n v="0"/>
  </r>
  <r>
    <n v="291"/>
    <n v="-2"/>
    <n v="8"/>
    <n v="22.2"/>
    <n v="3.25"/>
    <n v="-1.1499999999999999"/>
    <x v="162"/>
    <n v="0"/>
    <n v="0"/>
    <n v="0"/>
    <n v="0"/>
    <n v="0"/>
    <n v="1"/>
  </r>
  <r>
    <n v="946"/>
    <n v="36"/>
    <n v="174"/>
    <n v="22.34"/>
    <n v="3.4"/>
    <n v="-0.35"/>
    <x v="163"/>
    <n v="0"/>
    <n v="0"/>
    <n v="0"/>
    <n v="0"/>
    <n v="0"/>
    <n v="0"/>
  </r>
  <r>
    <n v="9410"/>
    <n v="-11"/>
    <n v="818"/>
    <n v="22.8"/>
    <n v="2.35"/>
    <n v="-0.3"/>
    <x v="164"/>
    <n v="0"/>
    <n v="0"/>
    <n v="0"/>
    <n v="0"/>
    <n v="0"/>
    <n v="2239"/>
  </r>
  <r>
    <n v="2563"/>
    <n v="0"/>
    <n v="245"/>
    <n v="23.33"/>
    <n v="1.75"/>
    <n v="0"/>
    <x v="165"/>
    <n v="0"/>
    <n v="0"/>
    <n v="0"/>
    <n v="0"/>
    <n v="0"/>
    <n v="0"/>
  </r>
  <r>
    <n v="2532"/>
    <n v="-7"/>
    <n v="322"/>
    <n v="24.35"/>
    <n v="1.7"/>
    <n v="-0.05"/>
    <x v="166"/>
    <n v="478"/>
    <n v="8567.7000000000007"/>
    <n v="38.49"/>
    <n v="4"/>
    <n v="2"/>
    <n v="589"/>
  </r>
  <r>
    <m/>
    <m/>
    <m/>
    <m/>
    <m/>
    <m/>
    <x v="167"/>
    <m/>
    <m/>
    <m/>
    <m/>
    <m/>
    <m/>
  </r>
  <r>
    <m/>
    <m/>
    <m/>
    <m/>
    <m/>
    <m/>
    <x v="167"/>
    <m/>
    <m/>
    <m/>
    <m/>
    <m/>
    <m/>
  </r>
  <r>
    <m/>
    <m/>
    <m/>
    <m/>
    <m/>
    <m/>
    <x v="167"/>
    <m/>
    <m/>
    <m/>
    <m/>
    <m/>
    <m/>
  </r>
  <r>
    <m/>
    <m/>
    <m/>
    <m/>
    <m/>
    <m/>
    <x v="167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n v="8"/>
    <n v="1"/>
    <n v="4"/>
    <n v="0"/>
    <n v="2891.5"/>
    <n v="-73.650000000000006"/>
    <x v="0"/>
    <n v="-0.1"/>
    <n v="0.1"/>
    <n v="72.19"/>
    <n v="25921"/>
    <n v="258"/>
    <n v="36015"/>
  </r>
  <r>
    <n v="0"/>
    <n v="0"/>
    <n v="0"/>
    <n v="0"/>
    <n v="0"/>
    <n v="0"/>
    <x v="1"/>
    <n v="-0.05"/>
    <n v="0.15"/>
    <n v="73.13"/>
    <n v="1340"/>
    <n v="-103"/>
    <n v="1286"/>
  </r>
  <r>
    <n v="0"/>
    <n v="0"/>
    <n v="0"/>
    <n v="0"/>
    <n v="0"/>
    <n v="0"/>
    <x v="2"/>
    <n v="-0.05"/>
    <n v="0.15"/>
    <n v="71.86"/>
    <n v="2904"/>
    <n v="-194"/>
    <n v="3164"/>
  </r>
  <r>
    <n v="0"/>
    <n v="0"/>
    <n v="0"/>
    <n v="0"/>
    <n v="0"/>
    <n v="0"/>
    <x v="3"/>
    <n v="-0.1"/>
    <n v="0.15"/>
    <n v="70.599999999999994"/>
    <n v="400"/>
    <n v="-39"/>
    <n v="888"/>
  </r>
  <r>
    <n v="0"/>
    <n v="0"/>
    <n v="0"/>
    <n v="0"/>
    <n v="0"/>
    <n v="0"/>
    <x v="4"/>
    <n v="-0.15"/>
    <n v="0.15"/>
    <n v="69.33"/>
    <n v="3473"/>
    <n v="-866"/>
    <n v="1552"/>
  </r>
  <r>
    <n v="0"/>
    <n v="0"/>
    <n v="0"/>
    <n v="0"/>
    <n v="0"/>
    <n v="0"/>
    <x v="5"/>
    <n v="-0.15"/>
    <n v="0.1"/>
    <n v="66.010000000000005"/>
    <n v="297"/>
    <n v="-39"/>
    <n v="537"/>
  </r>
  <r>
    <n v="0"/>
    <n v="0"/>
    <n v="0"/>
    <n v="0"/>
    <n v="0"/>
    <n v="0"/>
    <x v="6"/>
    <n v="-0.1"/>
    <n v="0.15"/>
    <n v="64.78"/>
    <n v="998"/>
    <n v="111"/>
    <n v="1433"/>
  </r>
  <r>
    <n v="0"/>
    <n v="0"/>
    <n v="0"/>
    <n v="0"/>
    <n v="0"/>
    <n v="0"/>
    <x v="7"/>
    <n v="-0.1"/>
    <n v="0.15"/>
    <n v="65.540000000000006"/>
    <n v="431"/>
    <n v="77"/>
    <n v="694"/>
  </r>
  <r>
    <n v="68"/>
    <n v="-4"/>
    <n v="10"/>
    <n v="102.06"/>
    <n v="2502"/>
    <n v="-101.05"/>
    <x v="8"/>
    <n v="-0.1"/>
    <n v="0.15"/>
    <n v="64.28"/>
    <n v="12936"/>
    <n v="-1545"/>
    <n v="8650"/>
  </r>
  <r>
    <n v="0"/>
    <n v="0"/>
    <n v="0"/>
    <n v="0"/>
    <n v="0"/>
    <n v="0"/>
    <x v="9"/>
    <n v="-0.05"/>
    <n v="0.15"/>
    <n v="63.02"/>
    <n v="491"/>
    <n v="-10"/>
    <n v="571"/>
  </r>
  <r>
    <n v="0"/>
    <n v="0"/>
    <n v="0"/>
    <n v="0"/>
    <n v="0"/>
    <n v="0"/>
    <x v="10"/>
    <n v="-0.05"/>
    <n v="0.15"/>
    <n v="61.76"/>
    <n v="2463"/>
    <n v="-272"/>
    <n v="1946"/>
  </r>
  <r>
    <n v="0"/>
    <n v="0"/>
    <n v="0"/>
    <n v="0"/>
    <n v="0"/>
    <n v="0"/>
    <x v="11"/>
    <n v="-0.1"/>
    <n v="0.15"/>
    <n v="60.5"/>
    <n v="3136"/>
    <n v="67"/>
    <n v="1346"/>
  </r>
  <r>
    <n v="0"/>
    <n v="0"/>
    <n v="0"/>
    <n v="0"/>
    <n v="0"/>
    <n v="0"/>
    <x v="12"/>
    <n v="-0.1"/>
    <n v="0.15"/>
    <n v="59.24"/>
    <n v="3112"/>
    <n v="-130"/>
    <n v="2368"/>
  </r>
  <r>
    <n v="0"/>
    <n v="0"/>
    <n v="0"/>
    <n v="0"/>
    <n v="0"/>
    <n v="0"/>
    <x v="13"/>
    <n v="-0.1"/>
    <n v="0.15"/>
    <n v="57.99"/>
    <n v="886"/>
    <n v="58"/>
    <n v="427"/>
  </r>
  <r>
    <n v="0"/>
    <n v="0"/>
    <n v="0"/>
    <n v="0"/>
    <n v="0"/>
    <n v="0"/>
    <x v="14"/>
    <n v="-0.1"/>
    <n v="0.15"/>
    <n v="56.73"/>
    <n v="5178"/>
    <n v="-413"/>
    <n v="2349"/>
  </r>
  <r>
    <n v="0"/>
    <n v="0"/>
    <n v="0"/>
    <n v="0"/>
    <n v="0"/>
    <n v="0"/>
    <x v="15"/>
    <n v="-0.15"/>
    <n v="0.15"/>
    <n v="55.48"/>
    <n v="1555"/>
    <n v="-265"/>
    <n v="552"/>
  </r>
  <r>
    <n v="0"/>
    <n v="0"/>
    <n v="0"/>
    <n v="0"/>
    <n v="0"/>
    <n v="0"/>
    <x v="16"/>
    <n v="-0.05"/>
    <n v="0.2"/>
    <n v="55.51"/>
    <n v="3737"/>
    <n v="-375"/>
    <n v="3320"/>
  </r>
  <r>
    <n v="0"/>
    <n v="0"/>
    <n v="0"/>
    <n v="0"/>
    <n v="0"/>
    <n v="0"/>
    <x v="17"/>
    <n v="-0.1"/>
    <n v="0.2"/>
    <n v="54.24"/>
    <n v="874"/>
    <n v="-280"/>
    <n v="717"/>
  </r>
  <r>
    <n v="31"/>
    <n v="-1"/>
    <n v="9"/>
    <n v="70.38"/>
    <n v="1995"/>
    <n v="-109.2"/>
    <x v="18"/>
    <n v="-0.1"/>
    <n v="0.2"/>
    <n v="53.97"/>
    <n v="12222"/>
    <n v="-2563"/>
    <n v="12952"/>
  </r>
  <r>
    <n v="0"/>
    <n v="0"/>
    <n v="0"/>
    <n v="0"/>
    <n v="0"/>
    <n v="0"/>
    <x v="19"/>
    <n v="-0.15"/>
    <n v="0.15"/>
    <n v="50.48"/>
    <n v="2915"/>
    <n v="-38"/>
    <n v="1289"/>
  </r>
  <r>
    <n v="0"/>
    <n v="0"/>
    <n v="0"/>
    <n v="0"/>
    <n v="0"/>
    <n v="0"/>
    <x v="20"/>
    <n v="-0.2"/>
    <n v="0.15"/>
    <n v="50.41"/>
    <n v="6518"/>
    <n v="-1399"/>
    <n v="3339"/>
  </r>
  <r>
    <n v="0"/>
    <n v="0"/>
    <n v="0"/>
    <n v="0"/>
    <n v="0"/>
    <n v="0"/>
    <x v="21"/>
    <n v="-0.1"/>
    <n v="0.2"/>
    <n v="49.13"/>
    <n v="2501"/>
    <n v="-261"/>
    <n v="1189"/>
  </r>
  <r>
    <n v="0"/>
    <n v="0"/>
    <n v="0"/>
    <n v="0"/>
    <n v="0"/>
    <n v="0"/>
    <x v="22"/>
    <n v="-0.15"/>
    <n v="0.25"/>
    <n v="47.86"/>
    <n v="11527"/>
    <n v="639"/>
    <n v="7196"/>
  </r>
  <r>
    <n v="0"/>
    <n v="0"/>
    <n v="0"/>
    <n v="0"/>
    <n v="0"/>
    <n v="0"/>
    <x v="23"/>
    <n v="-0.2"/>
    <n v="0.15"/>
    <n v="45.48"/>
    <n v="2608"/>
    <n v="-119"/>
    <n v="2088"/>
  </r>
  <r>
    <n v="56"/>
    <n v="0"/>
    <n v="0"/>
    <n v="0"/>
    <n v="0"/>
    <n v="0"/>
    <x v="24"/>
    <n v="-0.15"/>
    <n v="0.2"/>
    <n v="44.23"/>
    <n v="9637"/>
    <n v="-888"/>
    <n v="6781"/>
  </r>
  <r>
    <n v="0"/>
    <n v="0"/>
    <n v="0"/>
    <n v="0"/>
    <n v="0"/>
    <n v="0"/>
    <x v="25"/>
    <n v="-0.2"/>
    <n v="0.2"/>
    <n v="44.04"/>
    <n v="2249"/>
    <n v="112"/>
    <n v="1141"/>
  </r>
  <r>
    <n v="3"/>
    <n v="0"/>
    <n v="0"/>
    <n v="99.97"/>
    <n v="0"/>
    <n v="0"/>
    <x v="26"/>
    <n v="-0.25"/>
    <n v="0.15"/>
    <n v="41.74"/>
    <n v="6231"/>
    <n v="-504"/>
    <n v="4335"/>
  </r>
  <r>
    <n v="0"/>
    <n v="0"/>
    <n v="0"/>
    <n v="0"/>
    <n v="0"/>
    <n v="0"/>
    <x v="27"/>
    <n v="-0.2"/>
    <n v="0.2"/>
    <n v="42.31"/>
    <n v="6628"/>
    <n v="390"/>
    <n v="2113"/>
  </r>
  <r>
    <n v="439"/>
    <n v="-54"/>
    <n v="99"/>
    <n v="0"/>
    <n v="1481.45"/>
    <n v="-125.6"/>
    <x v="28"/>
    <n v="-0.35"/>
    <n v="0.2"/>
    <n v="40.22"/>
    <n v="88596"/>
    <n v="-23301"/>
    <n v="42942"/>
  </r>
  <r>
    <n v="0"/>
    <n v="0"/>
    <n v="1"/>
    <n v="112.64"/>
    <n v="1552.25"/>
    <n v="0"/>
    <x v="29"/>
    <n v="-0.2"/>
    <n v="0.25"/>
    <n v="39.72"/>
    <n v="3466"/>
    <n v="-297"/>
    <n v="1667"/>
  </r>
  <r>
    <n v="14"/>
    <n v="0"/>
    <n v="1"/>
    <n v="102.09"/>
    <n v="1480"/>
    <n v="-27.95"/>
    <x v="30"/>
    <n v="-0.25"/>
    <n v="0.2"/>
    <n v="37.67"/>
    <n v="14069"/>
    <n v="-3294"/>
    <n v="6379"/>
  </r>
  <r>
    <n v="3"/>
    <n v="0"/>
    <n v="0"/>
    <n v="0"/>
    <n v="0"/>
    <n v="0"/>
    <x v="31"/>
    <n v="-0.35"/>
    <n v="0.2"/>
    <n v="37.130000000000003"/>
    <n v="3696"/>
    <n v="-642"/>
    <n v="1607"/>
  </r>
  <r>
    <n v="59"/>
    <n v="-6"/>
    <n v="10"/>
    <n v="0"/>
    <n v="1280.3"/>
    <n v="-127.4"/>
    <x v="32"/>
    <n v="-0.3"/>
    <n v="0.25"/>
    <n v="35.119999999999997"/>
    <n v="26767"/>
    <n v="-2825"/>
    <n v="12426"/>
  </r>
  <r>
    <n v="3"/>
    <n v="0"/>
    <n v="0"/>
    <n v="0"/>
    <n v="0"/>
    <n v="0"/>
    <x v="33"/>
    <n v="-0.3"/>
    <n v="0.2"/>
    <n v="34.53"/>
    <n v="8451"/>
    <n v="-339"/>
    <n v="3404"/>
  </r>
  <r>
    <n v="114"/>
    <n v="1"/>
    <n v="14"/>
    <n v="54.67"/>
    <n v="1184.5"/>
    <n v="-121.95"/>
    <x v="34"/>
    <n v="-0.4"/>
    <n v="0.25"/>
    <n v="33.229999999999997"/>
    <n v="47764"/>
    <n v="3814"/>
    <n v="26683"/>
  </r>
  <r>
    <n v="21"/>
    <n v="-8"/>
    <n v="24"/>
    <n v="50.23"/>
    <n v="1150.7"/>
    <n v="-81.849999999999994"/>
    <x v="35"/>
    <n v="-0.3"/>
    <n v="0.3"/>
    <n v="31.93"/>
    <n v="7318"/>
    <n v="687"/>
    <n v="4801"/>
  </r>
  <r>
    <n v="81"/>
    <n v="-2"/>
    <n v="7"/>
    <n v="0"/>
    <n v="1079.2"/>
    <n v="-125.3"/>
    <x v="36"/>
    <n v="-0.35"/>
    <n v="0.3"/>
    <n v="30.63"/>
    <n v="53542"/>
    <n v="3967"/>
    <n v="21941"/>
  </r>
  <r>
    <n v="7"/>
    <n v="0"/>
    <n v="21"/>
    <n v="59.1"/>
    <n v="1068.95"/>
    <n v="-28.45"/>
    <x v="37"/>
    <n v="-0.35"/>
    <n v="0.25"/>
    <n v="29.84"/>
    <n v="12729"/>
    <n v="303"/>
    <n v="5169"/>
  </r>
  <r>
    <n v="707"/>
    <n v="-96"/>
    <n v="224"/>
    <n v="37.82"/>
    <n v="995.3"/>
    <n v="-111.2"/>
    <x v="38"/>
    <n v="-0.4"/>
    <n v="0.25"/>
    <n v="28.52"/>
    <n v="221835"/>
    <n v="-10439"/>
    <n v="81820"/>
  </r>
  <r>
    <n v="25"/>
    <n v="-4"/>
    <n v="6"/>
    <n v="38.590000000000003"/>
    <n v="946.95"/>
    <n v="-111.75"/>
    <x v="39"/>
    <n v="-0.4"/>
    <n v="0.35"/>
    <n v="26.71"/>
    <n v="36084"/>
    <n v="4024"/>
    <n v="12344"/>
  </r>
  <r>
    <n v="210"/>
    <n v="-46"/>
    <n v="156"/>
    <n v="38.68"/>
    <n v="878.3"/>
    <n v="-128.6"/>
    <x v="40"/>
    <n v="-0.5"/>
    <n v="0.25"/>
    <n v="25.4"/>
    <n v="148929"/>
    <n v="-17831"/>
    <n v="43252"/>
  </r>
  <r>
    <n v="101"/>
    <n v="1"/>
    <n v="42"/>
    <n v="0"/>
    <n v="824.35"/>
    <n v="-132.9"/>
    <x v="41"/>
    <n v="-0.45"/>
    <n v="0.3"/>
    <n v="24.52"/>
    <n v="70170"/>
    <n v="-484"/>
    <n v="18861"/>
  </r>
  <r>
    <n v="501"/>
    <n v="-104"/>
    <n v="252"/>
    <n v="34.58"/>
    <n v="785"/>
    <n v="-121.2"/>
    <x v="42"/>
    <n v="-0.6"/>
    <n v="0.3"/>
    <n v="23.56"/>
    <n v="160917"/>
    <n v="10867"/>
    <n v="67288"/>
  </r>
  <r>
    <n v="98"/>
    <n v="-13"/>
    <n v="159"/>
    <n v="33.4"/>
    <n v="748.85"/>
    <n v="-108.1"/>
    <x v="43"/>
    <n v="-0.55000000000000004"/>
    <n v="0.4"/>
    <n v="22.2"/>
    <n v="69946"/>
    <n v="4340"/>
    <n v="29002"/>
  </r>
  <r>
    <n v="749"/>
    <n v="-40"/>
    <n v="682"/>
    <n v="0"/>
    <n v="682.5"/>
    <n v="-122.25"/>
    <x v="44"/>
    <n v="-0.6"/>
    <n v="0.35"/>
    <n v="20.83"/>
    <n v="271703"/>
    <n v="15199"/>
    <n v="97570"/>
  </r>
  <r>
    <n v="239"/>
    <n v="9"/>
    <n v="137"/>
    <n v="28.53"/>
    <n v="630"/>
    <n v="-128.35"/>
    <x v="45"/>
    <n v="-0.6"/>
    <n v="0.5"/>
    <n v="19.75"/>
    <n v="103752"/>
    <n v="6394"/>
    <n v="31836"/>
  </r>
  <r>
    <n v="1127"/>
    <n v="-20"/>
    <n v="924"/>
    <n v="0"/>
    <n v="586.65"/>
    <n v="-118.75"/>
    <x v="46"/>
    <n v="-0.7"/>
    <n v="0.5"/>
    <n v="18.82"/>
    <n v="298271"/>
    <n v="25236"/>
    <n v="88341"/>
  </r>
  <r>
    <n v="416"/>
    <n v="-26"/>
    <n v="617"/>
    <n v="0"/>
    <n v="537.65"/>
    <n v="-119.5"/>
    <x v="47"/>
    <n v="-0.8"/>
    <n v="0.6"/>
    <n v="17.78"/>
    <n v="200170"/>
    <n v="8349"/>
    <n v="46130"/>
  </r>
  <r>
    <n v="6702"/>
    <n v="321"/>
    <n v="8061"/>
    <n v="0"/>
    <n v="483.05"/>
    <n v="-123.3"/>
    <x v="48"/>
    <n v="-1"/>
    <n v="0.65"/>
    <n v="16.47"/>
    <n v="640190"/>
    <n v="72377"/>
    <n v="227876"/>
  </r>
  <r>
    <n v="831"/>
    <n v="287"/>
    <n v="961"/>
    <n v="0"/>
    <n v="430.4"/>
    <n v="-126.75"/>
    <x v="49"/>
    <n v="-1.1000000000000001"/>
    <n v="0.7"/>
    <n v="15.13"/>
    <n v="264209"/>
    <n v="9028"/>
    <n v="51974"/>
  </r>
  <r>
    <n v="3555"/>
    <n v="203"/>
    <n v="3194"/>
    <n v="0"/>
    <n v="382.65"/>
    <n v="-125.15"/>
    <x v="50"/>
    <n v="-1.3"/>
    <n v="0.85"/>
    <n v="13.74"/>
    <n v="512297"/>
    <n v="38727"/>
    <n v="106891"/>
  </r>
  <r>
    <n v="1146"/>
    <n v="194"/>
    <n v="3536"/>
    <n v="0"/>
    <n v="331"/>
    <n v="-125.6"/>
    <x v="51"/>
    <n v="-1.5"/>
    <n v="1.1499999999999999"/>
    <n v="12.8"/>
    <n v="693862"/>
    <n v="49574"/>
    <n v="99176"/>
  </r>
  <r>
    <n v="10152"/>
    <n v="180"/>
    <n v="23768"/>
    <n v="0"/>
    <n v="283.60000000000002"/>
    <n v="-125.65"/>
    <x v="52"/>
    <n v="-1.45"/>
    <n v="1.9"/>
    <n v="12.19"/>
    <n v="1144745"/>
    <n v="70362"/>
    <n v="201499"/>
  </r>
  <r>
    <n v="4014"/>
    <n v="2286"/>
    <n v="16998"/>
    <n v="0"/>
    <n v="235.2"/>
    <n v="-124.7"/>
    <x v="53"/>
    <n v="-0.8"/>
    <n v="3.75"/>
    <n v="11.93"/>
    <n v="924945"/>
    <n v="71284"/>
    <n v="138109"/>
  </r>
  <r>
    <n v="27656"/>
    <n v="20466"/>
    <n v="110361"/>
    <n v="10.52"/>
    <n v="189.4"/>
    <n v="-122.95"/>
    <x v="54"/>
    <n v="1.05"/>
    <n v="7.8"/>
    <n v="11.89"/>
    <n v="1414131"/>
    <n v="92689"/>
    <n v="199676"/>
  </r>
  <r>
    <n v="23564"/>
    <n v="19327"/>
    <n v="109804"/>
    <n v="10.89"/>
    <n v="146.75"/>
    <n v="-118.5"/>
    <x v="55"/>
    <n v="4.7"/>
    <n v="14.85"/>
    <n v="11.81"/>
    <n v="1206962"/>
    <n v="100287"/>
    <n v="175664"/>
  </r>
  <r>
    <n v="118313"/>
    <n v="104442"/>
    <n v="584935"/>
    <n v="11.12"/>
    <n v="108.4"/>
    <n v="-113.05"/>
    <x v="56"/>
    <n v="10.9"/>
    <n v="26.95"/>
    <n v="11.88"/>
    <n v="2235898"/>
    <n v="170251"/>
    <n v="291435"/>
  </r>
  <r>
    <n v="167700"/>
    <n v="156782"/>
    <n v="1007280"/>
    <n v="11.25"/>
    <n v="76.05"/>
    <n v="-103.45"/>
    <x v="57"/>
    <n v="20.7"/>
    <n v="44.75"/>
    <n v="11.94"/>
    <n v="2529355"/>
    <n v="179626"/>
    <n v="261127"/>
  </r>
  <r>
    <n v="492680"/>
    <n v="431104"/>
    <n v="2715246"/>
    <n v="11.35"/>
    <n v="50.05"/>
    <n v="-90.7"/>
    <x v="58"/>
    <n v="33.1"/>
    <n v="68.95"/>
    <n v="12.06"/>
    <n v="3470513"/>
    <n v="163823"/>
    <n v="336440"/>
  </r>
  <r>
    <n v="348711"/>
    <n v="290915"/>
    <n v="1950279"/>
    <n v="11.39"/>
    <n v="30.9"/>
    <n v="-76.05"/>
    <x v="59"/>
    <n v="47.8"/>
    <n v="100"/>
    <n v="12.2"/>
    <n v="1454849"/>
    <n v="25290"/>
    <n v="133049"/>
  </r>
  <r>
    <n v="460158"/>
    <n v="234802"/>
    <n v="2191460"/>
    <n v="11.5"/>
    <n v="18"/>
    <n v="-59.05"/>
    <x v="60"/>
    <n v="64.400000000000006"/>
    <n v="136.9"/>
    <n v="12.45"/>
    <n v="1178408"/>
    <n v="-39963"/>
    <n v="128315"/>
  </r>
  <r>
    <n v="202626"/>
    <n v="91258"/>
    <n v="1071977"/>
    <n v="11.65"/>
    <n v="9.9499999999999993"/>
    <n v="-44.05"/>
    <x v="61"/>
    <n v="80.400000000000006"/>
    <n v="179.6"/>
    <n v="12.89"/>
    <n v="287049"/>
    <n v="-7223"/>
    <n v="32014"/>
  </r>
  <r>
    <n v="263943"/>
    <n v="95896"/>
    <n v="1352328"/>
    <n v="11.93"/>
    <n v="5.45"/>
    <n v="-30.05"/>
    <x v="62"/>
    <n v="93.45"/>
    <n v="224.05"/>
    <n v="13.36"/>
    <n v="220354"/>
    <n v="-10020"/>
    <n v="29794"/>
  </r>
  <r>
    <n v="171235"/>
    <n v="86161"/>
    <n v="897528"/>
    <n v="12.14"/>
    <n v="2.85"/>
    <n v="-19.8"/>
    <x v="63"/>
    <n v="103.1"/>
    <n v="271.3"/>
    <n v="14.89"/>
    <n v="41901"/>
    <n v="-2546"/>
    <n v="7624"/>
  </r>
  <r>
    <n v="213466"/>
    <n v="64449"/>
    <n v="1284819"/>
    <n v="12.73"/>
    <n v="1.75"/>
    <n v="-11.95"/>
    <x v="64"/>
    <n v="111.6"/>
    <n v="320.3"/>
    <n v="16.27"/>
    <n v="43981"/>
    <n v="-1179"/>
    <n v="9925"/>
  </r>
  <r>
    <n v="113273"/>
    <n v="14064"/>
    <n v="740186"/>
    <n v="13.6"/>
    <n v="1.3"/>
    <n v="-6.65"/>
    <x v="65"/>
    <n v="118.25"/>
    <n v="371.3"/>
    <n v="18.05"/>
    <n v="5107"/>
    <n v="96"/>
    <n v="2276"/>
  </r>
  <r>
    <n v="173431"/>
    <n v="-7600"/>
    <n v="804919"/>
    <n v="14.73"/>
    <n v="0.95"/>
    <n v="-3.85"/>
    <x v="66"/>
    <n v="117.55"/>
    <n v="419.4"/>
    <n v="20.149999999999999"/>
    <n v="11434"/>
    <n v="-542"/>
    <n v="4052"/>
  </r>
  <r>
    <n v="93636"/>
    <n v="1381"/>
    <n v="403913"/>
    <n v="15.81"/>
    <n v="0.9"/>
    <n v="-2.65"/>
    <x v="67"/>
    <n v="118.2"/>
    <n v="467.35"/>
    <n v="21.06"/>
    <n v="1252"/>
    <n v="435"/>
    <n v="1463"/>
  </r>
  <r>
    <n v="277646"/>
    <n v="79299"/>
    <n v="817608"/>
    <n v="17.28"/>
    <n v="0.8"/>
    <n v="-1.85"/>
    <x v="68"/>
    <n v="121.3"/>
    <n v="519.1"/>
    <n v="24.27"/>
    <n v="7761"/>
    <n v="-498"/>
    <n v="5700"/>
  </r>
  <r>
    <n v="78210"/>
    <n v="16447"/>
    <n v="302007"/>
    <n v="18.45"/>
    <n v="0.75"/>
    <n v="-1.2"/>
    <x v="69"/>
    <n v="115.75"/>
    <n v="562.1"/>
    <n v="0"/>
    <n v="451"/>
    <n v="100"/>
    <n v="698"/>
  </r>
  <r>
    <n v="155579"/>
    <n v="50069"/>
    <n v="514783"/>
    <n v="19.55"/>
    <n v="0.65"/>
    <n v="-1"/>
    <x v="70"/>
    <n v="115.75"/>
    <n v="612.45000000000005"/>
    <n v="28.24"/>
    <n v="546"/>
    <n v="151"/>
    <n v="935"/>
  </r>
  <r>
    <n v="60127"/>
    <n v="22535"/>
    <n v="195239"/>
    <n v="20.93"/>
    <n v="0.65"/>
    <n v="-0.8"/>
    <x v="71"/>
    <n v="117.6"/>
    <n v="662.6"/>
    <n v="0"/>
    <n v="199"/>
    <n v="91"/>
    <n v="362"/>
  </r>
  <r>
    <n v="139600"/>
    <n v="26475"/>
    <n v="495558"/>
    <n v="21.91"/>
    <n v="0.6"/>
    <n v="-0.65"/>
    <x v="72"/>
    <n v="121.2"/>
    <n v="717"/>
    <n v="31.63"/>
    <n v="698"/>
    <n v="-85"/>
    <n v="753"/>
  </r>
  <r>
    <n v="65618"/>
    <n v="31149"/>
    <n v="167788"/>
    <n v="22.78"/>
    <n v="0.5"/>
    <n v="-0.55000000000000004"/>
    <x v="73"/>
    <n v="117.65"/>
    <n v="762"/>
    <n v="30.87"/>
    <n v="84"/>
    <n v="33"/>
    <n v="217"/>
  </r>
  <r>
    <n v="100996"/>
    <n v="29317"/>
    <n v="334522"/>
    <n v="23.81"/>
    <n v="0.45"/>
    <n v="-0.5"/>
    <x v="74"/>
    <n v="116.65"/>
    <n v="811.2"/>
    <n v="30.01"/>
    <n v="155"/>
    <n v="49"/>
    <n v="325"/>
  </r>
  <r>
    <n v="38541"/>
    <n v="3735"/>
    <n v="123923"/>
    <n v="25.1"/>
    <n v="0.5"/>
    <n v="-0.35"/>
    <x v="75"/>
    <n v="118.8"/>
    <n v="862.35"/>
    <n v="34.61"/>
    <n v="115"/>
    <n v="42"/>
    <n v="199"/>
  </r>
  <r>
    <n v="60317"/>
    <n v="-4853"/>
    <n v="198171"/>
    <n v="26.38"/>
    <n v="0.45"/>
    <n v="-0.35"/>
    <x v="76"/>
    <n v="126.4"/>
    <n v="920.6"/>
    <n v="43.5"/>
    <n v="123"/>
    <n v="59"/>
    <n v="249"/>
  </r>
  <r>
    <n v="18630"/>
    <n v="-2194"/>
    <n v="72299"/>
    <n v="27.65"/>
    <n v="0.4"/>
    <n v="-0.4"/>
    <x v="77"/>
    <n v="0"/>
    <n v="0"/>
    <n v="0"/>
    <n v="0"/>
    <n v="0"/>
    <n v="3"/>
  </r>
  <r>
    <n v="145066"/>
    <n v="-1282"/>
    <n v="442224"/>
    <n v="28.91"/>
    <n v="0.4"/>
    <n v="-0.35"/>
    <x v="78"/>
    <n v="120.95"/>
    <n v="1015"/>
    <n v="42.49"/>
    <n v="293"/>
    <n v="-145"/>
    <n v="1234"/>
  </r>
  <r>
    <n v="25477"/>
    <n v="3810"/>
    <n v="39407"/>
    <n v="30.16"/>
    <n v="0.4"/>
    <n v="-0.25"/>
    <x v="79"/>
    <n v="216.65"/>
    <n v="1059.7"/>
    <n v="36.82"/>
    <n v="4"/>
    <n v="-1"/>
    <n v="23"/>
  </r>
  <r>
    <n v="69555"/>
    <n v="830"/>
    <n v="156556"/>
    <n v="30.63"/>
    <n v="0.3"/>
    <n v="-0.25"/>
    <x v="80"/>
    <n v="116.85"/>
    <n v="1112.3499999999999"/>
    <n v="42.75"/>
    <n v="17"/>
    <n v="-1"/>
    <n v="50"/>
  </r>
  <r>
    <n v="14916"/>
    <n v="1030"/>
    <n v="21750"/>
    <n v="31.84"/>
    <n v="0.35"/>
    <n v="-0.2"/>
    <x v="81"/>
    <n v="0"/>
    <n v="0"/>
    <n v="0"/>
    <n v="0"/>
    <n v="0"/>
    <n v="54"/>
  </r>
  <r>
    <n v="40664"/>
    <n v="-8027"/>
    <n v="73006"/>
    <n v="33.049999999999997"/>
    <n v="0.3"/>
    <n v="-0.25"/>
    <x v="82"/>
    <n v="0"/>
    <n v="0"/>
    <n v="0"/>
    <n v="0"/>
    <n v="0"/>
    <n v="18"/>
  </r>
  <r>
    <n v="9614"/>
    <n v="-280"/>
    <n v="15815"/>
    <n v="33.18"/>
    <n v="0.35"/>
    <n v="-0.15"/>
    <x v="83"/>
    <n v="0"/>
    <n v="0"/>
    <n v="0"/>
    <n v="0"/>
    <n v="0"/>
    <n v="3"/>
  </r>
  <r>
    <n v="45895"/>
    <n v="-7247"/>
    <n v="94117"/>
    <n v="34.92"/>
    <n v="0.3"/>
    <n v="-0.2"/>
    <x v="84"/>
    <n v="134.30000000000001"/>
    <n v="1318.5"/>
    <n v="56.05"/>
    <n v="11"/>
    <n v="-2"/>
    <n v="27"/>
  </r>
  <r>
    <n v="10102"/>
    <n v="-941"/>
    <n v="12664"/>
    <n v="36.630000000000003"/>
    <n v="0.35"/>
    <n v="-0.15"/>
    <x v="85"/>
    <n v="0"/>
    <n v="0"/>
    <n v="0"/>
    <n v="0"/>
    <n v="0"/>
    <n v="7"/>
  </r>
  <r>
    <n v="38990"/>
    <n v="176"/>
    <n v="43693"/>
    <n v="36.65"/>
    <n v="0.25"/>
    <n v="-0.15"/>
    <x v="86"/>
    <n v="0"/>
    <n v="0"/>
    <n v="46.39"/>
    <n v="0"/>
    <n v="0"/>
    <n v="1"/>
  </r>
  <r>
    <n v="7906"/>
    <n v="-956"/>
    <n v="10833"/>
    <n v="37.79"/>
    <n v="0.25"/>
    <n v="-0.15"/>
    <x v="87"/>
    <n v="0"/>
    <n v="0"/>
    <n v="0"/>
    <n v="0"/>
    <n v="0"/>
    <n v="0"/>
  </r>
  <r>
    <n v="77024"/>
    <n v="2037"/>
    <n v="75170"/>
    <n v="39.58"/>
    <n v="0.3"/>
    <n v="-0.2"/>
    <x v="88"/>
    <n v="121.45"/>
    <n v="1517"/>
    <n v="53.96"/>
    <n v="1452"/>
    <n v="-1231"/>
    <n v="901"/>
  </r>
  <r>
    <n v="5004"/>
    <n v="402"/>
    <n v="4887"/>
    <n v="40.07"/>
    <n v="0.25"/>
    <n v="-0.15"/>
    <x v="89"/>
    <n v="0"/>
    <n v="0"/>
    <n v="0"/>
    <n v="0"/>
    <n v="0"/>
    <n v="0"/>
  </r>
  <r>
    <n v="10908"/>
    <n v="431"/>
    <n v="12770"/>
    <n v="41.2"/>
    <n v="0.25"/>
    <n v="-0.1"/>
    <x v="90"/>
    <n v="0"/>
    <n v="0"/>
    <n v="0"/>
    <n v="0"/>
    <n v="0"/>
    <n v="0"/>
  </r>
  <r>
    <n v="6676"/>
    <n v="-116"/>
    <n v="6344"/>
    <n v="42.33"/>
    <n v="0.25"/>
    <n v="-0.1"/>
    <x v="91"/>
    <n v="0"/>
    <n v="0"/>
    <n v="0"/>
    <n v="0"/>
    <n v="0"/>
    <n v="0"/>
  </r>
  <r>
    <n v="3226"/>
    <n v="-640"/>
    <n v="3902"/>
    <n v="43.45"/>
    <n v="0.25"/>
    <n v="-0.1"/>
    <x v="92"/>
    <n v="120.75"/>
    <n v="1705.35"/>
    <n v="0"/>
    <n v="4"/>
    <n v="1"/>
    <n v="81"/>
  </r>
  <r>
    <n v="2364"/>
    <n v="-214"/>
    <n v="3306"/>
    <n v="44.56"/>
    <n v="0.2"/>
    <n v="-0.1"/>
    <x v="93"/>
    <n v="0"/>
    <n v="0"/>
    <n v="0"/>
    <n v="0"/>
    <n v="0"/>
    <n v="0"/>
  </r>
  <r>
    <n v="2515"/>
    <n v="-300"/>
    <n v="4804"/>
    <n v="45.67"/>
    <n v="0.25"/>
    <n v="-0.1"/>
    <x v="94"/>
    <n v="0"/>
    <n v="0"/>
    <n v="0"/>
    <n v="0"/>
    <n v="0"/>
    <n v="0"/>
  </r>
  <r>
    <n v="1027"/>
    <n v="151"/>
    <n v="2231"/>
    <n v="46.78"/>
    <n v="0.2"/>
    <n v="-0.15"/>
    <x v="95"/>
    <n v="0"/>
    <n v="0"/>
    <n v="0"/>
    <n v="0"/>
    <n v="0"/>
    <n v="0"/>
  </r>
  <r>
    <n v="2330"/>
    <n v="-266"/>
    <n v="4456"/>
    <n v="46.98"/>
    <n v="0.2"/>
    <n v="-0.15"/>
    <x v="96"/>
    <n v="0"/>
    <n v="0"/>
    <n v="0"/>
    <n v="0"/>
    <n v="0"/>
    <n v="0"/>
  </r>
  <r>
    <n v="690"/>
    <n v="40"/>
    <n v="452"/>
    <n v="48.06"/>
    <n v="0.25"/>
    <n v="-0.1"/>
    <x v="97"/>
    <n v="0"/>
    <n v="0"/>
    <n v="0"/>
    <n v="0"/>
    <n v="0"/>
    <n v="0"/>
  </r>
  <r>
    <n v="7630"/>
    <n v="-2950"/>
    <n v="27248"/>
    <n v="49.14"/>
    <n v="0.2"/>
    <n v="-0.1"/>
    <x v="98"/>
    <n v="128.55000000000001"/>
    <n v="2025"/>
    <n v="85.5"/>
    <n v="1"/>
    <n v="0"/>
    <n v="1"/>
  </r>
  <r>
    <n v="702"/>
    <n v="-131"/>
    <n v="1024"/>
    <n v="50.21"/>
    <n v="0.15"/>
    <n v="-0.15"/>
    <x v="99"/>
    <n v="0"/>
    <n v="0"/>
    <n v="0"/>
    <n v="0"/>
    <n v="0"/>
    <n v="0"/>
  </r>
  <r>
    <n v="1032"/>
    <n v="-478"/>
    <n v="2761"/>
    <n v="50.1"/>
    <n v="0.15"/>
    <n v="-0.15"/>
    <x v="100"/>
    <n v="0"/>
    <n v="0"/>
    <n v="0"/>
    <n v="0"/>
    <n v="0"/>
    <n v="0"/>
  </r>
  <r>
    <n v="690"/>
    <n v="-228"/>
    <n v="648"/>
    <n v="51.14"/>
    <n v="0.15"/>
    <n v="-0.15"/>
    <x v="101"/>
    <n v="0"/>
    <n v="0"/>
    <n v="115.91"/>
    <n v="0"/>
    <n v="0"/>
    <n v="0"/>
  </r>
  <r>
    <n v="1278"/>
    <n v="-503"/>
    <n v="1967"/>
    <n v="52.18"/>
    <n v="0.15"/>
    <n v="-0.15"/>
    <x v="102"/>
    <n v="0"/>
    <n v="0"/>
    <n v="0"/>
    <n v="0"/>
    <n v="0"/>
    <n v="0"/>
  </r>
  <r>
    <n v="483"/>
    <n v="80"/>
    <n v="417"/>
    <n v="54.47"/>
    <n v="0.2"/>
    <n v="-0.1"/>
    <x v="103"/>
    <n v="0"/>
    <n v="0"/>
    <n v="0"/>
    <n v="0"/>
    <n v="0"/>
    <n v="0"/>
  </r>
  <r>
    <n v="2080"/>
    <n v="374"/>
    <n v="4053"/>
    <n v="55.52"/>
    <n v="0.2"/>
    <n v="-0.1"/>
    <x v="104"/>
    <n v="0"/>
    <n v="0"/>
    <n v="0"/>
    <n v="0"/>
    <n v="0"/>
    <n v="0"/>
  </r>
  <r>
    <n v="478"/>
    <n v="108"/>
    <n v="558"/>
    <n v="55.28"/>
    <n v="0.15"/>
    <n v="-0.15"/>
    <x v="105"/>
    <n v="0"/>
    <n v="0"/>
    <n v="0"/>
    <n v="0"/>
    <n v="0"/>
    <n v="0"/>
  </r>
  <r>
    <n v="1618"/>
    <n v="93"/>
    <n v="1896"/>
    <n v="54.59"/>
    <n v="0.1"/>
    <n v="-0.15"/>
    <x v="106"/>
    <n v="0"/>
    <n v="0"/>
    <n v="0"/>
    <n v="0"/>
    <n v="0"/>
    <n v="0"/>
  </r>
  <r>
    <n v="868"/>
    <n v="72"/>
    <n v="597"/>
    <n v="57.33"/>
    <n v="0.15"/>
    <n v="-0.15"/>
    <x v="107"/>
    <n v="0"/>
    <n v="0"/>
    <n v="0"/>
    <n v="0"/>
    <n v="0"/>
    <n v="0"/>
  </r>
  <r>
    <n v="5034"/>
    <n v="935"/>
    <n v="9383"/>
    <n v="58.35"/>
    <n v="0.1"/>
    <n v="-0.2"/>
    <x v="108"/>
    <n v="4.4000000000000004"/>
    <n v="2505.4"/>
    <n v="0"/>
    <n v="6"/>
    <n v="1"/>
    <n v="27"/>
  </r>
  <r>
    <n v="872"/>
    <n v="-30"/>
    <n v="394"/>
    <n v="60.74"/>
    <n v="0.15"/>
    <n v="-0.15"/>
    <x v="109"/>
    <n v="0"/>
    <n v="0"/>
    <n v="0"/>
    <n v="0"/>
    <n v="0"/>
    <n v="0"/>
  </r>
  <r>
    <n v="3213"/>
    <n v="556"/>
    <n v="4746"/>
    <n v="58.56"/>
    <n v="0.1"/>
    <n v="-0.15"/>
    <x v="110"/>
    <n v="0"/>
    <n v="0"/>
    <n v="0"/>
    <n v="0"/>
    <n v="0"/>
    <n v="0"/>
  </r>
  <r>
    <n v="2762"/>
    <n v="567"/>
    <n v="3614"/>
    <n v="59.54"/>
    <n v="0.1"/>
    <n v="-0.15"/>
    <x v="111"/>
    <n v="0"/>
    <n v="0"/>
    <n v="0"/>
    <n v="0"/>
    <n v="0"/>
    <n v="0"/>
  </r>
  <r>
    <n v="7403"/>
    <n v="3349"/>
    <n v="14203"/>
    <n v="60.52"/>
    <n v="0.15"/>
    <n v="-0.15"/>
    <x v="112"/>
    <n v="0"/>
    <n v="0"/>
    <n v="0"/>
    <n v="0"/>
    <n v="0"/>
    <n v="0"/>
  </r>
  <r>
    <m/>
    <m/>
    <m/>
    <m/>
    <m/>
    <m/>
    <x v="113"/>
    <m/>
    <m/>
    <m/>
    <m/>
    <m/>
    <m/>
  </r>
  <r>
    <m/>
    <m/>
    <m/>
    <m/>
    <m/>
    <m/>
    <x v="113"/>
    <m/>
    <m/>
    <m/>
    <m/>
    <m/>
    <m/>
  </r>
  <r>
    <m/>
    <m/>
    <m/>
    <m/>
    <m/>
    <m/>
    <x v="113"/>
    <m/>
    <m/>
    <m/>
    <m/>
    <m/>
    <m/>
  </r>
  <r>
    <m/>
    <m/>
    <m/>
    <m/>
    <m/>
    <m/>
    <x v="113"/>
    <m/>
    <m/>
    <m/>
    <m/>
    <m/>
    <m/>
  </r>
  <r>
    <m/>
    <m/>
    <m/>
    <m/>
    <m/>
    <m/>
    <x v="113"/>
    <m/>
    <m/>
    <m/>
    <m/>
    <m/>
    <m/>
  </r>
  <r>
    <m/>
    <m/>
    <m/>
    <m/>
    <m/>
    <m/>
    <x v="113"/>
    <m/>
    <m/>
    <m/>
    <m/>
    <m/>
    <m/>
  </r>
  <r>
    <m/>
    <m/>
    <m/>
    <m/>
    <m/>
    <m/>
    <x v="11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0DFBFB-9631-46F3-9617-C22C2AE7B494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2:AB117" firstHeaderRow="0" firstDataRow="1" firstDataCol="1"/>
  <pivotFields count="13">
    <pivotField dataField="1" showAll="0"/>
    <pivotField dataField="1" showAll="0"/>
    <pivotField dataField="1" showAll="0"/>
    <pivotField showAll="0"/>
    <pivotField showAll="0"/>
    <pivotField showAll="0"/>
    <pivotField axis="axisRow" dataField="1" showAll="0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113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1">
    <field x="6"/>
  </rowFields>
  <rowItems count="1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CALL OI" fld="0" baseField="0" baseItem="0"/>
    <dataField name="Sum of CALL CHANGE OI" fld="1" baseField="0" baseItem="0"/>
    <dataField name="Sum of CALL VOLUME" fld="2" baseField="0" baseItem="0"/>
    <dataField name="Sum of STRIKE PRICE" fld="6" baseField="0" baseItem="0"/>
    <dataField name="Sum of PUT VOLUME" fld="10" baseField="0" baseItem="0"/>
    <dataField name="Sum of PUT CHANGE OI" fld="11" baseField="0" baseItem="0"/>
    <dataField name="Sum of PUT OI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27E935-37E2-4A63-886B-F37E6F65C2E4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2:AA171" firstHeaderRow="0" firstDataRow="1" firstDataCol="1"/>
  <pivotFields count="13">
    <pivotField dataField="1" showAll="0"/>
    <pivotField dataField="1" showAll="0"/>
    <pivotField dataField="1" showAll="0"/>
    <pivotField showAll="0"/>
    <pivotField showAll="0"/>
    <pivotField showAll="0"/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1">
    <field x="6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CALL OI" fld="0" baseField="0" baseItem="0"/>
    <dataField name="Sum of CALL CHANGE OI" fld="1" baseField="0" baseItem="0"/>
    <dataField name="Sum of CALL VOLUME" fld="2" baseField="0" baseItem="0"/>
    <dataField name="Sum of PUT VOLUME" fld="10" baseField="0" baseItem="0"/>
    <dataField name="Sum of PUT CHANGE OI" fld="11" baseField="0" baseItem="0"/>
    <dataField name="Sum of PUT OI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512E5-0CF6-4112-A0A8-337174933144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2:AA123" firstHeaderRow="0" firstDataRow="1" firstDataCol="1"/>
  <pivotFields count="13">
    <pivotField dataField="1" showAll="0"/>
    <pivotField dataField="1" showAll="0"/>
    <pivotField dataField="1" showAll="0"/>
    <pivotField showAll="0"/>
    <pivotField showAll="0"/>
    <pivotField showAll="0"/>
    <pivotField axis="axisRow" showAll="0">
      <items count="1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x="24"/>
        <item x="26"/>
        <item x="28"/>
        <item x="30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6"/>
        <item x="88"/>
        <item x="90"/>
        <item x="92"/>
        <item x="94"/>
        <item x="96"/>
        <item x="98"/>
        <item x="100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85"/>
        <item x="87"/>
        <item x="89"/>
        <item x="91"/>
        <item x="93"/>
        <item x="95"/>
        <item x="97"/>
        <item x="99"/>
        <item x="101"/>
        <item x="103"/>
        <item x="15"/>
        <item x="17"/>
        <item x="19"/>
        <item x="21"/>
        <item x="23"/>
        <item x="25"/>
        <item x="27"/>
        <item x="29"/>
        <item x="31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1">
    <field x="6"/>
  </rowFields>
  <rowItems count="1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CALL OI" fld="0" baseField="0" baseItem="0"/>
    <dataField name="Sum of CALL CHANGE OI" fld="1" baseField="0" baseItem="0"/>
    <dataField name="Sum of CALL VOLUME" fld="2" baseField="0" baseItem="0"/>
    <dataField name="Sum of PUT VOLUME" fld="10" baseField="0" baseItem="0"/>
    <dataField name="Sum of PUT CHANGE OI" fld="11" baseField="0" baseItem="0"/>
    <dataField name="Sum of PUT OI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020676-8F84-4F1C-9AB1-7A27437A6BC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2:AA166" firstHeaderRow="0" firstDataRow="1" firstDataCol="1"/>
  <pivotFields count="13">
    <pivotField dataField="1" showAll="0"/>
    <pivotField dataField="1" showAll="0"/>
    <pivotField dataField="1" showAll="0"/>
    <pivotField showAll="0"/>
    <pivotField showAll="0"/>
    <pivotField showAll="0"/>
    <pivotField axis="axisRow" showAll="0">
      <items count="194"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x="0"/>
        <item m="1" x="163"/>
        <item x="1"/>
        <item m="1" x="164"/>
        <item m="1" x="165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m="1" x="166"/>
        <item x="162"/>
        <item x="159"/>
        <item x="160"/>
        <item x="161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1">
    <field x="6"/>
  </rowFields>
  <rowItems count="164">
    <i>
      <x v="26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9"/>
    </i>
    <i>
      <x v="190"/>
    </i>
    <i>
      <x v="191"/>
    </i>
    <i>
      <x v="19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CALL OI" fld="0" baseField="0" baseItem="0"/>
    <dataField name="Sum of CALL CHANGE OI" fld="1" baseField="0" baseItem="0"/>
    <dataField name="Sum of CALL VOLUME" fld="2" baseField="0" baseItem="0"/>
    <dataField name="Sum of PUT VOLUME" fld="10" baseField="0" baseItem="0"/>
    <dataField name="Sum of PUT CHANGE OI" fld="11" baseField="0" baseItem="0"/>
    <dataField name="Sum of PUT OI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50A9-2D16-4C36-8BC7-6BD3090706A8}">
  <dimension ref="A1:AB120"/>
  <sheetViews>
    <sheetView topLeftCell="C1" workbookViewId="0">
      <selection activeCell="S2" sqref="S2"/>
    </sheetView>
  </sheetViews>
  <sheetFormatPr defaultRowHeight="15" x14ac:dyDescent="0.25"/>
  <cols>
    <col min="2" max="2" width="17.5703125" customWidth="1"/>
    <col min="7" max="7" width="17.5703125" customWidth="1"/>
    <col min="8" max="8" width="19.85546875" customWidth="1"/>
    <col min="12" max="12" width="17.5703125" customWidth="1"/>
    <col min="18" max="18" width="9.85546875" bestFit="1" customWidth="1"/>
    <col min="19" max="19" width="10.42578125" bestFit="1" customWidth="1"/>
    <col min="21" max="21" width="13.140625" bestFit="1" customWidth="1"/>
    <col min="22" max="22" width="14.28515625" bestFit="1" customWidth="1"/>
    <col min="23" max="23" width="22.5703125" bestFit="1" customWidth="1"/>
    <col min="24" max="24" width="20.28515625" bestFit="1" customWidth="1"/>
    <col min="25" max="25" width="19.140625" bestFit="1" customWidth="1"/>
    <col min="26" max="26" width="19.7109375" bestFit="1" customWidth="1"/>
    <col min="27" max="27" width="22" bestFit="1" customWidth="1"/>
    <col min="28" max="28" width="13.7109375" bestFit="1" customWidth="1"/>
  </cols>
  <sheetData>
    <row r="1" spans="1:28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28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21700</v>
      </c>
      <c r="H2">
        <v>0.35</v>
      </c>
      <c r="I2">
        <v>1.3</v>
      </c>
      <c r="J2">
        <v>29.01</v>
      </c>
      <c r="K2">
        <v>626120</v>
      </c>
      <c r="L2">
        <v>67656</v>
      </c>
      <c r="M2">
        <v>92667</v>
      </c>
      <c r="O2">
        <v>23398.1</v>
      </c>
      <c r="P2">
        <v>23499</v>
      </c>
      <c r="Q2">
        <v>23407.88</v>
      </c>
      <c r="R2" s="1">
        <v>46294</v>
      </c>
      <c r="S2" s="1">
        <v>46280</v>
      </c>
      <c r="U2" s="125" t="s">
        <v>81</v>
      </c>
      <c r="V2" t="s">
        <v>84</v>
      </c>
      <c r="W2" t="s">
        <v>85</v>
      </c>
      <c r="X2" t="s">
        <v>86</v>
      </c>
      <c r="Y2" t="s">
        <v>87</v>
      </c>
      <c r="Z2" t="s">
        <v>88</v>
      </c>
      <c r="AA2" t="s">
        <v>89</v>
      </c>
      <c r="AB2" t="s">
        <v>90</v>
      </c>
    </row>
    <row r="3" spans="1:28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21750</v>
      </c>
      <c r="H3">
        <v>0.35</v>
      </c>
      <c r="I3">
        <v>1.3</v>
      </c>
      <c r="J3">
        <v>28.23</v>
      </c>
      <c r="K3">
        <v>172328</v>
      </c>
      <c r="L3">
        <v>8462</v>
      </c>
      <c r="M3">
        <v>15606</v>
      </c>
      <c r="O3" t="s">
        <v>58</v>
      </c>
      <c r="P3" t="s">
        <v>91</v>
      </c>
      <c r="Q3" t="s">
        <v>59</v>
      </c>
      <c r="U3" s="126">
        <v>21600</v>
      </c>
      <c r="V3">
        <v>8</v>
      </c>
      <c r="W3">
        <v>1</v>
      </c>
      <c r="X3">
        <v>4</v>
      </c>
      <c r="Y3">
        <v>21600</v>
      </c>
      <c r="Z3">
        <v>25921</v>
      </c>
      <c r="AA3">
        <v>258</v>
      </c>
      <c r="AB3">
        <v>36015</v>
      </c>
    </row>
    <row r="4" spans="1:28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21800</v>
      </c>
      <c r="H4">
        <v>0.15</v>
      </c>
      <c r="I4">
        <v>1.25</v>
      </c>
      <c r="J4">
        <v>27.33</v>
      </c>
      <c r="K4">
        <v>314538</v>
      </c>
      <c r="L4">
        <v>25499</v>
      </c>
      <c r="M4">
        <v>35926</v>
      </c>
      <c r="O4">
        <f>GETPIVOTDATA("Sum of PUT OI",$U$2)/GETPIVOTDATA("Sum of CALL OI",$U$2)</f>
        <v>0.7194664185170847</v>
      </c>
      <c r="P4">
        <f>GETPIVOTDATA("Sum of PUT CHANGE OI",$U$2)/GETPIVOTDATA("Sum of CALL CHANGE OI",$U$2)</f>
        <v>0.53872955108800358</v>
      </c>
      <c r="Q4">
        <f>GETPIVOTDATA("Sum of PUT VOLUME",$U$2)/GETPIVOTDATA("Sum of CALL VOLUME",$U$2)</f>
        <v>1.0339623451698543</v>
      </c>
      <c r="S4" s="150">
        <v>46266</v>
      </c>
      <c r="U4" s="126">
        <v>21650</v>
      </c>
      <c r="V4">
        <v>0</v>
      </c>
      <c r="W4">
        <v>0</v>
      </c>
      <c r="X4">
        <v>0</v>
      </c>
      <c r="Y4">
        <v>21650</v>
      </c>
      <c r="Z4">
        <v>1340</v>
      </c>
      <c r="AA4">
        <v>-103</v>
      </c>
      <c r="AB4">
        <v>1286</v>
      </c>
    </row>
    <row r="5" spans="1:28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21850</v>
      </c>
      <c r="H5">
        <v>0.45</v>
      </c>
      <c r="I5">
        <v>1.55</v>
      </c>
      <c r="J5">
        <v>27.22</v>
      </c>
      <c r="K5">
        <v>118572</v>
      </c>
      <c r="L5">
        <v>3700</v>
      </c>
      <c r="M5">
        <v>4542</v>
      </c>
      <c r="U5" s="126">
        <v>21700</v>
      </c>
      <c r="V5">
        <v>0</v>
      </c>
      <c r="W5">
        <v>0</v>
      </c>
      <c r="X5">
        <v>0</v>
      </c>
      <c r="Y5">
        <v>21700</v>
      </c>
      <c r="Z5">
        <v>2904</v>
      </c>
      <c r="AA5">
        <v>-194</v>
      </c>
      <c r="AB5">
        <v>3164</v>
      </c>
    </row>
    <row r="6" spans="1:28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21900</v>
      </c>
      <c r="H6">
        <v>0.25</v>
      </c>
      <c r="I6">
        <v>1.5</v>
      </c>
      <c r="J6">
        <v>26.33</v>
      </c>
      <c r="K6">
        <v>359622</v>
      </c>
      <c r="L6">
        <v>14818</v>
      </c>
      <c r="M6">
        <v>47956</v>
      </c>
      <c r="U6" s="126">
        <v>21750</v>
      </c>
      <c r="V6">
        <v>0</v>
      </c>
      <c r="W6">
        <v>0</v>
      </c>
      <c r="X6">
        <v>0</v>
      </c>
      <c r="Y6">
        <v>21750</v>
      </c>
      <c r="Z6">
        <v>400</v>
      </c>
      <c r="AA6">
        <v>-39</v>
      </c>
      <c r="AB6">
        <v>888</v>
      </c>
    </row>
    <row r="7" spans="1:28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21950</v>
      </c>
      <c r="H7">
        <v>0.5</v>
      </c>
      <c r="I7">
        <v>1.75</v>
      </c>
      <c r="J7">
        <v>26.02</v>
      </c>
      <c r="K7">
        <v>212277</v>
      </c>
      <c r="L7">
        <v>13202</v>
      </c>
      <c r="M7">
        <v>15404</v>
      </c>
      <c r="O7" s="140" t="s">
        <v>94</v>
      </c>
      <c r="P7" s="141">
        <v>0.2</v>
      </c>
      <c r="Q7" s="140"/>
      <c r="R7" s="140" t="s">
        <v>60</v>
      </c>
      <c r="S7" s="140">
        <f>IFERROR(LARGE(Optionchain!$B$8:$B$27,1),"")</f>
        <v>115.93985000000001</v>
      </c>
      <c r="T7" s="140">
        <f>IFERROR(SUMIF(Optionchain!$B$8:$B$27,Sheet1!S7,Optionchain!$H$8:$H$27),"")</f>
        <v>23800</v>
      </c>
      <c r="U7" s="126">
        <v>21800</v>
      </c>
      <c r="V7">
        <v>0</v>
      </c>
      <c r="W7">
        <v>0</v>
      </c>
      <c r="X7">
        <v>0</v>
      </c>
      <c r="Y7">
        <v>21800</v>
      </c>
      <c r="Z7">
        <v>3473</v>
      </c>
      <c r="AA7">
        <v>-866</v>
      </c>
      <c r="AB7">
        <v>1552</v>
      </c>
    </row>
    <row r="8" spans="1:28" x14ac:dyDescent="0.25">
      <c r="A8">
        <v>36</v>
      </c>
      <c r="B8">
        <v>-56</v>
      </c>
      <c r="C8">
        <v>224</v>
      </c>
      <c r="D8">
        <v>39.36</v>
      </c>
      <c r="E8">
        <v>1448.25</v>
      </c>
      <c r="F8">
        <v>15.95</v>
      </c>
      <c r="G8">
        <v>22000</v>
      </c>
      <c r="H8">
        <v>0.3</v>
      </c>
      <c r="I8">
        <v>1.7</v>
      </c>
      <c r="J8">
        <v>25.12</v>
      </c>
      <c r="K8">
        <v>1058357</v>
      </c>
      <c r="L8">
        <v>77242</v>
      </c>
      <c r="M8">
        <v>121763</v>
      </c>
      <c r="O8" s="142" t="s">
        <v>95</v>
      </c>
      <c r="P8" s="143">
        <v>0.6</v>
      </c>
      <c r="Q8" s="140"/>
      <c r="R8" s="140" t="s">
        <v>61</v>
      </c>
      <c r="S8" s="140">
        <f>IFERROR(LARGE(Optionchain!$N$8:$N$27,1),"")</f>
        <v>138.02295000000001</v>
      </c>
      <c r="T8" s="140">
        <f>IFERROR(SUMIF(Optionchain!$N$8:$N$27,Sheet1!S8,Optionchain!$H$8:$H$27),"")</f>
        <v>23300</v>
      </c>
      <c r="U8" s="126">
        <v>21850</v>
      </c>
      <c r="V8">
        <v>0</v>
      </c>
      <c r="W8">
        <v>0</v>
      </c>
      <c r="X8">
        <v>0</v>
      </c>
      <c r="Y8">
        <v>21850</v>
      </c>
      <c r="Z8">
        <v>297</v>
      </c>
      <c r="AA8">
        <v>-39</v>
      </c>
      <c r="AB8">
        <v>537</v>
      </c>
    </row>
    <row r="9" spans="1:28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22050</v>
      </c>
      <c r="H9">
        <v>0.35</v>
      </c>
      <c r="I9">
        <v>1.8</v>
      </c>
      <c r="J9">
        <v>24.49</v>
      </c>
      <c r="K9">
        <v>184854</v>
      </c>
      <c r="L9">
        <v>1438</v>
      </c>
      <c r="M9">
        <v>11092</v>
      </c>
      <c r="O9" s="140" t="s">
        <v>96</v>
      </c>
      <c r="P9" s="141">
        <v>0.2</v>
      </c>
      <c r="Q9" s="140"/>
      <c r="R9" s="140"/>
      <c r="S9" s="140"/>
      <c r="T9" s="140"/>
      <c r="U9" s="126">
        <v>21900</v>
      </c>
      <c r="V9">
        <v>0</v>
      </c>
      <c r="W9">
        <v>0</v>
      </c>
      <c r="X9">
        <v>0</v>
      </c>
      <c r="Y9">
        <v>21900</v>
      </c>
      <c r="Z9">
        <v>998</v>
      </c>
      <c r="AA9">
        <v>111</v>
      </c>
      <c r="AB9">
        <v>1433</v>
      </c>
    </row>
    <row r="10" spans="1:28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22100</v>
      </c>
      <c r="H10">
        <v>-0.1</v>
      </c>
      <c r="I10">
        <v>1.55</v>
      </c>
      <c r="J10">
        <v>23.25</v>
      </c>
      <c r="K10">
        <v>586089</v>
      </c>
      <c r="L10">
        <v>-15376</v>
      </c>
      <c r="M10">
        <v>46548</v>
      </c>
      <c r="O10" s="142" t="s">
        <v>97</v>
      </c>
      <c r="P10" s="143">
        <v>0.5</v>
      </c>
      <c r="Q10" s="140"/>
      <c r="R10" s="140"/>
      <c r="S10" s="140"/>
      <c r="T10" s="140"/>
      <c r="U10" s="126">
        <v>21950</v>
      </c>
      <c r="V10">
        <v>0</v>
      </c>
      <c r="W10">
        <v>0</v>
      </c>
      <c r="X10">
        <v>0</v>
      </c>
      <c r="Y10">
        <v>21950</v>
      </c>
      <c r="Z10">
        <v>431</v>
      </c>
      <c r="AA10">
        <v>77</v>
      </c>
      <c r="AB10">
        <v>694</v>
      </c>
    </row>
    <row r="11" spans="1:28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22150</v>
      </c>
      <c r="H11">
        <v>0.05</v>
      </c>
      <c r="I11">
        <v>1.8</v>
      </c>
      <c r="J11">
        <v>22.87</v>
      </c>
      <c r="K11">
        <v>214439</v>
      </c>
      <c r="L11">
        <v>1063</v>
      </c>
      <c r="M11">
        <v>13562</v>
      </c>
      <c r="O11" s="140"/>
      <c r="P11" s="140"/>
      <c r="Q11" s="140"/>
      <c r="R11" s="140"/>
      <c r="S11" s="140"/>
      <c r="T11" s="140"/>
      <c r="U11" s="126">
        <v>22000</v>
      </c>
      <c r="V11">
        <v>68</v>
      </c>
      <c r="W11">
        <v>-4</v>
      </c>
      <c r="X11">
        <v>10</v>
      </c>
      <c r="Y11">
        <v>22000</v>
      </c>
      <c r="Z11">
        <v>12936</v>
      </c>
      <c r="AA11">
        <v>-1545</v>
      </c>
      <c r="AB11">
        <v>8650</v>
      </c>
    </row>
    <row r="12" spans="1:28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22200</v>
      </c>
      <c r="H12">
        <v>-0.25</v>
      </c>
      <c r="I12">
        <v>1.6</v>
      </c>
      <c r="J12">
        <v>21.74</v>
      </c>
      <c r="K12">
        <v>746429</v>
      </c>
      <c r="L12">
        <v>19165</v>
      </c>
      <c r="M12">
        <v>67353</v>
      </c>
      <c r="O12" s="140" t="s">
        <v>98</v>
      </c>
      <c r="P12" s="140"/>
      <c r="Q12" s="140"/>
      <c r="R12" s="140"/>
      <c r="S12" s="140"/>
      <c r="T12" s="140"/>
      <c r="U12" s="126">
        <v>22050</v>
      </c>
      <c r="V12">
        <v>0</v>
      </c>
      <c r="W12">
        <v>0</v>
      </c>
      <c r="X12">
        <v>0</v>
      </c>
      <c r="Y12">
        <v>22050</v>
      </c>
      <c r="Z12">
        <v>491</v>
      </c>
      <c r="AA12">
        <v>-10</v>
      </c>
      <c r="AB12">
        <v>571</v>
      </c>
    </row>
    <row r="13" spans="1:28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22250</v>
      </c>
      <c r="H13">
        <v>-0.05</v>
      </c>
      <c r="I13">
        <v>1.95</v>
      </c>
      <c r="J13">
        <v>21.47</v>
      </c>
      <c r="K13">
        <v>336322</v>
      </c>
      <c r="L13">
        <v>11001</v>
      </c>
      <c r="M13">
        <v>21426</v>
      </c>
      <c r="O13" s="140">
        <f>IFERROR(IF(O2&lt;T8,T8,IF(O2&gt;T7,T7,O2)),"")</f>
        <v>23398.1</v>
      </c>
      <c r="P13" s="140">
        <f>O13-T8</f>
        <v>98.099999999998545</v>
      </c>
      <c r="Q13" s="140"/>
      <c r="R13" s="140"/>
      <c r="S13" s="140"/>
      <c r="T13" s="140"/>
      <c r="U13" s="126">
        <v>22100</v>
      </c>
      <c r="V13">
        <v>0</v>
      </c>
      <c r="W13">
        <v>0</v>
      </c>
      <c r="X13">
        <v>0</v>
      </c>
      <c r="Y13">
        <v>22100</v>
      </c>
      <c r="Z13">
        <v>2463</v>
      </c>
      <c r="AA13">
        <v>-272</v>
      </c>
      <c r="AB13">
        <v>1946</v>
      </c>
    </row>
    <row r="14" spans="1:28" x14ac:dyDescent="0.25">
      <c r="A14">
        <v>45</v>
      </c>
      <c r="B14">
        <v>-30</v>
      </c>
      <c r="C14">
        <v>99</v>
      </c>
      <c r="D14">
        <v>35.44</v>
      </c>
      <c r="E14">
        <v>1159.05</v>
      </c>
      <c r="F14">
        <v>11.95</v>
      </c>
      <c r="G14">
        <v>22300</v>
      </c>
      <c r="H14">
        <v>-0.1</v>
      </c>
      <c r="I14">
        <v>2.0499999999999998</v>
      </c>
      <c r="J14">
        <v>20.79</v>
      </c>
      <c r="K14">
        <v>555044</v>
      </c>
      <c r="L14">
        <v>21023</v>
      </c>
      <c r="M14">
        <v>42290</v>
      </c>
      <c r="O14" s="140">
        <f>T7-T8</f>
        <v>500</v>
      </c>
      <c r="P14" s="140">
        <f>O14/100</f>
        <v>5</v>
      </c>
      <c r="Q14" s="140">
        <f>P13/P14</f>
        <v>19.61999999999971</v>
      </c>
      <c r="R14" s="140"/>
      <c r="S14" s="140"/>
      <c r="T14" s="140"/>
      <c r="U14" s="126">
        <v>22150</v>
      </c>
      <c r="V14">
        <v>0</v>
      </c>
      <c r="W14">
        <v>0</v>
      </c>
      <c r="X14">
        <v>0</v>
      </c>
      <c r="Y14">
        <v>22150</v>
      </c>
      <c r="Z14">
        <v>3136</v>
      </c>
      <c r="AA14">
        <v>67</v>
      </c>
      <c r="AB14">
        <v>1346</v>
      </c>
    </row>
    <row r="15" spans="1:28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22350</v>
      </c>
      <c r="H15">
        <v>0</v>
      </c>
      <c r="I15">
        <v>2.2999999999999998</v>
      </c>
      <c r="J15">
        <v>20.28</v>
      </c>
      <c r="K15">
        <v>269939</v>
      </c>
      <c r="L15">
        <v>5102</v>
      </c>
      <c r="M15">
        <v>11445</v>
      </c>
      <c r="O15" s="140"/>
      <c r="P15" s="140"/>
      <c r="Q15" s="140"/>
      <c r="R15" s="140"/>
      <c r="S15" s="140"/>
      <c r="T15" s="140"/>
      <c r="U15" s="126">
        <v>22200</v>
      </c>
      <c r="V15">
        <v>0</v>
      </c>
      <c r="W15">
        <v>0</v>
      </c>
      <c r="X15">
        <v>0</v>
      </c>
      <c r="Y15">
        <v>22200</v>
      </c>
      <c r="Z15">
        <v>3112</v>
      </c>
      <c r="AA15">
        <v>-130</v>
      </c>
      <c r="AB15">
        <v>2368</v>
      </c>
    </row>
    <row r="16" spans="1:28" x14ac:dyDescent="0.25">
      <c r="A16">
        <v>11</v>
      </c>
      <c r="B16">
        <v>3</v>
      </c>
      <c r="C16">
        <v>15</v>
      </c>
      <c r="D16">
        <v>33.86</v>
      </c>
      <c r="E16">
        <v>1062.75</v>
      </c>
      <c r="F16">
        <v>42.75</v>
      </c>
      <c r="G16">
        <v>22400</v>
      </c>
      <c r="H16">
        <v>-0.05</v>
      </c>
      <c r="I16">
        <v>2.6</v>
      </c>
      <c r="J16">
        <v>19.77</v>
      </c>
      <c r="K16">
        <v>699555</v>
      </c>
      <c r="L16">
        <v>23498</v>
      </c>
      <c r="M16">
        <v>76393</v>
      </c>
      <c r="O16" s="140" t="s">
        <v>99</v>
      </c>
      <c r="P16" s="141">
        <f>Q14/100</f>
        <v>0.1961999999999971</v>
      </c>
      <c r="Q16" s="144">
        <v>0.01</v>
      </c>
      <c r="R16" s="141">
        <f>150%-SUM(P16:Q16)</f>
        <v>1.2938000000000029</v>
      </c>
      <c r="S16" s="140"/>
      <c r="T16" s="140"/>
      <c r="U16" s="126">
        <v>22250</v>
      </c>
      <c r="V16">
        <v>0</v>
      </c>
      <c r="W16">
        <v>0</v>
      </c>
      <c r="X16">
        <v>0</v>
      </c>
      <c r="Y16">
        <v>22250</v>
      </c>
      <c r="Z16">
        <v>886</v>
      </c>
      <c r="AA16">
        <v>58</v>
      </c>
      <c r="AB16">
        <v>427</v>
      </c>
    </row>
    <row r="17" spans="1:2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22450</v>
      </c>
      <c r="H17">
        <v>-0.1</v>
      </c>
      <c r="I17">
        <v>2.7</v>
      </c>
      <c r="J17">
        <v>19.02</v>
      </c>
      <c r="K17">
        <v>442575</v>
      </c>
      <c r="L17">
        <v>2737</v>
      </c>
      <c r="M17">
        <v>13877</v>
      </c>
      <c r="O17" s="140"/>
      <c r="P17" s="140"/>
      <c r="Q17" s="140"/>
      <c r="R17" s="140"/>
      <c r="S17" s="140"/>
      <c r="T17" s="140"/>
      <c r="U17" s="126">
        <v>22300</v>
      </c>
      <c r="V17">
        <v>0</v>
      </c>
      <c r="W17">
        <v>0</v>
      </c>
      <c r="X17">
        <v>0</v>
      </c>
      <c r="Y17">
        <v>22300</v>
      </c>
      <c r="Z17">
        <v>5178</v>
      </c>
      <c r="AA17">
        <v>-413</v>
      </c>
      <c r="AB17">
        <v>2349</v>
      </c>
    </row>
    <row r="18" spans="1:28" x14ac:dyDescent="0.25">
      <c r="A18">
        <v>329</v>
      </c>
      <c r="B18">
        <v>-18</v>
      </c>
      <c r="C18">
        <v>2090</v>
      </c>
      <c r="D18">
        <v>31.09</v>
      </c>
      <c r="E18">
        <v>961.6</v>
      </c>
      <c r="F18">
        <v>21.55</v>
      </c>
      <c r="G18">
        <v>22500</v>
      </c>
      <c r="H18">
        <v>-0.2</v>
      </c>
      <c r="I18">
        <v>2.9</v>
      </c>
      <c r="J18">
        <v>18.36</v>
      </c>
      <c r="K18">
        <v>1242279</v>
      </c>
      <c r="L18">
        <v>21061</v>
      </c>
      <c r="M18">
        <v>145798</v>
      </c>
      <c r="U18" s="126">
        <v>22350</v>
      </c>
      <c r="V18">
        <v>0</v>
      </c>
      <c r="W18">
        <v>0</v>
      </c>
      <c r="X18">
        <v>0</v>
      </c>
      <c r="Y18">
        <v>22350</v>
      </c>
      <c r="Z18">
        <v>1555</v>
      </c>
      <c r="AA18">
        <v>-265</v>
      </c>
      <c r="AB18">
        <v>552</v>
      </c>
    </row>
    <row r="19" spans="1:2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22550</v>
      </c>
      <c r="H19">
        <v>0</v>
      </c>
      <c r="I19">
        <v>3.2</v>
      </c>
      <c r="J19">
        <v>17.75</v>
      </c>
      <c r="K19">
        <v>407279</v>
      </c>
      <c r="L19">
        <v>11113</v>
      </c>
      <c r="M19">
        <v>21858</v>
      </c>
      <c r="U19" s="126">
        <v>22400</v>
      </c>
      <c r="V19">
        <v>0</v>
      </c>
      <c r="W19">
        <v>0</v>
      </c>
      <c r="X19">
        <v>0</v>
      </c>
      <c r="Y19">
        <v>22400</v>
      </c>
      <c r="Z19">
        <v>3737</v>
      </c>
      <c r="AA19">
        <v>-375</v>
      </c>
      <c r="AB19">
        <v>3320</v>
      </c>
    </row>
    <row r="20" spans="1:28" x14ac:dyDescent="0.25">
      <c r="A20">
        <v>95</v>
      </c>
      <c r="B20">
        <v>73</v>
      </c>
      <c r="C20">
        <v>405</v>
      </c>
      <c r="D20">
        <v>27.82</v>
      </c>
      <c r="E20">
        <v>858.2</v>
      </c>
      <c r="F20">
        <v>27.9</v>
      </c>
      <c r="G20">
        <v>22600</v>
      </c>
      <c r="H20">
        <v>0.2</v>
      </c>
      <c r="I20">
        <v>3.6</v>
      </c>
      <c r="J20">
        <v>17.18</v>
      </c>
      <c r="K20">
        <v>787716</v>
      </c>
      <c r="L20">
        <v>18963</v>
      </c>
      <c r="M20">
        <v>56437</v>
      </c>
      <c r="U20" s="126">
        <v>22450</v>
      </c>
      <c r="V20">
        <v>0</v>
      </c>
      <c r="W20">
        <v>0</v>
      </c>
      <c r="X20">
        <v>0</v>
      </c>
      <c r="Y20">
        <v>22450</v>
      </c>
      <c r="Z20">
        <v>874</v>
      </c>
      <c r="AA20">
        <v>-280</v>
      </c>
      <c r="AB20">
        <v>717</v>
      </c>
    </row>
    <row r="21" spans="1:28" x14ac:dyDescent="0.25">
      <c r="A21">
        <v>18</v>
      </c>
      <c r="B21">
        <v>17</v>
      </c>
      <c r="C21">
        <v>63</v>
      </c>
      <c r="D21">
        <v>18.309999999999999</v>
      </c>
      <c r="E21">
        <v>780</v>
      </c>
      <c r="F21">
        <v>-109.65</v>
      </c>
      <c r="G21">
        <v>22650</v>
      </c>
      <c r="H21">
        <v>0.2</v>
      </c>
      <c r="I21">
        <v>4</v>
      </c>
      <c r="J21">
        <v>16.559999999999999</v>
      </c>
      <c r="K21">
        <v>532979</v>
      </c>
      <c r="L21">
        <v>10323</v>
      </c>
      <c r="M21">
        <v>20206</v>
      </c>
      <c r="U21" s="126">
        <v>22500</v>
      </c>
      <c r="V21">
        <v>31</v>
      </c>
      <c r="W21">
        <v>-1</v>
      </c>
      <c r="X21">
        <v>9</v>
      </c>
      <c r="Y21">
        <v>22500</v>
      </c>
      <c r="Z21">
        <v>12222</v>
      </c>
      <c r="AA21">
        <v>-2563</v>
      </c>
      <c r="AB21">
        <v>12952</v>
      </c>
    </row>
    <row r="22" spans="1:28" x14ac:dyDescent="0.25">
      <c r="A22">
        <v>662</v>
      </c>
      <c r="B22">
        <v>311</v>
      </c>
      <c r="C22">
        <v>1403</v>
      </c>
      <c r="D22">
        <v>25.46</v>
      </c>
      <c r="E22">
        <v>759</v>
      </c>
      <c r="F22">
        <v>17.850000000000001</v>
      </c>
      <c r="G22">
        <v>22700</v>
      </c>
      <c r="H22">
        <v>0.3</v>
      </c>
      <c r="I22">
        <v>4.55</v>
      </c>
      <c r="J22">
        <v>15.99</v>
      </c>
      <c r="K22">
        <v>876460</v>
      </c>
      <c r="L22">
        <v>36234</v>
      </c>
      <c r="M22">
        <v>77150</v>
      </c>
      <c r="U22" s="126">
        <v>22550</v>
      </c>
      <c r="V22">
        <v>0</v>
      </c>
      <c r="W22">
        <v>0</v>
      </c>
      <c r="X22">
        <v>0</v>
      </c>
      <c r="Y22">
        <v>22550</v>
      </c>
      <c r="Z22">
        <v>2915</v>
      </c>
      <c r="AA22">
        <v>-38</v>
      </c>
      <c r="AB22">
        <v>1289</v>
      </c>
    </row>
    <row r="23" spans="1:28" x14ac:dyDescent="0.25">
      <c r="A23">
        <v>299</v>
      </c>
      <c r="B23">
        <v>279</v>
      </c>
      <c r="C23">
        <v>685</v>
      </c>
      <c r="D23">
        <v>25.41</v>
      </c>
      <c r="E23">
        <v>715.35</v>
      </c>
      <c r="F23">
        <v>36.75</v>
      </c>
      <c r="G23">
        <v>22750</v>
      </c>
      <c r="H23">
        <v>0.5</v>
      </c>
      <c r="I23">
        <v>5.4</v>
      </c>
      <c r="J23">
        <v>15.52</v>
      </c>
      <c r="K23">
        <v>621038</v>
      </c>
      <c r="L23">
        <v>22388</v>
      </c>
      <c r="M23">
        <v>39172</v>
      </c>
      <c r="U23" s="126">
        <v>22600</v>
      </c>
      <c r="V23">
        <v>0</v>
      </c>
      <c r="W23">
        <v>0</v>
      </c>
      <c r="X23">
        <v>0</v>
      </c>
      <c r="Y23">
        <v>22600</v>
      </c>
      <c r="Z23">
        <v>6518</v>
      </c>
      <c r="AA23">
        <v>-1399</v>
      </c>
      <c r="AB23">
        <v>3339</v>
      </c>
    </row>
    <row r="24" spans="1:28" x14ac:dyDescent="0.25">
      <c r="A24">
        <v>1341</v>
      </c>
      <c r="B24">
        <v>687</v>
      </c>
      <c r="C24">
        <v>5726</v>
      </c>
      <c r="D24">
        <v>24.56</v>
      </c>
      <c r="E24">
        <v>668</v>
      </c>
      <c r="F24">
        <v>12.2</v>
      </c>
      <c r="G24">
        <v>22800</v>
      </c>
      <c r="H24">
        <v>0.4</v>
      </c>
      <c r="I24">
        <v>5.9</v>
      </c>
      <c r="J24">
        <v>14.8</v>
      </c>
      <c r="K24">
        <v>1078392</v>
      </c>
      <c r="L24">
        <v>25097</v>
      </c>
      <c r="M24">
        <v>98372</v>
      </c>
      <c r="U24" s="126">
        <v>22650</v>
      </c>
      <c r="V24">
        <v>0</v>
      </c>
      <c r="W24">
        <v>0</v>
      </c>
      <c r="X24">
        <v>0</v>
      </c>
      <c r="Y24">
        <v>22650</v>
      </c>
      <c r="Z24">
        <v>2501</v>
      </c>
      <c r="AA24">
        <v>-261</v>
      </c>
      <c r="AB24">
        <v>1189</v>
      </c>
    </row>
    <row r="25" spans="1:28" x14ac:dyDescent="0.25">
      <c r="A25">
        <v>499</v>
      </c>
      <c r="B25">
        <v>479</v>
      </c>
      <c r="C25">
        <v>2221</v>
      </c>
      <c r="D25">
        <v>23.25</v>
      </c>
      <c r="E25">
        <v>618.35</v>
      </c>
      <c r="F25">
        <v>7.95</v>
      </c>
      <c r="G25">
        <v>22850</v>
      </c>
      <c r="H25">
        <v>0.05</v>
      </c>
      <c r="I25">
        <v>6.7</v>
      </c>
      <c r="J25">
        <v>14.16</v>
      </c>
      <c r="K25">
        <v>586535</v>
      </c>
      <c r="L25">
        <v>29802</v>
      </c>
      <c r="M25">
        <v>51854</v>
      </c>
      <c r="U25" s="126">
        <v>22700</v>
      </c>
      <c r="V25">
        <v>0</v>
      </c>
      <c r="W25">
        <v>0</v>
      </c>
      <c r="X25">
        <v>0</v>
      </c>
      <c r="Y25">
        <v>22700</v>
      </c>
      <c r="Z25">
        <v>11527</v>
      </c>
      <c r="AA25">
        <v>639</v>
      </c>
      <c r="AB25">
        <v>7196</v>
      </c>
    </row>
    <row r="26" spans="1:28" x14ac:dyDescent="0.25">
      <c r="A26">
        <v>1471</v>
      </c>
      <c r="B26">
        <v>881</v>
      </c>
      <c r="C26">
        <v>10980</v>
      </c>
      <c r="D26">
        <v>22.18</v>
      </c>
      <c r="E26">
        <v>570.20000000000005</v>
      </c>
      <c r="F26">
        <v>17.7</v>
      </c>
      <c r="G26">
        <v>22900</v>
      </c>
      <c r="H26">
        <v>0.25</v>
      </c>
      <c r="I26">
        <v>8.1</v>
      </c>
      <c r="J26">
        <v>13.68</v>
      </c>
      <c r="K26">
        <v>1172200</v>
      </c>
      <c r="L26">
        <v>51043</v>
      </c>
      <c r="M26">
        <v>104419</v>
      </c>
      <c r="U26" s="126">
        <v>22750</v>
      </c>
      <c r="V26">
        <v>0</v>
      </c>
      <c r="W26">
        <v>0</v>
      </c>
      <c r="X26">
        <v>0</v>
      </c>
      <c r="Y26">
        <v>22750</v>
      </c>
      <c r="Z26">
        <v>2608</v>
      </c>
      <c r="AA26">
        <v>-119</v>
      </c>
      <c r="AB26">
        <v>2088</v>
      </c>
    </row>
    <row r="27" spans="1:28" x14ac:dyDescent="0.25">
      <c r="A27">
        <v>967</v>
      </c>
      <c r="B27">
        <v>841</v>
      </c>
      <c r="C27">
        <v>7514</v>
      </c>
      <c r="D27">
        <v>20.14</v>
      </c>
      <c r="E27">
        <v>516.35</v>
      </c>
      <c r="F27">
        <v>14.15</v>
      </c>
      <c r="G27">
        <v>22950</v>
      </c>
      <c r="H27">
        <v>-0.4</v>
      </c>
      <c r="I27">
        <v>9</v>
      </c>
      <c r="J27">
        <v>12.93</v>
      </c>
      <c r="K27">
        <v>851066</v>
      </c>
      <c r="L27">
        <v>10258</v>
      </c>
      <c r="M27">
        <v>54427</v>
      </c>
      <c r="U27" s="126">
        <v>22800</v>
      </c>
      <c r="V27">
        <v>56</v>
      </c>
      <c r="W27">
        <v>0</v>
      </c>
      <c r="X27">
        <v>0</v>
      </c>
      <c r="Y27">
        <v>22800</v>
      </c>
      <c r="Z27">
        <v>9637</v>
      </c>
      <c r="AA27">
        <v>-888</v>
      </c>
      <c r="AB27">
        <v>6781</v>
      </c>
    </row>
    <row r="28" spans="1:28" x14ac:dyDescent="0.25">
      <c r="A28">
        <v>5977</v>
      </c>
      <c r="B28">
        <v>715</v>
      </c>
      <c r="C28">
        <v>160394</v>
      </c>
      <c r="D28">
        <v>20.03</v>
      </c>
      <c r="E28">
        <v>474.8</v>
      </c>
      <c r="F28">
        <v>20.95</v>
      </c>
      <c r="G28">
        <v>23000</v>
      </c>
      <c r="H28">
        <v>-0.25</v>
      </c>
      <c r="I28">
        <v>11.65</v>
      </c>
      <c r="J28">
        <v>12.61</v>
      </c>
      <c r="K28">
        <v>2775462</v>
      </c>
      <c r="L28">
        <v>26843</v>
      </c>
      <c r="M28">
        <v>190141</v>
      </c>
      <c r="U28" s="126">
        <v>22850</v>
      </c>
      <c r="V28">
        <v>0</v>
      </c>
      <c r="W28">
        <v>0</v>
      </c>
      <c r="X28">
        <v>0</v>
      </c>
      <c r="Y28">
        <v>22850</v>
      </c>
      <c r="Z28">
        <v>2249</v>
      </c>
      <c r="AA28">
        <v>112</v>
      </c>
      <c r="AB28">
        <v>1141</v>
      </c>
    </row>
    <row r="29" spans="1:28" x14ac:dyDescent="0.25">
      <c r="A29">
        <v>1930</v>
      </c>
      <c r="B29">
        <v>1460</v>
      </c>
      <c r="C29">
        <v>48798</v>
      </c>
      <c r="D29">
        <v>16.739999999999998</v>
      </c>
      <c r="E29">
        <v>412.9</v>
      </c>
      <c r="F29">
        <v>8.3000000000000007</v>
      </c>
      <c r="G29">
        <v>23050</v>
      </c>
      <c r="H29">
        <v>-0.35</v>
      </c>
      <c r="I29">
        <v>14</v>
      </c>
      <c r="J29">
        <v>12.04</v>
      </c>
      <c r="K29">
        <v>1188628</v>
      </c>
      <c r="L29">
        <v>8196</v>
      </c>
      <c r="M29">
        <v>49434</v>
      </c>
      <c r="U29" s="126">
        <v>22900</v>
      </c>
      <c r="V29">
        <v>3</v>
      </c>
      <c r="W29">
        <v>0</v>
      </c>
      <c r="X29">
        <v>0</v>
      </c>
      <c r="Y29">
        <v>22900</v>
      </c>
      <c r="Z29">
        <v>6231</v>
      </c>
      <c r="AA29">
        <v>-504</v>
      </c>
      <c r="AB29">
        <v>4335</v>
      </c>
    </row>
    <row r="30" spans="1:28" x14ac:dyDescent="0.25">
      <c r="A30">
        <v>5551</v>
      </c>
      <c r="B30">
        <v>3320</v>
      </c>
      <c r="C30">
        <v>304604</v>
      </c>
      <c r="D30">
        <v>17.73</v>
      </c>
      <c r="E30">
        <v>380</v>
      </c>
      <c r="F30">
        <v>18.8</v>
      </c>
      <c r="G30">
        <v>23100</v>
      </c>
      <c r="H30">
        <v>-0.9</v>
      </c>
      <c r="I30">
        <v>17.5</v>
      </c>
      <c r="J30">
        <v>11.57</v>
      </c>
      <c r="K30">
        <v>2606422</v>
      </c>
      <c r="L30">
        <v>32038</v>
      </c>
      <c r="M30">
        <v>121505</v>
      </c>
      <c r="U30" s="126">
        <v>22950</v>
      </c>
      <c r="V30">
        <v>0</v>
      </c>
      <c r="W30">
        <v>0</v>
      </c>
      <c r="X30">
        <v>0</v>
      </c>
      <c r="Y30">
        <v>22950</v>
      </c>
      <c r="Z30">
        <v>6628</v>
      </c>
      <c r="AA30">
        <v>390</v>
      </c>
      <c r="AB30">
        <v>2113</v>
      </c>
    </row>
    <row r="31" spans="1:28" x14ac:dyDescent="0.25">
      <c r="A31">
        <v>4125</v>
      </c>
      <c r="B31">
        <v>3165</v>
      </c>
      <c r="C31">
        <v>418445</v>
      </c>
      <c r="D31">
        <v>17.04</v>
      </c>
      <c r="E31">
        <v>337</v>
      </c>
      <c r="F31">
        <v>20.7</v>
      </c>
      <c r="G31">
        <v>23150</v>
      </c>
      <c r="H31">
        <v>-1.25</v>
      </c>
      <c r="I31">
        <v>22.3</v>
      </c>
      <c r="J31">
        <v>11.15</v>
      </c>
      <c r="K31">
        <v>1930829</v>
      </c>
      <c r="L31">
        <v>35697</v>
      </c>
      <c r="M31">
        <v>65771</v>
      </c>
      <c r="U31" s="126">
        <v>23000</v>
      </c>
      <c r="V31">
        <v>439</v>
      </c>
      <c r="W31">
        <v>-54</v>
      </c>
      <c r="X31">
        <v>99</v>
      </c>
      <c r="Y31">
        <v>23000</v>
      </c>
      <c r="Z31">
        <v>88596</v>
      </c>
      <c r="AA31">
        <v>-23301</v>
      </c>
      <c r="AB31">
        <v>42942</v>
      </c>
    </row>
    <row r="32" spans="1:28" x14ac:dyDescent="0.25">
      <c r="A32">
        <v>17867</v>
      </c>
      <c r="B32">
        <v>12276</v>
      </c>
      <c r="C32">
        <v>1752582</v>
      </c>
      <c r="D32">
        <v>15.55</v>
      </c>
      <c r="E32">
        <v>288.5</v>
      </c>
      <c r="F32">
        <v>14.55</v>
      </c>
      <c r="G32">
        <v>23200</v>
      </c>
      <c r="H32">
        <v>-1.85</v>
      </c>
      <c r="I32">
        <v>28.2</v>
      </c>
      <c r="J32">
        <v>10.68</v>
      </c>
      <c r="K32">
        <v>4813332</v>
      </c>
      <c r="L32">
        <v>56084</v>
      </c>
      <c r="M32">
        <v>169816</v>
      </c>
      <c r="U32" s="126">
        <v>23050</v>
      </c>
      <c r="V32">
        <v>0</v>
      </c>
      <c r="W32">
        <v>0</v>
      </c>
      <c r="X32">
        <v>1</v>
      </c>
      <c r="Y32">
        <v>23050</v>
      </c>
      <c r="Z32">
        <v>3466</v>
      </c>
      <c r="AA32">
        <v>-297</v>
      </c>
      <c r="AB32">
        <v>1667</v>
      </c>
    </row>
    <row r="33" spans="1:28" x14ac:dyDescent="0.25">
      <c r="A33">
        <v>21583</v>
      </c>
      <c r="B33">
        <v>18544</v>
      </c>
      <c r="C33">
        <v>2628675</v>
      </c>
      <c r="D33">
        <v>14.75</v>
      </c>
      <c r="E33">
        <v>246.75</v>
      </c>
      <c r="F33">
        <v>17.600000000000001</v>
      </c>
      <c r="G33">
        <v>23250</v>
      </c>
      <c r="H33">
        <v>-3.3</v>
      </c>
      <c r="I33">
        <v>36</v>
      </c>
      <c r="J33">
        <v>10.24</v>
      </c>
      <c r="K33">
        <v>4760009</v>
      </c>
      <c r="L33">
        <v>95016</v>
      </c>
      <c r="M33">
        <v>123671</v>
      </c>
      <c r="U33" s="126">
        <v>23100</v>
      </c>
      <c r="V33">
        <v>14</v>
      </c>
      <c r="W33">
        <v>0</v>
      </c>
      <c r="X33">
        <v>1</v>
      </c>
      <c r="Y33">
        <v>23100</v>
      </c>
      <c r="Z33">
        <v>14069</v>
      </c>
      <c r="AA33">
        <v>-3294</v>
      </c>
      <c r="AB33">
        <v>6379</v>
      </c>
    </row>
    <row r="34" spans="1:28" x14ac:dyDescent="0.25">
      <c r="A34">
        <v>42724</v>
      </c>
      <c r="B34">
        <v>28419</v>
      </c>
      <c r="C34">
        <v>5476228</v>
      </c>
      <c r="D34">
        <v>14.33</v>
      </c>
      <c r="E34">
        <v>210.05</v>
      </c>
      <c r="F34">
        <v>18.149999999999999</v>
      </c>
      <c r="G34">
        <v>23300</v>
      </c>
      <c r="H34">
        <v>-6.35</v>
      </c>
      <c r="I34">
        <v>44.65</v>
      </c>
      <c r="J34">
        <v>9.6199999999999992</v>
      </c>
      <c r="K34">
        <v>7105072</v>
      </c>
      <c r="L34">
        <v>116304</v>
      </c>
      <c r="M34">
        <v>212343</v>
      </c>
      <c r="U34" s="126">
        <v>23150</v>
      </c>
      <c r="V34">
        <v>3</v>
      </c>
      <c r="W34">
        <v>0</v>
      </c>
      <c r="X34">
        <v>0</v>
      </c>
      <c r="Y34">
        <v>23150</v>
      </c>
      <c r="Z34">
        <v>3696</v>
      </c>
      <c r="AA34">
        <v>-642</v>
      </c>
      <c r="AB34">
        <v>1607</v>
      </c>
    </row>
    <row r="35" spans="1:28" x14ac:dyDescent="0.25">
      <c r="A35">
        <v>32672</v>
      </c>
      <c r="B35">
        <v>22495</v>
      </c>
      <c r="C35">
        <v>4381690</v>
      </c>
      <c r="D35">
        <v>13.37</v>
      </c>
      <c r="E35">
        <v>170.55</v>
      </c>
      <c r="F35">
        <v>14.1</v>
      </c>
      <c r="G35">
        <v>23350</v>
      </c>
      <c r="H35">
        <v>-9.6</v>
      </c>
      <c r="I35">
        <v>56.75</v>
      </c>
      <c r="J35">
        <v>9.1</v>
      </c>
      <c r="K35">
        <v>4205637</v>
      </c>
      <c r="L35">
        <v>41060</v>
      </c>
      <c r="M35">
        <v>93605</v>
      </c>
      <c r="U35" s="126">
        <v>23200</v>
      </c>
      <c r="V35">
        <v>59</v>
      </c>
      <c r="W35">
        <v>-6</v>
      </c>
      <c r="X35">
        <v>10</v>
      </c>
      <c r="Y35">
        <v>23200</v>
      </c>
      <c r="Z35">
        <v>26767</v>
      </c>
      <c r="AA35">
        <v>-2825</v>
      </c>
      <c r="AB35">
        <v>12426</v>
      </c>
    </row>
    <row r="36" spans="1:28" x14ac:dyDescent="0.25">
      <c r="A36">
        <v>94756</v>
      </c>
      <c r="B36">
        <v>7012</v>
      </c>
      <c r="C36">
        <v>5962887</v>
      </c>
      <c r="D36">
        <v>12.43</v>
      </c>
      <c r="E36">
        <v>133.6</v>
      </c>
      <c r="F36">
        <v>7.75</v>
      </c>
      <c r="G36">
        <v>23400</v>
      </c>
      <c r="H36">
        <v>-13.8</v>
      </c>
      <c r="I36">
        <v>70.400000000000006</v>
      </c>
      <c r="J36">
        <v>8.3699999999999992</v>
      </c>
      <c r="K36">
        <v>4302778</v>
      </c>
      <c r="L36">
        <v>15434</v>
      </c>
      <c r="M36">
        <v>138303</v>
      </c>
      <c r="U36" s="126">
        <v>23250</v>
      </c>
      <c r="V36">
        <v>3</v>
      </c>
      <c r="W36">
        <v>0</v>
      </c>
      <c r="X36">
        <v>0</v>
      </c>
      <c r="Y36">
        <v>23250</v>
      </c>
      <c r="Z36">
        <v>8451</v>
      </c>
      <c r="AA36">
        <v>-339</v>
      </c>
      <c r="AB36">
        <v>3404</v>
      </c>
    </row>
    <row r="37" spans="1:28" x14ac:dyDescent="0.25">
      <c r="A37">
        <v>62132</v>
      </c>
      <c r="B37">
        <v>-14954</v>
      </c>
      <c r="C37">
        <v>3928017</v>
      </c>
      <c r="D37">
        <v>11.87</v>
      </c>
      <c r="E37">
        <v>103.4</v>
      </c>
      <c r="F37">
        <v>3.75</v>
      </c>
      <c r="G37">
        <v>23450</v>
      </c>
      <c r="H37">
        <v>-16.05</v>
      </c>
      <c r="I37">
        <v>90.6</v>
      </c>
      <c r="J37">
        <v>7.85</v>
      </c>
      <c r="K37">
        <v>1637243</v>
      </c>
      <c r="L37">
        <v>5971</v>
      </c>
      <c r="M37">
        <v>54588</v>
      </c>
      <c r="U37" s="126">
        <v>23300</v>
      </c>
      <c r="V37">
        <v>114</v>
      </c>
      <c r="W37">
        <v>1</v>
      </c>
      <c r="X37">
        <v>14</v>
      </c>
      <c r="Y37">
        <v>23300</v>
      </c>
      <c r="Z37">
        <v>47764</v>
      </c>
      <c r="AA37">
        <v>3814</v>
      </c>
      <c r="AB37">
        <v>26683</v>
      </c>
    </row>
    <row r="38" spans="1:28" x14ac:dyDescent="0.25">
      <c r="A38">
        <v>143076</v>
      </c>
      <c r="B38">
        <v>-37071</v>
      </c>
      <c r="C38">
        <v>6077016</v>
      </c>
      <c r="D38">
        <v>11.19</v>
      </c>
      <c r="E38">
        <v>75.650000000000006</v>
      </c>
      <c r="F38">
        <v>-1.35</v>
      </c>
      <c r="G38">
        <v>23500</v>
      </c>
      <c r="H38">
        <v>-20.05</v>
      </c>
      <c r="I38">
        <v>112.75</v>
      </c>
      <c r="J38">
        <v>6.95</v>
      </c>
      <c r="K38">
        <v>1443635</v>
      </c>
      <c r="L38">
        <v>-30755</v>
      </c>
      <c r="M38">
        <v>65317</v>
      </c>
      <c r="U38" s="126">
        <v>23350</v>
      </c>
      <c r="V38">
        <v>21</v>
      </c>
      <c r="W38">
        <v>-8</v>
      </c>
      <c r="X38">
        <v>24</v>
      </c>
      <c r="Y38">
        <v>23350</v>
      </c>
      <c r="Z38">
        <v>7318</v>
      </c>
      <c r="AA38">
        <v>687</v>
      </c>
      <c r="AB38">
        <v>4801</v>
      </c>
    </row>
    <row r="39" spans="1:28" x14ac:dyDescent="0.25">
      <c r="A39">
        <v>75088</v>
      </c>
      <c r="B39">
        <v>1779</v>
      </c>
      <c r="C39">
        <v>2934166</v>
      </c>
      <c r="D39">
        <v>10.78</v>
      </c>
      <c r="E39">
        <v>54.35</v>
      </c>
      <c r="F39">
        <v>-4.05</v>
      </c>
      <c r="G39">
        <v>23550</v>
      </c>
      <c r="H39">
        <v>-24.45</v>
      </c>
      <c r="I39">
        <v>141</v>
      </c>
      <c r="J39">
        <v>5.83</v>
      </c>
      <c r="K39">
        <v>283227</v>
      </c>
      <c r="L39">
        <v>-7449</v>
      </c>
      <c r="M39">
        <v>14159</v>
      </c>
      <c r="U39" s="126">
        <v>23400</v>
      </c>
      <c r="V39">
        <v>81</v>
      </c>
      <c r="W39">
        <v>-2</v>
      </c>
      <c r="X39">
        <v>7</v>
      </c>
      <c r="Y39">
        <v>23400</v>
      </c>
      <c r="Z39">
        <v>53542</v>
      </c>
      <c r="AA39">
        <v>3967</v>
      </c>
      <c r="AB39">
        <v>21941</v>
      </c>
    </row>
    <row r="40" spans="1:28" x14ac:dyDescent="0.25">
      <c r="A40">
        <v>121583</v>
      </c>
      <c r="B40">
        <v>-5057</v>
      </c>
      <c r="C40">
        <v>3718527</v>
      </c>
      <c r="D40">
        <v>10.46</v>
      </c>
      <c r="E40">
        <v>37.700000000000003</v>
      </c>
      <c r="F40">
        <v>-6.15</v>
      </c>
      <c r="G40">
        <v>23600</v>
      </c>
      <c r="H40">
        <v>-24.7</v>
      </c>
      <c r="I40">
        <v>175</v>
      </c>
      <c r="J40">
        <v>0</v>
      </c>
      <c r="K40">
        <v>326249</v>
      </c>
      <c r="L40">
        <v>-13466</v>
      </c>
      <c r="M40">
        <v>21396</v>
      </c>
      <c r="U40" s="126">
        <v>23450</v>
      </c>
      <c r="V40">
        <v>7</v>
      </c>
      <c r="W40">
        <v>0</v>
      </c>
      <c r="X40">
        <v>21</v>
      </c>
      <c r="Y40">
        <v>23450</v>
      </c>
      <c r="Z40">
        <v>12729</v>
      </c>
      <c r="AA40">
        <v>303</v>
      </c>
      <c r="AB40">
        <v>5169</v>
      </c>
    </row>
    <row r="41" spans="1:28" x14ac:dyDescent="0.25">
      <c r="A41">
        <v>76519</v>
      </c>
      <c r="B41">
        <v>-2191</v>
      </c>
      <c r="C41">
        <v>2142268</v>
      </c>
      <c r="D41">
        <v>10.220000000000001</v>
      </c>
      <c r="E41">
        <v>25.35</v>
      </c>
      <c r="F41">
        <v>-7.1</v>
      </c>
      <c r="G41">
        <v>23650</v>
      </c>
      <c r="H41">
        <v>-24.35</v>
      </c>
      <c r="I41">
        <v>215.4</v>
      </c>
      <c r="J41">
        <v>0</v>
      </c>
      <c r="K41">
        <v>69832</v>
      </c>
      <c r="L41">
        <v>-4208</v>
      </c>
      <c r="M41">
        <v>8143</v>
      </c>
      <c r="U41" s="126">
        <v>23500</v>
      </c>
      <c r="V41">
        <v>707</v>
      </c>
      <c r="W41">
        <v>-96</v>
      </c>
      <c r="X41">
        <v>224</v>
      </c>
      <c r="Y41">
        <v>23500</v>
      </c>
      <c r="Z41">
        <v>221835</v>
      </c>
      <c r="AA41">
        <v>-10439</v>
      </c>
      <c r="AB41">
        <v>81820</v>
      </c>
    </row>
    <row r="42" spans="1:28" x14ac:dyDescent="0.25">
      <c r="A42">
        <v>154460</v>
      </c>
      <c r="B42">
        <v>13936</v>
      </c>
      <c r="C42">
        <v>3051234</v>
      </c>
      <c r="D42">
        <v>10.119999999999999</v>
      </c>
      <c r="E42">
        <v>16.899999999999999</v>
      </c>
      <c r="F42">
        <v>-7.45</v>
      </c>
      <c r="G42">
        <v>23700</v>
      </c>
      <c r="H42">
        <v>-29.45</v>
      </c>
      <c r="I42">
        <v>251.1</v>
      </c>
      <c r="J42">
        <v>0</v>
      </c>
      <c r="K42">
        <v>106216</v>
      </c>
      <c r="L42">
        <v>-10812</v>
      </c>
      <c r="M42">
        <v>23091</v>
      </c>
      <c r="U42" s="126">
        <v>23550</v>
      </c>
      <c r="V42">
        <v>25</v>
      </c>
      <c r="W42">
        <v>-4</v>
      </c>
      <c r="X42">
        <v>6</v>
      </c>
      <c r="Y42">
        <v>23550</v>
      </c>
      <c r="Z42">
        <v>36084</v>
      </c>
      <c r="AA42">
        <v>4024</v>
      </c>
      <c r="AB42">
        <v>12344</v>
      </c>
    </row>
    <row r="43" spans="1:28" x14ac:dyDescent="0.25">
      <c r="A43">
        <v>83126</v>
      </c>
      <c r="B43">
        <v>5004</v>
      </c>
      <c r="C43">
        <v>1817232</v>
      </c>
      <c r="D43">
        <v>9.98</v>
      </c>
      <c r="E43">
        <v>10.65</v>
      </c>
      <c r="F43">
        <v>-7.85</v>
      </c>
      <c r="G43">
        <v>23750</v>
      </c>
      <c r="H43">
        <v>-23</v>
      </c>
      <c r="I43">
        <v>302.3</v>
      </c>
      <c r="J43">
        <v>0</v>
      </c>
      <c r="K43">
        <v>34009</v>
      </c>
      <c r="L43">
        <v>-7349</v>
      </c>
      <c r="M43">
        <v>6782</v>
      </c>
      <c r="U43" s="126">
        <v>23600</v>
      </c>
      <c r="V43">
        <v>210</v>
      </c>
      <c r="W43">
        <v>-46</v>
      </c>
      <c r="X43">
        <v>156</v>
      </c>
      <c r="Y43">
        <v>23600</v>
      </c>
      <c r="Z43">
        <v>148929</v>
      </c>
      <c r="AA43">
        <v>-17831</v>
      </c>
      <c r="AB43">
        <v>43252</v>
      </c>
    </row>
    <row r="44" spans="1:28" x14ac:dyDescent="0.25">
      <c r="A44">
        <v>178369</v>
      </c>
      <c r="B44">
        <v>31720</v>
      </c>
      <c r="C44">
        <v>2525667</v>
      </c>
      <c r="D44">
        <v>10.07</v>
      </c>
      <c r="E44">
        <v>7.1</v>
      </c>
      <c r="F44">
        <v>-6.75</v>
      </c>
      <c r="G44">
        <v>23800</v>
      </c>
      <c r="H44">
        <v>-29.6</v>
      </c>
      <c r="I44">
        <v>345</v>
      </c>
      <c r="J44">
        <v>0</v>
      </c>
      <c r="K44">
        <v>51750</v>
      </c>
      <c r="L44">
        <v>-9985</v>
      </c>
      <c r="M44">
        <v>15875</v>
      </c>
      <c r="U44" s="126">
        <v>23650</v>
      </c>
      <c r="V44">
        <v>101</v>
      </c>
      <c r="W44">
        <v>1</v>
      </c>
      <c r="X44">
        <v>42</v>
      </c>
      <c r="Y44">
        <v>23650</v>
      </c>
      <c r="Z44">
        <v>70170</v>
      </c>
      <c r="AA44">
        <v>-484</v>
      </c>
      <c r="AB44">
        <v>18861</v>
      </c>
    </row>
    <row r="45" spans="1:28" x14ac:dyDescent="0.25">
      <c r="A45">
        <v>46335</v>
      </c>
      <c r="B45">
        <v>-9867</v>
      </c>
      <c r="C45">
        <v>1388829</v>
      </c>
      <c r="D45">
        <v>10.47</v>
      </c>
      <c r="E45">
        <v>5.4</v>
      </c>
      <c r="F45">
        <v>-5.4</v>
      </c>
      <c r="G45">
        <v>23850</v>
      </c>
      <c r="H45">
        <v>-21.8</v>
      </c>
      <c r="I45">
        <v>393.5</v>
      </c>
      <c r="J45">
        <v>0</v>
      </c>
      <c r="K45">
        <v>7159</v>
      </c>
      <c r="L45">
        <v>-1552</v>
      </c>
      <c r="M45">
        <v>3346</v>
      </c>
      <c r="U45" s="126">
        <v>23700</v>
      </c>
      <c r="V45">
        <v>501</v>
      </c>
      <c r="W45">
        <v>-104</v>
      </c>
      <c r="X45">
        <v>252</v>
      </c>
      <c r="Y45">
        <v>23700</v>
      </c>
      <c r="Z45">
        <v>160917</v>
      </c>
      <c r="AA45">
        <v>10867</v>
      </c>
      <c r="AB45">
        <v>67288</v>
      </c>
    </row>
    <row r="46" spans="1:28" x14ac:dyDescent="0.25">
      <c r="A46">
        <v>106225</v>
      </c>
      <c r="B46">
        <v>-18259</v>
      </c>
      <c r="C46">
        <v>1822165</v>
      </c>
      <c r="D46">
        <v>10.89</v>
      </c>
      <c r="E46">
        <v>4.2</v>
      </c>
      <c r="F46">
        <v>-4.3499999999999996</v>
      </c>
      <c r="G46">
        <v>23900</v>
      </c>
      <c r="H46">
        <v>-15.15</v>
      </c>
      <c r="I46">
        <v>442</v>
      </c>
      <c r="J46">
        <v>0</v>
      </c>
      <c r="K46">
        <v>21284</v>
      </c>
      <c r="L46">
        <v>-6822</v>
      </c>
      <c r="M46">
        <v>17141</v>
      </c>
      <c r="U46" s="126">
        <v>23750</v>
      </c>
      <c r="V46">
        <v>98</v>
      </c>
      <c r="W46">
        <v>-13</v>
      </c>
      <c r="X46">
        <v>159</v>
      </c>
      <c r="Y46">
        <v>23750</v>
      </c>
      <c r="Z46">
        <v>69946</v>
      </c>
      <c r="AA46">
        <v>4340</v>
      </c>
      <c r="AB46">
        <v>29002</v>
      </c>
    </row>
    <row r="47" spans="1:28" x14ac:dyDescent="0.25">
      <c r="A47">
        <v>46621</v>
      </c>
      <c r="B47">
        <v>-4836</v>
      </c>
      <c r="C47">
        <v>1061773</v>
      </c>
      <c r="D47">
        <v>11.43</v>
      </c>
      <c r="E47">
        <v>3.5</v>
      </c>
      <c r="F47">
        <v>-3.6</v>
      </c>
      <c r="G47">
        <v>23950</v>
      </c>
      <c r="H47">
        <v>-20.7</v>
      </c>
      <c r="I47">
        <v>490.6</v>
      </c>
      <c r="J47">
        <v>0</v>
      </c>
      <c r="K47">
        <v>2783</v>
      </c>
      <c r="L47">
        <v>-766</v>
      </c>
      <c r="M47">
        <v>1789</v>
      </c>
      <c r="U47" s="126">
        <v>23800</v>
      </c>
      <c r="V47">
        <v>749</v>
      </c>
      <c r="W47">
        <v>-40</v>
      </c>
      <c r="X47">
        <v>682</v>
      </c>
      <c r="Y47">
        <v>23800</v>
      </c>
      <c r="Z47">
        <v>271703</v>
      </c>
      <c r="AA47">
        <v>15199</v>
      </c>
      <c r="AB47">
        <v>97570</v>
      </c>
    </row>
    <row r="48" spans="1:28" x14ac:dyDescent="0.25">
      <c r="A48">
        <v>210284</v>
      </c>
      <c r="B48">
        <v>-4159</v>
      </c>
      <c r="C48">
        <v>2344476</v>
      </c>
      <c r="D48">
        <v>11.83</v>
      </c>
      <c r="E48">
        <v>2.75</v>
      </c>
      <c r="F48">
        <v>-3.25</v>
      </c>
      <c r="G48">
        <v>24000</v>
      </c>
      <c r="H48">
        <v>-19.100000000000001</v>
      </c>
      <c r="I48">
        <v>540</v>
      </c>
      <c r="J48">
        <v>0</v>
      </c>
      <c r="K48">
        <v>33692</v>
      </c>
      <c r="L48">
        <v>-9962</v>
      </c>
      <c r="M48">
        <v>19796</v>
      </c>
      <c r="U48" s="126">
        <v>23850</v>
      </c>
      <c r="V48">
        <v>239</v>
      </c>
      <c r="W48">
        <v>9</v>
      </c>
      <c r="X48">
        <v>137</v>
      </c>
      <c r="Y48">
        <v>23850</v>
      </c>
      <c r="Z48">
        <v>103752</v>
      </c>
      <c r="AA48">
        <v>6394</v>
      </c>
      <c r="AB48">
        <v>31836</v>
      </c>
    </row>
    <row r="49" spans="1:28" x14ac:dyDescent="0.25">
      <c r="A49">
        <v>40356</v>
      </c>
      <c r="B49">
        <v>-284</v>
      </c>
      <c r="C49">
        <v>1415924</v>
      </c>
      <c r="D49">
        <v>12.2</v>
      </c>
      <c r="E49">
        <v>2.15</v>
      </c>
      <c r="F49">
        <v>-2.95</v>
      </c>
      <c r="G49">
        <v>24050</v>
      </c>
      <c r="H49">
        <v>-19.399999999999999</v>
      </c>
      <c r="I49">
        <v>594.35</v>
      </c>
      <c r="J49">
        <v>0</v>
      </c>
      <c r="K49">
        <v>1166</v>
      </c>
      <c r="L49">
        <v>-446</v>
      </c>
      <c r="M49">
        <v>1132</v>
      </c>
      <c r="U49" s="126">
        <v>23900</v>
      </c>
      <c r="V49">
        <v>1127</v>
      </c>
      <c r="W49">
        <v>-20</v>
      </c>
      <c r="X49">
        <v>924</v>
      </c>
      <c r="Y49">
        <v>23900</v>
      </c>
      <c r="Z49">
        <v>298271</v>
      </c>
      <c r="AA49">
        <v>25236</v>
      </c>
      <c r="AB49">
        <v>88341</v>
      </c>
    </row>
    <row r="50" spans="1:28" x14ac:dyDescent="0.25">
      <c r="A50">
        <v>89450</v>
      </c>
      <c r="B50">
        <v>-11944</v>
      </c>
      <c r="C50">
        <v>2059784</v>
      </c>
      <c r="D50">
        <v>12.68</v>
      </c>
      <c r="E50">
        <v>1.8</v>
      </c>
      <c r="F50">
        <v>-2.65</v>
      </c>
      <c r="G50">
        <v>24100</v>
      </c>
      <c r="H50">
        <v>-11.95</v>
      </c>
      <c r="I50">
        <v>641</v>
      </c>
      <c r="J50">
        <v>0</v>
      </c>
      <c r="K50">
        <v>5365</v>
      </c>
      <c r="L50">
        <v>-2796</v>
      </c>
      <c r="M50">
        <v>5661</v>
      </c>
      <c r="U50" s="126">
        <v>23950</v>
      </c>
      <c r="V50">
        <v>416</v>
      </c>
      <c r="W50">
        <v>-26</v>
      </c>
      <c r="X50">
        <v>617</v>
      </c>
      <c r="Y50">
        <v>23950</v>
      </c>
      <c r="Z50">
        <v>200170</v>
      </c>
      <c r="AA50">
        <v>8349</v>
      </c>
      <c r="AB50">
        <v>46130</v>
      </c>
    </row>
    <row r="51" spans="1:28" x14ac:dyDescent="0.25">
      <c r="A51">
        <v>32509</v>
      </c>
      <c r="B51">
        <v>-1242</v>
      </c>
      <c r="C51">
        <v>1346910</v>
      </c>
      <c r="D51">
        <v>13.01</v>
      </c>
      <c r="E51">
        <v>1.4</v>
      </c>
      <c r="F51">
        <v>-2.5499999999999998</v>
      </c>
      <c r="G51">
        <v>24150</v>
      </c>
      <c r="H51">
        <v>-24.85</v>
      </c>
      <c r="I51">
        <v>693.8</v>
      </c>
      <c r="J51">
        <v>0</v>
      </c>
      <c r="K51">
        <v>738</v>
      </c>
      <c r="L51">
        <v>-101</v>
      </c>
      <c r="M51">
        <v>1026</v>
      </c>
      <c r="U51" s="126">
        <v>24000</v>
      </c>
      <c r="V51">
        <v>6702</v>
      </c>
      <c r="W51">
        <v>321</v>
      </c>
      <c r="X51">
        <v>8061</v>
      </c>
      <c r="Y51">
        <v>24000</v>
      </c>
      <c r="Z51">
        <v>640190</v>
      </c>
      <c r="AA51">
        <v>72377</v>
      </c>
      <c r="AB51">
        <v>227876</v>
      </c>
    </row>
    <row r="52" spans="1:28" x14ac:dyDescent="0.25">
      <c r="A52">
        <v>83936</v>
      </c>
      <c r="B52">
        <v>-17331</v>
      </c>
      <c r="C52">
        <v>1565686</v>
      </c>
      <c r="D52">
        <v>13.42</v>
      </c>
      <c r="E52">
        <v>1.1499999999999999</v>
      </c>
      <c r="F52">
        <v>-2.25</v>
      </c>
      <c r="G52">
        <v>24200</v>
      </c>
      <c r="H52">
        <v>-19.649999999999999</v>
      </c>
      <c r="I52">
        <v>737.5</v>
      </c>
      <c r="J52">
        <v>0</v>
      </c>
      <c r="K52">
        <v>4174</v>
      </c>
      <c r="L52">
        <v>-2143</v>
      </c>
      <c r="M52">
        <v>6290</v>
      </c>
      <c r="U52" s="126">
        <v>24050</v>
      </c>
      <c r="V52">
        <v>831</v>
      </c>
      <c r="W52">
        <v>287</v>
      </c>
      <c r="X52">
        <v>961</v>
      </c>
      <c r="Y52">
        <v>24050</v>
      </c>
      <c r="Z52">
        <v>264209</v>
      </c>
      <c r="AA52">
        <v>9028</v>
      </c>
      <c r="AB52">
        <v>51974</v>
      </c>
    </row>
    <row r="53" spans="1:28" x14ac:dyDescent="0.25">
      <c r="A53">
        <v>27696</v>
      </c>
      <c r="B53">
        <v>-1010</v>
      </c>
      <c r="C53">
        <v>1004020</v>
      </c>
      <c r="D53">
        <v>14.08</v>
      </c>
      <c r="E53">
        <v>1.1000000000000001</v>
      </c>
      <c r="F53">
        <v>-2.1</v>
      </c>
      <c r="G53">
        <v>24250</v>
      </c>
      <c r="H53">
        <v>1.55</v>
      </c>
      <c r="I53">
        <v>799.2</v>
      </c>
      <c r="J53">
        <v>0</v>
      </c>
      <c r="K53">
        <v>298</v>
      </c>
      <c r="L53">
        <v>-117</v>
      </c>
      <c r="M53">
        <v>689</v>
      </c>
      <c r="U53" s="126">
        <v>24100</v>
      </c>
      <c r="V53">
        <v>3555</v>
      </c>
      <c r="W53">
        <v>203</v>
      </c>
      <c r="X53">
        <v>3194</v>
      </c>
      <c r="Y53">
        <v>24100</v>
      </c>
      <c r="Z53">
        <v>512297</v>
      </c>
      <c r="AA53">
        <v>38727</v>
      </c>
      <c r="AB53">
        <v>106891</v>
      </c>
    </row>
    <row r="54" spans="1:28" x14ac:dyDescent="0.25">
      <c r="A54">
        <v>56929</v>
      </c>
      <c r="B54">
        <v>-25545</v>
      </c>
      <c r="C54">
        <v>1155221</v>
      </c>
      <c r="D54">
        <v>14.63</v>
      </c>
      <c r="E54">
        <v>1</v>
      </c>
      <c r="F54">
        <v>-1.85</v>
      </c>
      <c r="G54">
        <v>24300</v>
      </c>
      <c r="H54">
        <v>-8.0500000000000007</v>
      </c>
      <c r="I54">
        <v>840</v>
      </c>
      <c r="J54">
        <v>0</v>
      </c>
      <c r="K54">
        <v>1969</v>
      </c>
      <c r="L54">
        <v>-718</v>
      </c>
      <c r="M54">
        <v>3117</v>
      </c>
      <c r="U54" s="126">
        <v>24150</v>
      </c>
      <c r="V54">
        <v>1146</v>
      </c>
      <c r="W54">
        <v>194</v>
      </c>
      <c r="X54">
        <v>3536</v>
      </c>
      <c r="Y54">
        <v>24150</v>
      </c>
      <c r="Z54">
        <v>693862</v>
      </c>
      <c r="AA54">
        <v>49574</v>
      </c>
      <c r="AB54">
        <v>99176</v>
      </c>
    </row>
    <row r="55" spans="1:28" x14ac:dyDescent="0.25">
      <c r="A55">
        <v>16338</v>
      </c>
      <c r="B55">
        <v>-34223</v>
      </c>
      <c r="C55">
        <v>596600</v>
      </c>
      <c r="D55">
        <v>15.05</v>
      </c>
      <c r="E55">
        <v>0.85</v>
      </c>
      <c r="F55">
        <v>-1.9</v>
      </c>
      <c r="G55">
        <v>24350</v>
      </c>
      <c r="H55">
        <v>-0.55000000000000004</v>
      </c>
      <c r="I55">
        <v>903.95</v>
      </c>
      <c r="J55">
        <v>0</v>
      </c>
      <c r="K55">
        <v>373</v>
      </c>
      <c r="L55">
        <v>-149</v>
      </c>
      <c r="M55">
        <v>592</v>
      </c>
      <c r="U55" s="126">
        <v>24200</v>
      </c>
      <c r="V55">
        <v>10152</v>
      </c>
      <c r="W55">
        <v>180</v>
      </c>
      <c r="X55">
        <v>23768</v>
      </c>
      <c r="Y55">
        <v>24200</v>
      </c>
      <c r="Z55">
        <v>1144745</v>
      </c>
      <c r="AA55">
        <v>70362</v>
      </c>
      <c r="AB55">
        <v>201499</v>
      </c>
    </row>
    <row r="56" spans="1:28" x14ac:dyDescent="0.25">
      <c r="A56">
        <v>77345</v>
      </c>
      <c r="B56">
        <v>-29149</v>
      </c>
      <c r="C56">
        <v>802725</v>
      </c>
      <c r="D56">
        <v>16.059999999999999</v>
      </c>
      <c r="E56">
        <v>1</v>
      </c>
      <c r="F56">
        <v>-1.45</v>
      </c>
      <c r="G56">
        <v>24400</v>
      </c>
      <c r="H56">
        <v>-24.25</v>
      </c>
      <c r="I56">
        <v>939.6</v>
      </c>
      <c r="J56">
        <v>0</v>
      </c>
      <c r="K56">
        <v>1656</v>
      </c>
      <c r="L56">
        <v>-1044</v>
      </c>
      <c r="M56">
        <v>2208</v>
      </c>
      <c r="U56" s="126">
        <v>24250</v>
      </c>
      <c r="V56">
        <v>4014</v>
      </c>
      <c r="W56">
        <v>2286</v>
      </c>
      <c r="X56">
        <v>16998</v>
      </c>
      <c r="Y56">
        <v>24250</v>
      </c>
      <c r="Z56">
        <v>924945</v>
      </c>
      <c r="AA56">
        <v>71284</v>
      </c>
      <c r="AB56">
        <v>138109</v>
      </c>
    </row>
    <row r="57" spans="1:28" x14ac:dyDescent="0.25">
      <c r="A57">
        <v>10802</v>
      </c>
      <c r="B57">
        <v>-8330</v>
      </c>
      <c r="C57">
        <v>128855</v>
      </c>
      <c r="D57">
        <v>15.67</v>
      </c>
      <c r="E57">
        <v>0.55000000000000004</v>
      </c>
      <c r="F57">
        <v>-1.7</v>
      </c>
      <c r="G57">
        <v>24450</v>
      </c>
      <c r="H57">
        <v>8.15</v>
      </c>
      <c r="I57">
        <v>1011.95</v>
      </c>
      <c r="J57">
        <v>0</v>
      </c>
      <c r="K57">
        <v>139</v>
      </c>
      <c r="L57">
        <v>-58</v>
      </c>
      <c r="M57">
        <v>217</v>
      </c>
      <c r="U57" s="126">
        <v>24300</v>
      </c>
      <c r="V57">
        <v>27656</v>
      </c>
      <c r="W57">
        <v>20466</v>
      </c>
      <c r="X57">
        <v>110361</v>
      </c>
      <c r="Y57">
        <v>24300</v>
      </c>
      <c r="Z57">
        <v>1414131</v>
      </c>
      <c r="AA57">
        <v>92689</v>
      </c>
      <c r="AB57">
        <v>199676</v>
      </c>
    </row>
    <row r="58" spans="1:28" x14ac:dyDescent="0.25">
      <c r="A58">
        <v>155594</v>
      </c>
      <c r="B58">
        <v>-16173</v>
      </c>
      <c r="C58">
        <v>928032</v>
      </c>
      <c r="D58">
        <v>17.36</v>
      </c>
      <c r="E58">
        <v>0.95</v>
      </c>
      <c r="F58">
        <v>-1.25</v>
      </c>
      <c r="G58">
        <v>24500</v>
      </c>
      <c r="H58">
        <v>-14.65</v>
      </c>
      <c r="I58">
        <v>1043</v>
      </c>
      <c r="J58">
        <v>0</v>
      </c>
      <c r="K58">
        <v>3648</v>
      </c>
      <c r="L58">
        <v>-1659</v>
      </c>
      <c r="M58">
        <v>4886</v>
      </c>
      <c r="U58" s="126">
        <v>24350</v>
      </c>
      <c r="V58">
        <v>23564</v>
      </c>
      <c r="W58">
        <v>19327</v>
      </c>
      <c r="X58">
        <v>109804</v>
      </c>
      <c r="Y58">
        <v>24350</v>
      </c>
      <c r="Z58">
        <v>1206962</v>
      </c>
      <c r="AA58">
        <v>100287</v>
      </c>
      <c r="AB58">
        <v>175664</v>
      </c>
    </row>
    <row r="59" spans="1:28" x14ac:dyDescent="0.25">
      <c r="A59">
        <v>14115</v>
      </c>
      <c r="B59">
        <v>-6443</v>
      </c>
      <c r="C59">
        <v>91018</v>
      </c>
      <c r="D59">
        <v>17.440000000000001</v>
      </c>
      <c r="E59">
        <v>0.7</v>
      </c>
      <c r="F59">
        <v>-1.3</v>
      </c>
      <c r="G59">
        <v>24550</v>
      </c>
      <c r="H59">
        <v>-31.7</v>
      </c>
      <c r="I59">
        <v>1095</v>
      </c>
      <c r="J59">
        <v>0</v>
      </c>
      <c r="K59">
        <v>97</v>
      </c>
      <c r="L59">
        <v>-70</v>
      </c>
      <c r="M59">
        <v>305</v>
      </c>
      <c r="U59" s="126">
        <v>24400</v>
      </c>
      <c r="V59">
        <v>118313</v>
      </c>
      <c r="W59">
        <v>104442</v>
      </c>
      <c r="X59">
        <v>584935</v>
      </c>
      <c r="Y59">
        <v>24400</v>
      </c>
      <c r="Z59">
        <v>2235898</v>
      </c>
      <c r="AA59">
        <v>170251</v>
      </c>
      <c r="AB59">
        <v>291435</v>
      </c>
    </row>
    <row r="60" spans="1:28" x14ac:dyDescent="0.25">
      <c r="A60">
        <v>47394</v>
      </c>
      <c r="B60">
        <v>-14996</v>
      </c>
      <c r="C60">
        <v>254075</v>
      </c>
      <c r="D60">
        <v>18.25</v>
      </c>
      <c r="E60">
        <v>0.75</v>
      </c>
      <c r="F60">
        <v>-1.05</v>
      </c>
      <c r="G60">
        <v>24600</v>
      </c>
      <c r="H60">
        <v>-19.05</v>
      </c>
      <c r="I60">
        <v>1141.5999999999999</v>
      </c>
      <c r="J60">
        <v>0</v>
      </c>
      <c r="K60">
        <v>1016</v>
      </c>
      <c r="L60">
        <v>-716</v>
      </c>
      <c r="M60">
        <v>1418</v>
      </c>
      <c r="U60" s="126">
        <v>24450</v>
      </c>
      <c r="V60">
        <v>167700</v>
      </c>
      <c r="W60">
        <v>156782</v>
      </c>
      <c r="X60">
        <v>1007280</v>
      </c>
      <c r="Y60">
        <v>24450</v>
      </c>
      <c r="Z60">
        <v>2529355</v>
      </c>
      <c r="AA60">
        <v>179626</v>
      </c>
      <c r="AB60">
        <v>261127</v>
      </c>
    </row>
    <row r="61" spans="1:28" x14ac:dyDescent="0.25">
      <c r="A61">
        <v>16732</v>
      </c>
      <c r="B61">
        <v>773</v>
      </c>
      <c r="C61">
        <v>81583</v>
      </c>
      <c r="D61">
        <v>18.920000000000002</v>
      </c>
      <c r="E61">
        <v>0.75</v>
      </c>
      <c r="F61">
        <v>-1.05</v>
      </c>
      <c r="G61">
        <v>24650</v>
      </c>
      <c r="H61">
        <v>25.8</v>
      </c>
      <c r="I61">
        <v>1216.6500000000001</v>
      </c>
      <c r="J61">
        <v>0</v>
      </c>
      <c r="K61">
        <v>106</v>
      </c>
      <c r="L61">
        <v>-57</v>
      </c>
      <c r="M61">
        <v>135</v>
      </c>
      <c r="U61" s="126">
        <v>24500</v>
      </c>
      <c r="V61">
        <v>492680</v>
      </c>
      <c r="W61">
        <v>431104</v>
      </c>
      <c r="X61">
        <v>2715246</v>
      </c>
      <c r="Y61">
        <v>24500</v>
      </c>
      <c r="Z61">
        <v>3470513</v>
      </c>
      <c r="AA61">
        <v>163823</v>
      </c>
      <c r="AB61">
        <v>336440</v>
      </c>
    </row>
    <row r="62" spans="1:28" x14ac:dyDescent="0.25">
      <c r="A62">
        <v>37688</v>
      </c>
      <c r="B62">
        <v>-13334</v>
      </c>
      <c r="C62">
        <v>236644</v>
      </c>
      <c r="D62">
        <v>19.29</v>
      </c>
      <c r="E62">
        <v>0.65</v>
      </c>
      <c r="F62">
        <v>-1.05</v>
      </c>
      <c r="G62">
        <v>24700</v>
      </c>
      <c r="H62">
        <v>-5.95</v>
      </c>
      <c r="I62">
        <v>1244.5</v>
      </c>
      <c r="J62">
        <v>0</v>
      </c>
      <c r="K62">
        <v>296</v>
      </c>
      <c r="L62">
        <v>-166</v>
      </c>
      <c r="M62">
        <v>386</v>
      </c>
      <c r="U62" s="126">
        <v>24550</v>
      </c>
      <c r="V62">
        <v>348711</v>
      </c>
      <c r="W62">
        <v>290915</v>
      </c>
      <c r="X62">
        <v>1950279</v>
      </c>
      <c r="Y62">
        <v>24550</v>
      </c>
      <c r="Z62">
        <v>1454849</v>
      </c>
      <c r="AA62">
        <v>25290</v>
      </c>
      <c r="AB62">
        <v>133049</v>
      </c>
    </row>
    <row r="63" spans="1:28" x14ac:dyDescent="0.25">
      <c r="A63">
        <v>14703</v>
      </c>
      <c r="B63">
        <v>-824</v>
      </c>
      <c r="C63">
        <v>60029</v>
      </c>
      <c r="D63">
        <v>19.600000000000001</v>
      </c>
      <c r="E63">
        <v>0.55000000000000004</v>
      </c>
      <c r="F63">
        <v>-1.05</v>
      </c>
      <c r="G63">
        <v>24750</v>
      </c>
      <c r="H63">
        <v>229.4</v>
      </c>
      <c r="I63">
        <v>1320</v>
      </c>
      <c r="J63">
        <v>0</v>
      </c>
      <c r="K63">
        <v>12</v>
      </c>
      <c r="L63">
        <v>-11</v>
      </c>
      <c r="M63">
        <v>59</v>
      </c>
      <c r="U63" s="126">
        <v>24600</v>
      </c>
      <c r="V63">
        <v>460158</v>
      </c>
      <c r="W63">
        <v>234802</v>
      </c>
      <c r="X63">
        <v>2191460</v>
      </c>
      <c r="Y63">
        <v>24600</v>
      </c>
      <c r="Z63">
        <v>1178408</v>
      </c>
      <c r="AA63">
        <v>-39963</v>
      </c>
      <c r="AB63">
        <v>128315</v>
      </c>
    </row>
    <row r="64" spans="1:28" x14ac:dyDescent="0.25">
      <c r="A64">
        <v>46547</v>
      </c>
      <c r="B64">
        <v>-22803</v>
      </c>
      <c r="C64">
        <v>219197</v>
      </c>
      <c r="D64">
        <v>20.04</v>
      </c>
      <c r="E64">
        <v>0.5</v>
      </c>
      <c r="F64">
        <v>-0.85</v>
      </c>
      <c r="G64">
        <v>24800</v>
      </c>
      <c r="H64">
        <v>-20.2</v>
      </c>
      <c r="I64">
        <v>1341.25</v>
      </c>
      <c r="J64">
        <v>0</v>
      </c>
      <c r="K64">
        <v>548</v>
      </c>
      <c r="L64">
        <v>-299</v>
      </c>
      <c r="M64">
        <v>383</v>
      </c>
      <c r="U64" s="126">
        <v>24650</v>
      </c>
      <c r="V64">
        <v>202626</v>
      </c>
      <c r="W64">
        <v>91258</v>
      </c>
      <c r="X64">
        <v>1071977</v>
      </c>
      <c r="Y64">
        <v>24650</v>
      </c>
      <c r="Z64">
        <v>287049</v>
      </c>
      <c r="AA64">
        <v>-7223</v>
      </c>
      <c r="AB64">
        <v>32014</v>
      </c>
    </row>
    <row r="65" spans="1:28" x14ac:dyDescent="0.25">
      <c r="A65">
        <v>11812</v>
      </c>
      <c r="B65">
        <v>-2223</v>
      </c>
      <c r="C65">
        <v>86199</v>
      </c>
      <c r="D65">
        <v>20.46</v>
      </c>
      <c r="E65">
        <v>0.45</v>
      </c>
      <c r="F65">
        <v>-0.8</v>
      </c>
      <c r="G65">
        <v>24850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U65" s="126">
        <v>24700</v>
      </c>
      <c r="V65">
        <v>263943</v>
      </c>
      <c r="W65">
        <v>95896</v>
      </c>
      <c r="X65">
        <v>1352328</v>
      </c>
      <c r="Y65">
        <v>24700</v>
      </c>
      <c r="Z65">
        <v>220354</v>
      </c>
      <c r="AA65">
        <v>-10020</v>
      </c>
      <c r="AB65">
        <v>29794</v>
      </c>
    </row>
    <row r="66" spans="1:28" x14ac:dyDescent="0.25">
      <c r="A66">
        <v>15256</v>
      </c>
      <c r="B66">
        <v>-29610</v>
      </c>
      <c r="C66">
        <v>153989</v>
      </c>
      <c r="D66">
        <v>21.09</v>
      </c>
      <c r="E66">
        <v>0.45</v>
      </c>
      <c r="F66">
        <v>-0.6</v>
      </c>
      <c r="G66">
        <v>24900</v>
      </c>
      <c r="H66">
        <v>11.9</v>
      </c>
      <c r="I66">
        <v>1461</v>
      </c>
      <c r="J66">
        <v>0</v>
      </c>
      <c r="K66">
        <v>254</v>
      </c>
      <c r="L66">
        <v>-143</v>
      </c>
      <c r="M66">
        <v>207</v>
      </c>
      <c r="U66" s="126">
        <v>24750</v>
      </c>
      <c r="V66">
        <v>171235</v>
      </c>
      <c r="W66">
        <v>86161</v>
      </c>
      <c r="X66">
        <v>897528</v>
      </c>
      <c r="Y66">
        <v>24750</v>
      </c>
      <c r="Z66">
        <v>41901</v>
      </c>
      <c r="AA66">
        <v>-2546</v>
      </c>
      <c r="AB66">
        <v>7624</v>
      </c>
    </row>
    <row r="67" spans="1:28" x14ac:dyDescent="0.25">
      <c r="A67">
        <v>8344</v>
      </c>
      <c r="B67">
        <v>-3281</v>
      </c>
      <c r="C67">
        <v>47823</v>
      </c>
      <c r="D67">
        <v>21.46</v>
      </c>
      <c r="E67">
        <v>0.4</v>
      </c>
      <c r="F67">
        <v>-0.55000000000000004</v>
      </c>
      <c r="G67">
        <v>24950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U67" s="126">
        <v>24800</v>
      </c>
      <c r="V67">
        <v>213466</v>
      </c>
      <c r="W67">
        <v>64449</v>
      </c>
      <c r="X67">
        <v>1284819</v>
      </c>
      <c r="Y67">
        <v>24800</v>
      </c>
      <c r="Z67">
        <v>43981</v>
      </c>
      <c r="AA67">
        <v>-1179</v>
      </c>
      <c r="AB67">
        <v>9925</v>
      </c>
    </row>
    <row r="68" spans="1:28" x14ac:dyDescent="0.25">
      <c r="A68">
        <v>84373</v>
      </c>
      <c r="B68">
        <v>-47119</v>
      </c>
      <c r="C68">
        <v>489032</v>
      </c>
      <c r="D68">
        <v>21.8</v>
      </c>
      <c r="E68">
        <v>0.35</v>
      </c>
      <c r="F68">
        <v>-0.65</v>
      </c>
      <c r="G68">
        <v>25000</v>
      </c>
      <c r="H68">
        <v>-10.65</v>
      </c>
      <c r="I68">
        <v>1535.4</v>
      </c>
      <c r="J68">
        <v>0</v>
      </c>
      <c r="K68">
        <v>1089</v>
      </c>
      <c r="L68">
        <v>-730</v>
      </c>
      <c r="M68">
        <v>1297</v>
      </c>
      <c r="U68" s="126">
        <v>24850</v>
      </c>
      <c r="V68">
        <v>113273</v>
      </c>
      <c r="W68">
        <v>14064</v>
      </c>
      <c r="X68">
        <v>740186</v>
      </c>
      <c r="Y68">
        <v>24850</v>
      </c>
      <c r="Z68">
        <v>5107</v>
      </c>
      <c r="AA68">
        <v>96</v>
      </c>
      <c r="AB68">
        <v>2276</v>
      </c>
    </row>
    <row r="69" spans="1:28" x14ac:dyDescent="0.25">
      <c r="A69">
        <v>7372</v>
      </c>
      <c r="B69">
        <v>-4047</v>
      </c>
      <c r="C69">
        <v>45932</v>
      </c>
      <c r="D69">
        <v>22.09</v>
      </c>
      <c r="E69">
        <v>0.3</v>
      </c>
      <c r="F69">
        <v>-0.6</v>
      </c>
      <c r="G69">
        <v>25050</v>
      </c>
      <c r="H69">
        <v>540</v>
      </c>
      <c r="I69">
        <v>1730</v>
      </c>
      <c r="J69">
        <v>59.05</v>
      </c>
      <c r="K69">
        <v>1</v>
      </c>
      <c r="L69">
        <v>0</v>
      </c>
      <c r="M69">
        <v>1</v>
      </c>
      <c r="U69" s="126">
        <v>24900</v>
      </c>
      <c r="V69">
        <v>173431</v>
      </c>
      <c r="W69">
        <v>-7600</v>
      </c>
      <c r="X69">
        <v>804919</v>
      </c>
      <c r="Y69">
        <v>24900</v>
      </c>
      <c r="Z69">
        <v>11434</v>
      </c>
      <c r="AA69">
        <v>-542</v>
      </c>
      <c r="AB69">
        <v>4052</v>
      </c>
    </row>
    <row r="70" spans="1:28" x14ac:dyDescent="0.25">
      <c r="A70">
        <v>10064</v>
      </c>
      <c r="B70">
        <v>-28669</v>
      </c>
      <c r="C70">
        <v>131765</v>
      </c>
      <c r="D70">
        <v>22.68</v>
      </c>
      <c r="E70">
        <v>0.3</v>
      </c>
      <c r="F70">
        <v>-0.5</v>
      </c>
      <c r="G70">
        <v>25100</v>
      </c>
      <c r="H70">
        <v>142</v>
      </c>
      <c r="I70">
        <v>1672</v>
      </c>
      <c r="J70">
        <v>0</v>
      </c>
      <c r="K70">
        <v>27</v>
      </c>
      <c r="L70">
        <v>-18</v>
      </c>
      <c r="M70">
        <v>99</v>
      </c>
      <c r="U70" s="126">
        <v>24950</v>
      </c>
      <c r="V70">
        <v>93636</v>
      </c>
      <c r="W70">
        <v>1381</v>
      </c>
      <c r="X70">
        <v>403913</v>
      </c>
      <c r="Y70">
        <v>24950</v>
      </c>
      <c r="Z70">
        <v>1252</v>
      </c>
      <c r="AA70">
        <v>435</v>
      </c>
      <c r="AB70">
        <v>1463</v>
      </c>
    </row>
    <row r="71" spans="1:28" x14ac:dyDescent="0.25">
      <c r="A71">
        <v>5598</v>
      </c>
      <c r="B71">
        <v>-3859</v>
      </c>
      <c r="C71">
        <v>30962</v>
      </c>
      <c r="D71">
        <v>23.27</v>
      </c>
      <c r="E71">
        <v>0.3</v>
      </c>
      <c r="F71">
        <v>-0.45</v>
      </c>
      <c r="G71">
        <v>25150</v>
      </c>
      <c r="H71">
        <v>0</v>
      </c>
      <c r="I71">
        <v>1585</v>
      </c>
      <c r="J71">
        <v>0</v>
      </c>
      <c r="K71">
        <v>0</v>
      </c>
      <c r="L71">
        <v>0</v>
      </c>
      <c r="M71">
        <v>5</v>
      </c>
      <c r="U71" s="126">
        <v>25000</v>
      </c>
      <c r="V71">
        <v>277646</v>
      </c>
      <c r="W71">
        <v>79299</v>
      </c>
      <c r="X71">
        <v>817608</v>
      </c>
      <c r="Y71">
        <v>25000</v>
      </c>
      <c r="Z71">
        <v>7761</v>
      </c>
      <c r="AA71">
        <v>-498</v>
      </c>
      <c r="AB71">
        <v>5700</v>
      </c>
    </row>
    <row r="72" spans="1:28" x14ac:dyDescent="0.25">
      <c r="A72">
        <v>22583</v>
      </c>
      <c r="B72">
        <v>-38024</v>
      </c>
      <c r="C72">
        <v>165047</v>
      </c>
      <c r="D72">
        <v>24.2</v>
      </c>
      <c r="E72">
        <v>0.35</v>
      </c>
      <c r="F72">
        <v>-0.35</v>
      </c>
      <c r="G72">
        <v>25200</v>
      </c>
      <c r="H72">
        <v>14.6</v>
      </c>
      <c r="I72">
        <v>1758.35</v>
      </c>
      <c r="J72">
        <v>0</v>
      </c>
      <c r="K72">
        <v>4</v>
      </c>
      <c r="L72">
        <v>-3</v>
      </c>
      <c r="M72">
        <v>48</v>
      </c>
      <c r="U72" s="126">
        <v>25050</v>
      </c>
      <c r="V72">
        <v>78210</v>
      </c>
      <c r="W72">
        <v>16447</v>
      </c>
      <c r="X72">
        <v>302007</v>
      </c>
      <c r="Y72">
        <v>25050</v>
      </c>
      <c r="Z72">
        <v>451</v>
      </c>
      <c r="AA72">
        <v>100</v>
      </c>
      <c r="AB72">
        <v>698</v>
      </c>
    </row>
    <row r="73" spans="1:28" x14ac:dyDescent="0.25">
      <c r="A73">
        <v>12253</v>
      </c>
      <c r="B73">
        <v>-320</v>
      </c>
      <c r="C73">
        <v>53884</v>
      </c>
      <c r="D73">
        <v>24.45</v>
      </c>
      <c r="E73">
        <v>0.3</v>
      </c>
      <c r="F73">
        <v>-0.35</v>
      </c>
      <c r="G73">
        <v>25250</v>
      </c>
      <c r="H73">
        <v>0</v>
      </c>
      <c r="I73">
        <v>1685</v>
      </c>
      <c r="J73">
        <v>0</v>
      </c>
      <c r="K73">
        <v>0</v>
      </c>
      <c r="L73">
        <v>0</v>
      </c>
      <c r="M73">
        <v>8</v>
      </c>
      <c r="U73" s="126">
        <v>25100</v>
      </c>
      <c r="V73">
        <v>155579</v>
      </c>
      <c r="W73">
        <v>50069</v>
      </c>
      <c r="X73">
        <v>514783</v>
      </c>
      <c r="Y73">
        <v>25100</v>
      </c>
      <c r="Z73">
        <v>546</v>
      </c>
      <c r="AA73">
        <v>151</v>
      </c>
      <c r="AB73">
        <v>935</v>
      </c>
    </row>
    <row r="74" spans="1:28" x14ac:dyDescent="0.25">
      <c r="A74">
        <v>12964</v>
      </c>
      <c r="B74">
        <v>-20316</v>
      </c>
      <c r="C74">
        <v>96554</v>
      </c>
      <c r="D74">
        <v>24.63</v>
      </c>
      <c r="E74">
        <v>0.25</v>
      </c>
      <c r="F74">
        <v>-0.4</v>
      </c>
      <c r="G74">
        <v>25300</v>
      </c>
      <c r="H74">
        <v>130.4</v>
      </c>
      <c r="I74">
        <v>1865.4</v>
      </c>
      <c r="J74">
        <v>0</v>
      </c>
      <c r="K74">
        <v>2</v>
      </c>
      <c r="L74">
        <v>-1</v>
      </c>
      <c r="M74">
        <v>59</v>
      </c>
      <c r="U74" s="126">
        <v>25150</v>
      </c>
      <c r="V74">
        <v>60127</v>
      </c>
      <c r="W74">
        <v>22535</v>
      </c>
      <c r="X74">
        <v>195239</v>
      </c>
      <c r="Y74">
        <v>25150</v>
      </c>
      <c r="Z74">
        <v>199</v>
      </c>
      <c r="AA74">
        <v>91</v>
      </c>
      <c r="AB74">
        <v>362</v>
      </c>
    </row>
    <row r="75" spans="1:28" x14ac:dyDescent="0.25">
      <c r="A75">
        <v>2477</v>
      </c>
      <c r="B75">
        <v>-3859</v>
      </c>
      <c r="C75">
        <v>18211</v>
      </c>
      <c r="D75">
        <v>26.29</v>
      </c>
      <c r="E75">
        <v>0.4</v>
      </c>
      <c r="F75">
        <v>-0.25</v>
      </c>
      <c r="G75">
        <v>25350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U75" s="126">
        <v>25200</v>
      </c>
      <c r="V75">
        <v>139600</v>
      </c>
      <c r="W75">
        <v>26475</v>
      </c>
      <c r="X75">
        <v>495558</v>
      </c>
      <c r="Y75">
        <v>25200</v>
      </c>
      <c r="Z75">
        <v>698</v>
      </c>
      <c r="AA75">
        <v>-85</v>
      </c>
      <c r="AB75">
        <v>753</v>
      </c>
    </row>
    <row r="76" spans="1:28" x14ac:dyDescent="0.25">
      <c r="A76">
        <v>8298</v>
      </c>
      <c r="B76">
        <v>-14824</v>
      </c>
      <c r="C76">
        <v>58925</v>
      </c>
      <c r="D76">
        <v>25.78</v>
      </c>
      <c r="E76">
        <v>0.25</v>
      </c>
      <c r="F76">
        <v>-0.4</v>
      </c>
      <c r="G76">
        <v>25400</v>
      </c>
      <c r="H76">
        <v>205</v>
      </c>
      <c r="I76">
        <v>2040</v>
      </c>
      <c r="J76">
        <v>58.78</v>
      </c>
      <c r="K76">
        <v>1</v>
      </c>
      <c r="L76">
        <v>-1</v>
      </c>
      <c r="M76">
        <v>24</v>
      </c>
      <c r="U76" s="126">
        <v>25250</v>
      </c>
      <c r="V76">
        <v>65618</v>
      </c>
      <c r="W76">
        <v>31149</v>
      </c>
      <c r="X76">
        <v>167788</v>
      </c>
      <c r="Y76">
        <v>25250</v>
      </c>
      <c r="Z76">
        <v>84</v>
      </c>
      <c r="AA76">
        <v>33</v>
      </c>
      <c r="AB76">
        <v>217</v>
      </c>
    </row>
    <row r="77" spans="1:28" x14ac:dyDescent="0.25">
      <c r="A77">
        <v>4177</v>
      </c>
      <c r="B77">
        <v>-1378</v>
      </c>
      <c r="C77">
        <v>18363</v>
      </c>
      <c r="D77">
        <v>27.77</v>
      </c>
      <c r="E77">
        <v>0.45</v>
      </c>
      <c r="F77">
        <v>-0.25</v>
      </c>
      <c r="G77">
        <v>25450</v>
      </c>
      <c r="H77">
        <v>0</v>
      </c>
      <c r="I77">
        <v>1885</v>
      </c>
      <c r="J77">
        <v>0</v>
      </c>
      <c r="K77">
        <v>0</v>
      </c>
      <c r="L77">
        <v>0</v>
      </c>
      <c r="M77">
        <v>22</v>
      </c>
      <c r="U77" s="126">
        <v>25300</v>
      </c>
      <c r="V77">
        <v>100996</v>
      </c>
      <c r="W77">
        <v>29317</v>
      </c>
      <c r="X77">
        <v>334522</v>
      </c>
      <c r="Y77">
        <v>25300</v>
      </c>
      <c r="Z77">
        <v>155</v>
      </c>
      <c r="AA77">
        <v>49</v>
      </c>
      <c r="AB77">
        <v>325</v>
      </c>
    </row>
    <row r="78" spans="1:28" x14ac:dyDescent="0.25">
      <c r="A78">
        <v>26771</v>
      </c>
      <c r="B78">
        <v>-29195</v>
      </c>
      <c r="C78">
        <v>139138</v>
      </c>
      <c r="D78">
        <v>27.72</v>
      </c>
      <c r="E78">
        <v>0.35</v>
      </c>
      <c r="F78">
        <v>-0.3</v>
      </c>
      <c r="G78">
        <v>25500</v>
      </c>
      <c r="H78">
        <v>-27.7</v>
      </c>
      <c r="I78">
        <v>2046.35</v>
      </c>
      <c r="J78">
        <v>0</v>
      </c>
      <c r="K78">
        <v>759</v>
      </c>
      <c r="L78">
        <v>-585</v>
      </c>
      <c r="M78">
        <v>959</v>
      </c>
      <c r="U78" s="126">
        <v>25350</v>
      </c>
      <c r="V78">
        <v>38541</v>
      </c>
      <c r="W78">
        <v>3735</v>
      </c>
      <c r="X78">
        <v>123923</v>
      </c>
      <c r="Y78">
        <v>25350</v>
      </c>
      <c r="Z78">
        <v>115</v>
      </c>
      <c r="AA78">
        <v>42</v>
      </c>
      <c r="AB78">
        <v>199</v>
      </c>
    </row>
    <row r="79" spans="1:28" x14ac:dyDescent="0.25">
      <c r="A79">
        <v>3270</v>
      </c>
      <c r="B79">
        <v>-1333</v>
      </c>
      <c r="C79">
        <v>13254</v>
      </c>
      <c r="D79">
        <v>27.48</v>
      </c>
      <c r="E79">
        <v>0.25</v>
      </c>
      <c r="F79">
        <v>-0.35</v>
      </c>
      <c r="G79">
        <v>25550</v>
      </c>
      <c r="H79">
        <v>165</v>
      </c>
      <c r="I79">
        <v>2140</v>
      </c>
      <c r="J79">
        <v>45.73</v>
      </c>
      <c r="K79">
        <v>4</v>
      </c>
      <c r="L79">
        <v>0</v>
      </c>
      <c r="M79">
        <v>8</v>
      </c>
      <c r="U79" s="126">
        <v>25400</v>
      </c>
      <c r="V79">
        <v>60317</v>
      </c>
      <c r="W79">
        <v>-4853</v>
      </c>
      <c r="X79">
        <v>198171</v>
      </c>
      <c r="Y79">
        <v>25400</v>
      </c>
      <c r="Z79">
        <v>123</v>
      </c>
      <c r="AA79">
        <v>59</v>
      </c>
      <c r="AB79">
        <v>249</v>
      </c>
    </row>
    <row r="80" spans="1:28" x14ac:dyDescent="0.25">
      <c r="A80">
        <v>7409</v>
      </c>
      <c r="B80">
        <v>-1592</v>
      </c>
      <c r="C80">
        <v>35548</v>
      </c>
      <c r="D80">
        <v>28.04</v>
      </c>
      <c r="E80">
        <v>0.25</v>
      </c>
      <c r="F80">
        <v>-0.35</v>
      </c>
      <c r="G80">
        <v>25600</v>
      </c>
      <c r="H80">
        <v>551.9</v>
      </c>
      <c r="I80">
        <v>2280</v>
      </c>
      <c r="J80">
        <v>71.64</v>
      </c>
      <c r="K80">
        <v>4</v>
      </c>
      <c r="L80">
        <v>0</v>
      </c>
      <c r="M80">
        <v>4</v>
      </c>
      <c r="U80" s="126">
        <v>25450</v>
      </c>
      <c r="V80">
        <v>18630</v>
      </c>
      <c r="W80">
        <v>-2194</v>
      </c>
      <c r="X80">
        <v>72299</v>
      </c>
      <c r="Y80">
        <v>25450</v>
      </c>
      <c r="Z80">
        <v>0</v>
      </c>
      <c r="AA80">
        <v>0</v>
      </c>
      <c r="AB80">
        <v>3</v>
      </c>
    </row>
    <row r="81" spans="1:28" x14ac:dyDescent="0.25">
      <c r="A81">
        <v>893</v>
      </c>
      <c r="B81">
        <v>-108</v>
      </c>
      <c r="C81">
        <v>6227</v>
      </c>
      <c r="D81">
        <v>29.45</v>
      </c>
      <c r="E81">
        <v>0.35</v>
      </c>
      <c r="F81">
        <v>-0.25</v>
      </c>
      <c r="G81">
        <v>25650</v>
      </c>
      <c r="H81">
        <v>0</v>
      </c>
      <c r="I81">
        <v>1940</v>
      </c>
      <c r="J81">
        <v>0</v>
      </c>
      <c r="K81">
        <v>0</v>
      </c>
      <c r="L81">
        <v>0</v>
      </c>
      <c r="M81">
        <v>9</v>
      </c>
      <c r="U81" s="126">
        <v>25500</v>
      </c>
      <c r="V81">
        <v>145066</v>
      </c>
      <c r="W81">
        <v>-1282</v>
      </c>
      <c r="X81">
        <v>442224</v>
      </c>
      <c r="Y81">
        <v>25500</v>
      </c>
      <c r="Z81">
        <v>293</v>
      </c>
      <c r="AA81">
        <v>-145</v>
      </c>
      <c r="AB81">
        <v>1234</v>
      </c>
    </row>
    <row r="82" spans="1:28" x14ac:dyDescent="0.25">
      <c r="A82">
        <v>4256</v>
      </c>
      <c r="B82">
        <v>-1037</v>
      </c>
      <c r="C82">
        <v>17963</v>
      </c>
      <c r="D82">
        <v>29.62</v>
      </c>
      <c r="E82">
        <v>0.3</v>
      </c>
      <c r="F82">
        <v>-0.25</v>
      </c>
      <c r="G82">
        <v>25700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U82" s="126">
        <v>25550</v>
      </c>
      <c r="V82">
        <v>25477</v>
      </c>
      <c r="W82">
        <v>3810</v>
      </c>
      <c r="X82">
        <v>39407</v>
      </c>
      <c r="Y82">
        <v>25550</v>
      </c>
      <c r="Z82">
        <v>4</v>
      </c>
      <c r="AA82">
        <v>-1</v>
      </c>
      <c r="AB82">
        <v>23</v>
      </c>
    </row>
    <row r="83" spans="1:28" x14ac:dyDescent="0.25">
      <c r="A83">
        <v>807</v>
      </c>
      <c r="B83">
        <v>27</v>
      </c>
      <c r="C83">
        <v>2969</v>
      </c>
      <c r="D83">
        <v>30.19</v>
      </c>
      <c r="E83">
        <v>0.3</v>
      </c>
      <c r="F83">
        <v>-0.25</v>
      </c>
      <c r="G83">
        <v>25750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U83" s="126">
        <v>25600</v>
      </c>
      <c r="V83">
        <v>69555</v>
      </c>
      <c r="W83">
        <v>830</v>
      </c>
      <c r="X83">
        <v>156556</v>
      </c>
      <c r="Y83">
        <v>25600</v>
      </c>
      <c r="Z83">
        <v>17</v>
      </c>
      <c r="AA83">
        <v>-1</v>
      </c>
      <c r="AB83">
        <v>50</v>
      </c>
    </row>
    <row r="84" spans="1:28" x14ac:dyDescent="0.25">
      <c r="A84">
        <v>12592</v>
      </c>
      <c r="B84">
        <v>-2605</v>
      </c>
      <c r="C84">
        <v>53113</v>
      </c>
      <c r="D84">
        <v>30.28</v>
      </c>
      <c r="E84">
        <v>0.25</v>
      </c>
      <c r="F84">
        <v>-0.3</v>
      </c>
      <c r="G84">
        <v>25800</v>
      </c>
      <c r="H84">
        <v>255</v>
      </c>
      <c r="I84">
        <v>2350</v>
      </c>
      <c r="J84">
        <v>0</v>
      </c>
      <c r="K84">
        <v>7</v>
      </c>
      <c r="L84">
        <v>-2</v>
      </c>
      <c r="M84">
        <v>8</v>
      </c>
      <c r="U84" s="126">
        <v>25650</v>
      </c>
      <c r="V84">
        <v>14916</v>
      </c>
      <c r="W84">
        <v>1030</v>
      </c>
      <c r="X84">
        <v>21750</v>
      </c>
      <c r="Y84">
        <v>25650</v>
      </c>
      <c r="Z84">
        <v>0</v>
      </c>
      <c r="AA84">
        <v>0</v>
      </c>
      <c r="AB84">
        <v>54</v>
      </c>
    </row>
    <row r="85" spans="1:28" x14ac:dyDescent="0.25">
      <c r="A85">
        <v>917</v>
      </c>
      <c r="B85">
        <v>-138</v>
      </c>
      <c r="C85">
        <v>2960</v>
      </c>
      <c r="D85">
        <v>31.31</v>
      </c>
      <c r="E85">
        <v>0.3</v>
      </c>
      <c r="F85">
        <v>-0.3</v>
      </c>
      <c r="G85">
        <v>25850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U85" s="126">
        <v>25700</v>
      </c>
      <c r="V85">
        <v>40664</v>
      </c>
      <c r="W85">
        <v>-8027</v>
      </c>
      <c r="X85">
        <v>73006</v>
      </c>
      <c r="Y85">
        <v>25700</v>
      </c>
      <c r="Z85">
        <v>0</v>
      </c>
      <c r="AA85">
        <v>0</v>
      </c>
      <c r="AB85">
        <v>18</v>
      </c>
    </row>
    <row r="86" spans="1:28" x14ac:dyDescent="0.25">
      <c r="A86">
        <v>4559</v>
      </c>
      <c r="B86">
        <v>-8391</v>
      </c>
      <c r="C86">
        <v>25135</v>
      </c>
      <c r="D86">
        <v>32.29</v>
      </c>
      <c r="E86">
        <v>0.35</v>
      </c>
      <c r="F86">
        <v>-0.2</v>
      </c>
      <c r="G86">
        <v>25900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U86" s="126">
        <v>25750</v>
      </c>
      <c r="V86">
        <v>9614</v>
      </c>
      <c r="W86">
        <v>-280</v>
      </c>
      <c r="X86">
        <v>15815</v>
      </c>
      <c r="Y86">
        <v>25750</v>
      </c>
      <c r="Z86">
        <v>0</v>
      </c>
      <c r="AA86">
        <v>0</v>
      </c>
      <c r="AB86">
        <v>3</v>
      </c>
    </row>
    <row r="87" spans="1:28" x14ac:dyDescent="0.25">
      <c r="A87">
        <v>997</v>
      </c>
      <c r="B87">
        <v>112</v>
      </c>
      <c r="C87">
        <v>5021</v>
      </c>
      <c r="D87">
        <v>32.86</v>
      </c>
      <c r="E87">
        <v>0.35</v>
      </c>
      <c r="F87">
        <v>-0.25</v>
      </c>
      <c r="G87">
        <v>25950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U87" s="126">
        <v>25800</v>
      </c>
      <c r="V87">
        <v>45895</v>
      </c>
      <c r="W87">
        <v>-7247</v>
      </c>
      <c r="X87">
        <v>94117</v>
      </c>
      <c r="Y87">
        <v>25800</v>
      </c>
      <c r="Z87">
        <v>11</v>
      </c>
      <c r="AA87">
        <v>-2</v>
      </c>
      <c r="AB87">
        <v>27</v>
      </c>
    </row>
    <row r="88" spans="1:28" x14ac:dyDescent="0.25">
      <c r="A88">
        <v>23785</v>
      </c>
      <c r="B88">
        <v>-8764</v>
      </c>
      <c r="C88">
        <v>67773</v>
      </c>
      <c r="D88">
        <v>32.979999999999997</v>
      </c>
      <c r="E88">
        <v>0.3</v>
      </c>
      <c r="F88">
        <v>-0.25</v>
      </c>
      <c r="G88">
        <v>26000</v>
      </c>
      <c r="H88">
        <v>-4</v>
      </c>
      <c r="I88">
        <v>2543.85</v>
      </c>
      <c r="J88">
        <v>0</v>
      </c>
      <c r="K88">
        <v>790</v>
      </c>
      <c r="L88">
        <v>-524</v>
      </c>
      <c r="M88">
        <v>924</v>
      </c>
      <c r="U88" s="126">
        <v>25850</v>
      </c>
      <c r="V88">
        <v>10102</v>
      </c>
      <c r="W88">
        <v>-941</v>
      </c>
      <c r="X88">
        <v>12664</v>
      </c>
      <c r="Y88">
        <v>25850</v>
      </c>
      <c r="Z88">
        <v>0</v>
      </c>
      <c r="AA88">
        <v>0</v>
      </c>
      <c r="AB88">
        <v>7</v>
      </c>
    </row>
    <row r="89" spans="1:28" x14ac:dyDescent="0.25">
      <c r="A89">
        <v>1138</v>
      </c>
      <c r="B89">
        <v>177</v>
      </c>
      <c r="C89">
        <v>4752</v>
      </c>
      <c r="D89">
        <v>33.53</v>
      </c>
      <c r="E89">
        <v>0.3</v>
      </c>
      <c r="F89">
        <v>-0.25</v>
      </c>
      <c r="G89">
        <v>26050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U89" s="126">
        <v>25900</v>
      </c>
      <c r="V89">
        <v>38990</v>
      </c>
      <c r="W89">
        <v>176</v>
      </c>
      <c r="X89">
        <v>43693</v>
      </c>
      <c r="Y89">
        <v>25900</v>
      </c>
      <c r="Z89">
        <v>0</v>
      </c>
      <c r="AA89">
        <v>0</v>
      </c>
      <c r="AB89">
        <v>1</v>
      </c>
    </row>
    <row r="90" spans="1:28" x14ac:dyDescent="0.25">
      <c r="A90">
        <v>2381</v>
      </c>
      <c r="B90">
        <v>-572</v>
      </c>
      <c r="C90">
        <v>6408</v>
      </c>
      <c r="D90">
        <v>34.53</v>
      </c>
      <c r="E90">
        <v>0.35</v>
      </c>
      <c r="F90">
        <v>-0.15</v>
      </c>
      <c r="G90">
        <v>26100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U90" s="126">
        <v>25950</v>
      </c>
      <c r="V90">
        <v>7906</v>
      </c>
      <c r="W90">
        <v>-956</v>
      </c>
      <c r="X90">
        <v>10833</v>
      </c>
      <c r="Y90">
        <v>25950</v>
      </c>
      <c r="Z90">
        <v>0</v>
      </c>
      <c r="AA90">
        <v>0</v>
      </c>
      <c r="AB90">
        <v>0</v>
      </c>
    </row>
    <row r="91" spans="1:28" x14ac:dyDescent="0.25">
      <c r="A91">
        <v>1448</v>
      </c>
      <c r="B91">
        <v>-476</v>
      </c>
      <c r="C91">
        <v>6327</v>
      </c>
      <c r="D91">
        <v>35.090000000000003</v>
      </c>
      <c r="E91">
        <v>0.35</v>
      </c>
      <c r="F91">
        <v>-0.15</v>
      </c>
      <c r="G91">
        <v>26150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U91" s="126">
        <v>26000</v>
      </c>
      <c r="V91">
        <v>77024</v>
      </c>
      <c r="W91">
        <v>2037</v>
      </c>
      <c r="X91">
        <v>75170</v>
      </c>
      <c r="Y91">
        <v>26000</v>
      </c>
      <c r="Z91">
        <v>1452</v>
      </c>
      <c r="AA91">
        <v>-1231</v>
      </c>
      <c r="AB91">
        <v>901</v>
      </c>
    </row>
    <row r="92" spans="1:28" x14ac:dyDescent="0.25">
      <c r="A92">
        <v>6289</v>
      </c>
      <c r="B92">
        <v>-107</v>
      </c>
      <c r="C92">
        <v>19944</v>
      </c>
      <c r="D92">
        <v>35.18</v>
      </c>
      <c r="E92">
        <v>0.3</v>
      </c>
      <c r="F92">
        <v>-0.2</v>
      </c>
      <c r="G92">
        <v>26200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U92" s="126">
        <v>26050</v>
      </c>
      <c r="V92">
        <v>5004</v>
      </c>
      <c r="W92">
        <v>402</v>
      </c>
      <c r="X92">
        <v>4887</v>
      </c>
      <c r="Y92">
        <v>26050</v>
      </c>
      <c r="Z92">
        <v>0</v>
      </c>
      <c r="AA92">
        <v>0</v>
      </c>
      <c r="AB92">
        <v>0</v>
      </c>
    </row>
    <row r="93" spans="1:28" x14ac:dyDescent="0.25">
      <c r="U93" s="126">
        <v>26100</v>
      </c>
      <c r="V93">
        <v>10908</v>
      </c>
      <c r="W93">
        <v>431</v>
      </c>
      <c r="X93">
        <v>12770</v>
      </c>
      <c r="Y93">
        <v>26100</v>
      </c>
      <c r="Z93">
        <v>0</v>
      </c>
      <c r="AA93">
        <v>0</v>
      </c>
      <c r="AB93">
        <v>0</v>
      </c>
    </row>
    <row r="94" spans="1:28" x14ac:dyDescent="0.25">
      <c r="U94" s="126">
        <v>26150</v>
      </c>
      <c r="V94">
        <v>6676</v>
      </c>
      <c r="W94">
        <v>-116</v>
      </c>
      <c r="X94">
        <v>6344</v>
      </c>
      <c r="Y94">
        <v>26150</v>
      </c>
      <c r="Z94">
        <v>0</v>
      </c>
      <c r="AA94">
        <v>0</v>
      </c>
      <c r="AB94">
        <v>0</v>
      </c>
    </row>
    <row r="95" spans="1:28" x14ac:dyDescent="0.25">
      <c r="U95" s="126">
        <v>26200</v>
      </c>
      <c r="V95">
        <v>3226</v>
      </c>
      <c r="W95">
        <v>-640</v>
      </c>
      <c r="X95">
        <v>3902</v>
      </c>
      <c r="Y95">
        <v>26200</v>
      </c>
      <c r="Z95">
        <v>4</v>
      </c>
      <c r="AA95">
        <v>1</v>
      </c>
      <c r="AB95">
        <v>81</v>
      </c>
    </row>
    <row r="96" spans="1:28" x14ac:dyDescent="0.25">
      <c r="U96" s="126" t="s">
        <v>82</v>
      </c>
    </row>
    <row r="97" spans="21:28" x14ac:dyDescent="0.25">
      <c r="U97" s="126">
        <v>26250</v>
      </c>
      <c r="V97">
        <v>2364</v>
      </c>
      <c r="W97">
        <v>-214</v>
      </c>
      <c r="X97">
        <v>3306</v>
      </c>
      <c r="Y97">
        <v>26250</v>
      </c>
      <c r="Z97">
        <v>0</v>
      </c>
      <c r="AA97">
        <v>0</v>
      </c>
      <c r="AB97">
        <v>0</v>
      </c>
    </row>
    <row r="98" spans="21:28" x14ac:dyDescent="0.25">
      <c r="U98" s="126">
        <v>26300</v>
      </c>
      <c r="V98">
        <v>2515</v>
      </c>
      <c r="W98">
        <v>-300</v>
      </c>
      <c r="X98">
        <v>4804</v>
      </c>
      <c r="Y98">
        <v>26300</v>
      </c>
      <c r="Z98">
        <v>0</v>
      </c>
      <c r="AA98">
        <v>0</v>
      </c>
      <c r="AB98">
        <v>0</v>
      </c>
    </row>
    <row r="99" spans="21:28" x14ac:dyDescent="0.25">
      <c r="U99" s="126">
        <v>26350</v>
      </c>
      <c r="V99">
        <v>1027</v>
      </c>
      <c r="W99">
        <v>151</v>
      </c>
      <c r="X99">
        <v>2231</v>
      </c>
      <c r="Y99">
        <v>26350</v>
      </c>
      <c r="Z99">
        <v>0</v>
      </c>
      <c r="AA99">
        <v>0</v>
      </c>
      <c r="AB99">
        <v>0</v>
      </c>
    </row>
    <row r="100" spans="21:28" x14ac:dyDescent="0.25">
      <c r="U100" s="126">
        <v>26400</v>
      </c>
      <c r="V100">
        <v>2330</v>
      </c>
      <c r="W100">
        <v>-266</v>
      </c>
      <c r="X100">
        <v>4456</v>
      </c>
      <c r="Y100">
        <v>26400</v>
      </c>
      <c r="Z100">
        <v>0</v>
      </c>
      <c r="AA100">
        <v>0</v>
      </c>
      <c r="AB100">
        <v>0</v>
      </c>
    </row>
    <row r="101" spans="21:28" x14ac:dyDescent="0.25">
      <c r="U101" s="126">
        <v>26450</v>
      </c>
      <c r="V101">
        <v>690</v>
      </c>
      <c r="W101">
        <v>40</v>
      </c>
      <c r="X101">
        <v>452</v>
      </c>
      <c r="Y101">
        <v>26450</v>
      </c>
      <c r="Z101">
        <v>0</v>
      </c>
      <c r="AA101">
        <v>0</v>
      </c>
      <c r="AB101">
        <v>0</v>
      </c>
    </row>
    <row r="102" spans="21:28" x14ac:dyDescent="0.25">
      <c r="U102" s="126">
        <v>26500</v>
      </c>
      <c r="V102">
        <v>7630</v>
      </c>
      <c r="W102">
        <v>-2950</v>
      </c>
      <c r="X102">
        <v>27248</v>
      </c>
      <c r="Y102">
        <v>26500</v>
      </c>
      <c r="Z102">
        <v>1</v>
      </c>
      <c r="AA102">
        <v>0</v>
      </c>
      <c r="AB102">
        <v>1</v>
      </c>
    </row>
    <row r="103" spans="21:28" x14ac:dyDescent="0.25">
      <c r="U103" s="126">
        <v>26550</v>
      </c>
      <c r="V103">
        <v>702</v>
      </c>
      <c r="W103">
        <v>-131</v>
      </c>
      <c r="X103">
        <v>1024</v>
      </c>
      <c r="Y103">
        <v>26550</v>
      </c>
      <c r="Z103">
        <v>0</v>
      </c>
      <c r="AA103">
        <v>0</v>
      </c>
      <c r="AB103">
        <v>0</v>
      </c>
    </row>
    <row r="104" spans="21:28" x14ac:dyDescent="0.25">
      <c r="U104" s="126">
        <v>26600</v>
      </c>
      <c r="V104">
        <v>1032</v>
      </c>
      <c r="W104">
        <v>-478</v>
      </c>
      <c r="X104">
        <v>2761</v>
      </c>
      <c r="Y104">
        <v>26600</v>
      </c>
      <c r="Z104">
        <v>0</v>
      </c>
      <c r="AA104">
        <v>0</v>
      </c>
      <c r="AB104">
        <v>0</v>
      </c>
    </row>
    <row r="105" spans="21:28" x14ac:dyDescent="0.25">
      <c r="U105" s="126">
        <v>26650</v>
      </c>
      <c r="V105">
        <v>690</v>
      </c>
      <c r="W105">
        <v>-228</v>
      </c>
      <c r="X105">
        <v>648</v>
      </c>
      <c r="Y105">
        <v>26650</v>
      </c>
      <c r="Z105">
        <v>0</v>
      </c>
      <c r="AA105">
        <v>0</v>
      </c>
      <c r="AB105">
        <v>0</v>
      </c>
    </row>
    <row r="106" spans="21:28" x14ac:dyDescent="0.25">
      <c r="U106" s="126">
        <v>26700</v>
      </c>
      <c r="V106">
        <v>1278</v>
      </c>
      <c r="W106">
        <v>-503</v>
      </c>
      <c r="X106">
        <v>1967</v>
      </c>
      <c r="Y106">
        <v>26700</v>
      </c>
      <c r="Z106">
        <v>0</v>
      </c>
      <c r="AA106">
        <v>0</v>
      </c>
      <c r="AB106">
        <v>0</v>
      </c>
    </row>
    <row r="107" spans="21:28" x14ac:dyDescent="0.25">
      <c r="U107" s="126">
        <v>26750</v>
      </c>
      <c r="V107">
        <v>483</v>
      </c>
      <c r="W107">
        <v>80</v>
      </c>
      <c r="X107">
        <v>417</v>
      </c>
      <c r="Y107">
        <v>26750</v>
      </c>
      <c r="Z107">
        <v>0</v>
      </c>
      <c r="AA107">
        <v>0</v>
      </c>
      <c r="AB107">
        <v>0</v>
      </c>
    </row>
    <row r="108" spans="21:28" x14ac:dyDescent="0.25">
      <c r="U108" s="126">
        <v>26800</v>
      </c>
      <c r="V108">
        <v>2080</v>
      </c>
      <c r="W108">
        <v>374</v>
      </c>
      <c r="X108">
        <v>4053</v>
      </c>
      <c r="Y108">
        <v>26800</v>
      </c>
      <c r="Z108">
        <v>0</v>
      </c>
      <c r="AA108">
        <v>0</v>
      </c>
      <c r="AB108">
        <v>0</v>
      </c>
    </row>
    <row r="109" spans="21:28" x14ac:dyDescent="0.25">
      <c r="U109" s="126">
        <v>26850</v>
      </c>
      <c r="V109">
        <v>478</v>
      </c>
      <c r="W109">
        <v>108</v>
      </c>
      <c r="X109">
        <v>558</v>
      </c>
      <c r="Y109">
        <v>26850</v>
      </c>
      <c r="Z109">
        <v>0</v>
      </c>
      <c r="AA109">
        <v>0</v>
      </c>
      <c r="AB109">
        <v>0</v>
      </c>
    </row>
    <row r="110" spans="21:28" x14ac:dyDescent="0.25">
      <c r="U110" s="126">
        <v>26900</v>
      </c>
      <c r="V110">
        <v>1618</v>
      </c>
      <c r="W110">
        <v>93</v>
      </c>
      <c r="X110">
        <v>1896</v>
      </c>
      <c r="Y110">
        <v>26900</v>
      </c>
      <c r="Z110">
        <v>0</v>
      </c>
      <c r="AA110">
        <v>0</v>
      </c>
      <c r="AB110">
        <v>0</v>
      </c>
    </row>
    <row r="111" spans="21:28" x14ac:dyDescent="0.25">
      <c r="U111" s="126">
        <v>26950</v>
      </c>
      <c r="V111">
        <v>868</v>
      </c>
      <c r="W111">
        <v>72</v>
      </c>
      <c r="X111">
        <v>597</v>
      </c>
      <c r="Y111">
        <v>26950</v>
      </c>
      <c r="Z111">
        <v>0</v>
      </c>
      <c r="AA111">
        <v>0</v>
      </c>
      <c r="AB111">
        <v>0</v>
      </c>
    </row>
    <row r="112" spans="21:28" x14ac:dyDescent="0.25">
      <c r="U112" s="126">
        <v>27000</v>
      </c>
      <c r="V112">
        <v>5034</v>
      </c>
      <c r="W112">
        <v>935</v>
      </c>
      <c r="X112">
        <v>9383</v>
      </c>
      <c r="Y112">
        <v>27000</v>
      </c>
      <c r="Z112">
        <v>6</v>
      </c>
      <c r="AA112">
        <v>1</v>
      </c>
      <c r="AB112">
        <v>27</v>
      </c>
    </row>
    <row r="113" spans="21:28" x14ac:dyDescent="0.25">
      <c r="U113" s="126">
        <v>27050</v>
      </c>
      <c r="V113">
        <v>872</v>
      </c>
      <c r="W113">
        <v>-30</v>
      </c>
      <c r="X113">
        <v>394</v>
      </c>
      <c r="Y113">
        <v>27050</v>
      </c>
      <c r="Z113">
        <v>0</v>
      </c>
      <c r="AA113">
        <v>0</v>
      </c>
      <c r="AB113">
        <v>0</v>
      </c>
    </row>
    <row r="114" spans="21:28" x14ac:dyDescent="0.25">
      <c r="U114" s="126">
        <v>27100</v>
      </c>
      <c r="V114">
        <v>3213</v>
      </c>
      <c r="W114">
        <v>556</v>
      </c>
      <c r="X114">
        <v>4746</v>
      </c>
      <c r="Y114">
        <v>27100</v>
      </c>
      <c r="Z114">
        <v>0</v>
      </c>
      <c r="AA114">
        <v>0</v>
      </c>
      <c r="AB114">
        <v>0</v>
      </c>
    </row>
    <row r="115" spans="21:28" x14ac:dyDescent="0.25">
      <c r="U115" s="126">
        <v>27150</v>
      </c>
      <c r="V115">
        <v>2762</v>
      </c>
      <c r="W115">
        <v>567</v>
      </c>
      <c r="X115">
        <v>3614</v>
      </c>
      <c r="Y115">
        <v>27150</v>
      </c>
      <c r="Z115">
        <v>0</v>
      </c>
      <c r="AA115">
        <v>0</v>
      </c>
      <c r="AB115">
        <v>0</v>
      </c>
    </row>
    <row r="116" spans="21:28" x14ac:dyDescent="0.25">
      <c r="U116" s="126">
        <v>27200</v>
      </c>
      <c r="V116">
        <v>7403</v>
      </c>
      <c r="W116">
        <v>3349</v>
      </c>
      <c r="X116">
        <v>14203</v>
      </c>
      <c r="Y116">
        <v>27200</v>
      </c>
      <c r="Z116">
        <v>0</v>
      </c>
      <c r="AA116">
        <v>0</v>
      </c>
      <c r="AB116">
        <v>0</v>
      </c>
    </row>
    <row r="117" spans="21:28" x14ac:dyDescent="0.25">
      <c r="U117" s="126" t="s">
        <v>83</v>
      </c>
      <c r="V117">
        <v>4453228</v>
      </c>
      <c r="W117">
        <v>1848937</v>
      </c>
      <c r="X117">
        <v>19608746</v>
      </c>
      <c r="Y117">
        <v>2757200</v>
      </c>
      <c r="Z117">
        <v>20274705</v>
      </c>
      <c r="AA117">
        <v>996077</v>
      </c>
      <c r="AB117">
        <v>3203948</v>
      </c>
    </row>
    <row r="120" spans="21:28" x14ac:dyDescent="0.25">
      <c r="W120">
        <f>GETPIVOTDATA("Sum of PUT OI",$U$2)/GETPIVOTDATA("Sum of CALL OI",$U$2)</f>
        <v>0.7194664185170847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8FDF7-D6E3-43CE-AF75-6C2A07745C75}">
  <dimension ref="A1:AA171"/>
  <sheetViews>
    <sheetView zoomScale="85" zoomScaleNormal="85" workbookViewId="0">
      <selection activeCell="S5" sqref="S5"/>
    </sheetView>
  </sheetViews>
  <sheetFormatPr defaultRowHeight="15" x14ac:dyDescent="0.25"/>
  <cols>
    <col min="18" max="19" width="9.85546875" bestFit="1" customWidth="1"/>
    <col min="21" max="21" width="13.28515625" bestFit="1" customWidth="1"/>
    <col min="22" max="22" width="14.28515625" bestFit="1" customWidth="1"/>
    <col min="23" max="23" width="22.5703125" bestFit="1" customWidth="1"/>
    <col min="24" max="24" width="20.28515625" bestFit="1" customWidth="1"/>
    <col min="25" max="25" width="19.7109375" bestFit="1" customWidth="1"/>
    <col min="26" max="26" width="22" bestFit="1" customWidth="1"/>
    <col min="27" max="28" width="13.7109375" bestFit="1" customWidth="1"/>
  </cols>
  <sheetData>
    <row r="1" spans="1:27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2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43500</v>
      </c>
      <c r="H2">
        <v>1</v>
      </c>
      <c r="I2">
        <v>2.8</v>
      </c>
      <c r="J2">
        <v>42.13</v>
      </c>
      <c r="K2">
        <v>1751</v>
      </c>
      <c r="L2">
        <v>0</v>
      </c>
      <c r="M2">
        <v>5239</v>
      </c>
      <c r="O2">
        <v>56606.55</v>
      </c>
      <c r="P2">
        <v>56921</v>
      </c>
      <c r="Q2">
        <v>56500.34</v>
      </c>
      <c r="R2" s="1">
        <v>46294</v>
      </c>
      <c r="S2" s="1">
        <v>46294</v>
      </c>
      <c r="U2" s="125" t="s">
        <v>81</v>
      </c>
      <c r="V2" t="s">
        <v>84</v>
      </c>
      <c r="W2" t="s">
        <v>85</v>
      </c>
      <c r="X2" t="s">
        <v>86</v>
      </c>
      <c r="Y2" t="s">
        <v>88</v>
      </c>
      <c r="Z2" t="s">
        <v>89</v>
      </c>
      <c r="AA2" t="s">
        <v>90</v>
      </c>
    </row>
    <row r="3" spans="1:27" x14ac:dyDescent="0.25">
      <c r="A3">
        <v>793</v>
      </c>
      <c r="B3">
        <v>-5</v>
      </c>
      <c r="C3">
        <v>5</v>
      </c>
      <c r="D3">
        <v>0</v>
      </c>
      <c r="E3">
        <v>11205.95</v>
      </c>
      <c r="F3">
        <v>-460.05</v>
      </c>
      <c r="G3">
        <v>45000</v>
      </c>
      <c r="H3">
        <v>1.1000000000000001</v>
      </c>
      <c r="I3">
        <v>4.95</v>
      </c>
      <c r="J3">
        <v>39.36</v>
      </c>
      <c r="K3">
        <v>2959</v>
      </c>
      <c r="L3">
        <v>-147</v>
      </c>
      <c r="M3">
        <v>6007</v>
      </c>
      <c r="O3" t="s">
        <v>58</v>
      </c>
      <c r="P3" t="s">
        <v>91</v>
      </c>
      <c r="Q3" t="s">
        <v>59</v>
      </c>
      <c r="U3" s="126">
        <v>46000</v>
      </c>
      <c r="V3">
        <v>662</v>
      </c>
      <c r="W3">
        <v>-1</v>
      </c>
      <c r="X3">
        <v>2</v>
      </c>
      <c r="Y3">
        <v>114</v>
      </c>
      <c r="Z3">
        <v>14</v>
      </c>
      <c r="AA3">
        <v>8166</v>
      </c>
    </row>
    <row r="4" spans="1:27" x14ac:dyDescent="0.25">
      <c r="A4">
        <v>1</v>
      </c>
      <c r="B4">
        <v>0</v>
      </c>
      <c r="C4">
        <v>0</v>
      </c>
      <c r="D4">
        <v>65.63</v>
      </c>
      <c r="E4">
        <v>11380</v>
      </c>
      <c r="F4">
        <v>0</v>
      </c>
      <c r="G4">
        <v>46500</v>
      </c>
      <c r="H4">
        <v>1.1499999999999999</v>
      </c>
      <c r="I4">
        <v>7.3</v>
      </c>
      <c r="J4">
        <v>35.81</v>
      </c>
      <c r="K4">
        <v>2058</v>
      </c>
      <c r="L4">
        <v>-6</v>
      </c>
      <c r="M4">
        <v>872</v>
      </c>
      <c r="O4">
        <f>GETPIVOTDATA("Sum of PUT OI",$U$2)/GETPIVOTDATA("Sum of CALL OI",$U$2)</f>
        <v>0.81221785178729855</v>
      </c>
      <c r="P4">
        <f>GETPIVOTDATA("Sum of PUT CHANGE OI",$U$2)/GETPIVOTDATA("Sum of CALL CHANGE OI",$U$2)</f>
        <v>0.3394202290165349</v>
      </c>
      <c r="Q4">
        <f>GETPIVOTDATA("Sum of PUT VOLUME",$U$2)/GETPIVOTDATA("Sum of CALL VOLUME",$U$2)</f>
        <v>0.85407664982707399</v>
      </c>
      <c r="U4" s="126">
        <v>46500</v>
      </c>
      <c r="V4">
        <v>4</v>
      </c>
      <c r="W4">
        <v>0</v>
      </c>
      <c r="X4">
        <v>0</v>
      </c>
      <c r="Y4">
        <v>49</v>
      </c>
      <c r="Z4">
        <v>14</v>
      </c>
      <c r="AA4">
        <v>214</v>
      </c>
    </row>
    <row r="5" spans="1:27" x14ac:dyDescent="0.25">
      <c r="A5">
        <v>188</v>
      </c>
      <c r="B5">
        <v>-9</v>
      </c>
      <c r="C5">
        <v>24</v>
      </c>
      <c r="D5">
        <v>30.71</v>
      </c>
      <c r="E5">
        <v>8850</v>
      </c>
      <c r="F5">
        <v>63.7</v>
      </c>
      <c r="G5">
        <v>48000</v>
      </c>
      <c r="H5">
        <v>1.7</v>
      </c>
      <c r="I5">
        <v>9.6</v>
      </c>
      <c r="J5">
        <v>31.71</v>
      </c>
      <c r="K5">
        <v>5197</v>
      </c>
      <c r="L5">
        <v>281</v>
      </c>
      <c r="M5">
        <v>3402</v>
      </c>
      <c r="U5" s="126">
        <v>47000</v>
      </c>
      <c r="V5">
        <v>371</v>
      </c>
      <c r="W5">
        <v>0</v>
      </c>
      <c r="X5">
        <v>1</v>
      </c>
      <c r="Y5">
        <v>42</v>
      </c>
      <c r="Z5">
        <v>11</v>
      </c>
      <c r="AA5">
        <v>808</v>
      </c>
    </row>
    <row r="6" spans="1:27" x14ac:dyDescent="0.25">
      <c r="A6">
        <v>70</v>
      </c>
      <c r="B6">
        <v>0</v>
      </c>
      <c r="C6">
        <v>0</v>
      </c>
      <c r="D6">
        <v>67.239999999999995</v>
      </c>
      <c r="E6">
        <v>7959.9</v>
      </c>
      <c r="F6">
        <v>0</v>
      </c>
      <c r="G6">
        <v>49000</v>
      </c>
      <c r="H6">
        <v>-0.4</v>
      </c>
      <c r="I6">
        <v>10.7</v>
      </c>
      <c r="J6">
        <v>28.65</v>
      </c>
      <c r="K6">
        <v>3607</v>
      </c>
      <c r="L6">
        <v>428</v>
      </c>
      <c r="M6">
        <v>1564</v>
      </c>
      <c r="U6" s="126">
        <v>47500</v>
      </c>
      <c r="V6">
        <v>4</v>
      </c>
      <c r="W6">
        <v>0</v>
      </c>
      <c r="X6">
        <v>0</v>
      </c>
      <c r="Y6">
        <v>11</v>
      </c>
      <c r="Z6">
        <v>1</v>
      </c>
      <c r="AA6">
        <v>453</v>
      </c>
    </row>
    <row r="7" spans="1:27" x14ac:dyDescent="0.25">
      <c r="A7">
        <v>3</v>
      </c>
      <c r="B7">
        <v>0</v>
      </c>
      <c r="C7">
        <v>0</v>
      </c>
      <c r="D7">
        <v>0</v>
      </c>
      <c r="E7">
        <v>8160</v>
      </c>
      <c r="F7">
        <v>0</v>
      </c>
      <c r="G7">
        <v>49500</v>
      </c>
      <c r="H7">
        <v>4.0999999999999996</v>
      </c>
      <c r="I7">
        <v>16.600000000000001</v>
      </c>
      <c r="J7">
        <v>28.54</v>
      </c>
      <c r="K7">
        <v>3383</v>
      </c>
      <c r="L7">
        <v>430</v>
      </c>
      <c r="M7">
        <v>1219</v>
      </c>
      <c r="O7" s="140" t="s">
        <v>94</v>
      </c>
      <c r="P7" s="141">
        <v>0.2</v>
      </c>
      <c r="Q7" s="140"/>
      <c r="R7" s="140" t="s">
        <v>60</v>
      </c>
      <c r="S7" s="140">
        <f>IFERROR(LARGE(Optionchain2!$B$8:$B$27,1),"")</f>
        <v>21.362100000000002</v>
      </c>
      <c r="T7" s="140">
        <f>IFERROR(SUMIF(Optionchain2!$B$8:$B$27,Sheet2!S7,Optionchain2!$H$8:$H$27),"")</f>
        <v>57500</v>
      </c>
      <c r="U7" s="126">
        <v>48000</v>
      </c>
      <c r="V7">
        <v>226</v>
      </c>
      <c r="W7">
        <v>0</v>
      </c>
      <c r="X7">
        <v>1</v>
      </c>
      <c r="Y7">
        <v>28</v>
      </c>
      <c r="Z7">
        <v>0</v>
      </c>
      <c r="AA7">
        <v>955</v>
      </c>
    </row>
    <row r="8" spans="1:27" x14ac:dyDescent="0.25">
      <c r="A8">
        <v>3573</v>
      </c>
      <c r="B8">
        <v>-4</v>
      </c>
      <c r="C8">
        <v>54</v>
      </c>
      <c r="D8">
        <v>26.93</v>
      </c>
      <c r="E8">
        <v>6870</v>
      </c>
      <c r="F8">
        <v>284.64999999999998</v>
      </c>
      <c r="G8">
        <v>50000</v>
      </c>
      <c r="H8">
        <v>1.5</v>
      </c>
      <c r="I8">
        <v>15.6</v>
      </c>
      <c r="J8">
        <v>26.5</v>
      </c>
      <c r="K8">
        <v>16553</v>
      </c>
      <c r="L8">
        <v>3830</v>
      </c>
      <c r="M8">
        <v>15749</v>
      </c>
      <c r="O8" s="142" t="s">
        <v>95</v>
      </c>
      <c r="P8" s="143">
        <v>0.6</v>
      </c>
      <c r="Q8" s="140"/>
      <c r="R8" s="140" t="s">
        <v>61</v>
      </c>
      <c r="S8" s="140">
        <f>IFERROR(LARGE(Optionchain2!$N$8:$N$27,1),"")</f>
        <v>16.717500000000001</v>
      </c>
      <c r="T8" s="140">
        <f>IFERROR(SUMIF(Optionchain2!$N$8:$N$27,Sheet2!S8,Optionchain2!$H$8:$H$27),"")</f>
        <v>57500</v>
      </c>
      <c r="U8" s="126">
        <v>48500</v>
      </c>
      <c r="V8">
        <v>0</v>
      </c>
      <c r="W8">
        <v>0</v>
      </c>
      <c r="X8">
        <v>0</v>
      </c>
      <c r="Y8">
        <v>53</v>
      </c>
      <c r="Z8">
        <v>27</v>
      </c>
      <c r="AA8">
        <v>179</v>
      </c>
    </row>
    <row r="9" spans="1:27" x14ac:dyDescent="0.25">
      <c r="A9">
        <v>3</v>
      </c>
      <c r="B9">
        <v>0</v>
      </c>
      <c r="C9">
        <v>0</v>
      </c>
      <c r="D9">
        <v>0</v>
      </c>
      <c r="E9">
        <v>6800</v>
      </c>
      <c r="F9">
        <v>0</v>
      </c>
      <c r="G9">
        <v>50500</v>
      </c>
      <c r="H9">
        <v>0.5</v>
      </c>
      <c r="I9">
        <v>17.350000000000001</v>
      </c>
      <c r="J9">
        <v>25.09</v>
      </c>
      <c r="K9">
        <v>4884</v>
      </c>
      <c r="L9">
        <v>-112</v>
      </c>
      <c r="M9">
        <v>1162</v>
      </c>
      <c r="O9" s="140" t="s">
        <v>96</v>
      </c>
      <c r="P9" s="141">
        <v>0.2</v>
      </c>
      <c r="Q9" s="140"/>
      <c r="R9" s="140"/>
      <c r="S9" s="140"/>
      <c r="T9" s="140"/>
      <c r="U9" s="126">
        <v>48600</v>
      </c>
      <c r="V9">
        <v>0</v>
      </c>
      <c r="W9">
        <v>0</v>
      </c>
      <c r="X9">
        <v>0</v>
      </c>
      <c r="Y9">
        <v>0</v>
      </c>
      <c r="Z9">
        <v>0</v>
      </c>
      <c r="AA9">
        <v>9</v>
      </c>
    </row>
    <row r="10" spans="1:27" x14ac:dyDescent="0.25">
      <c r="A10">
        <v>272</v>
      </c>
      <c r="B10">
        <v>-1</v>
      </c>
      <c r="C10">
        <v>26</v>
      </c>
      <c r="D10">
        <v>26.91</v>
      </c>
      <c r="E10">
        <v>5900</v>
      </c>
      <c r="F10">
        <v>80</v>
      </c>
      <c r="G10">
        <v>51000</v>
      </c>
      <c r="H10">
        <v>3.5</v>
      </c>
      <c r="I10">
        <v>21.6</v>
      </c>
      <c r="J10">
        <v>24.07</v>
      </c>
      <c r="K10">
        <v>16898</v>
      </c>
      <c r="L10">
        <v>2891</v>
      </c>
      <c r="M10">
        <v>12505</v>
      </c>
      <c r="O10" s="142" t="s">
        <v>97</v>
      </c>
      <c r="P10" s="143">
        <v>0.5</v>
      </c>
      <c r="Q10" s="140"/>
      <c r="R10" s="140"/>
      <c r="S10" s="140"/>
      <c r="T10" s="140"/>
      <c r="U10" s="126">
        <v>48700</v>
      </c>
      <c r="V10">
        <v>0</v>
      </c>
      <c r="W10">
        <v>0</v>
      </c>
      <c r="X10">
        <v>0</v>
      </c>
      <c r="Y10">
        <v>0</v>
      </c>
      <c r="Z10">
        <v>0</v>
      </c>
      <c r="AA10">
        <v>20</v>
      </c>
    </row>
    <row r="11" spans="1:27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51300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 s="140"/>
      <c r="P11" s="140"/>
      <c r="Q11" s="140"/>
      <c r="R11" s="140"/>
      <c r="S11" s="140"/>
      <c r="T11" s="140"/>
      <c r="U11" s="126">
        <v>48800</v>
      </c>
      <c r="V11">
        <v>0</v>
      </c>
      <c r="W11">
        <v>0</v>
      </c>
      <c r="X11">
        <v>0</v>
      </c>
      <c r="Y11">
        <v>2</v>
      </c>
      <c r="Z11">
        <v>2</v>
      </c>
      <c r="AA11">
        <v>45</v>
      </c>
    </row>
    <row r="12" spans="1:27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51400</v>
      </c>
      <c r="H12">
        <v>3.65</v>
      </c>
      <c r="I12">
        <v>21.45</v>
      </c>
      <c r="J12">
        <v>22.56</v>
      </c>
      <c r="K12">
        <v>444</v>
      </c>
      <c r="L12">
        <v>66</v>
      </c>
      <c r="M12">
        <v>84</v>
      </c>
      <c r="O12" s="140" t="s">
        <v>98</v>
      </c>
      <c r="P12" s="140"/>
      <c r="Q12" s="140"/>
      <c r="R12" s="140"/>
      <c r="S12" s="140"/>
      <c r="T12" s="140"/>
      <c r="U12" s="126">
        <v>48900</v>
      </c>
      <c r="V12">
        <v>0</v>
      </c>
      <c r="W12">
        <v>0</v>
      </c>
      <c r="X12">
        <v>0</v>
      </c>
      <c r="Y12">
        <v>37</v>
      </c>
      <c r="Z12">
        <v>0</v>
      </c>
      <c r="AA12">
        <v>193</v>
      </c>
    </row>
    <row r="13" spans="1:27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51500</v>
      </c>
      <c r="H13">
        <v>4</v>
      </c>
      <c r="I13">
        <v>23.9</v>
      </c>
      <c r="J13">
        <v>22.57</v>
      </c>
      <c r="K13">
        <v>9092</v>
      </c>
      <c r="L13">
        <v>-319</v>
      </c>
      <c r="M13">
        <v>2345</v>
      </c>
      <c r="O13" s="140">
        <f>IFERROR(IF(O2&lt;T8,T8,IF(O2&gt;T7,T7,O2)),"")</f>
        <v>57500</v>
      </c>
      <c r="P13" s="140">
        <f>O13-T8</f>
        <v>0</v>
      </c>
      <c r="Q13" s="140"/>
      <c r="R13" s="140"/>
      <c r="S13" s="140"/>
      <c r="T13" s="140"/>
      <c r="U13" s="126">
        <v>49000</v>
      </c>
      <c r="V13">
        <v>23</v>
      </c>
      <c r="W13">
        <v>0</v>
      </c>
      <c r="X13">
        <v>0</v>
      </c>
      <c r="Y13">
        <v>73</v>
      </c>
      <c r="Z13">
        <v>6</v>
      </c>
      <c r="AA13">
        <v>1782</v>
      </c>
    </row>
    <row r="14" spans="1:27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51600</v>
      </c>
      <c r="H14">
        <v>2.7</v>
      </c>
      <c r="I14">
        <v>22.15</v>
      </c>
      <c r="J14">
        <v>21.93</v>
      </c>
      <c r="K14">
        <v>416</v>
      </c>
      <c r="L14">
        <v>97</v>
      </c>
      <c r="M14">
        <v>182</v>
      </c>
      <c r="O14" s="140">
        <f>T7-T8</f>
        <v>0</v>
      </c>
      <c r="P14" s="140">
        <f>O14/100</f>
        <v>0</v>
      </c>
      <c r="Q14" s="140" t="e">
        <f>P13/P14</f>
        <v>#DIV/0!</v>
      </c>
      <c r="R14" s="140"/>
      <c r="S14" s="140"/>
      <c r="T14" s="140"/>
      <c r="U14" s="126">
        <v>49100</v>
      </c>
      <c r="V14">
        <v>0</v>
      </c>
      <c r="W14">
        <v>0</v>
      </c>
      <c r="X14">
        <v>0</v>
      </c>
      <c r="Y14">
        <v>0</v>
      </c>
      <c r="Z14">
        <v>0</v>
      </c>
      <c r="AA14">
        <v>19</v>
      </c>
    </row>
    <row r="15" spans="1:27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51700</v>
      </c>
      <c r="H15">
        <v>2.6</v>
      </c>
      <c r="I15">
        <v>23</v>
      </c>
      <c r="J15">
        <v>21.69</v>
      </c>
      <c r="K15">
        <v>195</v>
      </c>
      <c r="L15">
        <v>52</v>
      </c>
      <c r="M15">
        <v>167</v>
      </c>
      <c r="O15" s="140"/>
      <c r="P15" s="140"/>
      <c r="Q15" s="140"/>
      <c r="R15" s="140"/>
      <c r="S15" s="140"/>
      <c r="T15" s="140"/>
      <c r="U15" s="126">
        <v>49200</v>
      </c>
      <c r="V15">
        <v>0</v>
      </c>
      <c r="W15">
        <v>0</v>
      </c>
      <c r="X15">
        <v>0</v>
      </c>
      <c r="Y15">
        <v>0</v>
      </c>
      <c r="Z15">
        <v>0</v>
      </c>
      <c r="AA15">
        <v>11</v>
      </c>
    </row>
    <row r="16" spans="1:2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51800</v>
      </c>
      <c r="H16">
        <v>3.75</v>
      </c>
      <c r="I16">
        <v>22.6</v>
      </c>
      <c r="J16">
        <v>21.26</v>
      </c>
      <c r="K16">
        <v>321</v>
      </c>
      <c r="L16">
        <v>113</v>
      </c>
      <c r="M16">
        <v>200</v>
      </c>
      <c r="O16" s="140" t="s">
        <v>99</v>
      </c>
      <c r="P16" s="141" t="e">
        <f>Q14/100</f>
        <v>#DIV/0!</v>
      </c>
      <c r="Q16" s="144">
        <v>0.01</v>
      </c>
      <c r="R16" s="141" t="e">
        <f>150%-SUM(P16:Q16)</f>
        <v>#DIV/0!</v>
      </c>
      <c r="S16" s="140"/>
      <c r="T16" s="140"/>
      <c r="U16" s="126">
        <v>49300</v>
      </c>
      <c r="V16">
        <v>0</v>
      </c>
      <c r="W16">
        <v>0</v>
      </c>
      <c r="X16">
        <v>0</v>
      </c>
      <c r="Y16">
        <v>5</v>
      </c>
      <c r="Z16">
        <v>1</v>
      </c>
      <c r="AA16">
        <v>63</v>
      </c>
    </row>
    <row r="17" spans="1:27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51900</v>
      </c>
      <c r="H17">
        <v>5.05</v>
      </c>
      <c r="I17">
        <v>27.2</v>
      </c>
      <c r="J17">
        <v>21.53</v>
      </c>
      <c r="K17">
        <v>229</v>
      </c>
      <c r="L17">
        <v>27</v>
      </c>
      <c r="M17">
        <v>154</v>
      </c>
      <c r="O17" s="140"/>
      <c r="P17" s="140"/>
      <c r="Q17" s="140"/>
      <c r="R17" s="140"/>
      <c r="S17" s="140"/>
      <c r="T17" s="140"/>
      <c r="U17" s="126">
        <v>49400</v>
      </c>
      <c r="V17">
        <v>0</v>
      </c>
      <c r="W17">
        <v>0</v>
      </c>
      <c r="X17">
        <v>0</v>
      </c>
      <c r="Y17">
        <v>2</v>
      </c>
      <c r="Z17">
        <v>0</v>
      </c>
      <c r="AA17">
        <v>17</v>
      </c>
    </row>
    <row r="18" spans="1:27" x14ac:dyDescent="0.25">
      <c r="A18">
        <v>434</v>
      </c>
      <c r="B18">
        <v>-19</v>
      </c>
      <c r="C18">
        <v>84</v>
      </c>
      <c r="D18">
        <v>15.5</v>
      </c>
      <c r="E18">
        <v>4865</v>
      </c>
      <c r="F18">
        <v>274.10000000000002</v>
      </c>
      <c r="G18">
        <v>52000</v>
      </c>
      <c r="H18">
        <v>5.3</v>
      </c>
      <c r="I18">
        <v>28.65</v>
      </c>
      <c r="J18">
        <v>21.33</v>
      </c>
      <c r="K18">
        <v>21183</v>
      </c>
      <c r="L18">
        <v>1408</v>
      </c>
      <c r="M18">
        <v>15234</v>
      </c>
      <c r="U18" s="126">
        <v>49500</v>
      </c>
      <c r="V18">
        <v>62</v>
      </c>
      <c r="W18">
        <v>0</v>
      </c>
      <c r="X18">
        <v>0</v>
      </c>
      <c r="Y18">
        <v>12</v>
      </c>
      <c r="Z18">
        <v>-3</v>
      </c>
      <c r="AA18">
        <v>297</v>
      </c>
    </row>
    <row r="19" spans="1:27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52100</v>
      </c>
      <c r="H19">
        <v>4.45</v>
      </c>
      <c r="I19">
        <v>29.55</v>
      </c>
      <c r="J19">
        <v>21.06</v>
      </c>
      <c r="K19">
        <v>568</v>
      </c>
      <c r="L19">
        <v>32</v>
      </c>
      <c r="M19">
        <v>428</v>
      </c>
      <c r="U19" s="126">
        <v>49600</v>
      </c>
      <c r="V19">
        <v>0</v>
      </c>
      <c r="W19">
        <v>0</v>
      </c>
      <c r="X19">
        <v>0</v>
      </c>
      <c r="Y19">
        <v>1</v>
      </c>
      <c r="Z19">
        <v>-1</v>
      </c>
      <c r="AA19">
        <v>16</v>
      </c>
    </row>
    <row r="20" spans="1:27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52200</v>
      </c>
      <c r="H20">
        <v>1.3</v>
      </c>
      <c r="I20">
        <v>27.1</v>
      </c>
      <c r="J20">
        <v>20.37</v>
      </c>
      <c r="K20">
        <v>624</v>
      </c>
      <c r="L20">
        <v>246</v>
      </c>
      <c r="M20">
        <v>376</v>
      </c>
      <c r="U20" s="126">
        <v>49700</v>
      </c>
      <c r="V20">
        <v>0</v>
      </c>
      <c r="W20">
        <v>0</v>
      </c>
      <c r="X20">
        <v>0</v>
      </c>
      <c r="Y20">
        <v>2</v>
      </c>
      <c r="Z20">
        <v>0</v>
      </c>
      <c r="AA20">
        <v>10</v>
      </c>
    </row>
    <row r="21" spans="1:27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52300</v>
      </c>
      <c r="H21">
        <v>6.85</v>
      </c>
      <c r="I21">
        <v>33</v>
      </c>
      <c r="J21">
        <v>20.69</v>
      </c>
      <c r="K21">
        <v>507</v>
      </c>
      <c r="L21">
        <v>186</v>
      </c>
      <c r="M21">
        <v>325</v>
      </c>
      <c r="U21" s="126">
        <v>49800</v>
      </c>
      <c r="V21">
        <v>0</v>
      </c>
      <c r="W21">
        <v>0</v>
      </c>
      <c r="X21">
        <v>0</v>
      </c>
      <c r="Y21">
        <v>1</v>
      </c>
      <c r="Z21">
        <v>0</v>
      </c>
      <c r="AA21">
        <v>33</v>
      </c>
    </row>
    <row r="22" spans="1:27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52400</v>
      </c>
      <c r="H22">
        <v>3</v>
      </c>
      <c r="I22">
        <v>30.55</v>
      </c>
      <c r="J22">
        <v>20.02</v>
      </c>
      <c r="K22">
        <v>567</v>
      </c>
      <c r="L22">
        <v>216</v>
      </c>
      <c r="M22">
        <v>337</v>
      </c>
      <c r="U22" s="126">
        <v>49900</v>
      </c>
      <c r="V22">
        <v>0</v>
      </c>
      <c r="W22">
        <v>0</v>
      </c>
      <c r="X22">
        <v>0</v>
      </c>
      <c r="Y22">
        <v>0</v>
      </c>
      <c r="Z22">
        <v>0</v>
      </c>
      <c r="AA22">
        <v>9</v>
      </c>
    </row>
    <row r="23" spans="1:27" x14ac:dyDescent="0.25">
      <c r="A23">
        <v>12</v>
      </c>
      <c r="B23">
        <v>0</v>
      </c>
      <c r="C23">
        <v>0</v>
      </c>
      <c r="D23">
        <v>29.89</v>
      </c>
      <c r="E23">
        <v>5000</v>
      </c>
      <c r="F23">
        <v>0</v>
      </c>
      <c r="G23">
        <v>52500</v>
      </c>
      <c r="H23">
        <v>2.4500000000000002</v>
      </c>
      <c r="I23">
        <v>30.25</v>
      </c>
      <c r="J23">
        <v>19.600000000000001</v>
      </c>
      <c r="K23">
        <v>10129</v>
      </c>
      <c r="L23">
        <v>900</v>
      </c>
      <c r="M23">
        <v>5811</v>
      </c>
      <c r="U23" s="126">
        <v>50000</v>
      </c>
      <c r="V23">
        <v>3780</v>
      </c>
      <c r="W23">
        <v>-28</v>
      </c>
      <c r="X23">
        <v>66</v>
      </c>
      <c r="Y23">
        <v>492</v>
      </c>
      <c r="Z23">
        <v>-6</v>
      </c>
      <c r="AA23">
        <v>10361</v>
      </c>
    </row>
    <row r="24" spans="1:2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52600</v>
      </c>
      <c r="H24">
        <v>5.5</v>
      </c>
      <c r="I24">
        <v>35</v>
      </c>
      <c r="J24">
        <v>19.72</v>
      </c>
      <c r="K24">
        <v>796</v>
      </c>
      <c r="L24">
        <v>132</v>
      </c>
      <c r="M24">
        <v>469</v>
      </c>
      <c r="U24" s="126">
        <v>50100</v>
      </c>
      <c r="V24">
        <v>0</v>
      </c>
      <c r="W24">
        <v>0</v>
      </c>
      <c r="X24">
        <v>0</v>
      </c>
      <c r="Y24">
        <v>1</v>
      </c>
      <c r="Z24">
        <v>1</v>
      </c>
      <c r="AA24">
        <v>26</v>
      </c>
    </row>
    <row r="25" spans="1:2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52700</v>
      </c>
      <c r="H25">
        <v>1.1000000000000001</v>
      </c>
      <c r="I25">
        <v>31.8</v>
      </c>
      <c r="J25">
        <v>18.989999999999998</v>
      </c>
      <c r="K25">
        <v>1851</v>
      </c>
      <c r="L25">
        <v>92</v>
      </c>
      <c r="M25">
        <v>571</v>
      </c>
      <c r="U25" s="126">
        <v>50200</v>
      </c>
      <c r="V25">
        <v>0</v>
      </c>
      <c r="W25">
        <v>0</v>
      </c>
      <c r="X25">
        <v>0</v>
      </c>
      <c r="Y25">
        <v>0</v>
      </c>
      <c r="Z25">
        <v>0</v>
      </c>
      <c r="AA25">
        <v>40</v>
      </c>
    </row>
    <row r="26" spans="1:2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52800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U26" s="126">
        <v>50300</v>
      </c>
      <c r="V26">
        <v>0</v>
      </c>
      <c r="W26">
        <v>0</v>
      </c>
      <c r="X26">
        <v>0</v>
      </c>
      <c r="Y26">
        <v>1</v>
      </c>
      <c r="Z26">
        <v>0</v>
      </c>
      <c r="AA26">
        <v>24</v>
      </c>
    </row>
    <row r="27" spans="1:2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52900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U27" s="126">
        <v>50400</v>
      </c>
      <c r="V27">
        <v>0</v>
      </c>
      <c r="W27">
        <v>0</v>
      </c>
      <c r="X27">
        <v>0</v>
      </c>
      <c r="Y27">
        <v>0</v>
      </c>
      <c r="Z27">
        <v>0</v>
      </c>
      <c r="AA27">
        <v>33</v>
      </c>
    </row>
    <row r="28" spans="1:27" x14ac:dyDescent="0.25">
      <c r="A28">
        <v>1244</v>
      </c>
      <c r="B28">
        <v>-40</v>
      </c>
      <c r="C28">
        <v>196</v>
      </c>
      <c r="D28">
        <v>20.03</v>
      </c>
      <c r="E28">
        <v>3925</v>
      </c>
      <c r="F28">
        <v>294.95</v>
      </c>
      <c r="G28">
        <v>53000</v>
      </c>
      <c r="H28">
        <v>2.25</v>
      </c>
      <c r="I28">
        <v>37.549999999999997</v>
      </c>
      <c r="J28">
        <v>18.38</v>
      </c>
      <c r="K28">
        <v>33907</v>
      </c>
      <c r="L28">
        <v>3876</v>
      </c>
      <c r="M28">
        <v>14482</v>
      </c>
      <c r="U28" s="126">
        <v>50500</v>
      </c>
      <c r="V28">
        <v>7</v>
      </c>
      <c r="W28">
        <v>0</v>
      </c>
      <c r="X28">
        <v>0</v>
      </c>
      <c r="Y28">
        <v>8</v>
      </c>
      <c r="Z28">
        <v>-2</v>
      </c>
      <c r="AA28">
        <v>1228</v>
      </c>
    </row>
    <row r="29" spans="1:2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53100</v>
      </c>
      <c r="H29">
        <v>7.15</v>
      </c>
      <c r="I29">
        <v>44.25</v>
      </c>
      <c r="J29">
        <v>18.559999999999999</v>
      </c>
      <c r="K29">
        <v>3596</v>
      </c>
      <c r="L29">
        <v>297</v>
      </c>
      <c r="M29">
        <v>850</v>
      </c>
      <c r="U29" s="126">
        <v>50600</v>
      </c>
      <c r="V29">
        <v>0</v>
      </c>
      <c r="W29">
        <v>0</v>
      </c>
      <c r="X29">
        <v>0</v>
      </c>
      <c r="Y29">
        <v>0</v>
      </c>
      <c r="Z29">
        <v>0</v>
      </c>
      <c r="AA29">
        <v>14</v>
      </c>
    </row>
    <row r="30" spans="1:2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53200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U30" s="126">
        <v>50700</v>
      </c>
      <c r="V30">
        <v>0</v>
      </c>
      <c r="W30">
        <v>0</v>
      </c>
      <c r="X30">
        <v>0</v>
      </c>
      <c r="Y30">
        <v>0</v>
      </c>
      <c r="Z30">
        <v>0</v>
      </c>
      <c r="AA30">
        <v>9</v>
      </c>
    </row>
    <row r="31" spans="1:2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53300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U31" s="126">
        <v>50800</v>
      </c>
      <c r="V31">
        <v>0</v>
      </c>
      <c r="W31">
        <v>0</v>
      </c>
      <c r="X31">
        <v>0</v>
      </c>
      <c r="Y31">
        <v>1</v>
      </c>
      <c r="Z31">
        <v>0</v>
      </c>
      <c r="AA31">
        <v>13</v>
      </c>
    </row>
    <row r="32" spans="1:2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53400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U32" s="126">
        <v>50900</v>
      </c>
      <c r="V32">
        <v>0</v>
      </c>
      <c r="W32">
        <v>0</v>
      </c>
      <c r="X32">
        <v>0</v>
      </c>
      <c r="Y32">
        <v>0</v>
      </c>
      <c r="Z32">
        <v>0</v>
      </c>
      <c r="AA32">
        <v>61</v>
      </c>
    </row>
    <row r="33" spans="1:27" x14ac:dyDescent="0.25">
      <c r="A33">
        <v>154</v>
      </c>
      <c r="B33">
        <v>-16</v>
      </c>
      <c r="C33">
        <v>22</v>
      </c>
      <c r="D33">
        <v>0</v>
      </c>
      <c r="E33">
        <v>3073.85</v>
      </c>
      <c r="F33">
        <v>-516.15</v>
      </c>
      <c r="G33">
        <v>53500</v>
      </c>
      <c r="H33">
        <v>0.1</v>
      </c>
      <c r="I33">
        <v>46.3</v>
      </c>
      <c r="J33">
        <v>17.079999999999998</v>
      </c>
      <c r="K33">
        <v>23724</v>
      </c>
      <c r="L33">
        <v>766</v>
      </c>
      <c r="M33">
        <v>9566</v>
      </c>
      <c r="U33" s="126">
        <v>51000</v>
      </c>
      <c r="V33">
        <v>277</v>
      </c>
      <c r="W33">
        <v>-2</v>
      </c>
      <c r="X33">
        <v>3</v>
      </c>
      <c r="Y33">
        <v>501</v>
      </c>
      <c r="Z33">
        <v>-4</v>
      </c>
      <c r="AA33">
        <v>6386</v>
      </c>
    </row>
    <row r="34" spans="1:27" x14ac:dyDescent="0.25">
      <c r="A34">
        <v>1</v>
      </c>
      <c r="B34">
        <v>0</v>
      </c>
      <c r="C34">
        <v>0</v>
      </c>
      <c r="D34">
        <v>0</v>
      </c>
      <c r="E34">
        <v>4150</v>
      </c>
      <c r="F34">
        <v>0</v>
      </c>
      <c r="G34">
        <v>53600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U34" s="126">
        <v>51100</v>
      </c>
      <c r="V34">
        <v>2</v>
      </c>
      <c r="W34">
        <v>0</v>
      </c>
      <c r="X34">
        <v>0</v>
      </c>
      <c r="Y34">
        <v>0</v>
      </c>
      <c r="Z34">
        <v>0</v>
      </c>
      <c r="AA34">
        <v>35</v>
      </c>
    </row>
    <row r="35" spans="1:2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53700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U35" s="126">
        <v>51200</v>
      </c>
      <c r="V35">
        <v>0</v>
      </c>
      <c r="W35">
        <v>0</v>
      </c>
      <c r="X35">
        <v>0</v>
      </c>
      <c r="Y35">
        <v>7</v>
      </c>
      <c r="Z35">
        <v>-2</v>
      </c>
      <c r="AA35">
        <v>59</v>
      </c>
    </row>
    <row r="36" spans="1:2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53800</v>
      </c>
      <c r="H36">
        <v>-4.2</v>
      </c>
      <c r="I36">
        <v>55.3</v>
      </c>
      <c r="J36">
        <v>16.440000000000001</v>
      </c>
      <c r="K36">
        <v>5953</v>
      </c>
      <c r="L36">
        <v>835</v>
      </c>
      <c r="M36">
        <v>1531</v>
      </c>
      <c r="U36" s="126">
        <v>51300</v>
      </c>
      <c r="V36">
        <v>0</v>
      </c>
      <c r="W36">
        <v>0</v>
      </c>
      <c r="X36">
        <v>0</v>
      </c>
      <c r="Y36">
        <v>0</v>
      </c>
      <c r="Z36">
        <v>0</v>
      </c>
      <c r="AA36">
        <v>36</v>
      </c>
    </row>
    <row r="37" spans="1:2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53900</v>
      </c>
      <c r="H37">
        <v>-689.4</v>
      </c>
      <c r="I37">
        <v>59.55</v>
      </c>
      <c r="J37">
        <v>16.28</v>
      </c>
      <c r="K37">
        <v>1220</v>
      </c>
      <c r="L37">
        <v>386</v>
      </c>
      <c r="M37">
        <v>386</v>
      </c>
      <c r="U37" s="126">
        <v>51400</v>
      </c>
      <c r="V37">
        <v>0</v>
      </c>
      <c r="W37">
        <v>0</v>
      </c>
      <c r="X37">
        <v>0</v>
      </c>
      <c r="Y37">
        <v>1</v>
      </c>
      <c r="Z37">
        <v>1</v>
      </c>
      <c r="AA37">
        <v>40</v>
      </c>
    </row>
    <row r="38" spans="1:27" x14ac:dyDescent="0.25">
      <c r="A38">
        <v>1877</v>
      </c>
      <c r="B38">
        <v>24</v>
      </c>
      <c r="C38">
        <v>849</v>
      </c>
      <c r="D38">
        <v>18.39</v>
      </c>
      <c r="E38">
        <v>2980.35</v>
      </c>
      <c r="F38">
        <v>310.14999999999998</v>
      </c>
      <c r="G38">
        <v>54000</v>
      </c>
      <c r="H38">
        <v>-5.45</v>
      </c>
      <c r="I38">
        <v>64</v>
      </c>
      <c r="J38">
        <v>16.11</v>
      </c>
      <c r="K38">
        <v>64720</v>
      </c>
      <c r="L38">
        <v>1149</v>
      </c>
      <c r="M38">
        <v>25871</v>
      </c>
      <c r="U38" s="126">
        <v>51500</v>
      </c>
      <c r="V38">
        <v>12</v>
      </c>
      <c r="W38">
        <v>0</v>
      </c>
      <c r="X38">
        <v>0</v>
      </c>
      <c r="Y38">
        <v>121</v>
      </c>
      <c r="Z38">
        <v>11</v>
      </c>
      <c r="AA38">
        <v>3185</v>
      </c>
    </row>
    <row r="39" spans="1:2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54100</v>
      </c>
      <c r="H39">
        <v>-731.75</v>
      </c>
      <c r="I39">
        <v>65.2</v>
      </c>
      <c r="J39">
        <v>15.74</v>
      </c>
      <c r="K39">
        <v>4453</v>
      </c>
      <c r="L39">
        <v>1825</v>
      </c>
      <c r="M39">
        <v>1825</v>
      </c>
      <c r="U39" s="126">
        <v>51600</v>
      </c>
      <c r="V39">
        <v>0</v>
      </c>
      <c r="W39">
        <v>0</v>
      </c>
      <c r="X39">
        <v>0</v>
      </c>
      <c r="Y39">
        <v>1</v>
      </c>
      <c r="Z39">
        <v>0</v>
      </c>
      <c r="AA39">
        <v>66</v>
      </c>
    </row>
    <row r="40" spans="1:27" x14ac:dyDescent="0.25">
      <c r="A40">
        <v>1</v>
      </c>
      <c r="B40">
        <v>0</v>
      </c>
      <c r="C40">
        <v>2</v>
      </c>
      <c r="D40">
        <v>0</v>
      </c>
      <c r="E40">
        <v>2460.65</v>
      </c>
      <c r="F40">
        <v>-139.35</v>
      </c>
      <c r="G40">
        <v>54200</v>
      </c>
      <c r="H40">
        <v>-9.6</v>
      </c>
      <c r="I40">
        <v>70.75</v>
      </c>
      <c r="J40">
        <v>15.6</v>
      </c>
      <c r="K40">
        <v>5814</v>
      </c>
      <c r="L40">
        <v>850</v>
      </c>
      <c r="M40">
        <v>1570</v>
      </c>
      <c r="U40" s="126">
        <v>51700</v>
      </c>
      <c r="V40">
        <v>0</v>
      </c>
      <c r="W40">
        <v>0</v>
      </c>
      <c r="X40">
        <v>0</v>
      </c>
      <c r="Y40">
        <v>30</v>
      </c>
      <c r="Z40">
        <v>22</v>
      </c>
      <c r="AA40">
        <v>75</v>
      </c>
    </row>
    <row r="41" spans="1:27" x14ac:dyDescent="0.25">
      <c r="A41">
        <v>8</v>
      </c>
      <c r="B41">
        <v>-2</v>
      </c>
      <c r="C41">
        <v>3</v>
      </c>
      <c r="D41">
        <v>0</v>
      </c>
      <c r="E41">
        <v>2275</v>
      </c>
      <c r="F41">
        <v>-284</v>
      </c>
      <c r="G41">
        <v>54300</v>
      </c>
      <c r="H41">
        <v>-773.6</v>
      </c>
      <c r="I41">
        <v>75.55</v>
      </c>
      <c r="J41">
        <v>15.4</v>
      </c>
      <c r="K41">
        <v>3207</v>
      </c>
      <c r="L41">
        <v>620</v>
      </c>
      <c r="M41">
        <v>620</v>
      </c>
      <c r="U41" s="126">
        <v>51800</v>
      </c>
      <c r="V41">
        <v>0</v>
      </c>
      <c r="W41">
        <v>0</v>
      </c>
      <c r="X41">
        <v>0</v>
      </c>
      <c r="Y41">
        <v>7</v>
      </c>
      <c r="Z41">
        <v>-2</v>
      </c>
      <c r="AA41">
        <v>46</v>
      </c>
    </row>
    <row r="42" spans="1:27" x14ac:dyDescent="0.25">
      <c r="A42">
        <v>1</v>
      </c>
      <c r="B42">
        <v>0</v>
      </c>
      <c r="C42">
        <v>0</v>
      </c>
      <c r="D42">
        <v>19.23</v>
      </c>
      <c r="E42">
        <v>3610.5</v>
      </c>
      <c r="F42">
        <v>0</v>
      </c>
      <c r="G42">
        <v>54400</v>
      </c>
      <c r="H42">
        <v>-14.05</v>
      </c>
      <c r="I42">
        <v>83</v>
      </c>
      <c r="J42">
        <v>15.31</v>
      </c>
      <c r="K42">
        <v>4730</v>
      </c>
      <c r="L42">
        <v>-140</v>
      </c>
      <c r="M42">
        <v>1772</v>
      </c>
      <c r="U42" s="126">
        <v>51900</v>
      </c>
      <c r="V42">
        <v>0</v>
      </c>
      <c r="W42">
        <v>0</v>
      </c>
      <c r="X42">
        <v>0</v>
      </c>
      <c r="Y42">
        <v>3</v>
      </c>
      <c r="Z42">
        <v>1</v>
      </c>
      <c r="AA42">
        <v>104</v>
      </c>
    </row>
    <row r="43" spans="1:27" x14ac:dyDescent="0.25">
      <c r="A43">
        <v>416</v>
      </c>
      <c r="B43">
        <v>-8</v>
      </c>
      <c r="C43">
        <v>412</v>
      </c>
      <c r="D43">
        <v>14.42</v>
      </c>
      <c r="E43">
        <v>2449</v>
      </c>
      <c r="F43">
        <v>244.9</v>
      </c>
      <c r="G43">
        <v>54500</v>
      </c>
      <c r="H43">
        <v>-16.7</v>
      </c>
      <c r="I43">
        <v>87.8</v>
      </c>
      <c r="J43">
        <v>15.06</v>
      </c>
      <c r="K43">
        <v>35947</v>
      </c>
      <c r="L43">
        <v>4802</v>
      </c>
      <c r="M43">
        <v>14574</v>
      </c>
      <c r="U43" s="126">
        <v>52000</v>
      </c>
      <c r="V43">
        <v>692</v>
      </c>
      <c r="W43">
        <v>-6</v>
      </c>
      <c r="X43">
        <v>8</v>
      </c>
      <c r="Y43">
        <v>2802</v>
      </c>
      <c r="Z43">
        <v>940</v>
      </c>
      <c r="AA43">
        <v>10029</v>
      </c>
    </row>
    <row r="44" spans="1:27" x14ac:dyDescent="0.25">
      <c r="A44">
        <v>10</v>
      </c>
      <c r="B44">
        <v>9</v>
      </c>
      <c r="C44">
        <v>15</v>
      </c>
      <c r="D44">
        <v>0</v>
      </c>
      <c r="E44">
        <v>2057.85</v>
      </c>
      <c r="F44">
        <v>-792.15</v>
      </c>
      <c r="G44">
        <v>54600</v>
      </c>
      <c r="H44">
        <v>-18.55</v>
      </c>
      <c r="I44">
        <v>95.5</v>
      </c>
      <c r="J44">
        <v>14.93</v>
      </c>
      <c r="K44">
        <v>6503</v>
      </c>
      <c r="L44">
        <v>294</v>
      </c>
      <c r="M44">
        <v>1692</v>
      </c>
      <c r="U44" s="126">
        <v>52100</v>
      </c>
      <c r="V44">
        <v>0</v>
      </c>
      <c r="W44">
        <v>0</v>
      </c>
      <c r="X44">
        <v>0</v>
      </c>
      <c r="Y44">
        <v>0</v>
      </c>
      <c r="Z44">
        <v>0</v>
      </c>
      <c r="AA44">
        <v>68</v>
      </c>
    </row>
    <row r="45" spans="1:27" x14ac:dyDescent="0.25">
      <c r="A45">
        <v>13</v>
      </c>
      <c r="B45">
        <v>13</v>
      </c>
      <c r="C45">
        <v>39</v>
      </c>
      <c r="D45">
        <v>0</v>
      </c>
      <c r="E45">
        <v>1969.8</v>
      </c>
      <c r="F45">
        <v>-2667.8</v>
      </c>
      <c r="G45">
        <v>54700</v>
      </c>
      <c r="H45">
        <v>-19.8</v>
      </c>
      <c r="I45">
        <v>104.85</v>
      </c>
      <c r="J45">
        <v>14.84</v>
      </c>
      <c r="K45">
        <v>5822</v>
      </c>
      <c r="L45">
        <v>-184</v>
      </c>
      <c r="M45">
        <v>1232</v>
      </c>
      <c r="U45" s="126">
        <v>52200</v>
      </c>
      <c r="V45">
        <v>1</v>
      </c>
      <c r="W45">
        <v>0</v>
      </c>
      <c r="X45">
        <v>0</v>
      </c>
      <c r="Y45">
        <v>57</v>
      </c>
      <c r="Z45">
        <v>-5</v>
      </c>
      <c r="AA45">
        <v>114</v>
      </c>
    </row>
    <row r="46" spans="1:27" x14ac:dyDescent="0.25">
      <c r="A46">
        <v>17</v>
      </c>
      <c r="B46">
        <v>17</v>
      </c>
      <c r="C46">
        <v>49</v>
      </c>
      <c r="D46">
        <v>0</v>
      </c>
      <c r="E46">
        <v>1889.8</v>
      </c>
      <c r="F46">
        <v>-2675.1</v>
      </c>
      <c r="G46">
        <v>54800</v>
      </c>
      <c r="H46">
        <v>-20.399999999999999</v>
      </c>
      <c r="I46">
        <v>116.5</v>
      </c>
      <c r="J46">
        <v>14.8</v>
      </c>
      <c r="K46">
        <v>10055</v>
      </c>
      <c r="L46">
        <v>734</v>
      </c>
      <c r="M46">
        <v>2638</v>
      </c>
      <c r="U46" s="126">
        <v>52300</v>
      </c>
      <c r="V46">
        <v>0</v>
      </c>
      <c r="W46">
        <v>0</v>
      </c>
      <c r="X46">
        <v>0</v>
      </c>
      <c r="Y46">
        <v>46</v>
      </c>
      <c r="Z46">
        <v>5</v>
      </c>
      <c r="AA46">
        <v>193</v>
      </c>
    </row>
    <row r="47" spans="1:27" x14ac:dyDescent="0.25">
      <c r="A47">
        <v>18</v>
      </c>
      <c r="B47">
        <v>18</v>
      </c>
      <c r="C47">
        <v>32</v>
      </c>
      <c r="D47">
        <v>0</v>
      </c>
      <c r="E47">
        <v>1917.85</v>
      </c>
      <c r="F47">
        <v>-2577.35</v>
      </c>
      <c r="G47">
        <v>54900</v>
      </c>
      <c r="H47">
        <v>-22</v>
      </c>
      <c r="I47">
        <v>126.7</v>
      </c>
      <c r="J47">
        <v>14.68</v>
      </c>
      <c r="K47">
        <v>7073</v>
      </c>
      <c r="L47">
        <v>317</v>
      </c>
      <c r="M47">
        <v>890</v>
      </c>
      <c r="U47" s="126">
        <v>52400</v>
      </c>
      <c r="V47">
        <v>0</v>
      </c>
      <c r="W47">
        <v>0</v>
      </c>
      <c r="X47">
        <v>0</v>
      </c>
      <c r="Y47">
        <v>33</v>
      </c>
      <c r="Z47">
        <v>3</v>
      </c>
      <c r="AA47">
        <v>130</v>
      </c>
    </row>
    <row r="48" spans="1:27" x14ac:dyDescent="0.25">
      <c r="A48">
        <v>3737</v>
      </c>
      <c r="B48">
        <v>656</v>
      </c>
      <c r="C48">
        <v>5001</v>
      </c>
      <c r="D48">
        <v>16.04</v>
      </c>
      <c r="E48">
        <v>2059.75</v>
      </c>
      <c r="F48">
        <v>299.60000000000002</v>
      </c>
      <c r="G48">
        <v>55000</v>
      </c>
      <c r="H48">
        <v>-30.45</v>
      </c>
      <c r="I48">
        <v>131.35</v>
      </c>
      <c r="J48">
        <v>14.32</v>
      </c>
      <c r="K48">
        <v>77641</v>
      </c>
      <c r="L48">
        <v>1557</v>
      </c>
      <c r="M48">
        <v>21526</v>
      </c>
      <c r="U48" s="126">
        <v>52500</v>
      </c>
      <c r="V48">
        <v>11</v>
      </c>
      <c r="W48">
        <v>0</v>
      </c>
      <c r="X48">
        <v>0</v>
      </c>
      <c r="Y48">
        <v>1179</v>
      </c>
      <c r="Z48">
        <v>86</v>
      </c>
      <c r="AA48">
        <v>4194</v>
      </c>
    </row>
    <row r="49" spans="1:27" x14ac:dyDescent="0.25">
      <c r="A49">
        <v>66</v>
      </c>
      <c r="B49">
        <v>27</v>
      </c>
      <c r="C49">
        <v>93</v>
      </c>
      <c r="D49">
        <v>8.64</v>
      </c>
      <c r="E49">
        <v>1799</v>
      </c>
      <c r="F49">
        <v>128.15</v>
      </c>
      <c r="G49">
        <v>55100</v>
      </c>
      <c r="H49">
        <v>-31.35</v>
      </c>
      <c r="I49">
        <v>145.44999999999999</v>
      </c>
      <c r="J49">
        <v>14.28</v>
      </c>
      <c r="K49">
        <v>8498</v>
      </c>
      <c r="L49">
        <v>380</v>
      </c>
      <c r="M49">
        <v>1164</v>
      </c>
      <c r="U49" s="126">
        <v>52600</v>
      </c>
      <c r="V49">
        <v>0</v>
      </c>
      <c r="W49">
        <v>0</v>
      </c>
      <c r="X49">
        <v>0</v>
      </c>
      <c r="Y49">
        <v>7</v>
      </c>
      <c r="Z49">
        <v>5</v>
      </c>
      <c r="AA49">
        <v>120</v>
      </c>
    </row>
    <row r="50" spans="1:27" x14ac:dyDescent="0.25">
      <c r="A50">
        <v>89</v>
      </c>
      <c r="B50">
        <v>67</v>
      </c>
      <c r="C50">
        <v>282</v>
      </c>
      <c r="D50">
        <v>14.6</v>
      </c>
      <c r="E50">
        <v>1850.45</v>
      </c>
      <c r="F50">
        <v>267.89999999999998</v>
      </c>
      <c r="G50">
        <v>55200</v>
      </c>
      <c r="H50">
        <v>-38.700000000000003</v>
      </c>
      <c r="I50">
        <v>154.9</v>
      </c>
      <c r="J50">
        <v>14.05</v>
      </c>
      <c r="K50">
        <v>14978</v>
      </c>
      <c r="L50">
        <v>471</v>
      </c>
      <c r="M50">
        <v>4665</v>
      </c>
      <c r="U50" s="126">
        <v>52700</v>
      </c>
      <c r="V50">
        <v>0</v>
      </c>
      <c r="W50">
        <v>0</v>
      </c>
      <c r="X50">
        <v>0</v>
      </c>
      <c r="Y50">
        <v>39</v>
      </c>
      <c r="Z50">
        <v>1</v>
      </c>
      <c r="AA50">
        <v>398</v>
      </c>
    </row>
    <row r="51" spans="1:27" x14ac:dyDescent="0.25">
      <c r="A51">
        <v>104</v>
      </c>
      <c r="B51">
        <v>79</v>
      </c>
      <c r="C51">
        <v>389</v>
      </c>
      <c r="D51">
        <v>14.75</v>
      </c>
      <c r="E51">
        <v>1774.75</v>
      </c>
      <c r="F51">
        <v>273.64999999999998</v>
      </c>
      <c r="G51">
        <v>55300</v>
      </c>
      <c r="H51">
        <v>-37.85</v>
      </c>
      <c r="I51">
        <v>172.5</v>
      </c>
      <c r="J51">
        <v>14.04</v>
      </c>
      <c r="K51">
        <v>13345</v>
      </c>
      <c r="L51">
        <v>1812</v>
      </c>
      <c r="M51">
        <v>2906</v>
      </c>
      <c r="U51" s="126">
        <v>52800</v>
      </c>
      <c r="V51">
        <v>0</v>
      </c>
      <c r="W51">
        <v>0</v>
      </c>
      <c r="X51">
        <v>0</v>
      </c>
      <c r="Y51">
        <v>93</v>
      </c>
      <c r="Z51">
        <v>58</v>
      </c>
      <c r="AA51">
        <v>449</v>
      </c>
    </row>
    <row r="52" spans="1:27" x14ac:dyDescent="0.25">
      <c r="A52">
        <v>370</v>
      </c>
      <c r="B52">
        <v>333</v>
      </c>
      <c r="C52">
        <v>2358</v>
      </c>
      <c r="D52">
        <v>15.38</v>
      </c>
      <c r="E52">
        <v>1718.65</v>
      </c>
      <c r="F52">
        <v>297.35000000000002</v>
      </c>
      <c r="G52">
        <v>55400</v>
      </c>
      <c r="H52">
        <v>-46.4</v>
      </c>
      <c r="I52">
        <v>183.7</v>
      </c>
      <c r="J52">
        <v>13.8</v>
      </c>
      <c r="K52">
        <v>13636</v>
      </c>
      <c r="L52">
        <v>416</v>
      </c>
      <c r="M52">
        <v>2329</v>
      </c>
      <c r="U52" s="126">
        <v>52900</v>
      </c>
      <c r="V52">
        <v>0</v>
      </c>
      <c r="W52">
        <v>0</v>
      </c>
      <c r="X52">
        <v>0</v>
      </c>
      <c r="Y52">
        <v>67</v>
      </c>
      <c r="Z52">
        <v>-8</v>
      </c>
      <c r="AA52">
        <v>266</v>
      </c>
    </row>
    <row r="53" spans="1:27" x14ac:dyDescent="0.25">
      <c r="A53">
        <v>1927</v>
      </c>
      <c r="B53">
        <v>1185</v>
      </c>
      <c r="C53">
        <v>11369</v>
      </c>
      <c r="D53">
        <v>14.55</v>
      </c>
      <c r="E53">
        <v>1611</v>
      </c>
      <c r="F53">
        <v>263.35000000000002</v>
      </c>
      <c r="G53">
        <v>55500</v>
      </c>
      <c r="H53">
        <v>-49.8</v>
      </c>
      <c r="I53">
        <v>202.25</v>
      </c>
      <c r="J53">
        <v>13.75</v>
      </c>
      <c r="K53">
        <v>62306</v>
      </c>
      <c r="L53">
        <v>2838</v>
      </c>
      <c r="M53">
        <v>15211</v>
      </c>
      <c r="U53" s="126">
        <v>53000</v>
      </c>
      <c r="V53">
        <v>1503</v>
      </c>
      <c r="W53">
        <v>-5</v>
      </c>
      <c r="X53">
        <v>7</v>
      </c>
      <c r="Y53">
        <v>5390</v>
      </c>
      <c r="Z53">
        <v>666</v>
      </c>
      <c r="AA53">
        <v>12507</v>
      </c>
    </row>
    <row r="54" spans="1:27" x14ac:dyDescent="0.25">
      <c r="A54">
        <v>583</v>
      </c>
      <c r="B54">
        <v>527</v>
      </c>
      <c r="C54">
        <v>7288</v>
      </c>
      <c r="D54">
        <v>14.15</v>
      </c>
      <c r="E54">
        <v>1519.8</v>
      </c>
      <c r="F54">
        <v>252.55</v>
      </c>
      <c r="G54">
        <v>55600</v>
      </c>
      <c r="H54">
        <v>-53.9</v>
      </c>
      <c r="I54">
        <v>219.4</v>
      </c>
      <c r="J54">
        <v>13.61</v>
      </c>
      <c r="K54">
        <v>18050</v>
      </c>
      <c r="L54">
        <v>892</v>
      </c>
      <c r="M54">
        <v>2185</v>
      </c>
      <c r="U54" s="126">
        <v>53100</v>
      </c>
      <c r="V54">
        <v>0</v>
      </c>
      <c r="W54">
        <v>0</v>
      </c>
      <c r="X54">
        <v>0</v>
      </c>
      <c r="Y54">
        <v>33</v>
      </c>
      <c r="Z54">
        <v>18</v>
      </c>
      <c r="AA54">
        <v>156</v>
      </c>
    </row>
    <row r="55" spans="1:27" x14ac:dyDescent="0.25">
      <c r="A55">
        <v>964</v>
      </c>
      <c r="B55">
        <v>845</v>
      </c>
      <c r="C55">
        <v>17552</v>
      </c>
      <c r="D55">
        <v>14.35</v>
      </c>
      <c r="E55">
        <v>1452.7</v>
      </c>
      <c r="F55">
        <v>251.8</v>
      </c>
      <c r="G55">
        <v>55700</v>
      </c>
      <c r="H55">
        <v>-58.75</v>
      </c>
      <c r="I55">
        <v>238.45</v>
      </c>
      <c r="J55">
        <v>13.49</v>
      </c>
      <c r="K55">
        <v>30391</v>
      </c>
      <c r="L55">
        <v>3040</v>
      </c>
      <c r="M55">
        <v>4099</v>
      </c>
      <c r="U55" s="126">
        <v>53200</v>
      </c>
      <c r="V55">
        <v>1</v>
      </c>
      <c r="W55">
        <v>0</v>
      </c>
      <c r="X55">
        <v>0</v>
      </c>
      <c r="Y55">
        <v>58</v>
      </c>
      <c r="Z55">
        <v>25</v>
      </c>
      <c r="AA55">
        <v>179</v>
      </c>
    </row>
    <row r="56" spans="1:27" x14ac:dyDescent="0.25">
      <c r="A56">
        <v>1186</v>
      </c>
      <c r="B56">
        <v>1026</v>
      </c>
      <c r="C56">
        <v>21670</v>
      </c>
      <c r="D56">
        <v>14.3</v>
      </c>
      <c r="E56">
        <v>1378</v>
      </c>
      <c r="F56">
        <v>253.45</v>
      </c>
      <c r="G56">
        <v>55800</v>
      </c>
      <c r="H56">
        <v>-67.7</v>
      </c>
      <c r="I56">
        <v>256</v>
      </c>
      <c r="J56">
        <v>13.3</v>
      </c>
      <c r="K56">
        <v>52157</v>
      </c>
      <c r="L56">
        <v>2459</v>
      </c>
      <c r="M56">
        <v>5051</v>
      </c>
      <c r="U56" s="126">
        <v>53300</v>
      </c>
      <c r="V56">
        <v>0</v>
      </c>
      <c r="W56">
        <v>0</v>
      </c>
      <c r="X56">
        <v>0</v>
      </c>
      <c r="Y56">
        <v>27</v>
      </c>
      <c r="Z56">
        <v>-3</v>
      </c>
      <c r="AA56">
        <v>211</v>
      </c>
    </row>
    <row r="57" spans="1:27" x14ac:dyDescent="0.25">
      <c r="A57">
        <v>1219</v>
      </c>
      <c r="B57">
        <v>1083</v>
      </c>
      <c r="C57">
        <v>22576</v>
      </c>
      <c r="D57">
        <v>13.91</v>
      </c>
      <c r="E57">
        <v>1290.0999999999999</v>
      </c>
      <c r="F57">
        <v>237.2</v>
      </c>
      <c r="G57">
        <v>55900</v>
      </c>
      <c r="H57">
        <v>-70.400000000000006</v>
      </c>
      <c r="I57">
        <v>282</v>
      </c>
      <c r="J57">
        <v>13.27</v>
      </c>
      <c r="K57">
        <v>51568</v>
      </c>
      <c r="L57">
        <v>2263</v>
      </c>
      <c r="M57">
        <v>3779</v>
      </c>
      <c r="U57" s="126">
        <v>53400</v>
      </c>
      <c r="V57">
        <v>0</v>
      </c>
      <c r="W57">
        <v>0</v>
      </c>
      <c r="X57">
        <v>0</v>
      </c>
      <c r="Y57">
        <v>121</v>
      </c>
      <c r="Z57">
        <v>1</v>
      </c>
      <c r="AA57">
        <v>200</v>
      </c>
    </row>
    <row r="58" spans="1:27" x14ac:dyDescent="0.25">
      <c r="A58">
        <v>8742</v>
      </c>
      <c r="B58">
        <v>2682</v>
      </c>
      <c r="C58">
        <v>95458</v>
      </c>
      <c r="D58">
        <v>14.12</v>
      </c>
      <c r="E58">
        <v>1230</v>
      </c>
      <c r="F58">
        <v>244.3</v>
      </c>
      <c r="G58">
        <v>56000</v>
      </c>
      <c r="H58">
        <v>-78.3</v>
      </c>
      <c r="I58">
        <v>306</v>
      </c>
      <c r="J58">
        <v>13.16</v>
      </c>
      <c r="K58">
        <v>167667</v>
      </c>
      <c r="L58">
        <v>4418</v>
      </c>
      <c r="M58">
        <v>28942</v>
      </c>
      <c r="U58" s="126">
        <v>53500</v>
      </c>
      <c r="V58">
        <v>260</v>
      </c>
      <c r="W58">
        <v>0</v>
      </c>
      <c r="X58">
        <v>0</v>
      </c>
      <c r="Y58">
        <v>2746</v>
      </c>
      <c r="Z58">
        <v>173</v>
      </c>
      <c r="AA58">
        <v>4162</v>
      </c>
    </row>
    <row r="59" spans="1:27" x14ac:dyDescent="0.25">
      <c r="A59">
        <v>1335</v>
      </c>
      <c r="B59">
        <v>947</v>
      </c>
      <c r="C59">
        <v>33365</v>
      </c>
      <c r="D59">
        <v>13.96</v>
      </c>
      <c r="E59">
        <v>1155.45</v>
      </c>
      <c r="F59">
        <v>233.6</v>
      </c>
      <c r="G59">
        <v>56100</v>
      </c>
      <c r="H59">
        <v>-96.6</v>
      </c>
      <c r="I59">
        <v>321.60000000000002</v>
      </c>
      <c r="J59">
        <v>12.81</v>
      </c>
      <c r="K59">
        <v>49403</v>
      </c>
      <c r="L59">
        <v>1507</v>
      </c>
      <c r="M59">
        <v>2756</v>
      </c>
      <c r="U59" s="126">
        <v>53600</v>
      </c>
      <c r="V59">
        <v>4</v>
      </c>
      <c r="W59">
        <v>0</v>
      </c>
      <c r="X59">
        <v>0</v>
      </c>
      <c r="Y59">
        <v>404</v>
      </c>
      <c r="Z59">
        <v>217</v>
      </c>
      <c r="AA59">
        <v>445</v>
      </c>
    </row>
    <row r="60" spans="1:27" x14ac:dyDescent="0.25">
      <c r="A60">
        <v>2220</v>
      </c>
      <c r="B60">
        <v>1143</v>
      </c>
      <c r="C60">
        <v>47972</v>
      </c>
      <c r="D60">
        <v>13.5</v>
      </c>
      <c r="E60">
        <v>1069.05</v>
      </c>
      <c r="F60">
        <v>210.15</v>
      </c>
      <c r="G60">
        <v>56200</v>
      </c>
      <c r="H60">
        <v>-93.75</v>
      </c>
      <c r="I60">
        <v>361.4</v>
      </c>
      <c r="J60">
        <v>12.97</v>
      </c>
      <c r="K60">
        <v>59000</v>
      </c>
      <c r="L60">
        <v>2140</v>
      </c>
      <c r="M60">
        <v>4633</v>
      </c>
      <c r="U60" s="126">
        <v>53700</v>
      </c>
      <c r="V60">
        <v>0</v>
      </c>
      <c r="W60">
        <v>0</v>
      </c>
      <c r="X60">
        <v>0</v>
      </c>
      <c r="Y60">
        <v>282</v>
      </c>
      <c r="Z60">
        <v>145</v>
      </c>
      <c r="AA60">
        <v>784</v>
      </c>
    </row>
    <row r="61" spans="1:27" x14ac:dyDescent="0.25">
      <c r="A61">
        <v>2616</v>
      </c>
      <c r="B61">
        <v>78</v>
      </c>
      <c r="C61">
        <v>44632</v>
      </c>
      <c r="D61">
        <v>13.69</v>
      </c>
      <c r="E61">
        <v>1014</v>
      </c>
      <c r="F61">
        <v>218.1</v>
      </c>
      <c r="G61">
        <v>56300</v>
      </c>
      <c r="H61">
        <v>-104.45</v>
      </c>
      <c r="I61">
        <v>388.55</v>
      </c>
      <c r="J61">
        <v>12.79</v>
      </c>
      <c r="K61">
        <v>54853</v>
      </c>
      <c r="L61">
        <v>766</v>
      </c>
      <c r="M61">
        <v>4858</v>
      </c>
      <c r="U61" s="126">
        <v>53800</v>
      </c>
      <c r="V61">
        <v>3</v>
      </c>
      <c r="W61">
        <v>0</v>
      </c>
      <c r="X61">
        <v>0</v>
      </c>
      <c r="Y61">
        <v>358</v>
      </c>
      <c r="Z61">
        <v>-29</v>
      </c>
      <c r="AA61">
        <v>794</v>
      </c>
    </row>
    <row r="62" spans="1:27" x14ac:dyDescent="0.25">
      <c r="A62">
        <v>2897</v>
      </c>
      <c r="B62">
        <v>-1291</v>
      </c>
      <c r="C62">
        <v>41932</v>
      </c>
      <c r="D62">
        <v>13.28</v>
      </c>
      <c r="E62">
        <v>933</v>
      </c>
      <c r="F62">
        <v>197</v>
      </c>
      <c r="G62">
        <v>56400</v>
      </c>
      <c r="H62">
        <v>-119.8</v>
      </c>
      <c r="I62">
        <v>415.45</v>
      </c>
      <c r="J62">
        <v>12.58</v>
      </c>
      <c r="K62">
        <v>39972</v>
      </c>
      <c r="L62">
        <v>-240</v>
      </c>
      <c r="M62">
        <v>3617</v>
      </c>
      <c r="U62" s="126">
        <v>53900</v>
      </c>
      <c r="V62">
        <v>4</v>
      </c>
      <c r="W62">
        <v>0</v>
      </c>
      <c r="X62">
        <v>0</v>
      </c>
      <c r="Y62">
        <v>338</v>
      </c>
      <c r="Z62">
        <v>-81</v>
      </c>
      <c r="AA62">
        <v>625</v>
      </c>
    </row>
    <row r="63" spans="1:27" x14ac:dyDescent="0.25">
      <c r="A63">
        <v>13305</v>
      </c>
      <c r="B63">
        <v>-1207</v>
      </c>
      <c r="C63">
        <v>126330</v>
      </c>
      <c r="D63">
        <v>13.34</v>
      </c>
      <c r="E63">
        <v>876.45</v>
      </c>
      <c r="F63">
        <v>196.6</v>
      </c>
      <c r="G63">
        <v>56500</v>
      </c>
      <c r="H63">
        <v>-124.7</v>
      </c>
      <c r="I63">
        <v>451</v>
      </c>
      <c r="J63">
        <v>12.5</v>
      </c>
      <c r="K63">
        <v>92202</v>
      </c>
      <c r="L63">
        <v>904</v>
      </c>
      <c r="M63">
        <v>21040</v>
      </c>
      <c r="U63" s="126">
        <v>54000</v>
      </c>
      <c r="V63">
        <v>1072</v>
      </c>
      <c r="W63">
        <v>-50</v>
      </c>
      <c r="X63">
        <v>107</v>
      </c>
      <c r="Y63">
        <v>5771</v>
      </c>
      <c r="Z63">
        <v>208</v>
      </c>
      <c r="AA63">
        <v>12419</v>
      </c>
    </row>
    <row r="64" spans="1:27" x14ac:dyDescent="0.25">
      <c r="A64">
        <v>4283</v>
      </c>
      <c r="B64">
        <v>428</v>
      </c>
      <c r="C64">
        <v>47847</v>
      </c>
      <c r="D64">
        <v>13.33</v>
      </c>
      <c r="E64">
        <v>818.9</v>
      </c>
      <c r="F64">
        <v>193.15</v>
      </c>
      <c r="G64">
        <v>56600</v>
      </c>
      <c r="H64">
        <v>-127.2</v>
      </c>
      <c r="I64">
        <v>493.9</v>
      </c>
      <c r="J64">
        <v>12.52</v>
      </c>
      <c r="K64">
        <v>30729</v>
      </c>
      <c r="L64">
        <v>1025</v>
      </c>
      <c r="M64">
        <v>4430</v>
      </c>
      <c r="U64" s="126">
        <v>54100</v>
      </c>
      <c r="V64">
        <v>0</v>
      </c>
      <c r="W64">
        <v>0</v>
      </c>
      <c r="X64">
        <v>0</v>
      </c>
      <c r="Y64">
        <v>196</v>
      </c>
      <c r="Z64">
        <v>-25</v>
      </c>
      <c r="AA64">
        <v>507</v>
      </c>
    </row>
    <row r="65" spans="1:27" x14ac:dyDescent="0.25">
      <c r="A65">
        <v>4118</v>
      </c>
      <c r="B65">
        <v>75</v>
      </c>
      <c r="C65">
        <v>33527</v>
      </c>
      <c r="D65">
        <v>13.05</v>
      </c>
      <c r="E65">
        <v>750.05</v>
      </c>
      <c r="F65">
        <v>174.6</v>
      </c>
      <c r="G65">
        <v>56700</v>
      </c>
      <c r="H65">
        <v>-135.94999999999999</v>
      </c>
      <c r="I65">
        <v>534.15</v>
      </c>
      <c r="J65">
        <v>12.43</v>
      </c>
      <c r="K65">
        <v>20932</v>
      </c>
      <c r="L65">
        <v>1255</v>
      </c>
      <c r="M65">
        <v>4995</v>
      </c>
      <c r="U65" s="126">
        <v>54200</v>
      </c>
      <c r="V65">
        <v>0</v>
      </c>
      <c r="W65">
        <v>0</v>
      </c>
      <c r="X65">
        <v>0</v>
      </c>
      <c r="Y65">
        <v>207</v>
      </c>
      <c r="Z65">
        <v>-36</v>
      </c>
      <c r="AA65">
        <v>540</v>
      </c>
    </row>
    <row r="66" spans="1:27" x14ac:dyDescent="0.25">
      <c r="A66">
        <v>5920</v>
      </c>
      <c r="B66">
        <v>-34</v>
      </c>
      <c r="C66">
        <v>48027</v>
      </c>
      <c r="D66">
        <v>13.07</v>
      </c>
      <c r="E66">
        <v>698.65</v>
      </c>
      <c r="F66">
        <v>171.2</v>
      </c>
      <c r="G66">
        <v>56800</v>
      </c>
      <c r="H66">
        <v>-149.55000000000001</v>
      </c>
      <c r="I66">
        <v>568.04999999999995</v>
      </c>
      <c r="J66">
        <v>12.17</v>
      </c>
      <c r="K66">
        <v>14883</v>
      </c>
      <c r="L66">
        <v>935</v>
      </c>
      <c r="M66">
        <v>4889</v>
      </c>
      <c r="U66" s="126">
        <v>54300</v>
      </c>
      <c r="V66">
        <v>1</v>
      </c>
      <c r="W66">
        <v>0</v>
      </c>
      <c r="X66">
        <v>0</v>
      </c>
      <c r="Y66">
        <v>509</v>
      </c>
      <c r="Z66">
        <v>27</v>
      </c>
      <c r="AA66">
        <v>721</v>
      </c>
    </row>
    <row r="67" spans="1:27" x14ac:dyDescent="0.25">
      <c r="A67">
        <v>5803</v>
      </c>
      <c r="B67">
        <v>191</v>
      </c>
      <c r="C67">
        <v>28029</v>
      </c>
      <c r="D67">
        <v>12.97</v>
      </c>
      <c r="E67">
        <v>643.6</v>
      </c>
      <c r="F67">
        <v>162.6</v>
      </c>
      <c r="G67">
        <v>56900</v>
      </c>
      <c r="H67">
        <v>-154.44999999999999</v>
      </c>
      <c r="I67">
        <v>617.9</v>
      </c>
      <c r="J67">
        <v>12.18</v>
      </c>
      <c r="K67">
        <v>9236</v>
      </c>
      <c r="L67">
        <v>1320</v>
      </c>
      <c r="M67">
        <v>4451</v>
      </c>
      <c r="U67" s="126">
        <v>54400</v>
      </c>
      <c r="V67">
        <v>10</v>
      </c>
      <c r="W67">
        <v>0</v>
      </c>
      <c r="X67">
        <v>3</v>
      </c>
      <c r="Y67">
        <v>365</v>
      </c>
      <c r="Z67">
        <v>103</v>
      </c>
      <c r="AA67">
        <v>727</v>
      </c>
    </row>
    <row r="68" spans="1:27" x14ac:dyDescent="0.25">
      <c r="A68">
        <v>27988</v>
      </c>
      <c r="B68">
        <v>-2870</v>
      </c>
      <c r="C68">
        <v>117156</v>
      </c>
      <c r="D68">
        <v>12.85</v>
      </c>
      <c r="E68">
        <v>590</v>
      </c>
      <c r="F68">
        <v>152.85</v>
      </c>
      <c r="G68">
        <v>57000</v>
      </c>
      <c r="H68">
        <v>-160.1</v>
      </c>
      <c r="I68">
        <v>665</v>
      </c>
      <c r="J68">
        <v>12.09</v>
      </c>
      <c r="K68">
        <v>46265</v>
      </c>
      <c r="L68">
        <v>1599</v>
      </c>
      <c r="M68">
        <v>28710</v>
      </c>
      <c r="U68" s="126">
        <v>54500</v>
      </c>
      <c r="V68">
        <v>122</v>
      </c>
      <c r="W68">
        <v>1</v>
      </c>
      <c r="X68">
        <v>11</v>
      </c>
      <c r="Y68">
        <v>4175</v>
      </c>
      <c r="Z68">
        <v>1074</v>
      </c>
      <c r="AA68">
        <v>6939</v>
      </c>
    </row>
    <row r="69" spans="1:27" x14ac:dyDescent="0.25">
      <c r="A69">
        <v>5203</v>
      </c>
      <c r="B69">
        <v>-286</v>
      </c>
      <c r="C69">
        <v>22349</v>
      </c>
      <c r="D69">
        <v>12.56</v>
      </c>
      <c r="E69">
        <v>530.25</v>
      </c>
      <c r="F69">
        <v>133.25</v>
      </c>
      <c r="G69">
        <v>57100</v>
      </c>
      <c r="H69">
        <v>-175.35</v>
      </c>
      <c r="I69">
        <v>710.1</v>
      </c>
      <c r="J69">
        <v>11.9</v>
      </c>
      <c r="K69">
        <v>3888</v>
      </c>
      <c r="L69">
        <v>-125</v>
      </c>
      <c r="M69">
        <v>2441</v>
      </c>
      <c r="U69" s="126">
        <v>54600</v>
      </c>
      <c r="V69">
        <v>2</v>
      </c>
      <c r="W69">
        <v>0</v>
      </c>
      <c r="X69">
        <v>0</v>
      </c>
      <c r="Y69">
        <v>315</v>
      </c>
      <c r="Z69">
        <v>60</v>
      </c>
      <c r="AA69">
        <v>913</v>
      </c>
    </row>
    <row r="70" spans="1:27" x14ac:dyDescent="0.25">
      <c r="A70">
        <v>7480</v>
      </c>
      <c r="B70">
        <v>-519</v>
      </c>
      <c r="C70">
        <v>29111</v>
      </c>
      <c r="D70">
        <v>12.49</v>
      </c>
      <c r="E70">
        <v>484.5</v>
      </c>
      <c r="F70">
        <v>124.1</v>
      </c>
      <c r="G70">
        <v>57200</v>
      </c>
      <c r="H70">
        <v>-196.75</v>
      </c>
      <c r="I70">
        <v>760</v>
      </c>
      <c r="J70">
        <v>11.75</v>
      </c>
      <c r="K70">
        <v>3565</v>
      </c>
      <c r="L70">
        <v>-194</v>
      </c>
      <c r="M70">
        <v>3740</v>
      </c>
      <c r="U70" s="126">
        <v>54700</v>
      </c>
      <c r="V70">
        <v>0</v>
      </c>
      <c r="W70">
        <v>0</v>
      </c>
      <c r="X70">
        <v>0</v>
      </c>
      <c r="Y70">
        <v>163</v>
      </c>
      <c r="Z70">
        <v>8</v>
      </c>
      <c r="AA70">
        <v>844</v>
      </c>
    </row>
    <row r="71" spans="1:27" x14ac:dyDescent="0.25">
      <c r="A71">
        <v>6790</v>
      </c>
      <c r="B71">
        <v>-100</v>
      </c>
      <c r="C71">
        <v>23998</v>
      </c>
      <c r="D71">
        <v>12.71</v>
      </c>
      <c r="E71">
        <v>455</v>
      </c>
      <c r="F71">
        <v>130.55000000000001</v>
      </c>
      <c r="G71">
        <v>57300</v>
      </c>
      <c r="H71">
        <v>-181.35</v>
      </c>
      <c r="I71">
        <v>834.35</v>
      </c>
      <c r="J71">
        <v>12.05</v>
      </c>
      <c r="K71">
        <v>1474</v>
      </c>
      <c r="L71">
        <v>-229</v>
      </c>
      <c r="M71">
        <v>3392</v>
      </c>
      <c r="U71" s="126">
        <v>54800</v>
      </c>
      <c r="V71">
        <v>0</v>
      </c>
      <c r="W71">
        <v>0</v>
      </c>
      <c r="X71">
        <v>0</v>
      </c>
      <c r="Y71">
        <v>288</v>
      </c>
      <c r="Z71">
        <v>53</v>
      </c>
      <c r="AA71">
        <v>1573</v>
      </c>
    </row>
    <row r="72" spans="1:27" x14ac:dyDescent="0.25">
      <c r="A72">
        <v>7918</v>
      </c>
      <c r="B72">
        <v>133</v>
      </c>
      <c r="C72">
        <v>19335</v>
      </c>
      <c r="D72">
        <v>12.54</v>
      </c>
      <c r="E72">
        <v>408.95</v>
      </c>
      <c r="F72">
        <v>115.55</v>
      </c>
      <c r="G72">
        <v>57400</v>
      </c>
      <c r="H72">
        <v>-196.85</v>
      </c>
      <c r="I72">
        <v>884.45</v>
      </c>
      <c r="J72">
        <v>11.8</v>
      </c>
      <c r="K72">
        <v>1169</v>
      </c>
      <c r="L72">
        <v>-196</v>
      </c>
      <c r="M72">
        <v>4904</v>
      </c>
      <c r="U72" s="126">
        <v>54900</v>
      </c>
      <c r="V72">
        <v>0</v>
      </c>
      <c r="W72">
        <v>0</v>
      </c>
      <c r="X72">
        <v>0</v>
      </c>
      <c r="Y72">
        <v>456</v>
      </c>
      <c r="Z72">
        <v>-10</v>
      </c>
      <c r="AA72">
        <v>879</v>
      </c>
    </row>
    <row r="73" spans="1:27" x14ac:dyDescent="0.25">
      <c r="A73">
        <v>71207</v>
      </c>
      <c r="B73">
        <v>-2051</v>
      </c>
      <c r="C73">
        <v>89847</v>
      </c>
      <c r="D73">
        <v>12.31</v>
      </c>
      <c r="E73">
        <v>362.75</v>
      </c>
      <c r="F73">
        <v>99.65</v>
      </c>
      <c r="G73">
        <v>57500</v>
      </c>
      <c r="H73">
        <v>-207.7</v>
      </c>
      <c r="I73">
        <v>935</v>
      </c>
      <c r="J73">
        <v>11.49</v>
      </c>
      <c r="K73">
        <v>13889</v>
      </c>
      <c r="L73">
        <v>-1203</v>
      </c>
      <c r="M73">
        <v>55725</v>
      </c>
      <c r="U73" s="126">
        <v>55000</v>
      </c>
      <c r="V73">
        <v>2043</v>
      </c>
      <c r="W73">
        <v>-44</v>
      </c>
      <c r="X73">
        <v>237</v>
      </c>
      <c r="Y73">
        <v>7420</v>
      </c>
      <c r="Z73">
        <v>316</v>
      </c>
      <c r="AA73">
        <v>17092</v>
      </c>
    </row>
    <row r="74" spans="1:27" x14ac:dyDescent="0.25">
      <c r="A74">
        <v>8137</v>
      </c>
      <c r="B74">
        <v>-60</v>
      </c>
      <c r="C74">
        <v>22121</v>
      </c>
      <c r="D74">
        <v>12.37</v>
      </c>
      <c r="E74">
        <v>332.2</v>
      </c>
      <c r="F74">
        <v>95.15</v>
      </c>
      <c r="G74">
        <v>57600</v>
      </c>
      <c r="H74">
        <v>-225.4</v>
      </c>
      <c r="I74">
        <v>1001</v>
      </c>
      <c r="J74">
        <v>11.45</v>
      </c>
      <c r="K74">
        <v>1167</v>
      </c>
      <c r="L74">
        <v>-236</v>
      </c>
      <c r="M74">
        <v>2685</v>
      </c>
      <c r="U74" s="126">
        <v>55100</v>
      </c>
      <c r="V74">
        <v>13</v>
      </c>
      <c r="W74">
        <v>0</v>
      </c>
      <c r="X74">
        <v>1</v>
      </c>
      <c r="Y74">
        <v>1165</v>
      </c>
      <c r="Z74">
        <v>25</v>
      </c>
      <c r="AA74">
        <v>4750</v>
      </c>
    </row>
    <row r="75" spans="1:27" x14ac:dyDescent="0.25">
      <c r="A75">
        <v>10774</v>
      </c>
      <c r="B75">
        <v>251</v>
      </c>
      <c r="C75">
        <v>22138</v>
      </c>
      <c r="D75">
        <v>12.35</v>
      </c>
      <c r="E75">
        <v>300.8</v>
      </c>
      <c r="F75">
        <v>88.25</v>
      </c>
      <c r="G75">
        <v>57700</v>
      </c>
      <c r="H75">
        <v>-205.2</v>
      </c>
      <c r="I75">
        <v>1090</v>
      </c>
      <c r="J75">
        <v>11.89</v>
      </c>
      <c r="K75">
        <v>460</v>
      </c>
      <c r="L75">
        <v>-94</v>
      </c>
      <c r="M75">
        <v>4639</v>
      </c>
      <c r="U75" s="126">
        <v>55200</v>
      </c>
      <c r="V75">
        <v>10</v>
      </c>
      <c r="W75">
        <v>0</v>
      </c>
      <c r="X75">
        <v>0</v>
      </c>
      <c r="Y75">
        <v>1148</v>
      </c>
      <c r="Z75">
        <v>25</v>
      </c>
      <c r="AA75">
        <v>2748</v>
      </c>
    </row>
    <row r="76" spans="1:27" x14ac:dyDescent="0.25">
      <c r="A76">
        <v>9573</v>
      </c>
      <c r="B76">
        <v>176</v>
      </c>
      <c r="C76">
        <v>23575</v>
      </c>
      <c r="D76">
        <v>12.25</v>
      </c>
      <c r="E76">
        <v>268.10000000000002</v>
      </c>
      <c r="F76">
        <v>78.2</v>
      </c>
      <c r="G76">
        <v>57800</v>
      </c>
      <c r="H76">
        <v>-233.85</v>
      </c>
      <c r="I76">
        <v>1150.7</v>
      </c>
      <c r="J76">
        <v>11.63</v>
      </c>
      <c r="K76">
        <v>399</v>
      </c>
      <c r="L76">
        <v>-129</v>
      </c>
      <c r="M76">
        <v>4297</v>
      </c>
      <c r="U76" s="126">
        <v>55300</v>
      </c>
      <c r="V76">
        <v>22</v>
      </c>
      <c r="W76">
        <v>-1</v>
      </c>
      <c r="X76">
        <v>2</v>
      </c>
      <c r="Y76">
        <v>1131</v>
      </c>
      <c r="Z76">
        <v>18</v>
      </c>
      <c r="AA76">
        <v>1722</v>
      </c>
    </row>
    <row r="77" spans="1:27" x14ac:dyDescent="0.25">
      <c r="A77">
        <v>6897</v>
      </c>
      <c r="B77">
        <v>350</v>
      </c>
      <c r="C77">
        <v>18035</v>
      </c>
      <c r="D77">
        <v>12.21</v>
      </c>
      <c r="E77">
        <v>240</v>
      </c>
      <c r="F77">
        <v>71.400000000000006</v>
      </c>
      <c r="G77">
        <v>57900</v>
      </c>
      <c r="H77">
        <v>-232.15</v>
      </c>
      <c r="I77">
        <v>1215.8499999999999</v>
      </c>
      <c r="J77">
        <v>11.4</v>
      </c>
      <c r="K77">
        <v>3967</v>
      </c>
      <c r="L77">
        <v>-940</v>
      </c>
      <c r="M77">
        <v>5060</v>
      </c>
      <c r="U77" s="126">
        <v>55400</v>
      </c>
      <c r="V77">
        <v>17</v>
      </c>
      <c r="W77">
        <v>0</v>
      </c>
      <c r="X77">
        <v>0</v>
      </c>
      <c r="Y77">
        <v>893</v>
      </c>
      <c r="Z77">
        <v>-55</v>
      </c>
      <c r="AA77">
        <v>1507</v>
      </c>
    </row>
    <row r="78" spans="1:27" x14ac:dyDescent="0.25">
      <c r="A78">
        <v>51042</v>
      </c>
      <c r="B78">
        <v>657</v>
      </c>
      <c r="C78">
        <v>112512</v>
      </c>
      <c r="D78">
        <v>12.11</v>
      </c>
      <c r="E78">
        <v>212.1</v>
      </c>
      <c r="F78">
        <v>61.05</v>
      </c>
      <c r="G78">
        <v>58000</v>
      </c>
      <c r="H78">
        <v>-239.05</v>
      </c>
      <c r="I78">
        <v>1292.0999999999999</v>
      </c>
      <c r="J78">
        <v>11.38</v>
      </c>
      <c r="K78">
        <v>6413</v>
      </c>
      <c r="L78">
        <v>-440</v>
      </c>
      <c r="M78">
        <v>27020</v>
      </c>
      <c r="U78" s="126">
        <v>55500</v>
      </c>
      <c r="V78">
        <v>507</v>
      </c>
      <c r="W78">
        <v>8</v>
      </c>
      <c r="X78">
        <v>49</v>
      </c>
      <c r="Y78">
        <v>7653</v>
      </c>
      <c r="Z78">
        <v>1774</v>
      </c>
      <c r="AA78">
        <v>10051</v>
      </c>
    </row>
    <row r="79" spans="1:27" x14ac:dyDescent="0.25">
      <c r="A79">
        <v>5071</v>
      </c>
      <c r="B79">
        <v>894</v>
      </c>
      <c r="C79">
        <v>20841</v>
      </c>
      <c r="D79">
        <v>12.14</v>
      </c>
      <c r="E79">
        <v>191</v>
      </c>
      <c r="F79">
        <v>55.65</v>
      </c>
      <c r="G79">
        <v>58100</v>
      </c>
      <c r="H79">
        <v>-237.75</v>
      </c>
      <c r="I79">
        <v>1380</v>
      </c>
      <c r="J79">
        <v>11.63</v>
      </c>
      <c r="K79">
        <v>134</v>
      </c>
      <c r="L79">
        <v>-42</v>
      </c>
      <c r="M79">
        <v>1399</v>
      </c>
      <c r="U79" s="126">
        <v>55600</v>
      </c>
      <c r="V79">
        <v>54</v>
      </c>
      <c r="W79">
        <v>0</v>
      </c>
      <c r="X79">
        <v>4</v>
      </c>
      <c r="Y79">
        <v>1029</v>
      </c>
      <c r="Z79">
        <v>143</v>
      </c>
      <c r="AA79">
        <v>1819</v>
      </c>
    </row>
    <row r="80" spans="1:27" x14ac:dyDescent="0.25">
      <c r="A80">
        <v>6203</v>
      </c>
      <c r="B80">
        <v>1245</v>
      </c>
      <c r="C80">
        <v>20747</v>
      </c>
      <c r="D80">
        <v>12.12</v>
      </c>
      <c r="E80">
        <v>170</v>
      </c>
      <c r="F80">
        <v>49.85</v>
      </c>
      <c r="G80">
        <v>58200</v>
      </c>
      <c r="H80">
        <v>-194.75</v>
      </c>
      <c r="I80">
        <v>1444.6</v>
      </c>
      <c r="J80">
        <v>11.17</v>
      </c>
      <c r="K80">
        <v>698</v>
      </c>
      <c r="L80">
        <v>-184</v>
      </c>
      <c r="M80">
        <v>1904</v>
      </c>
      <c r="U80" s="126">
        <v>55700</v>
      </c>
      <c r="V80">
        <v>17</v>
      </c>
      <c r="W80">
        <v>0</v>
      </c>
      <c r="X80">
        <v>0</v>
      </c>
      <c r="Y80">
        <v>1318</v>
      </c>
      <c r="Z80">
        <v>140</v>
      </c>
      <c r="AA80">
        <v>1413</v>
      </c>
    </row>
    <row r="81" spans="1:27" x14ac:dyDescent="0.25">
      <c r="A81">
        <v>5261</v>
      </c>
      <c r="B81">
        <v>645</v>
      </c>
      <c r="C81">
        <v>19243</v>
      </c>
      <c r="D81">
        <v>12.14</v>
      </c>
      <c r="E81">
        <v>152.15</v>
      </c>
      <c r="F81">
        <v>44.9</v>
      </c>
      <c r="G81">
        <v>58300</v>
      </c>
      <c r="H81">
        <v>-110.2</v>
      </c>
      <c r="I81">
        <v>1692.1</v>
      </c>
      <c r="J81">
        <v>15.75</v>
      </c>
      <c r="K81">
        <v>47</v>
      </c>
      <c r="L81">
        <v>-16</v>
      </c>
      <c r="M81">
        <v>1911</v>
      </c>
      <c r="U81" s="126">
        <v>55800</v>
      </c>
      <c r="V81">
        <v>60</v>
      </c>
      <c r="W81">
        <v>0</v>
      </c>
      <c r="X81">
        <v>0</v>
      </c>
      <c r="Y81">
        <v>1418</v>
      </c>
      <c r="Z81">
        <v>63</v>
      </c>
      <c r="AA81">
        <v>1761</v>
      </c>
    </row>
    <row r="82" spans="1:27" x14ac:dyDescent="0.25">
      <c r="A82">
        <v>3985</v>
      </c>
      <c r="B82">
        <v>1</v>
      </c>
      <c r="C82">
        <v>11749</v>
      </c>
      <c r="D82">
        <v>12.05</v>
      </c>
      <c r="E82">
        <v>132.5</v>
      </c>
      <c r="F82">
        <v>36.25</v>
      </c>
      <c r="G82">
        <v>58400</v>
      </c>
      <c r="H82">
        <v>-208.15</v>
      </c>
      <c r="I82">
        <v>1675</v>
      </c>
      <c r="J82">
        <v>13.16</v>
      </c>
      <c r="K82">
        <v>35</v>
      </c>
      <c r="L82">
        <v>-13</v>
      </c>
      <c r="M82">
        <v>1063</v>
      </c>
      <c r="U82" s="126">
        <v>55900</v>
      </c>
      <c r="V82">
        <v>74</v>
      </c>
      <c r="W82">
        <v>-1</v>
      </c>
      <c r="X82">
        <v>5</v>
      </c>
      <c r="Y82">
        <v>1358</v>
      </c>
      <c r="Z82">
        <v>23</v>
      </c>
      <c r="AA82">
        <v>1004</v>
      </c>
    </row>
    <row r="83" spans="1:27" x14ac:dyDescent="0.25">
      <c r="A83">
        <v>27789</v>
      </c>
      <c r="B83">
        <v>-963</v>
      </c>
      <c r="C83">
        <v>70242</v>
      </c>
      <c r="D83">
        <v>12.12</v>
      </c>
      <c r="E83">
        <v>119.4</v>
      </c>
      <c r="F83">
        <v>34.75</v>
      </c>
      <c r="G83">
        <v>58500</v>
      </c>
      <c r="H83">
        <v>-268.64999999999998</v>
      </c>
      <c r="I83">
        <v>1690</v>
      </c>
      <c r="J83">
        <v>10.86</v>
      </c>
      <c r="K83">
        <v>1552</v>
      </c>
      <c r="L83">
        <v>-698</v>
      </c>
      <c r="M83">
        <v>6553</v>
      </c>
      <c r="U83" s="126">
        <v>56000</v>
      </c>
      <c r="V83">
        <v>4394</v>
      </c>
      <c r="W83">
        <v>95</v>
      </c>
      <c r="X83">
        <v>673</v>
      </c>
      <c r="Y83">
        <v>14752</v>
      </c>
      <c r="Z83">
        <v>325</v>
      </c>
      <c r="AA83">
        <v>22138</v>
      </c>
    </row>
    <row r="84" spans="1:27" x14ac:dyDescent="0.25">
      <c r="A84">
        <v>3156</v>
      </c>
      <c r="B84">
        <v>-559</v>
      </c>
      <c r="C84">
        <v>7619</v>
      </c>
      <c r="D84">
        <v>12.15</v>
      </c>
      <c r="E84">
        <v>106.45</v>
      </c>
      <c r="F84">
        <v>30.45</v>
      </c>
      <c r="G84">
        <v>58600</v>
      </c>
      <c r="H84">
        <v>-133.85</v>
      </c>
      <c r="I84">
        <v>1930</v>
      </c>
      <c r="J84">
        <v>15.84</v>
      </c>
      <c r="K84">
        <v>11</v>
      </c>
      <c r="L84">
        <v>-2</v>
      </c>
      <c r="M84">
        <v>545</v>
      </c>
      <c r="U84" s="126">
        <v>56100</v>
      </c>
      <c r="V84">
        <v>348</v>
      </c>
      <c r="W84">
        <v>-2</v>
      </c>
      <c r="X84">
        <v>11</v>
      </c>
      <c r="Y84">
        <v>1008</v>
      </c>
      <c r="Z84">
        <v>26</v>
      </c>
      <c r="AA84">
        <v>2117</v>
      </c>
    </row>
    <row r="85" spans="1:27" x14ac:dyDescent="0.25">
      <c r="A85">
        <v>2682</v>
      </c>
      <c r="B85">
        <v>-549</v>
      </c>
      <c r="C85">
        <v>6569</v>
      </c>
      <c r="D85">
        <v>12.19</v>
      </c>
      <c r="E85">
        <v>94.9</v>
      </c>
      <c r="F85">
        <v>26.8</v>
      </c>
      <c r="G85">
        <v>58700</v>
      </c>
      <c r="H85">
        <v>113.75</v>
      </c>
      <c r="I85">
        <v>2090</v>
      </c>
      <c r="J85">
        <v>18.05</v>
      </c>
      <c r="K85">
        <v>3</v>
      </c>
      <c r="L85">
        <v>1</v>
      </c>
      <c r="M85">
        <v>394</v>
      </c>
      <c r="U85" s="126">
        <v>56200</v>
      </c>
      <c r="V85">
        <v>293</v>
      </c>
      <c r="W85">
        <v>68</v>
      </c>
      <c r="X85">
        <v>89</v>
      </c>
      <c r="Y85">
        <v>1674</v>
      </c>
      <c r="Z85">
        <v>229</v>
      </c>
      <c r="AA85">
        <v>2191</v>
      </c>
    </row>
    <row r="86" spans="1:27" x14ac:dyDescent="0.25">
      <c r="A86">
        <v>4331</v>
      </c>
      <c r="B86">
        <v>4</v>
      </c>
      <c r="C86">
        <v>9611</v>
      </c>
      <c r="D86">
        <v>12.16</v>
      </c>
      <c r="E86">
        <v>82.65</v>
      </c>
      <c r="F86">
        <v>21</v>
      </c>
      <c r="G86">
        <v>58800</v>
      </c>
      <c r="H86">
        <v>-159.6</v>
      </c>
      <c r="I86">
        <v>2100</v>
      </c>
      <c r="J86">
        <v>16.059999999999999</v>
      </c>
      <c r="K86">
        <v>17</v>
      </c>
      <c r="L86">
        <v>-4</v>
      </c>
      <c r="M86">
        <v>534</v>
      </c>
      <c r="U86" s="126">
        <v>56300</v>
      </c>
      <c r="V86">
        <v>244</v>
      </c>
      <c r="W86">
        <v>60</v>
      </c>
      <c r="X86">
        <v>97</v>
      </c>
      <c r="Y86">
        <v>1770</v>
      </c>
      <c r="Z86">
        <v>387</v>
      </c>
      <c r="AA86">
        <v>2840</v>
      </c>
    </row>
    <row r="87" spans="1:27" x14ac:dyDescent="0.25">
      <c r="A87">
        <v>2079</v>
      </c>
      <c r="B87">
        <v>-363</v>
      </c>
      <c r="C87">
        <v>5885</v>
      </c>
      <c r="D87">
        <v>12.27</v>
      </c>
      <c r="E87">
        <v>75</v>
      </c>
      <c r="F87">
        <v>19.95</v>
      </c>
      <c r="G87">
        <v>58900</v>
      </c>
      <c r="H87">
        <v>333.25</v>
      </c>
      <c r="I87">
        <v>2723.25</v>
      </c>
      <c r="J87">
        <v>29.7</v>
      </c>
      <c r="K87">
        <v>8</v>
      </c>
      <c r="L87">
        <v>-5</v>
      </c>
      <c r="M87">
        <v>618</v>
      </c>
      <c r="U87" s="126">
        <v>56400</v>
      </c>
      <c r="V87">
        <v>364</v>
      </c>
      <c r="W87">
        <v>-3</v>
      </c>
      <c r="X87">
        <v>24</v>
      </c>
      <c r="Y87">
        <v>2427</v>
      </c>
      <c r="Z87">
        <v>-9</v>
      </c>
      <c r="AA87">
        <v>2094</v>
      </c>
    </row>
    <row r="88" spans="1:27" x14ac:dyDescent="0.25">
      <c r="A88">
        <v>33463</v>
      </c>
      <c r="B88">
        <v>-118</v>
      </c>
      <c r="C88">
        <v>63607</v>
      </c>
      <c r="D88">
        <v>12.41</v>
      </c>
      <c r="E88">
        <v>68.849999999999994</v>
      </c>
      <c r="F88">
        <v>18.100000000000001</v>
      </c>
      <c r="G88">
        <v>59000</v>
      </c>
      <c r="H88">
        <v>-289</v>
      </c>
      <c r="I88">
        <v>2155</v>
      </c>
      <c r="J88">
        <v>11.56</v>
      </c>
      <c r="K88">
        <v>716</v>
      </c>
      <c r="L88">
        <v>-152</v>
      </c>
      <c r="M88">
        <v>7821</v>
      </c>
      <c r="U88" s="126">
        <v>56500</v>
      </c>
      <c r="V88">
        <v>5385</v>
      </c>
      <c r="W88">
        <v>140</v>
      </c>
      <c r="X88">
        <v>1073</v>
      </c>
      <c r="Y88">
        <v>10752</v>
      </c>
      <c r="Z88">
        <v>-198</v>
      </c>
      <c r="AA88">
        <v>14906</v>
      </c>
    </row>
    <row r="89" spans="1:27" x14ac:dyDescent="0.25">
      <c r="A89">
        <v>1273</v>
      </c>
      <c r="B89">
        <v>20</v>
      </c>
      <c r="C89">
        <v>3010</v>
      </c>
      <c r="D89">
        <v>12.44</v>
      </c>
      <c r="E89">
        <v>60.9</v>
      </c>
      <c r="F89">
        <v>15.5</v>
      </c>
      <c r="G89">
        <v>59100</v>
      </c>
      <c r="H89">
        <v>-238.25</v>
      </c>
      <c r="I89">
        <v>2259.75</v>
      </c>
      <c r="J89">
        <v>12.24</v>
      </c>
      <c r="K89">
        <v>10</v>
      </c>
      <c r="L89">
        <v>-1</v>
      </c>
      <c r="M89">
        <v>215</v>
      </c>
      <c r="U89" s="126">
        <v>56600</v>
      </c>
      <c r="V89">
        <v>466</v>
      </c>
      <c r="W89">
        <v>36</v>
      </c>
      <c r="X89">
        <v>297</v>
      </c>
      <c r="Y89">
        <v>2564</v>
      </c>
      <c r="Z89">
        <v>-176</v>
      </c>
      <c r="AA89">
        <v>2115</v>
      </c>
    </row>
    <row r="90" spans="1:27" x14ac:dyDescent="0.25">
      <c r="A90">
        <v>2025</v>
      </c>
      <c r="B90">
        <v>-694</v>
      </c>
      <c r="C90">
        <v>7377</v>
      </c>
      <c r="D90">
        <v>12.39</v>
      </c>
      <c r="E90">
        <v>52.2</v>
      </c>
      <c r="F90">
        <v>11.25</v>
      </c>
      <c r="G90">
        <v>59200</v>
      </c>
      <c r="H90">
        <v>0</v>
      </c>
      <c r="I90">
        <v>2100</v>
      </c>
      <c r="J90">
        <v>0</v>
      </c>
      <c r="K90">
        <v>0</v>
      </c>
      <c r="L90">
        <v>0</v>
      </c>
      <c r="M90">
        <v>52</v>
      </c>
      <c r="U90" s="126">
        <v>56700</v>
      </c>
      <c r="V90">
        <v>779</v>
      </c>
      <c r="W90">
        <v>-242</v>
      </c>
      <c r="X90">
        <v>672</v>
      </c>
      <c r="Y90">
        <v>3451</v>
      </c>
      <c r="Z90">
        <v>-159</v>
      </c>
      <c r="AA90">
        <v>3047</v>
      </c>
    </row>
    <row r="91" spans="1:27" x14ac:dyDescent="0.25">
      <c r="A91">
        <v>1717</v>
      </c>
      <c r="B91">
        <v>11</v>
      </c>
      <c r="C91">
        <v>2633</v>
      </c>
      <c r="D91">
        <v>12.71</v>
      </c>
      <c r="E91">
        <v>50.95</v>
      </c>
      <c r="F91">
        <v>12.75</v>
      </c>
      <c r="G91">
        <v>59300</v>
      </c>
      <c r="H91">
        <v>0</v>
      </c>
      <c r="I91">
        <v>1660</v>
      </c>
      <c r="J91">
        <v>8.77</v>
      </c>
      <c r="K91">
        <v>0</v>
      </c>
      <c r="L91">
        <v>0</v>
      </c>
      <c r="M91">
        <v>53</v>
      </c>
      <c r="U91" s="126">
        <v>56800</v>
      </c>
      <c r="V91">
        <v>1767</v>
      </c>
      <c r="W91">
        <v>28</v>
      </c>
      <c r="X91">
        <v>826</v>
      </c>
      <c r="Y91">
        <v>3590</v>
      </c>
      <c r="Z91">
        <v>-197</v>
      </c>
      <c r="AA91">
        <v>3673</v>
      </c>
    </row>
    <row r="92" spans="1:27" x14ac:dyDescent="0.25">
      <c r="A92">
        <v>3769</v>
      </c>
      <c r="B92">
        <v>277</v>
      </c>
      <c r="C92">
        <v>5035</v>
      </c>
      <c r="D92">
        <v>12.89</v>
      </c>
      <c r="E92">
        <v>47.35</v>
      </c>
      <c r="F92">
        <v>12.4</v>
      </c>
      <c r="G92">
        <v>59400</v>
      </c>
      <c r="H92">
        <v>0</v>
      </c>
      <c r="I92">
        <v>1735.5</v>
      </c>
      <c r="J92">
        <v>12.5</v>
      </c>
      <c r="K92">
        <v>0</v>
      </c>
      <c r="L92">
        <v>0</v>
      </c>
      <c r="M92">
        <v>119</v>
      </c>
      <c r="U92" s="126">
        <v>56900</v>
      </c>
      <c r="V92">
        <v>2401</v>
      </c>
      <c r="W92">
        <v>-42</v>
      </c>
      <c r="X92">
        <v>627</v>
      </c>
      <c r="Y92">
        <v>3772</v>
      </c>
      <c r="Z92">
        <v>43</v>
      </c>
      <c r="AA92">
        <v>3825</v>
      </c>
    </row>
    <row r="93" spans="1:27" x14ac:dyDescent="0.25">
      <c r="A93">
        <v>13394</v>
      </c>
      <c r="B93">
        <v>-811</v>
      </c>
      <c r="C93">
        <v>30685</v>
      </c>
      <c r="D93">
        <v>12.86</v>
      </c>
      <c r="E93">
        <v>41</v>
      </c>
      <c r="F93">
        <v>8.9</v>
      </c>
      <c r="G93">
        <v>59500</v>
      </c>
      <c r="H93">
        <v>-295.64999999999998</v>
      </c>
      <c r="I93">
        <v>2617.75</v>
      </c>
      <c r="J93">
        <v>10.86</v>
      </c>
      <c r="K93">
        <v>95</v>
      </c>
      <c r="L93">
        <v>-23</v>
      </c>
      <c r="M93">
        <v>1132</v>
      </c>
      <c r="U93" s="126">
        <v>57000</v>
      </c>
      <c r="V93">
        <v>21966</v>
      </c>
      <c r="W93">
        <v>2017</v>
      </c>
      <c r="X93">
        <v>10460</v>
      </c>
      <c r="Y93">
        <v>27719</v>
      </c>
      <c r="Z93">
        <v>1141</v>
      </c>
      <c r="AA93">
        <v>33122</v>
      </c>
    </row>
    <row r="94" spans="1:27" x14ac:dyDescent="0.25">
      <c r="A94">
        <v>1318</v>
      </c>
      <c r="B94">
        <v>-372</v>
      </c>
      <c r="C94">
        <v>2542</v>
      </c>
      <c r="D94">
        <v>12.97</v>
      </c>
      <c r="E94">
        <v>37.15</v>
      </c>
      <c r="F94">
        <v>7.7</v>
      </c>
      <c r="G94">
        <v>59600</v>
      </c>
      <c r="H94">
        <v>0</v>
      </c>
      <c r="I94">
        <v>2600</v>
      </c>
      <c r="J94">
        <v>0</v>
      </c>
      <c r="K94">
        <v>0</v>
      </c>
      <c r="L94">
        <v>0</v>
      </c>
      <c r="M94">
        <v>13</v>
      </c>
      <c r="U94" s="126">
        <v>57100</v>
      </c>
      <c r="V94">
        <v>3012</v>
      </c>
      <c r="W94">
        <v>563</v>
      </c>
      <c r="X94">
        <v>2999</v>
      </c>
      <c r="Y94">
        <v>8528</v>
      </c>
      <c r="Z94">
        <v>619</v>
      </c>
      <c r="AA94">
        <v>3662</v>
      </c>
    </row>
    <row r="95" spans="1:27" x14ac:dyDescent="0.25">
      <c r="A95">
        <v>1123</v>
      </c>
      <c r="B95">
        <v>-142</v>
      </c>
      <c r="C95">
        <v>3364</v>
      </c>
      <c r="D95">
        <v>12.99</v>
      </c>
      <c r="E95">
        <v>32.65</v>
      </c>
      <c r="F95">
        <v>5.6</v>
      </c>
      <c r="G95">
        <v>59700</v>
      </c>
      <c r="H95">
        <v>0</v>
      </c>
      <c r="I95">
        <v>1934.75</v>
      </c>
      <c r="J95">
        <v>0</v>
      </c>
      <c r="K95">
        <v>0</v>
      </c>
      <c r="L95">
        <v>0</v>
      </c>
      <c r="M95">
        <v>21</v>
      </c>
      <c r="U95" s="126">
        <v>57200</v>
      </c>
      <c r="V95">
        <v>6405</v>
      </c>
      <c r="W95">
        <v>4038</v>
      </c>
      <c r="X95">
        <v>13576</v>
      </c>
      <c r="Y95">
        <v>17834</v>
      </c>
      <c r="Z95">
        <v>3210</v>
      </c>
      <c r="AA95">
        <v>7466</v>
      </c>
    </row>
    <row r="96" spans="1:27" x14ac:dyDescent="0.25">
      <c r="A96">
        <v>2497</v>
      </c>
      <c r="B96">
        <v>-751</v>
      </c>
      <c r="C96">
        <v>2993</v>
      </c>
      <c r="D96">
        <v>13.1</v>
      </c>
      <c r="E96">
        <v>29.65</v>
      </c>
      <c r="F96">
        <v>4</v>
      </c>
      <c r="G96">
        <v>59800</v>
      </c>
      <c r="H96">
        <v>0</v>
      </c>
      <c r="I96">
        <v>2006.1</v>
      </c>
      <c r="J96">
        <v>10.79</v>
      </c>
      <c r="K96">
        <v>0</v>
      </c>
      <c r="L96">
        <v>0</v>
      </c>
      <c r="M96">
        <v>7</v>
      </c>
      <c r="U96" s="126">
        <v>57300</v>
      </c>
      <c r="V96">
        <v>8166</v>
      </c>
      <c r="W96">
        <v>5078</v>
      </c>
      <c r="X96">
        <v>16228</v>
      </c>
      <c r="Y96">
        <v>21037</v>
      </c>
      <c r="Z96">
        <v>3339</v>
      </c>
      <c r="AA96">
        <v>6333</v>
      </c>
    </row>
    <row r="97" spans="1:27" x14ac:dyDescent="0.25">
      <c r="A97">
        <v>1800</v>
      </c>
      <c r="B97">
        <v>51</v>
      </c>
      <c r="C97">
        <v>2487</v>
      </c>
      <c r="D97">
        <v>13.27</v>
      </c>
      <c r="E97">
        <v>27.6</v>
      </c>
      <c r="F97">
        <v>4</v>
      </c>
      <c r="G97">
        <v>59900</v>
      </c>
      <c r="H97">
        <v>0</v>
      </c>
      <c r="I97">
        <v>2464.8000000000002</v>
      </c>
      <c r="J97">
        <v>19.79</v>
      </c>
      <c r="K97">
        <v>0</v>
      </c>
      <c r="L97">
        <v>0</v>
      </c>
      <c r="M97">
        <v>17</v>
      </c>
      <c r="U97" s="126">
        <v>57400</v>
      </c>
      <c r="V97">
        <v>5813</v>
      </c>
      <c r="W97">
        <v>2795</v>
      </c>
      <c r="X97">
        <v>11171</v>
      </c>
      <c r="Y97">
        <v>14777</v>
      </c>
      <c r="Z97">
        <v>1215</v>
      </c>
      <c r="AA97">
        <v>5632</v>
      </c>
    </row>
    <row r="98" spans="1:27" x14ac:dyDescent="0.25">
      <c r="A98">
        <v>37186</v>
      </c>
      <c r="B98">
        <v>406</v>
      </c>
      <c r="C98">
        <v>52911</v>
      </c>
      <c r="D98">
        <v>13.57</v>
      </c>
      <c r="E98">
        <v>27.05</v>
      </c>
      <c r="F98">
        <v>3.95</v>
      </c>
      <c r="G98">
        <v>60000</v>
      </c>
      <c r="H98">
        <v>-274.60000000000002</v>
      </c>
      <c r="I98">
        <v>3122.8</v>
      </c>
      <c r="J98">
        <v>13.33</v>
      </c>
      <c r="K98">
        <v>1141</v>
      </c>
      <c r="L98">
        <v>-505</v>
      </c>
      <c r="M98">
        <v>10814</v>
      </c>
      <c r="U98" s="126">
        <v>57500</v>
      </c>
      <c r="V98">
        <v>24949</v>
      </c>
      <c r="W98">
        <v>8940</v>
      </c>
      <c r="X98">
        <v>27000</v>
      </c>
      <c r="Y98">
        <v>30781</v>
      </c>
      <c r="Z98">
        <v>2293</v>
      </c>
      <c r="AA98">
        <v>19623</v>
      </c>
    </row>
    <row r="99" spans="1:27" x14ac:dyDescent="0.25">
      <c r="A99">
        <v>1883</v>
      </c>
      <c r="B99">
        <v>68</v>
      </c>
      <c r="C99">
        <v>2353</v>
      </c>
      <c r="D99">
        <v>13.91</v>
      </c>
      <c r="E99">
        <v>27</v>
      </c>
      <c r="F99">
        <v>5.8</v>
      </c>
      <c r="G99">
        <v>60100</v>
      </c>
      <c r="H99">
        <v>0</v>
      </c>
      <c r="I99">
        <v>2689.2</v>
      </c>
      <c r="J99">
        <v>0</v>
      </c>
      <c r="K99">
        <v>0</v>
      </c>
      <c r="L99">
        <v>0</v>
      </c>
      <c r="M99">
        <v>8</v>
      </c>
      <c r="U99" s="126">
        <v>57600</v>
      </c>
      <c r="V99">
        <v>8009</v>
      </c>
      <c r="W99">
        <v>1625</v>
      </c>
      <c r="X99">
        <v>9897</v>
      </c>
      <c r="Y99">
        <v>12073</v>
      </c>
      <c r="Z99">
        <v>-513</v>
      </c>
      <c r="AA99">
        <v>6152</v>
      </c>
    </row>
    <row r="100" spans="1:27" x14ac:dyDescent="0.25">
      <c r="A100">
        <v>909</v>
      </c>
      <c r="B100">
        <v>-12</v>
      </c>
      <c r="C100">
        <v>1140</v>
      </c>
      <c r="D100">
        <v>13.92</v>
      </c>
      <c r="E100">
        <v>23.75</v>
      </c>
      <c r="F100">
        <v>4</v>
      </c>
      <c r="G100">
        <v>60200</v>
      </c>
      <c r="H100">
        <v>0</v>
      </c>
      <c r="I100">
        <v>2550</v>
      </c>
      <c r="J100">
        <v>17.670000000000002</v>
      </c>
      <c r="K100">
        <v>0</v>
      </c>
      <c r="L100">
        <v>0</v>
      </c>
      <c r="M100">
        <v>6</v>
      </c>
      <c r="U100" s="126">
        <v>57700</v>
      </c>
      <c r="V100">
        <v>11378</v>
      </c>
      <c r="W100">
        <v>1607</v>
      </c>
      <c r="X100">
        <v>10496</v>
      </c>
      <c r="Y100">
        <v>8213</v>
      </c>
      <c r="Z100">
        <v>-858</v>
      </c>
      <c r="AA100">
        <v>6783</v>
      </c>
    </row>
    <row r="101" spans="1:27" x14ac:dyDescent="0.25">
      <c r="A101">
        <v>772</v>
      </c>
      <c r="B101">
        <v>-67</v>
      </c>
      <c r="C101">
        <v>749</v>
      </c>
      <c r="D101">
        <v>14.31</v>
      </c>
      <c r="E101">
        <v>24.25</v>
      </c>
      <c r="F101">
        <v>5.55</v>
      </c>
      <c r="G101">
        <v>60300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U101" s="126">
        <v>57800</v>
      </c>
      <c r="V101">
        <v>13572</v>
      </c>
      <c r="W101">
        <v>995</v>
      </c>
      <c r="X101">
        <v>9175</v>
      </c>
      <c r="Y101">
        <v>6841</v>
      </c>
      <c r="Z101">
        <v>-989</v>
      </c>
      <c r="AA101">
        <v>5396</v>
      </c>
    </row>
    <row r="102" spans="1:27" x14ac:dyDescent="0.25">
      <c r="A102">
        <v>1714</v>
      </c>
      <c r="B102">
        <v>-73</v>
      </c>
      <c r="C102">
        <v>1353</v>
      </c>
      <c r="D102">
        <v>14.01</v>
      </c>
      <c r="E102">
        <v>18.7</v>
      </c>
      <c r="F102">
        <v>1</v>
      </c>
      <c r="G102">
        <v>60400</v>
      </c>
      <c r="H102">
        <v>0</v>
      </c>
      <c r="I102">
        <v>3552.7</v>
      </c>
      <c r="J102">
        <v>0</v>
      </c>
      <c r="K102">
        <v>0</v>
      </c>
      <c r="L102">
        <v>0</v>
      </c>
      <c r="M102">
        <v>1</v>
      </c>
      <c r="U102" s="126">
        <v>57900</v>
      </c>
      <c r="V102">
        <v>9260</v>
      </c>
      <c r="W102">
        <v>906</v>
      </c>
      <c r="X102">
        <v>8389</v>
      </c>
      <c r="Y102">
        <v>4541</v>
      </c>
      <c r="Z102">
        <v>-637</v>
      </c>
      <c r="AA102">
        <v>3937</v>
      </c>
    </row>
    <row r="103" spans="1:27" x14ac:dyDescent="0.25">
      <c r="A103">
        <v>9509</v>
      </c>
      <c r="B103">
        <v>-1660</v>
      </c>
      <c r="C103">
        <v>15265</v>
      </c>
      <c r="D103">
        <v>14.43</v>
      </c>
      <c r="E103">
        <v>19.5</v>
      </c>
      <c r="F103">
        <v>2.4500000000000002</v>
      </c>
      <c r="G103">
        <v>60500</v>
      </c>
      <c r="H103">
        <v>216.4</v>
      </c>
      <c r="I103">
        <v>3979.45</v>
      </c>
      <c r="J103">
        <v>30.31</v>
      </c>
      <c r="K103">
        <v>3</v>
      </c>
      <c r="L103">
        <v>-3</v>
      </c>
      <c r="M103">
        <v>308</v>
      </c>
      <c r="U103" s="126">
        <v>58000</v>
      </c>
      <c r="V103">
        <v>84683</v>
      </c>
      <c r="W103">
        <v>5364</v>
      </c>
      <c r="X103">
        <v>31262</v>
      </c>
      <c r="Y103">
        <v>14617</v>
      </c>
      <c r="Z103">
        <v>-411</v>
      </c>
      <c r="AA103">
        <v>54540</v>
      </c>
    </row>
    <row r="104" spans="1:2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60600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U104" s="126">
        <v>58100</v>
      </c>
      <c r="V104">
        <v>7343</v>
      </c>
      <c r="W104">
        <v>-105</v>
      </c>
      <c r="X104">
        <v>5004</v>
      </c>
      <c r="Y104">
        <v>1517</v>
      </c>
      <c r="Z104">
        <v>-400</v>
      </c>
      <c r="AA104">
        <v>6836</v>
      </c>
    </row>
    <row r="105" spans="1:27" x14ac:dyDescent="0.25">
      <c r="A105">
        <v>1013</v>
      </c>
      <c r="B105">
        <v>-27</v>
      </c>
      <c r="C105">
        <v>1015</v>
      </c>
      <c r="D105">
        <v>14.54</v>
      </c>
      <c r="E105">
        <v>15.6</v>
      </c>
      <c r="F105">
        <v>0.2</v>
      </c>
      <c r="G105">
        <v>60700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U105" s="126">
        <v>58200</v>
      </c>
      <c r="V105">
        <v>6616</v>
      </c>
      <c r="W105">
        <v>882</v>
      </c>
      <c r="X105">
        <v>5555</v>
      </c>
      <c r="Y105">
        <v>1277</v>
      </c>
      <c r="Z105">
        <v>-78</v>
      </c>
      <c r="AA105">
        <v>4440</v>
      </c>
    </row>
    <row r="106" spans="1:2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60800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U106" s="126">
        <v>58300</v>
      </c>
      <c r="V106">
        <v>6347</v>
      </c>
      <c r="W106">
        <v>331</v>
      </c>
      <c r="X106">
        <v>4436</v>
      </c>
      <c r="Y106">
        <v>464</v>
      </c>
      <c r="Z106">
        <v>-146</v>
      </c>
      <c r="AA106">
        <v>2526</v>
      </c>
    </row>
    <row r="107" spans="1:2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60900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U107" s="126">
        <v>58400</v>
      </c>
      <c r="V107">
        <v>2951</v>
      </c>
      <c r="W107">
        <v>109</v>
      </c>
      <c r="X107">
        <v>3051</v>
      </c>
      <c r="Y107">
        <v>107</v>
      </c>
      <c r="Z107">
        <v>-3</v>
      </c>
      <c r="AA107">
        <v>824</v>
      </c>
    </row>
    <row r="108" spans="1:27" x14ac:dyDescent="0.25">
      <c r="A108">
        <v>22411</v>
      </c>
      <c r="B108">
        <v>2228</v>
      </c>
      <c r="C108">
        <v>25544</v>
      </c>
      <c r="D108">
        <v>15.41</v>
      </c>
      <c r="E108">
        <v>15.25</v>
      </c>
      <c r="F108">
        <v>1.85</v>
      </c>
      <c r="G108">
        <v>61000</v>
      </c>
      <c r="H108">
        <v>-340.5</v>
      </c>
      <c r="I108">
        <v>4082</v>
      </c>
      <c r="J108">
        <v>0</v>
      </c>
      <c r="K108">
        <v>122</v>
      </c>
      <c r="L108">
        <v>-59</v>
      </c>
      <c r="M108">
        <v>1996</v>
      </c>
      <c r="U108" s="126">
        <v>58500</v>
      </c>
      <c r="V108">
        <v>30900</v>
      </c>
      <c r="W108">
        <v>1896</v>
      </c>
      <c r="X108">
        <v>19476</v>
      </c>
      <c r="Y108">
        <v>2245</v>
      </c>
      <c r="Z108">
        <v>390</v>
      </c>
      <c r="AA108">
        <v>10054</v>
      </c>
    </row>
    <row r="109" spans="1:2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61100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U109" s="126">
        <v>58600</v>
      </c>
      <c r="V109">
        <v>3671</v>
      </c>
      <c r="W109">
        <v>-226</v>
      </c>
      <c r="X109">
        <v>3938</v>
      </c>
      <c r="Y109">
        <v>171</v>
      </c>
      <c r="Z109">
        <v>-6</v>
      </c>
      <c r="AA109">
        <v>450</v>
      </c>
    </row>
    <row r="110" spans="1:2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61200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U110" s="126">
        <v>58700</v>
      </c>
      <c r="V110">
        <v>3529</v>
      </c>
      <c r="W110">
        <v>766</v>
      </c>
      <c r="X110">
        <v>3453</v>
      </c>
      <c r="Y110">
        <v>42</v>
      </c>
      <c r="Z110">
        <v>15</v>
      </c>
      <c r="AA110">
        <v>385</v>
      </c>
    </row>
    <row r="111" spans="1:2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61300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U111" s="126">
        <v>58800</v>
      </c>
      <c r="V111">
        <v>3263</v>
      </c>
      <c r="W111">
        <v>674</v>
      </c>
      <c r="X111">
        <v>5547</v>
      </c>
      <c r="Y111">
        <v>407</v>
      </c>
      <c r="Z111">
        <v>-176</v>
      </c>
      <c r="AA111">
        <v>929</v>
      </c>
    </row>
    <row r="112" spans="1:2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61400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U112" s="126">
        <v>58900</v>
      </c>
      <c r="V112">
        <v>2816</v>
      </c>
      <c r="W112">
        <v>848</v>
      </c>
      <c r="X112">
        <v>3842</v>
      </c>
      <c r="Y112">
        <v>73</v>
      </c>
      <c r="Z112">
        <v>48</v>
      </c>
      <c r="AA112">
        <v>283</v>
      </c>
    </row>
    <row r="113" spans="1:27" x14ac:dyDescent="0.25">
      <c r="A113">
        <v>11652</v>
      </c>
      <c r="B113">
        <v>423</v>
      </c>
      <c r="C113">
        <v>13493</v>
      </c>
      <c r="D113">
        <v>16.07</v>
      </c>
      <c r="E113">
        <v>10.7</v>
      </c>
      <c r="F113">
        <v>0.55000000000000004</v>
      </c>
      <c r="G113">
        <v>61500</v>
      </c>
      <c r="H113">
        <v>-220.8</v>
      </c>
      <c r="I113">
        <v>4650</v>
      </c>
      <c r="J113">
        <v>21.41</v>
      </c>
      <c r="K113">
        <v>1</v>
      </c>
      <c r="L113">
        <v>-1</v>
      </c>
      <c r="M113">
        <v>396</v>
      </c>
      <c r="U113" s="126">
        <v>59000</v>
      </c>
      <c r="V113">
        <v>42500</v>
      </c>
      <c r="W113">
        <v>1358</v>
      </c>
      <c r="X113">
        <v>24443</v>
      </c>
      <c r="Y113">
        <v>877</v>
      </c>
      <c r="Z113">
        <v>-157</v>
      </c>
      <c r="AA113">
        <v>10022</v>
      </c>
    </row>
    <row r="114" spans="1:27" x14ac:dyDescent="0.25">
      <c r="A114">
        <v>127</v>
      </c>
      <c r="B114">
        <v>42</v>
      </c>
      <c r="C114">
        <v>576</v>
      </c>
      <c r="D114">
        <v>15.89</v>
      </c>
      <c r="E114">
        <v>8.65</v>
      </c>
      <c r="F114">
        <v>-1.65</v>
      </c>
      <c r="G114">
        <v>61600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U114" s="126">
        <v>59100</v>
      </c>
      <c r="V114">
        <v>3173</v>
      </c>
      <c r="W114">
        <v>-434</v>
      </c>
      <c r="X114">
        <v>3182</v>
      </c>
      <c r="Y114">
        <v>46</v>
      </c>
      <c r="Z114">
        <v>13</v>
      </c>
      <c r="AA114">
        <v>166</v>
      </c>
    </row>
    <row r="115" spans="1:2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61700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U115" s="126">
        <v>59200</v>
      </c>
      <c r="V115">
        <v>2862</v>
      </c>
      <c r="W115">
        <v>-548</v>
      </c>
      <c r="X115">
        <v>4014</v>
      </c>
      <c r="Y115">
        <v>84</v>
      </c>
      <c r="Z115">
        <v>33</v>
      </c>
      <c r="AA115">
        <v>442</v>
      </c>
    </row>
    <row r="116" spans="1:2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61800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U116" s="126">
        <v>59300</v>
      </c>
      <c r="V116">
        <v>2507</v>
      </c>
      <c r="W116">
        <v>-229</v>
      </c>
      <c r="X116">
        <v>2672</v>
      </c>
      <c r="Y116">
        <v>1</v>
      </c>
      <c r="Z116">
        <v>0</v>
      </c>
      <c r="AA116">
        <v>209</v>
      </c>
    </row>
    <row r="117" spans="1:2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61900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U117" s="126">
        <v>59400</v>
      </c>
      <c r="V117">
        <v>1922</v>
      </c>
      <c r="W117">
        <v>-488</v>
      </c>
      <c r="X117">
        <v>2111</v>
      </c>
      <c r="Y117">
        <v>0</v>
      </c>
      <c r="Z117">
        <v>0</v>
      </c>
      <c r="AA117">
        <v>164</v>
      </c>
    </row>
    <row r="118" spans="1:27" x14ac:dyDescent="0.25">
      <c r="A118">
        <v>14346</v>
      </c>
      <c r="B118">
        <v>474</v>
      </c>
      <c r="C118">
        <v>12596</v>
      </c>
      <c r="D118">
        <v>16.760000000000002</v>
      </c>
      <c r="E118">
        <v>7.75</v>
      </c>
      <c r="F118">
        <v>-0.4</v>
      </c>
      <c r="G118">
        <v>62000</v>
      </c>
      <c r="H118">
        <v>-293.2</v>
      </c>
      <c r="I118">
        <v>5050</v>
      </c>
      <c r="J118">
        <v>0</v>
      </c>
      <c r="K118">
        <v>17</v>
      </c>
      <c r="L118">
        <v>-2</v>
      </c>
      <c r="M118">
        <v>2928</v>
      </c>
      <c r="U118" s="126">
        <v>59500</v>
      </c>
      <c r="V118">
        <v>14597</v>
      </c>
      <c r="W118">
        <v>353</v>
      </c>
      <c r="X118">
        <v>11782</v>
      </c>
      <c r="Y118">
        <v>223</v>
      </c>
      <c r="Z118">
        <v>56</v>
      </c>
      <c r="AA118">
        <v>2461</v>
      </c>
    </row>
    <row r="119" spans="1:2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62100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U119" s="126">
        <v>59600</v>
      </c>
      <c r="V119">
        <v>2200</v>
      </c>
      <c r="W119">
        <v>80</v>
      </c>
      <c r="X119">
        <v>1531</v>
      </c>
      <c r="Y119">
        <v>7</v>
      </c>
      <c r="Z119">
        <v>1</v>
      </c>
      <c r="AA119">
        <v>24</v>
      </c>
    </row>
    <row r="120" spans="1:2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62200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U120" s="126">
        <v>59700</v>
      </c>
      <c r="V120">
        <v>1405</v>
      </c>
      <c r="W120">
        <v>92</v>
      </c>
      <c r="X120">
        <v>1443</v>
      </c>
      <c r="Y120">
        <v>0</v>
      </c>
      <c r="Z120">
        <v>0</v>
      </c>
      <c r="AA120">
        <v>21</v>
      </c>
    </row>
    <row r="121" spans="1:2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62300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U121" s="126">
        <v>59800</v>
      </c>
      <c r="V121">
        <v>2494</v>
      </c>
      <c r="W121">
        <v>-245</v>
      </c>
      <c r="X121">
        <v>1952</v>
      </c>
      <c r="Y121">
        <v>0</v>
      </c>
      <c r="Z121">
        <v>0</v>
      </c>
      <c r="AA121">
        <v>10</v>
      </c>
    </row>
    <row r="122" spans="1:2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62400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U122" s="126">
        <v>59900</v>
      </c>
      <c r="V122">
        <v>3439</v>
      </c>
      <c r="W122">
        <v>89</v>
      </c>
      <c r="X122">
        <v>1492</v>
      </c>
      <c r="Y122">
        <v>0</v>
      </c>
      <c r="Z122">
        <v>0</v>
      </c>
      <c r="AA122">
        <v>2</v>
      </c>
    </row>
    <row r="123" spans="1:27" x14ac:dyDescent="0.25">
      <c r="A123">
        <v>3460</v>
      </c>
      <c r="B123">
        <v>128</v>
      </c>
      <c r="C123">
        <v>3497</v>
      </c>
      <c r="D123">
        <v>17.97</v>
      </c>
      <c r="E123">
        <v>7.3</v>
      </c>
      <c r="F123">
        <v>-0.2</v>
      </c>
      <c r="G123">
        <v>62500</v>
      </c>
      <c r="H123">
        <v>827.8</v>
      </c>
      <c r="I123">
        <v>5517</v>
      </c>
      <c r="J123">
        <v>0</v>
      </c>
      <c r="K123">
        <v>2</v>
      </c>
      <c r="L123">
        <v>0</v>
      </c>
      <c r="M123">
        <v>106</v>
      </c>
      <c r="U123" s="126">
        <v>60000</v>
      </c>
      <c r="V123">
        <v>47031</v>
      </c>
      <c r="W123">
        <v>5187</v>
      </c>
      <c r="X123">
        <v>21516</v>
      </c>
      <c r="Y123">
        <v>310</v>
      </c>
      <c r="Z123">
        <v>45</v>
      </c>
      <c r="AA123">
        <v>9949</v>
      </c>
    </row>
    <row r="124" spans="1:2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62600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U124" s="126">
        <v>60100</v>
      </c>
      <c r="V124">
        <v>2911</v>
      </c>
      <c r="W124">
        <v>38</v>
      </c>
      <c r="X124">
        <v>964</v>
      </c>
      <c r="Y124">
        <v>0</v>
      </c>
      <c r="Z124">
        <v>0</v>
      </c>
      <c r="AA124">
        <v>7</v>
      </c>
    </row>
    <row r="125" spans="1:2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62700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U125" s="126">
        <v>60200</v>
      </c>
      <c r="V125">
        <v>751</v>
      </c>
      <c r="W125">
        <v>-264</v>
      </c>
      <c r="X125">
        <v>1047</v>
      </c>
      <c r="Y125">
        <v>0</v>
      </c>
      <c r="Z125">
        <v>0</v>
      </c>
      <c r="AA125">
        <v>12</v>
      </c>
    </row>
    <row r="126" spans="1:2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62800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U126" s="126">
        <v>60300</v>
      </c>
      <c r="V126">
        <v>847</v>
      </c>
      <c r="W126">
        <v>-957</v>
      </c>
      <c r="X126">
        <v>2108</v>
      </c>
      <c r="Y126">
        <v>0</v>
      </c>
      <c r="Z126">
        <v>0</v>
      </c>
      <c r="AA126">
        <v>1</v>
      </c>
    </row>
    <row r="127" spans="1:2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62900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U127" s="126">
        <v>60400</v>
      </c>
      <c r="V127">
        <v>3123</v>
      </c>
      <c r="W127">
        <v>68</v>
      </c>
      <c r="X127">
        <v>1345</v>
      </c>
      <c r="Y127">
        <v>0</v>
      </c>
      <c r="Z127">
        <v>0</v>
      </c>
      <c r="AA127">
        <v>0</v>
      </c>
    </row>
    <row r="128" spans="1:27" x14ac:dyDescent="0.25">
      <c r="A128">
        <v>8296</v>
      </c>
      <c r="B128">
        <v>-621</v>
      </c>
      <c r="C128">
        <v>4976</v>
      </c>
      <c r="D128">
        <v>18.72</v>
      </c>
      <c r="E128">
        <v>5.7</v>
      </c>
      <c r="F128">
        <v>-0.25</v>
      </c>
      <c r="G128">
        <v>63000</v>
      </c>
      <c r="H128">
        <v>-289.75</v>
      </c>
      <c r="I128">
        <v>6053.15</v>
      </c>
      <c r="J128">
        <v>0</v>
      </c>
      <c r="K128">
        <v>16</v>
      </c>
      <c r="L128">
        <v>-7</v>
      </c>
      <c r="M128">
        <v>1883</v>
      </c>
      <c r="U128" s="126">
        <v>60500</v>
      </c>
      <c r="V128">
        <v>11326</v>
      </c>
      <c r="W128">
        <v>-536</v>
      </c>
      <c r="X128">
        <v>6820</v>
      </c>
      <c r="Y128">
        <v>15</v>
      </c>
      <c r="Z128">
        <v>6</v>
      </c>
      <c r="AA128">
        <v>366</v>
      </c>
    </row>
    <row r="129" spans="1:2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63100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U129" s="126">
        <v>60600</v>
      </c>
      <c r="V129">
        <v>463</v>
      </c>
      <c r="W129">
        <v>-41</v>
      </c>
      <c r="X129">
        <v>550</v>
      </c>
      <c r="Y129">
        <v>0</v>
      </c>
      <c r="Z129">
        <v>0</v>
      </c>
      <c r="AA129">
        <v>10</v>
      </c>
    </row>
    <row r="130" spans="1:27" x14ac:dyDescent="0.25">
      <c r="A130">
        <v>23</v>
      </c>
      <c r="B130">
        <v>0</v>
      </c>
      <c r="C130">
        <v>0</v>
      </c>
      <c r="D130">
        <v>18.28</v>
      </c>
      <c r="E130">
        <v>5.25</v>
      </c>
      <c r="F130">
        <v>0</v>
      </c>
      <c r="G130">
        <v>63200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U130" s="126">
        <v>60700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</row>
    <row r="131" spans="1:27" x14ac:dyDescent="0.25">
      <c r="A131">
        <v>10</v>
      </c>
      <c r="B131">
        <v>0</v>
      </c>
      <c r="C131">
        <v>0</v>
      </c>
      <c r="D131">
        <v>19.899999999999999</v>
      </c>
      <c r="E131">
        <v>5.75</v>
      </c>
      <c r="F131">
        <v>0</v>
      </c>
      <c r="G131">
        <v>63300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U131" s="126">
        <v>60800</v>
      </c>
      <c r="V131">
        <v>1277</v>
      </c>
      <c r="W131">
        <v>50</v>
      </c>
      <c r="X131">
        <v>803</v>
      </c>
      <c r="Y131">
        <v>0</v>
      </c>
      <c r="Z131">
        <v>0</v>
      </c>
      <c r="AA131">
        <v>2</v>
      </c>
    </row>
    <row r="132" spans="1:2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63400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U132" s="126">
        <v>60900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</row>
    <row r="133" spans="1:27" x14ac:dyDescent="0.25">
      <c r="A133">
        <v>1217</v>
      </c>
      <c r="B133">
        <v>86</v>
      </c>
      <c r="C133">
        <v>1279</v>
      </c>
      <c r="D133">
        <v>19.100000000000001</v>
      </c>
      <c r="E133">
        <v>3.8</v>
      </c>
      <c r="F133">
        <v>-1.35</v>
      </c>
      <c r="G133">
        <v>63500</v>
      </c>
      <c r="H133">
        <v>0</v>
      </c>
      <c r="I133">
        <v>5657.9</v>
      </c>
      <c r="J133">
        <v>20.49</v>
      </c>
      <c r="K133">
        <v>0</v>
      </c>
      <c r="L133">
        <v>0</v>
      </c>
      <c r="M133">
        <v>4</v>
      </c>
      <c r="U133" s="126">
        <v>61000</v>
      </c>
      <c r="V133">
        <v>21879</v>
      </c>
      <c r="W133">
        <v>-308</v>
      </c>
      <c r="X133">
        <v>8897</v>
      </c>
      <c r="Y133">
        <v>111</v>
      </c>
      <c r="Z133">
        <v>-14</v>
      </c>
      <c r="AA133">
        <v>2377</v>
      </c>
    </row>
    <row r="134" spans="1:2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63600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U134" s="126">
        <v>61100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2</v>
      </c>
    </row>
    <row r="135" spans="1:2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63700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U135" s="126">
        <v>61200</v>
      </c>
      <c r="V135">
        <v>2764</v>
      </c>
      <c r="W135">
        <v>139</v>
      </c>
      <c r="X135">
        <v>1222</v>
      </c>
      <c r="Y135">
        <v>0</v>
      </c>
      <c r="Z135">
        <v>0</v>
      </c>
      <c r="AA135">
        <v>1</v>
      </c>
    </row>
    <row r="136" spans="1:2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63800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U136" s="126">
        <v>61300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</row>
    <row r="137" spans="1:2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63900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U137" s="126">
        <v>61400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</row>
    <row r="138" spans="1:27" x14ac:dyDescent="0.25">
      <c r="A138">
        <v>1697</v>
      </c>
      <c r="B138">
        <v>-102</v>
      </c>
      <c r="C138">
        <v>1940</v>
      </c>
      <c r="D138">
        <v>20.329999999999998</v>
      </c>
      <c r="E138">
        <v>3.85</v>
      </c>
      <c r="F138">
        <v>0.15</v>
      </c>
      <c r="G138">
        <v>64000</v>
      </c>
      <c r="H138">
        <v>450</v>
      </c>
      <c r="I138">
        <v>7780</v>
      </c>
      <c r="J138">
        <v>56.45</v>
      </c>
      <c r="K138">
        <v>1</v>
      </c>
      <c r="L138">
        <v>0</v>
      </c>
      <c r="M138">
        <v>120</v>
      </c>
      <c r="U138" s="126">
        <v>61500</v>
      </c>
      <c r="V138">
        <v>5015</v>
      </c>
      <c r="W138">
        <v>-38</v>
      </c>
      <c r="X138">
        <v>3249</v>
      </c>
      <c r="Y138">
        <v>1</v>
      </c>
      <c r="Z138">
        <v>0</v>
      </c>
      <c r="AA138">
        <v>339</v>
      </c>
    </row>
    <row r="139" spans="1:27" x14ac:dyDescent="0.25">
      <c r="A139">
        <v>5</v>
      </c>
      <c r="B139">
        <v>0</v>
      </c>
      <c r="C139">
        <v>0</v>
      </c>
      <c r="D139">
        <v>22.26</v>
      </c>
      <c r="E139">
        <v>3.75</v>
      </c>
      <c r="F139">
        <v>0</v>
      </c>
      <c r="G139">
        <v>64100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U139" s="126">
        <v>61600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</row>
    <row r="140" spans="1:27" x14ac:dyDescent="0.25">
      <c r="A140">
        <v>243</v>
      </c>
      <c r="B140">
        <v>58</v>
      </c>
      <c r="C140">
        <v>180</v>
      </c>
      <c r="D140">
        <v>21.31</v>
      </c>
      <c r="E140">
        <v>4.8</v>
      </c>
      <c r="F140">
        <v>0.3</v>
      </c>
      <c r="G140">
        <v>64200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U140" s="126">
        <v>61700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</row>
    <row r="141" spans="1:27" x14ac:dyDescent="0.25">
      <c r="A141">
        <v>1996</v>
      </c>
      <c r="B141">
        <v>0</v>
      </c>
      <c r="C141">
        <v>1033</v>
      </c>
      <c r="D141">
        <v>20.38</v>
      </c>
      <c r="E141">
        <v>2.25</v>
      </c>
      <c r="F141">
        <v>-0.05</v>
      </c>
      <c r="G141">
        <v>64500</v>
      </c>
      <c r="H141">
        <v>0</v>
      </c>
      <c r="I141">
        <v>6700</v>
      </c>
      <c r="J141">
        <v>25.04</v>
      </c>
      <c r="K141">
        <v>0</v>
      </c>
      <c r="L141">
        <v>0</v>
      </c>
      <c r="M141">
        <v>28</v>
      </c>
      <c r="U141" s="126">
        <v>61800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 x14ac:dyDescent="0.25">
      <c r="A142">
        <v>4007</v>
      </c>
      <c r="B142">
        <v>118</v>
      </c>
      <c r="C142">
        <v>1672</v>
      </c>
      <c r="D142">
        <v>21.59</v>
      </c>
      <c r="E142">
        <v>2.35</v>
      </c>
      <c r="F142">
        <v>-0.2</v>
      </c>
      <c r="G142">
        <v>65000</v>
      </c>
      <c r="H142">
        <v>-279.05</v>
      </c>
      <c r="I142">
        <v>8062.35</v>
      </c>
      <c r="J142">
        <v>0</v>
      </c>
      <c r="K142">
        <v>29</v>
      </c>
      <c r="L142">
        <v>7</v>
      </c>
      <c r="M142">
        <v>2289</v>
      </c>
      <c r="U142" s="126">
        <v>61900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</row>
    <row r="143" spans="1:27" x14ac:dyDescent="0.25">
      <c r="A143">
        <v>1521</v>
      </c>
      <c r="B143">
        <v>-20</v>
      </c>
      <c r="C143">
        <v>1662</v>
      </c>
      <c r="D143">
        <v>22.13</v>
      </c>
      <c r="E143">
        <v>1.8</v>
      </c>
      <c r="F143">
        <v>-0.1</v>
      </c>
      <c r="G143">
        <v>65500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U143" s="126">
        <v>62000</v>
      </c>
      <c r="V143">
        <v>12025</v>
      </c>
      <c r="W143">
        <v>260</v>
      </c>
      <c r="X143">
        <v>2677</v>
      </c>
      <c r="Y143">
        <v>5</v>
      </c>
      <c r="Z143">
        <v>2</v>
      </c>
      <c r="AA143">
        <v>2429</v>
      </c>
    </row>
    <row r="144" spans="1:27" x14ac:dyDescent="0.25">
      <c r="A144">
        <v>2535</v>
      </c>
      <c r="B144">
        <v>-73</v>
      </c>
      <c r="C144">
        <v>1900</v>
      </c>
      <c r="D144">
        <v>23.38</v>
      </c>
      <c r="E144">
        <v>1.95</v>
      </c>
      <c r="F144">
        <v>0.35</v>
      </c>
      <c r="G144">
        <v>66000</v>
      </c>
      <c r="H144">
        <v>0</v>
      </c>
      <c r="I144">
        <v>9350</v>
      </c>
      <c r="J144">
        <v>0</v>
      </c>
      <c r="K144">
        <v>0</v>
      </c>
      <c r="L144">
        <v>0</v>
      </c>
      <c r="M144">
        <v>402</v>
      </c>
      <c r="U144" s="126">
        <v>62100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</row>
    <row r="145" spans="1:27" x14ac:dyDescent="0.25">
      <c r="A145">
        <v>2039</v>
      </c>
      <c r="B145">
        <v>10</v>
      </c>
      <c r="C145">
        <v>545</v>
      </c>
      <c r="D145">
        <v>26.6</v>
      </c>
      <c r="E145">
        <v>2</v>
      </c>
      <c r="F145">
        <v>0.4</v>
      </c>
      <c r="G145">
        <v>67500</v>
      </c>
      <c r="H145">
        <v>0</v>
      </c>
      <c r="I145">
        <v>10732.6</v>
      </c>
      <c r="J145">
        <v>0</v>
      </c>
      <c r="K145">
        <v>0</v>
      </c>
      <c r="L145">
        <v>0</v>
      </c>
      <c r="M145">
        <v>96</v>
      </c>
      <c r="U145" s="126">
        <v>62200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</row>
    <row r="146" spans="1:27" x14ac:dyDescent="0.25">
      <c r="A146">
        <v>1026</v>
      </c>
      <c r="B146">
        <v>-31</v>
      </c>
      <c r="C146">
        <v>266</v>
      </c>
      <c r="D146">
        <v>29.46</v>
      </c>
      <c r="E146">
        <v>1.85</v>
      </c>
      <c r="F146">
        <v>0</v>
      </c>
      <c r="G146">
        <v>69000</v>
      </c>
      <c r="H146">
        <v>1000</v>
      </c>
      <c r="I146">
        <v>12800</v>
      </c>
      <c r="J146">
        <v>78.930000000000007</v>
      </c>
      <c r="K146">
        <v>1</v>
      </c>
      <c r="L146">
        <v>-1</v>
      </c>
      <c r="M146">
        <v>104</v>
      </c>
      <c r="U146" s="126">
        <v>62300</v>
      </c>
      <c r="V146">
        <v>260</v>
      </c>
      <c r="W146">
        <v>136</v>
      </c>
      <c r="X146">
        <v>191</v>
      </c>
      <c r="Y146">
        <v>0</v>
      </c>
      <c r="Z146">
        <v>0</v>
      </c>
      <c r="AA146">
        <v>0</v>
      </c>
    </row>
    <row r="147" spans="1:27" x14ac:dyDescent="0.25">
      <c r="U147" s="126">
        <v>62400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 x14ac:dyDescent="0.25">
      <c r="U148" s="126">
        <v>62500</v>
      </c>
      <c r="V148">
        <v>3345</v>
      </c>
      <c r="W148">
        <v>-66</v>
      </c>
      <c r="X148">
        <v>579</v>
      </c>
      <c r="Y148">
        <v>0</v>
      </c>
      <c r="Z148">
        <v>0</v>
      </c>
      <c r="AA148">
        <v>105</v>
      </c>
    </row>
    <row r="149" spans="1:27" x14ac:dyDescent="0.25">
      <c r="U149" s="126">
        <v>62600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</row>
    <row r="150" spans="1:27" x14ac:dyDescent="0.25">
      <c r="U150" s="126">
        <v>62700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</row>
    <row r="151" spans="1:27" x14ac:dyDescent="0.25">
      <c r="U151" s="126">
        <v>62800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</row>
    <row r="152" spans="1:27" x14ac:dyDescent="0.25">
      <c r="U152" s="126">
        <v>62900</v>
      </c>
      <c r="V152">
        <v>106</v>
      </c>
      <c r="W152">
        <v>0</v>
      </c>
      <c r="X152">
        <v>0</v>
      </c>
      <c r="Y152">
        <v>0</v>
      </c>
      <c r="Z152">
        <v>0</v>
      </c>
      <c r="AA152">
        <v>0</v>
      </c>
    </row>
    <row r="153" spans="1:27" x14ac:dyDescent="0.25">
      <c r="U153" s="126">
        <v>63000</v>
      </c>
      <c r="V153">
        <v>7115</v>
      </c>
      <c r="W153">
        <v>-7</v>
      </c>
      <c r="X153">
        <v>849</v>
      </c>
      <c r="Y153">
        <v>0</v>
      </c>
      <c r="Z153">
        <v>0</v>
      </c>
      <c r="AA153">
        <v>2343</v>
      </c>
    </row>
    <row r="154" spans="1:27" x14ac:dyDescent="0.25">
      <c r="U154" s="126">
        <v>63100</v>
      </c>
      <c r="V154">
        <v>50</v>
      </c>
      <c r="W154">
        <v>0</v>
      </c>
      <c r="X154">
        <v>2</v>
      </c>
      <c r="Y154">
        <v>0</v>
      </c>
      <c r="Z154">
        <v>0</v>
      </c>
      <c r="AA154">
        <v>0</v>
      </c>
    </row>
    <row r="155" spans="1:27" x14ac:dyDescent="0.25">
      <c r="U155" s="126">
        <v>63200</v>
      </c>
      <c r="V155">
        <v>10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 x14ac:dyDescent="0.25">
      <c r="U156" s="126">
        <v>63300</v>
      </c>
      <c r="V156">
        <v>526</v>
      </c>
      <c r="W156">
        <v>0</v>
      </c>
      <c r="X156">
        <v>118</v>
      </c>
      <c r="Y156">
        <v>0</v>
      </c>
      <c r="Z156">
        <v>0</v>
      </c>
      <c r="AA156">
        <v>0</v>
      </c>
    </row>
    <row r="157" spans="1:27" x14ac:dyDescent="0.25">
      <c r="U157" s="126">
        <v>63400</v>
      </c>
      <c r="V157">
        <v>48</v>
      </c>
      <c r="W157">
        <v>7</v>
      </c>
      <c r="X157">
        <v>13</v>
      </c>
      <c r="Y157">
        <v>0</v>
      </c>
      <c r="Z157">
        <v>0</v>
      </c>
      <c r="AA157">
        <v>0</v>
      </c>
    </row>
    <row r="158" spans="1:27" x14ac:dyDescent="0.25">
      <c r="U158" s="126">
        <v>63500</v>
      </c>
      <c r="V158">
        <v>952</v>
      </c>
      <c r="W158">
        <v>56</v>
      </c>
      <c r="X158">
        <v>234</v>
      </c>
      <c r="Y158">
        <v>0</v>
      </c>
      <c r="Z158">
        <v>0</v>
      </c>
      <c r="AA158">
        <v>30</v>
      </c>
    </row>
    <row r="159" spans="1:27" x14ac:dyDescent="0.25">
      <c r="U159" s="126">
        <v>63600</v>
      </c>
      <c r="V159">
        <v>6</v>
      </c>
      <c r="W159">
        <v>-1</v>
      </c>
      <c r="X159">
        <v>18</v>
      </c>
      <c r="Y159">
        <v>0</v>
      </c>
      <c r="Z159">
        <v>0</v>
      </c>
      <c r="AA159">
        <v>0</v>
      </c>
    </row>
    <row r="160" spans="1:27" x14ac:dyDescent="0.25">
      <c r="U160" s="126">
        <v>63700</v>
      </c>
      <c r="V160">
        <v>8</v>
      </c>
      <c r="W160">
        <v>-5</v>
      </c>
      <c r="X160">
        <v>25</v>
      </c>
      <c r="Y160">
        <v>0</v>
      </c>
      <c r="Z160">
        <v>0</v>
      </c>
      <c r="AA160">
        <v>0</v>
      </c>
    </row>
    <row r="161" spans="21:27" x14ac:dyDescent="0.25">
      <c r="U161" s="126">
        <v>63800</v>
      </c>
      <c r="V161">
        <v>57</v>
      </c>
      <c r="W161">
        <v>26</v>
      </c>
      <c r="X161">
        <v>58</v>
      </c>
      <c r="Y161">
        <v>0</v>
      </c>
      <c r="Z161">
        <v>0</v>
      </c>
      <c r="AA161">
        <v>0</v>
      </c>
    </row>
    <row r="162" spans="21:27" x14ac:dyDescent="0.25">
      <c r="U162" s="126">
        <v>63900</v>
      </c>
      <c r="V162">
        <v>43</v>
      </c>
      <c r="W162">
        <v>4</v>
      </c>
      <c r="X162">
        <v>32</v>
      </c>
      <c r="Y162">
        <v>0</v>
      </c>
      <c r="Z162">
        <v>0</v>
      </c>
      <c r="AA162">
        <v>0</v>
      </c>
    </row>
    <row r="163" spans="21:27" x14ac:dyDescent="0.25">
      <c r="U163" s="126">
        <v>64000</v>
      </c>
      <c r="V163">
        <v>1666</v>
      </c>
      <c r="W163">
        <v>-25</v>
      </c>
      <c r="X163">
        <v>721</v>
      </c>
      <c r="Y163">
        <v>0</v>
      </c>
      <c r="Z163">
        <v>0</v>
      </c>
      <c r="AA163">
        <v>76</v>
      </c>
    </row>
    <row r="164" spans="21:27" x14ac:dyDescent="0.25">
      <c r="U164" s="126">
        <v>64100</v>
      </c>
      <c r="V164">
        <v>16</v>
      </c>
      <c r="W164">
        <v>0</v>
      </c>
      <c r="X164">
        <v>1</v>
      </c>
      <c r="Y164">
        <v>0</v>
      </c>
      <c r="Z164">
        <v>0</v>
      </c>
      <c r="AA164">
        <v>0</v>
      </c>
    </row>
    <row r="165" spans="21:27" x14ac:dyDescent="0.25">
      <c r="U165" s="126">
        <v>64200</v>
      </c>
      <c r="V165">
        <v>291</v>
      </c>
      <c r="W165">
        <v>-2</v>
      </c>
      <c r="X165">
        <v>8</v>
      </c>
      <c r="Y165">
        <v>0</v>
      </c>
      <c r="Z165">
        <v>0</v>
      </c>
      <c r="AA165">
        <v>1</v>
      </c>
    </row>
    <row r="166" spans="21:27" x14ac:dyDescent="0.25">
      <c r="U166" s="126">
        <v>64500</v>
      </c>
      <c r="V166">
        <v>946</v>
      </c>
      <c r="W166">
        <v>36</v>
      </c>
      <c r="X166">
        <v>174</v>
      </c>
      <c r="Y166">
        <v>0</v>
      </c>
      <c r="Z166">
        <v>0</v>
      </c>
      <c r="AA166">
        <v>0</v>
      </c>
    </row>
    <row r="167" spans="21:27" x14ac:dyDescent="0.25">
      <c r="U167" s="126">
        <v>65000</v>
      </c>
      <c r="V167">
        <v>9410</v>
      </c>
      <c r="W167">
        <v>-11</v>
      </c>
      <c r="X167">
        <v>818</v>
      </c>
      <c r="Y167">
        <v>0</v>
      </c>
      <c r="Z167">
        <v>0</v>
      </c>
      <c r="AA167">
        <v>2239</v>
      </c>
    </row>
    <row r="168" spans="21:27" x14ac:dyDescent="0.25">
      <c r="U168" s="126">
        <v>65500</v>
      </c>
      <c r="V168">
        <v>2563</v>
      </c>
      <c r="W168">
        <v>0</v>
      </c>
      <c r="X168">
        <v>245</v>
      </c>
      <c r="Y168">
        <v>0</v>
      </c>
      <c r="Z168">
        <v>0</v>
      </c>
      <c r="AA168">
        <v>0</v>
      </c>
    </row>
    <row r="169" spans="21:27" x14ac:dyDescent="0.25">
      <c r="U169" s="126">
        <v>66000</v>
      </c>
      <c r="V169">
        <v>2532</v>
      </c>
      <c r="W169">
        <v>-7</v>
      </c>
      <c r="X169">
        <v>322</v>
      </c>
      <c r="Y169">
        <v>4</v>
      </c>
      <c r="Z169">
        <v>2</v>
      </c>
      <c r="AA169">
        <v>589</v>
      </c>
    </row>
    <row r="170" spans="21:27" x14ac:dyDescent="0.25">
      <c r="U170" s="126" t="s">
        <v>82</v>
      </c>
    </row>
    <row r="171" spans="21:27" x14ac:dyDescent="0.25">
      <c r="U171" s="126" t="s">
        <v>83</v>
      </c>
      <c r="V171">
        <v>509484</v>
      </c>
      <c r="W171">
        <v>42879</v>
      </c>
      <c r="X171">
        <v>320079</v>
      </c>
      <c r="Y171">
        <v>273372</v>
      </c>
      <c r="Z171">
        <v>14554</v>
      </c>
      <c r="AA171">
        <v>413812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A39E-9793-48CC-85EB-281416697872}">
  <dimension ref="A1:AA123"/>
  <sheetViews>
    <sheetView workbookViewId="0">
      <selection activeCell="R3" sqref="R3"/>
    </sheetView>
  </sheetViews>
  <sheetFormatPr defaultRowHeight="15" x14ac:dyDescent="0.25"/>
  <cols>
    <col min="18" max="19" width="9.85546875" bestFit="1" customWidth="1"/>
    <col min="21" max="21" width="13.140625" bestFit="1" customWidth="1"/>
    <col min="22" max="22" width="14.28515625" bestFit="1" customWidth="1"/>
    <col min="23" max="23" width="22.5703125" bestFit="1" customWidth="1"/>
    <col min="24" max="24" width="20.28515625" bestFit="1" customWidth="1"/>
    <col min="25" max="25" width="19.7109375" bestFit="1" customWidth="1"/>
    <col min="26" max="26" width="22" bestFit="1" customWidth="1"/>
    <col min="27" max="27" width="13.7109375" bestFit="1" customWidth="1"/>
  </cols>
  <sheetData>
    <row r="1" spans="1:27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2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22900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>
        <v>25545.4</v>
      </c>
      <c r="P2">
        <v>25675.9</v>
      </c>
      <c r="Q2">
        <v>25472.13</v>
      </c>
      <c r="R2" s="1">
        <v>46294</v>
      </c>
      <c r="S2" s="1">
        <v>46294</v>
      </c>
      <c r="U2" s="125" t="s">
        <v>81</v>
      </c>
      <c r="V2" t="s">
        <v>84</v>
      </c>
      <c r="W2" t="s">
        <v>85</v>
      </c>
      <c r="X2" t="s">
        <v>86</v>
      </c>
      <c r="Y2" t="s">
        <v>88</v>
      </c>
      <c r="Z2" t="s">
        <v>89</v>
      </c>
      <c r="AA2" t="s">
        <v>90</v>
      </c>
    </row>
    <row r="3" spans="1:2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23000</v>
      </c>
      <c r="H3">
        <v>0.6</v>
      </c>
      <c r="I3">
        <v>9.65</v>
      </c>
      <c r="J3">
        <v>24.15</v>
      </c>
      <c r="K3">
        <v>258</v>
      </c>
      <c r="L3">
        <v>25</v>
      </c>
      <c r="M3">
        <v>234</v>
      </c>
      <c r="O3" t="s">
        <v>58</v>
      </c>
      <c r="P3" t="s">
        <v>91</v>
      </c>
      <c r="Q3" t="s">
        <v>59</v>
      </c>
      <c r="U3" s="126">
        <v>22000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23100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O4">
        <f>GETPIVOTDATA("Sum of PUT OI",$U$2)/GETPIVOTDATA("Sum of CALL OI",$U$2)</f>
        <v>0.52141873835938135</v>
      </c>
      <c r="P4">
        <f>GETPIVOTDATA("Sum of PUT CHANGE OI",$U$2)/GETPIVOTDATA("Sum of CALL CHANGE OI",$U$2)</f>
        <v>0.19615384615384615</v>
      </c>
      <c r="Q4">
        <f>GETPIVOTDATA("Sum of PUT VOLUME",$U$2)/GETPIVOTDATA("Sum of CALL VOLUME",$U$2)</f>
        <v>0.40450621183407032</v>
      </c>
      <c r="U4" s="126">
        <v>22500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23200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U5" s="126">
        <v>22600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23300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U6" s="126">
        <v>22700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23400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O7" s="140" t="s">
        <v>94</v>
      </c>
      <c r="P7" s="141">
        <v>0.2</v>
      </c>
      <c r="Q7" s="140"/>
      <c r="R7" s="140" t="s">
        <v>60</v>
      </c>
      <c r="S7" s="140">
        <f>IFERROR(LARGE(Optionchain3!$B$8:$B$27,1),"")</f>
        <v>0.65639999999999998</v>
      </c>
      <c r="T7" s="140">
        <f>IFERROR(SUMIF(Optionchain3!$B$8:$B$27,Sheet3!S7,Optionchain3!$H$8:$H$27),"")</f>
        <v>26000</v>
      </c>
      <c r="U7" s="126">
        <v>22800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23500</v>
      </c>
      <c r="H8">
        <v>5.15</v>
      </c>
      <c r="I8">
        <v>17.2</v>
      </c>
      <c r="J8">
        <v>22.13</v>
      </c>
      <c r="K8">
        <v>112</v>
      </c>
      <c r="L8">
        <v>36</v>
      </c>
      <c r="M8">
        <v>142</v>
      </c>
      <c r="O8" s="142" t="s">
        <v>95</v>
      </c>
      <c r="P8" s="143">
        <v>0.6</v>
      </c>
      <c r="Q8" s="140"/>
      <c r="R8" s="140" t="s">
        <v>61</v>
      </c>
      <c r="S8" s="140">
        <f>IFERROR(LARGE(Optionchain3!$N$8:$N$27,1),"")</f>
        <v>0.28920000000000001</v>
      </c>
      <c r="T8" s="140">
        <f>IFERROR(SUMIF(Optionchain3!$N$8:$N$27,Sheet3!S8,Optionchain3!$H$8:$H$27),"")</f>
        <v>25500</v>
      </c>
      <c r="U8" s="126">
        <v>22900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23600</v>
      </c>
      <c r="H9">
        <v>0</v>
      </c>
      <c r="I9">
        <v>8.0500000000000007</v>
      </c>
      <c r="J9">
        <v>16.489999999999998</v>
      </c>
      <c r="K9">
        <v>0</v>
      </c>
      <c r="L9">
        <v>0</v>
      </c>
      <c r="M9">
        <v>6</v>
      </c>
      <c r="O9" s="140" t="s">
        <v>96</v>
      </c>
      <c r="P9" s="141">
        <v>0.2</v>
      </c>
      <c r="Q9" s="140"/>
      <c r="R9" s="140"/>
      <c r="S9" s="140"/>
      <c r="T9" s="140"/>
      <c r="U9" s="126">
        <v>23000</v>
      </c>
      <c r="V9">
        <v>0</v>
      </c>
      <c r="W9">
        <v>0</v>
      </c>
      <c r="X9">
        <v>0</v>
      </c>
      <c r="Y9">
        <v>0</v>
      </c>
      <c r="Z9">
        <v>0</v>
      </c>
      <c r="AA9">
        <v>7</v>
      </c>
    </row>
    <row r="10" spans="1:27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23700</v>
      </c>
      <c r="H10">
        <v>1.2</v>
      </c>
      <c r="I10">
        <v>14.05</v>
      </c>
      <c r="J10">
        <v>19.63</v>
      </c>
      <c r="K10">
        <v>33</v>
      </c>
      <c r="L10">
        <v>-4</v>
      </c>
      <c r="M10">
        <v>8</v>
      </c>
      <c r="O10" s="142" t="s">
        <v>97</v>
      </c>
      <c r="P10" s="143">
        <v>0.5</v>
      </c>
      <c r="Q10" s="140"/>
      <c r="R10" s="140"/>
      <c r="S10" s="140"/>
      <c r="T10" s="140"/>
      <c r="U10" s="126">
        <v>23100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23800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 s="140"/>
      <c r="P11" s="140"/>
      <c r="Q11" s="140"/>
      <c r="R11" s="140"/>
      <c r="S11" s="140"/>
      <c r="T11" s="140"/>
      <c r="U11" s="126">
        <v>23200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23900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O12" s="140" t="s">
        <v>98</v>
      </c>
      <c r="P12" s="140"/>
      <c r="Q12" s="140"/>
      <c r="R12" s="140"/>
      <c r="S12" s="140"/>
      <c r="T12" s="140"/>
      <c r="U12" s="126">
        <v>23300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24000</v>
      </c>
      <c r="H13">
        <v>-2</v>
      </c>
      <c r="I13">
        <v>21</v>
      </c>
      <c r="J13">
        <v>18.41</v>
      </c>
      <c r="K13">
        <v>754</v>
      </c>
      <c r="L13">
        <v>40</v>
      </c>
      <c r="M13">
        <v>112</v>
      </c>
      <c r="O13" s="140">
        <f>IFERROR(IF(O2&lt;T8,T8,IF(O2&gt;T7,T7,O2)),"")</f>
        <v>25545.4</v>
      </c>
      <c r="P13" s="140">
        <f>O13-T8</f>
        <v>45.400000000001455</v>
      </c>
      <c r="Q13" s="140"/>
      <c r="R13" s="140"/>
      <c r="S13" s="140"/>
      <c r="T13" s="140"/>
      <c r="U13" s="126">
        <v>23400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24100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O14" s="140">
        <f>T7-T8</f>
        <v>500</v>
      </c>
      <c r="P14" s="140">
        <f>O14/100</f>
        <v>5</v>
      </c>
      <c r="Q14" s="140">
        <f>P13/P14</f>
        <v>9.0800000000002914</v>
      </c>
      <c r="R14" s="140"/>
      <c r="S14" s="140"/>
      <c r="T14" s="140"/>
      <c r="U14" s="126">
        <v>23500</v>
      </c>
      <c r="V14">
        <v>0</v>
      </c>
      <c r="W14">
        <v>0</v>
      </c>
      <c r="X14">
        <v>0</v>
      </c>
      <c r="Y14">
        <v>0</v>
      </c>
      <c r="Z14">
        <v>0</v>
      </c>
      <c r="AA14">
        <v>45</v>
      </c>
    </row>
    <row r="15" spans="1:27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24150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O15" s="140"/>
      <c r="P15" s="140"/>
      <c r="Q15" s="140"/>
      <c r="R15" s="140"/>
      <c r="S15" s="140"/>
      <c r="T15" s="140"/>
      <c r="U15" s="126">
        <v>23600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24200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O16" s="140" t="s">
        <v>99</v>
      </c>
      <c r="P16" s="141">
        <f>Q14/100</f>
        <v>9.080000000000292E-2</v>
      </c>
      <c r="Q16" s="144">
        <v>0.01</v>
      </c>
      <c r="R16" s="141">
        <f>150%-SUM(P16:Q16)</f>
        <v>1.3991999999999971</v>
      </c>
      <c r="S16" s="140"/>
      <c r="T16" s="140"/>
      <c r="U16" s="126">
        <v>23700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24250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 s="140"/>
      <c r="P17" s="140"/>
      <c r="Q17" s="140"/>
      <c r="R17" s="140"/>
      <c r="S17" s="140"/>
      <c r="T17" s="140"/>
      <c r="U17" s="126">
        <v>23800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24300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U18" s="126">
        <v>23900</v>
      </c>
      <c r="V18">
        <v>0</v>
      </c>
      <c r="W18">
        <v>0</v>
      </c>
      <c r="X18">
        <v>0</v>
      </c>
      <c r="Y18">
        <v>0</v>
      </c>
      <c r="Z18">
        <v>0</v>
      </c>
      <c r="AA18">
        <v>2</v>
      </c>
    </row>
    <row r="19" spans="1:27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24350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U19" s="126">
        <v>24000</v>
      </c>
      <c r="V19">
        <v>0</v>
      </c>
      <c r="W19">
        <v>0</v>
      </c>
      <c r="X19">
        <v>0</v>
      </c>
      <c r="Y19">
        <v>13</v>
      </c>
      <c r="Z19">
        <v>1</v>
      </c>
      <c r="AA19">
        <v>167</v>
      </c>
    </row>
    <row r="20" spans="1:27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24400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U20" s="126">
        <v>24100</v>
      </c>
      <c r="V20">
        <v>0</v>
      </c>
      <c r="W20">
        <v>0</v>
      </c>
      <c r="X20">
        <v>0</v>
      </c>
      <c r="Y20">
        <v>2</v>
      </c>
      <c r="Z20">
        <v>2</v>
      </c>
      <c r="AA20">
        <v>13</v>
      </c>
    </row>
    <row r="21" spans="1:27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24450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U21" s="126">
        <v>24200</v>
      </c>
      <c r="V21">
        <v>0</v>
      </c>
      <c r="W21">
        <v>0</v>
      </c>
      <c r="X21">
        <v>0</v>
      </c>
      <c r="Y21">
        <v>2</v>
      </c>
      <c r="Z21">
        <v>2</v>
      </c>
      <c r="AA21">
        <v>15</v>
      </c>
    </row>
    <row r="22" spans="1:27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24500</v>
      </c>
      <c r="H22">
        <v>-239.95</v>
      </c>
      <c r="I22">
        <v>39</v>
      </c>
      <c r="J22">
        <v>15.99</v>
      </c>
      <c r="K22">
        <v>464</v>
      </c>
      <c r="L22">
        <v>28</v>
      </c>
      <c r="M22">
        <v>28</v>
      </c>
      <c r="U22" s="126">
        <v>24300</v>
      </c>
      <c r="V22">
        <v>0</v>
      </c>
      <c r="W22">
        <v>0</v>
      </c>
      <c r="X22">
        <v>0</v>
      </c>
      <c r="Y22">
        <v>0</v>
      </c>
      <c r="Z22">
        <v>0</v>
      </c>
      <c r="AA22">
        <v>10</v>
      </c>
    </row>
    <row r="23" spans="1:2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24550</v>
      </c>
      <c r="H23">
        <v>-31.25</v>
      </c>
      <c r="I23">
        <v>70.599999999999994</v>
      </c>
      <c r="J23">
        <v>18.37</v>
      </c>
      <c r="K23">
        <v>45</v>
      </c>
      <c r="L23">
        <v>27</v>
      </c>
      <c r="M23">
        <v>27</v>
      </c>
      <c r="U23" s="126">
        <v>24400</v>
      </c>
      <c r="V23">
        <v>0</v>
      </c>
      <c r="W23">
        <v>0</v>
      </c>
      <c r="X23">
        <v>0</v>
      </c>
      <c r="Y23">
        <v>5</v>
      </c>
      <c r="Z23">
        <v>-3</v>
      </c>
      <c r="AA23">
        <v>6</v>
      </c>
    </row>
    <row r="24" spans="1:2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24600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U24" s="126">
        <v>24500</v>
      </c>
      <c r="V24">
        <v>0</v>
      </c>
      <c r="W24">
        <v>0</v>
      </c>
      <c r="X24">
        <v>0</v>
      </c>
      <c r="Y24">
        <v>0</v>
      </c>
      <c r="Z24">
        <v>0</v>
      </c>
      <c r="AA24">
        <v>51</v>
      </c>
    </row>
    <row r="25" spans="1:2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24650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U25" s="126">
        <v>24600</v>
      </c>
      <c r="V25">
        <v>0</v>
      </c>
      <c r="W25">
        <v>0</v>
      </c>
      <c r="X25">
        <v>0</v>
      </c>
      <c r="Y25">
        <v>0</v>
      </c>
      <c r="Z25">
        <v>0</v>
      </c>
      <c r="AA25">
        <v>10</v>
      </c>
    </row>
    <row r="26" spans="1:2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24700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U26" s="126">
        <v>24700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24750</v>
      </c>
      <c r="H27">
        <v>-66.3</v>
      </c>
      <c r="I27">
        <v>65</v>
      </c>
      <c r="J27">
        <v>15.59</v>
      </c>
      <c r="K27">
        <v>43</v>
      </c>
      <c r="L27">
        <v>18</v>
      </c>
      <c r="M27">
        <v>18</v>
      </c>
      <c r="U27" s="126">
        <v>24750</v>
      </c>
      <c r="V27">
        <v>10</v>
      </c>
      <c r="W27">
        <v>0</v>
      </c>
      <c r="X27">
        <v>0</v>
      </c>
      <c r="Y27">
        <v>1</v>
      </c>
      <c r="Z27">
        <v>0</v>
      </c>
      <c r="AA27">
        <v>10</v>
      </c>
    </row>
    <row r="28" spans="1:2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24800</v>
      </c>
      <c r="H28">
        <v>-261.35000000000002</v>
      </c>
      <c r="I28">
        <v>81.900000000000006</v>
      </c>
      <c r="J28">
        <v>16.260000000000002</v>
      </c>
      <c r="K28">
        <v>43</v>
      </c>
      <c r="L28">
        <v>6</v>
      </c>
      <c r="M28">
        <v>6</v>
      </c>
      <c r="U28" s="126">
        <v>24800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24850</v>
      </c>
      <c r="H29">
        <v>-42.25</v>
      </c>
      <c r="I29">
        <v>106</v>
      </c>
      <c r="J29">
        <v>17.25</v>
      </c>
      <c r="K29">
        <v>20</v>
      </c>
      <c r="L29">
        <v>12</v>
      </c>
      <c r="M29">
        <v>12</v>
      </c>
      <c r="U29" s="126">
        <v>24850</v>
      </c>
      <c r="V29">
        <v>0</v>
      </c>
      <c r="W29">
        <v>0</v>
      </c>
      <c r="X29">
        <v>0</v>
      </c>
      <c r="Y29">
        <v>1</v>
      </c>
      <c r="Z29">
        <v>0</v>
      </c>
      <c r="AA29">
        <v>3</v>
      </c>
    </row>
    <row r="30" spans="1:2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24900</v>
      </c>
      <c r="H30">
        <v>-284.35000000000002</v>
      </c>
      <c r="I30">
        <v>82.55</v>
      </c>
      <c r="J30">
        <v>15.06</v>
      </c>
      <c r="K30">
        <v>171</v>
      </c>
      <c r="L30">
        <v>40</v>
      </c>
      <c r="M30">
        <v>40</v>
      </c>
      <c r="U30" s="126">
        <v>24900</v>
      </c>
      <c r="V30">
        <v>0</v>
      </c>
      <c r="W30">
        <v>0</v>
      </c>
      <c r="X30">
        <v>0</v>
      </c>
      <c r="Y30">
        <v>1</v>
      </c>
      <c r="Z30">
        <v>0</v>
      </c>
      <c r="AA30">
        <v>11</v>
      </c>
    </row>
    <row r="31" spans="1:2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24950</v>
      </c>
      <c r="H31">
        <v>-16.45</v>
      </c>
      <c r="I31">
        <v>89.75</v>
      </c>
      <c r="J31">
        <v>14.9</v>
      </c>
      <c r="K31">
        <v>85</v>
      </c>
      <c r="L31">
        <v>35</v>
      </c>
      <c r="M31">
        <v>36</v>
      </c>
      <c r="U31" s="126">
        <v>24950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25000</v>
      </c>
      <c r="H32">
        <v>-19.3</v>
      </c>
      <c r="I32">
        <v>95.3</v>
      </c>
      <c r="J32">
        <v>14.61</v>
      </c>
      <c r="K32">
        <v>1314</v>
      </c>
      <c r="L32">
        <v>-47</v>
      </c>
      <c r="M32">
        <v>328</v>
      </c>
      <c r="U32" s="126">
        <v>25000</v>
      </c>
      <c r="V32">
        <v>1</v>
      </c>
      <c r="W32">
        <v>0</v>
      </c>
      <c r="X32">
        <v>0</v>
      </c>
      <c r="Y32">
        <v>32</v>
      </c>
      <c r="Z32">
        <v>11</v>
      </c>
      <c r="AA32">
        <v>164</v>
      </c>
    </row>
    <row r="33" spans="1:2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25050</v>
      </c>
      <c r="H33">
        <v>-82.65</v>
      </c>
      <c r="I33">
        <v>104.6</v>
      </c>
      <c r="J33">
        <v>14.51</v>
      </c>
      <c r="K33">
        <v>55</v>
      </c>
      <c r="L33">
        <v>15</v>
      </c>
      <c r="M33">
        <v>15</v>
      </c>
      <c r="U33" s="126">
        <v>25050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 x14ac:dyDescent="0.25">
      <c r="A34">
        <v>28</v>
      </c>
      <c r="B34">
        <v>28</v>
      </c>
      <c r="C34">
        <v>50</v>
      </c>
      <c r="D34">
        <v>0</v>
      </c>
      <c r="E34">
        <v>510.4</v>
      </c>
      <c r="F34">
        <v>-1747.65</v>
      </c>
      <c r="G34">
        <v>25100</v>
      </c>
      <c r="H34">
        <v>-301.25</v>
      </c>
      <c r="I34">
        <v>117.25</v>
      </c>
      <c r="J34">
        <v>14.55</v>
      </c>
      <c r="K34">
        <v>419</v>
      </c>
      <c r="L34">
        <v>38</v>
      </c>
      <c r="M34">
        <v>38</v>
      </c>
      <c r="U34" s="126">
        <v>25100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 x14ac:dyDescent="0.25">
      <c r="A35">
        <v>22</v>
      </c>
      <c r="B35">
        <v>22</v>
      </c>
      <c r="C35">
        <v>56</v>
      </c>
      <c r="D35">
        <v>11.73</v>
      </c>
      <c r="E35">
        <v>600</v>
      </c>
      <c r="F35">
        <v>-852.3</v>
      </c>
      <c r="G35">
        <v>25150</v>
      </c>
      <c r="H35">
        <v>-30.6</v>
      </c>
      <c r="I35">
        <v>128.55000000000001</v>
      </c>
      <c r="J35">
        <v>14.47</v>
      </c>
      <c r="K35">
        <v>451</v>
      </c>
      <c r="L35">
        <v>-23</v>
      </c>
      <c r="M35">
        <v>38</v>
      </c>
      <c r="U35" s="126">
        <v>25150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 x14ac:dyDescent="0.25">
      <c r="A36">
        <v>49</v>
      </c>
      <c r="B36">
        <v>49</v>
      </c>
      <c r="C36">
        <v>368</v>
      </c>
      <c r="D36">
        <v>14.02</v>
      </c>
      <c r="E36">
        <v>603.15</v>
      </c>
      <c r="F36">
        <v>-1583.5</v>
      </c>
      <c r="G36">
        <v>25200</v>
      </c>
      <c r="H36">
        <v>-306.64999999999998</v>
      </c>
      <c r="I36">
        <v>138.9</v>
      </c>
      <c r="J36">
        <v>14.29</v>
      </c>
      <c r="K36">
        <v>2516</v>
      </c>
      <c r="L36">
        <v>211</v>
      </c>
      <c r="M36">
        <v>211</v>
      </c>
      <c r="U36" s="126">
        <v>25200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 x14ac:dyDescent="0.25">
      <c r="A37">
        <v>21</v>
      </c>
      <c r="B37">
        <v>21</v>
      </c>
      <c r="C37">
        <v>157</v>
      </c>
      <c r="D37">
        <v>12.25</v>
      </c>
      <c r="E37">
        <v>534.15</v>
      </c>
      <c r="F37">
        <v>-842.8</v>
      </c>
      <c r="G37">
        <v>25250</v>
      </c>
      <c r="H37">
        <v>-37.25</v>
      </c>
      <c r="I37">
        <v>145</v>
      </c>
      <c r="J37">
        <v>13.85</v>
      </c>
      <c r="K37">
        <v>416</v>
      </c>
      <c r="L37">
        <v>35</v>
      </c>
      <c r="M37">
        <v>120</v>
      </c>
      <c r="U37" s="126">
        <v>25250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x14ac:dyDescent="0.25">
      <c r="A38">
        <v>45</v>
      </c>
      <c r="B38">
        <v>45</v>
      </c>
      <c r="C38">
        <v>412</v>
      </c>
      <c r="D38">
        <v>13.68</v>
      </c>
      <c r="E38">
        <v>527</v>
      </c>
      <c r="F38">
        <v>-1588.45</v>
      </c>
      <c r="G38">
        <v>25300</v>
      </c>
      <c r="H38">
        <v>-314.14999999999998</v>
      </c>
      <c r="I38">
        <v>158.69999999999999</v>
      </c>
      <c r="J38">
        <v>13.76</v>
      </c>
      <c r="K38">
        <v>1041</v>
      </c>
      <c r="L38">
        <v>173</v>
      </c>
      <c r="M38">
        <v>173</v>
      </c>
      <c r="U38" s="126">
        <v>25300</v>
      </c>
      <c r="V38">
        <v>2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 x14ac:dyDescent="0.25">
      <c r="A39">
        <v>23</v>
      </c>
      <c r="B39">
        <v>14</v>
      </c>
      <c r="C39">
        <v>374</v>
      </c>
      <c r="D39">
        <v>13.74</v>
      </c>
      <c r="E39">
        <v>495</v>
      </c>
      <c r="F39">
        <v>95.95</v>
      </c>
      <c r="G39">
        <v>25350</v>
      </c>
      <c r="H39">
        <v>-34.299999999999997</v>
      </c>
      <c r="I39">
        <v>176</v>
      </c>
      <c r="J39">
        <v>13.79</v>
      </c>
      <c r="K39">
        <v>109</v>
      </c>
      <c r="L39">
        <v>-19</v>
      </c>
      <c r="M39">
        <v>17</v>
      </c>
      <c r="U39" s="126">
        <v>25350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</row>
    <row r="40" spans="1:27" x14ac:dyDescent="0.25">
      <c r="A40">
        <v>48</v>
      </c>
      <c r="B40">
        <v>32</v>
      </c>
      <c r="C40">
        <v>488</v>
      </c>
      <c r="D40">
        <v>13.88</v>
      </c>
      <c r="E40">
        <v>466</v>
      </c>
      <c r="F40">
        <v>85.9</v>
      </c>
      <c r="G40">
        <v>25400</v>
      </c>
      <c r="H40">
        <v>-38.549999999999997</v>
      </c>
      <c r="I40">
        <v>190.4</v>
      </c>
      <c r="J40">
        <v>13.63</v>
      </c>
      <c r="K40">
        <v>1134</v>
      </c>
      <c r="L40">
        <v>52</v>
      </c>
      <c r="M40">
        <v>132</v>
      </c>
      <c r="U40" s="126">
        <v>25400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 x14ac:dyDescent="0.25">
      <c r="A41">
        <v>36</v>
      </c>
      <c r="B41">
        <v>-4</v>
      </c>
      <c r="C41">
        <v>111</v>
      </c>
      <c r="D41">
        <v>12.05</v>
      </c>
      <c r="E41">
        <v>396</v>
      </c>
      <c r="F41">
        <v>40.5</v>
      </c>
      <c r="G41">
        <v>25450</v>
      </c>
      <c r="H41">
        <v>-37.75</v>
      </c>
      <c r="I41">
        <v>212.7</v>
      </c>
      <c r="J41">
        <v>13.79</v>
      </c>
      <c r="K41">
        <v>287</v>
      </c>
      <c r="L41">
        <v>-99</v>
      </c>
      <c r="M41">
        <v>76</v>
      </c>
      <c r="U41" s="126">
        <v>25450</v>
      </c>
      <c r="V41">
        <v>0</v>
      </c>
      <c r="W41">
        <v>0</v>
      </c>
      <c r="X41">
        <v>0</v>
      </c>
      <c r="Y41">
        <v>0</v>
      </c>
      <c r="Z41">
        <v>0</v>
      </c>
      <c r="AA41">
        <v>10</v>
      </c>
    </row>
    <row r="42" spans="1:27" x14ac:dyDescent="0.25">
      <c r="A42">
        <v>538</v>
      </c>
      <c r="B42">
        <v>9</v>
      </c>
      <c r="C42">
        <v>2846</v>
      </c>
      <c r="D42">
        <v>13.09</v>
      </c>
      <c r="E42">
        <v>388.45</v>
      </c>
      <c r="F42">
        <v>60.4</v>
      </c>
      <c r="G42">
        <v>25500</v>
      </c>
      <c r="H42">
        <v>-40.65</v>
      </c>
      <c r="I42">
        <v>228</v>
      </c>
      <c r="J42">
        <v>13.56</v>
      </c>
      <c r="K42">
        <v>2044</v>
      </c>
      <c r="L42">
        <v>-285</v>
      </c>
      <c r="M42">
        <v>482</v>
      </c>
      <c r="U42" s="126">
        <v>25500</v>
      </c>
      <c r="V42">
        <v>2</v>
      </c>
      <c r="W42">
        <v>0</v>
      </c>
      <c r="X42">
        <v>0</v>
      </c>
      <c r="Y42">
        <v>164</v>
      </c>
      <c r="Z42">
        <v>5</v>
      </c>
      <c r="AA42">
        <v>339</v>
      </c>
    </row>
    <row r="43" spans="1:27" x14ac:dyDescent="0.25">
      <c r="A43">
        <v>34</v>
      </c>
      <c r="B43">
        <v>-15</v>
      </c>
      <c r="C43">
        <v>164</v>
      </c>
      <c r="D43">
        <v>13.13</v>
      </c>
      <c r="E43">
        <v>361</v>
      </c>
      <c r="F43">
        <v>57.55</v>
      </c>
      <c r="G43">
        <v>25550</v>
      </c>
      <c r="H43">
        <v>-49.45</v>
      </c>
      <c r="I43">
        <v>244.75</v>
      </c>
      <c r="J43">
        <v>13.35</v>
      </c>
      <c r="K43">
        <v>78</v>
      </c>
      <c r="L43">
        <v>-39</v>
      </c>
      <c r="M43">
        <v>59</v>
      </c>
      <c r="U43" s="126">
        <v>25550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 x14ac:dyDescent="0.25">
      <c r="A44">
        <v>216</v>
      </c>
      <c r="B44">
        <v>59</v>
      </c>
      <c r="C44">
        <v>940</v>
      </c>
      <c r="D44">
        <v>13.17</v>
      </c>
      <c r="E44">
        <v>334.6</v>
      </c>
      <c r="F44">
        <v>66.349999999999994</v>
      </c>
      <c r="G44">
        <v>25600</v>
      </c>
      <c r="H44">
        <v>-59</v>
      </c>
      <c r="I44">
        <v>268.45</v>
      </c>
      <c r="J44">
        <v>13.4</v>
      </c>
      <c r="K44">
        <v>286</v>
      </c>
      <c r="L44">
        <v>132</v>
      </c>
      <c r="M44">
        <v>188</v>
      </c>
      <c r="U44" s="126">
        <v>25600</v>
      </c>
      <c r="V44">
        <v>0</v>
      </c>
      <c r="W44">
        <v>0</v>
      </c>
      <c r="X44">
        <v>0</v>
      </c>
      <c r="Y44">
        <v>4</v>
      </c>
      <c r="Z44">
        <v>1</v>
      </c>
      <c r="AA44">
        <v>60</v>
      </c>
    </row>
    <row r="45" spans="1:27" x14ac:dyDescent="0.25">
      <c r="A45">
        <v>34</v>
      </c>
      <c r="B45">
        <v>3</v>
      </c>
      <c r="C45">
        <v>84</v>
      </c>
      <c r="D45">
        <v>12.92</v>
      </c>
      <c r="E45">
        <v>303.25</v>
      </c>
      <c r="F45">
        <v>53.3</v>
      </c>
      <c r="G45">
        <v>25650</v>
      </c>
      <c r="H45">
        <v>-28.8</v>
      </c>
      <c r="I45">
        <v>304.2</v>
      </c>
      <c r="J45">
        <v>13.92</v>
      </c>
      <c r="K45">
        <v>50</v>
      </c>
      <c r="L45">
        <v>1</v>
      </c>
      <c r="M45">
        <v>67</v>
      </c>
      <c r="U45" s="126">
        <v>25650</v>
      </c>
      <c r="V45">
        <v>6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 x14ac:dyDescent="0.25">
      <c r="A46">
        <v>275</v>
      </c>
      <c r="B46">
        <v>-41</v>
      </c>
      <c r="C46">
        <v>913</v>
      </c>
      <c r="D46">
        <v>13.17</v>
      </c>
      <c r="E46">
        <v>284.3</v>
      </c>
      <c r="F46">
        <v>52.55</v>
      </c>
      <c r="G46">
        <v>25700</v>
      </c>
      <c r="H46">
        <v>-50.15</v>
      </c>
      <c r="I46">
        <v>322.95</v>
      </c>
      <c r="J46">
        <v>13.63</v>
      </c>
      <c r="K46">
        <v>62</v>
      </c>
      <c r="L46">
        <v>-42</v>
      </c>
      <c r="M46">
        <v>265</v>
      </c>
      <c r="U46" s="126">
        <v>25700</v>
      </c>
      <c r="V46">
        <v>0</v>
      </c>
      <c r="W46">
        <v>0</v>
      </c>
      <c r="X46">
        <v>0</v>
      </c>
      <c r="Y46">
        <v>15</v>
      </c>
      <c r="Z46">
        <v>4</v>
      </c>
      <c r="AA46">
        <v>15</v>
      </c>
    </row>
    <row r="47" spans="1:27" x14ac:dyDescent="0.25">
      <c r="A47">
        <v>23</v>
      </c>
      <c r="B47">
        <v>-9</v>
      </c>
      <c r="C47">
        <v>128</v>
      </c>
      <c r="D47">
        <v>12.58</v>
      </c>
      <c r="E47">
        <v>247.85</v>
      </c>
      <c r="F47">
        <v>47.8</v>
      </c>
      <c r="G47">
        <v>25750</v>
      </c>
      <c r="H47">
        <v>13.25</v>
      </c>
      <c r="I47">
        <v>452.45</v>
      </c>
      <c r="J47">
        <v>13.92</v>
      </c>
      <c r="K47">
        <v>0</v>
      </c>
      <c r="L47">
        <v>0</v>
      </c>
      <c r="M47">
        <v>88</v>
      </c>
      <c r="U47" s="126">
        <v>25750</v>
      </c>
      <c r="V47">
        <v>1</v>
      </c>
      <c r="W47">
        <v>0</v>
      </c>
      <c r="X47">
        <v>0</v>
      </c>
      <c r="Y47">
        <v>14</v>
      </c>
      <c r="Z47">
        <v>-6</v>
      </c>
      <c r="AA47">
        <v>56</v>
      </c>
    </row>
    <row r="48" spans="1:27" x14ac:dyDescent="0.25">
      <c r="A48">
        <v>374</v>
      </c>
      <c r="B48">
        <v>-281</v>
      </c>
      <c r="C48">
        <v>1049</v>
      </c>
      <c r="D48">
        <v>12.83</v>
      </c>
      <c r="E48">
        <v>231.6</v>
      </c>
      <c r="F48">
        <v>43.6</v>
      </c>
      <c r="G48">
        <v>25800</v>
      </c>
      <c r="H48">
        <v>-63.55</v>
      </c>
      <c r="I48">
        <v>364.15</v>
      </c>
      <c r="J48">
        <v>13.04</v>
      </c>
      <c r="K48">
        <v>394</v>
      </c>
      <c r="L48">
        <v>131</v>
      </c>
      <c r="M48">
        <v>449</v>
      </c>
      <c r="U48" s="126">
        <v>25800</v>
      </c>
      <c r="V48">
        <v>0</v>
      </c>
      <c r="W48">
        <v>0</v>
      </c>
      <c r="X48">
        <v>0</v>
      </c>
      <c r="Y48">
        <v>41</v>
      </c>
      <c r="Z48">
        <v>9</v>
      </c>
      <c r="AA48">
        <v>89</v>
      </c>
    </row>
    <row r="49" spans="1:27" x14ac:dyDescent="0.25">
      <c r="A49">
        <v>33</v>
      </c>
      <c r="B49">
        <v>-1</v>
      </c>
      <c r="C49">
        <v>96</v>
      </c>
      <c r="D49">
        <v>13.03</v>
      </c>
      <c r="E49">
        <v>215.65</v>
      </c>
      <c r="F49">
        <v>45.5</v>
      </c>
      <c r="G49">
        <v>25850</v>
      </c>
      <c r="H49">
        <v>0</v>
      </c>
      <c r="I49">
        <v>452.2</v>
      </c>
      <c r="J49">
        <v>0</v>
      </c>
      <c r="K49">
        <v>0</v>
      </c>
      <c r="L49">
        <v>0</v>
      </c>
      <c r="M49">
        <v>38</v>
      </c>
      <c r="U49" s="126">
        <v>25850</v>
      </c>
      <c r="V49">
        <v>0</v>
      </c>
      <c r="W49">
        <v>0</v>
      </c>
      <c r="X49">
        <v>0</v>
      </c>
      <c r="Y49">
        <v>0</v>
      </c>
      <c r="Z49">
        <v>0</v>
      </c>
      <c r="AA49">
        <v>22</v>
      </c>
    </row>
    <row r="50" spans="1:27" x14ac:dyDescent="0.25">
      <c r="A50">
        <v>212</v>
      </c>
      <c r="B50">
        <v>-14</v>
      </c>
      <c r="C50">
        <v>166</v>
      </c>
      <c r="D50">
        <v>12.88</v>
      </c>
      <c r="E50">
        <v>193</v>
      </c>
      <c r="F50">
        <v>39.549999999999997</v>
      </c>
      <c r="G50">
        <v>25900</v>
      </c>
      <c r="H50">
        <v>-17.100000000000001</v>
      </c>
      <c r="I50">
        <v>484.5</v>
      </c>
      <c r="J50">
        <v>0</v>
      </c>
      <c r="K50">
        <v>0</v>
      </c>
      <c r="L50">
        <v>0</v>
      </c>
      <c r="M50">
        <v>139</v>
      </c>
      <c r="U50" s="126">
        <v>25900</v>
      </c>
      <c r="V50">
        <v>3</v>
      </c>
      <c r="W50">
        <v>0</v>
      </c>
      <c r="X50">
        <v>0</v>
      </c>
      <c r="Y50">
        <v>7</v>
      </c>
      <c r="Z50">
        <v>4</v>
      </c>
      <c r="AA50">
        <v>101</v>
      </c>
    </row>
    <row r="51" spans="1:27" x14ac:dyDescent="0.25">
      <c r="A51">
        <v>45</v>
      </c>
      <c r="B51">
        <v>-5</v>
      </c>
      <c r="C51">
        <v>28</v>
      </c>
      <c r="D51">
        <v>12.84</v>
      </c>
      <c r="E51">
        <v>174.35</v>
      </c>
      <c r="F51">
        <v>10.6</v>
      </c>
      <c r="G51">
        <v>25950</v>
      </c>
      <c r="H51">
        <v>0</v>
      </c>
      <c r="I51">
        <v>507.85</v>
      </c>
      <c r="J51">
        <v>9.91</v>
      </c>
      <c r="K51">
        <v>0</v>
      </c>
      <c r="L51">
        <v>0</v>
      </c>
      <c r="M51">
        <v>16</v>
      </c>
      <c r="U51" s="126">
        <v>25950</v>
      </c>
      <c r="V51">
        <v>3</v>
      </c>
      <c r="W51">
        <v>0</v>
      </c>
      <c r="X51">
        <v>1</v>
      </c>
      <c r="Y51">
        <v>0</v>
      </c>
      <c r="Z51">
        <v>0</v>
      </c>
      <c r="AA51">
        <v>33</v>
      </c>
    </row>
    <row r="52" spans="1:27" x14ac:dyDescent="0.25">
      <c r="A52">
        <v>1094</v>
      </c>
      <c r="B52">
        <v>0</v>
      </c>
      <c r="C52">
        <v>1524</v>
      </c>
      <c r="D52">
        <v>13</v>
      </c>
      <c r="E52">
        <v>161</v>
      </c>
      <c r="F52">
        <v>31.7</v>
      </c>
      <c r="G52">
        <v>26000</v>
      </c>
      <c r="H52">
        <v>-69.2</v>
      </c>
      <c r="I52">
        <v>480.55</v>
      </c>
      <c r="J52">
        <v>12.66</v>
      </c>
      <c r="K52">
        <v>146</v>
      </c>
      <c r="L52">
        <v>-27</v>
      </c>
      <c r="M52">
        <v>362</v>
      </c>
      <c r="U52" s="126">
        <v>26000</v>
      </c>
      <c r="V52">
        <v>40</v>
      </c>
      <c r="W52">
        <v>0</v>
      </c>
      <c r="X52">
        <v>0</v>
      </c>
      <c r="Y52">
        <v>275</v>
      </c>
      <c r="Z52">
        <v>8</v>
      </c>
      <c r="AA52">
        <v>508</v>
      </c>
    </row>
    <row r="53" spans="1:27" x14ac:dyDescent="0.25">
      <c r="A53">
        <v>53</v>
      </c>
      <c r="B53">
        <v>0</v>
      </c>
      <c r="C53">
        <v>0</v>
      </c>
      <c r="D53">
        <v>15.45</v>
      </c>
      <c r="E53">
        <v>111.55</v>
      </c>
      <c r="F53">
        <v>0</v>
      </c>
      <c r="G53">
        <v>26050</v>
      </c>
      <c r="H53">
        <v>-0.1</v>
      </c>
      <c r="I53">
        <v>309.75</v>
      </c>
      <c r="J53">
        <v>12.19</v>
      </c>
      <c r="K53">
        <v>0</v>
      </c>
      <c r="L53">
        <v>0</v>
      </c>
      <c r="M53">
        <v>73</v>
      </c>
      <c r="U53" s="126">
        <v>26050</v>
      </c>
      <c r="V53">
        <v>0</v>
      </c>
      <c r="W53">
        <v>0</v>
      </c>
      <c r="X53">
        <v>1</v>
      </c>
      <c r="Y53">
        <v>1</v>
      </c>
      <c r="Z53">
        <v>0</v>
      </c>
      <c r="AA53">
        <v>42</v>
      </c>
    </row>
    <row r="54" spans="1:27" x14ac:dyDescent="0.25">
      <c r="A54">
        <v>147</v>
      </c>
      <c r="B54">
        <v>-10</v>
      </c>
      <c r="C54">
        <v>199</v>
      </c>
      <c r="D54">
        <v>12.97</v>
      </c>
      <c r="E54">
        <v>130.44999999999999</v>
      </c>
      <c r="F54">
        <v>25.2</v>
      </c>
      <c r="G54">
        <v>26100</v>
      </c>
      <c r="H54">
        <v>-71.2</v>
      </c>
      <c r="I54">
        <v>582.29999999999995</v>
      </c>
      <c r="J54">
        <v>14.28</v>
      </c>
      <c r="K54">
        <v>1</v>
      </c>
      <c r="L54">
        <v>-1</v>
      </c>
      <c r="M54">
        <v>113</v>
      </c>
      <c r="U54" s="126">
        <v>26100</v>
      </c>
      <c r="V54">
        <v>84</v>
      </c>
      <c r="W54">
        <v>5</v>
      </c>
      <c r="X54">
        <v>7</v>
      </c>
      <c r="Y54">
        <v>0</v>
      </c>
      <c r="Z54">
        <v>0</v>
      </c>
      <c r="AA54">
        <v>126</v>
      </c>
    </row>
    <row r="55" spans="1:27" x14ac:dyDescent="0.25">
      <c r="A55">
        <v>75</v>
      </c>
      <c r="B55">
        <v>-1</v>
      </c>
      <c r="C55">
        <v>1</v>
      </c>
      <c r="D55">
        <v>9.0299999999999994</v>
      </c>
      <c r="E55">
        <v>50</v>
      </c>
      <c r="F55">
        <v>-40.35</v>
      </c>
      <c r="G55">
        <v>26150</v>
      </c>
      <c r="H55">
        <v>0</v>
      </c>
      <c r="I55">
        <v>351.35</v>
      </c>
      <c r="J55">
        <v>11.7</v>
      </c>
      <c r="K55">
        <v>0</v>
      </c>
      <c r="L55">
        <v>0</v>
      </c>
      <c r="M55">
        <v>28</v>
      </c>
      <c r="U55" s="126">
        <v>26150</v>
      </c>
      <c r="V55">
        <v>15</v>
      </c>
      <c r="W55">
        <v>0</v>
      </c>
      <c r="X55">
        <v>0</v>
      </c>
      <c r="Y55">
        <v>20</v>
      </c>
      <c r="Z55">
        <v>-12</v>
      </c>
      <c r="AA55">
        <v>39</v>
      </c>
    </row>
    <row r="56" spans="1:27" x14ac:dyDescent="0.25">
      <c r="A56">
        <v>244</v>
      </c>
      <c r="B56">
        <v>-46</v>
      </c>
      <c r="C56">
        <v>152</v>
      </c>
      <c r="D56">
        <v>12.92</v>
      </c>
      <c r="E56">
        <v>103.95</v>
      </c>
      <c r="F56">
        <v>17.95</v>
      </c>
      <c r="G56">
        <v>26200</v>
      </c>
      <c r="H56">
        <v>-122.55</v>
      </c>
      <c r="I56">
        <v>655</v>
      </c>
      <c r="J56">
        <v>14.31</v>
      </c>
      <c r="K56">
        <v>4</v>
      </c>
      <c r="L56">
        <v>0</v>
      </c>
      <c r="M56">
        <v>398</v>
      </c>
      <c r="U56" s="126">
        <v>26200</v>
      </c>
      <c r="V56">
        <v>390</v>
      </c>
      <c r="W56">
        <v>11</v>
      </c>
      <c r="X56">
        <v>14</v>
      </c>
      <c r="Y56">
        <v>126</v>
      </c>
      <c r="Z56">
        <v>9</v>
      </c>
      <c r="AA56">
        <v>527</v>
      </c>
    </row>
    <row r="57" spans="1:27" x14ac:dyDescent="0.25">
      <c r="A57">
        <v>66</v>
      </c>
      <c r="B57">
        <v>0</v>
      </c>
      <c r="C57">
        <v>15</v>
      </c>
      <c r="D57">
        <v>12.75</v>
      </c>
      <c r="E57">
        <v>90.05</v>
      </c>
      <c r="F57">
        <v>7.95</v>
      </c>
      <c r="G57">
        <v>26250</v>
      </c>
      <c r="H57">
        <v>1.4</v>
      </c>
      <c r="I57">
        <v>424.4</v>
      </c>
      <c r="J57">
        <v>12.28</v>
      </c>
      <c r="K57">
        <v>0</v>
      </c>
      <c r="L57">
        <v>0</v>
      </c>
      <c r="M57">
        <v>25</v>
      </c>
      <c r="U57" s="126">
        <v>26250</v>
      </c>
      <c r="V57">
        <v>22</v>
      </c>
      <c r="W57">
        <v>2</v>
      </c>
      <c r="X57">
        <v>5</v>
      </c>
      <c r="Y57">
        <v>0</v>
      </c>
      <c r="Z57">
        <v>0</v>
      </c>
      <c r="AA57">
        <v>69</v>
      </c>
    </row>
    <row r="58" spans="1:27" x14ac:dyDescent="0.25">
      <c r="A58">
        <v>403</v>
      </c>
      <c r="B58">
        <v>-38</v>
      </c>
      <c r="C58">
        <v>130</v>
      </c>
      <c r="D58">
        <v>12.85</v>
      </c>
      <c r="E58">
        <v>81.55</v>
      </c>
      <c r="F58">
        <v>14.75</v>
      </c>
      <c r="G58">
        <v>26300</v>
      </c>
      <c r="H58">
        <v>0.4</v>
      </c>
      <c r="I58">
        <v>817.4</v>
      </c>
      <c r="J58">
        <v>0</v>
      </c>
      <c r="K58">
        <v>0</v>
      </c>
      <c r="L58">
        <v>0</v>
      </c>
      <c r="M58">
        <v>338</v>
      </c>
      <c r="U58" s="126">
        <v>26300</v>
      </c>
      <c r="V58">
        <v>130</v>
      </c>
      <c r="W58">
        <v>11</v>
      </c>
      <c r="X58">
        <v>29</v>
      </c>
      <c r="Y58">
        <v>82</v>
      </c>
      <c r="Z58">
        <v>25</v>
      </c>
      <c r="AA58">
        <v>220</v>
      </c>
    </row>
    <row r="59" spans="1:27" x14ac:dyDescent="0.25">
      <c r="A59">
        <v>55</v>
      </c>
      <c r="B59">
        <v>-1</v>
      </c>
      <c r="C59">
        <v>2</v>
      </c>
      <c r="D59">
        <v>10.36</v>
      </c>
      <c r="E59">
        <v>38.25</v>
      </c>
      <c r="F59">
        <v>-22.05</v>
      </c>
      <c r="G59">
        <v>26350</v>
      </c>
      <c r="H59">
        <v>499.7</v>
      </c>
      <c r="I59">
        <v>882.8</v>
      </c>
      <c r="J59">
        <v>20.51</v>
      </c>
      <c r="K59">
        <v>1</v>
      </c>
      <c r="L59">
        <v>0</v>
      </c>
      <c r="M59">
        <v>53</v>
      </c>
      <c r="U59" s="126">
        <v>26350</v>
      </c>
      <c r="V59">
        <v>30</v>
      </c>
      <c r="W59">
        <v>11</v>
      </c>
      <c r="X59">
        <v>29</v>
      </c>
      <c r="Y59">
        <v>118</v>
      </c>
      <c r="Z59">
        <v>11</v>
      </c>
      <c r="AA59">
        <v>66</v>
      </c>
    </row>
    <row r="60" spans="1:27" x14ac:dyDescent="0.25">
      <c r="A60">
        <v>299</v>
      </c>
      <c r="B60">
        <v>0</v>
      </c>
      <c r="C60">
        <v>113</v>
      </c>
      <c r="D60">
        <v>12.88</v>
      </c>
      <c r="E60">
        <v>64.3</v>
      </c>
      <c r="F60">
        <v>10.45</v>
      </c>
      <c r="G60">
        <v>26400</v>
      </c>
      <c r="H60">
        <v>-142.35</v>
      </c>
      <c r="I60">
        <v>803.2</v>
      </c>
      <c r="J60">
        <v>13.84</v>
      </c>
      <c r="K60">
        <v>295</v>
      </c>
      <c r="L60">
        <v>-226</v>
      </c>
      <c r="M60">
        <v>148</v>
      </c>
      <c r="U60" s="126">
        <v>26400</v>
      </c>
      <c r="V60">
        <v>210</v>
      </c>
      <c r="W60">
        <v>47</v>
      </c>
      <c r="X60">
        <v>178</v>
      </c>
      <c r="Y60">
        <v>339</v>
      </c>
      <c r="Z60">
        <v>48</v>
      </c>
      <c r="AA60">
        <v>439</v>
      </c>
    </row>
    <row r="61" spans="1:27" x14ac:dyDescent="0.25">
      <c r="A61">
        <v>125</v>
      </c>
      <c r="B61">
        <v>3</v>
      </c>
      <c r="C61">
        <v>61</v>
      </c>
      <c r="D61">
        <v>13</v>
      </c>
      <c r="E61">
        <v>58.4</v>
      </c>
      <c r="F61">
        <v>10.9</v>
      </c>
      <c r="G61">
        <v>26450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U61" s="126">
        <v>26450</v>
      </c>
      <c r="V61">
        <v>68</v>
      </c>
      <c r="W61">
        <v>14</v>
      </c>
      <c r="X61">
        <v>39</v>
      </c>
      <c r="Y61">
        <v>8</v>
      </c>
      <c r="Z61">
        <v>-2</v>
      </c>
      <c r="AA61">
        <v>69</v>
      </c>
    </row>
    <row r="62" spans="1:27" x14ac:dyDescent="0.25">
      <c r="A62">
        <v>1302</v>
      </c>
      <c r="B62">
        <v>-196</v>
      </c>
      <c r="C62">
        <v>1207</v>
      </c>
      <c r="D62">
        <v>13.27</v>
      </c>
      <c r="E62">
        <v>54.85</v>
      </c>
      <c r="F62">
        <v>10.5</v>
      </c>
      <c r="G62">
        <v>26500</v>
      </c>
      <c r="H62">
        <v>-59.65</v>
      </c>
      <c r="I62">
        <v>901.2</v>
      </c>
      <c r="J62">
        <v>14.88</v>
      </c>
      <c r="K62">
        <v>7</v>
      </c>
      <c r="L62">
        <v>-3</v>
      </c>
      <c r="M62">
        <v>289</v>
      </c>
      <c r="U62" s="126">
        <v>26500</v>
      </c>
      <c r="V62">
        <v>797</v>
      </c>
      <c r="W62">
        <v>183</v>
      </c>
      <c r="X62">
        <v>423</v>
      </c>
      <c r="Y62">
        <v>382</v>
      </c>
      <c r="Z62">
        <v>-1</v>
      </c>
      <c r="AA62">
        <v>585</v>
      </c>
    </row>
    <row r="63" spans="1:2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26550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U63" s="126">
        <v>26550</v>
      </c>
      <c r="V63">
        <v>88</v>
      </c>
      <c r="W63">
        <v>5</v>
      </c>
      <c r="X63">
        <v>15</v>
      </c>
      <c r="Y63">
        <v>42</v>
      </c>
      <c r="Z63">
        <v>-24</v>
      </c>
      <c r="AA63">
        <v>50</v>
      </c>
    </row>
    <row r="64" spans="1:2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26600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U64" s="126">
        <v>26600</v>
      </c>
      <c r="V64">
        <v>257</v>
      </c>
      <c r="W64">
        <v>34</v>
      </c>
      <c r="X64">
        <v>86</v>
      </c>
      <c r="Y64">
        <v>84</v>
      </c>
      <c r="Z64">
        <v>2</v>
      </c>
      <c r="AA64">
        <v>211</v>
      </c>
    </row>
    <row r="65" spans="1:27" x14ac:dyDescent="0.25">
      <c r="A65">
        <v>193</v>
      </c>
      <c r="B65">
        <v>4</v>
      </c>
      <c r="C65">
        <v>73</v>
      </c>
      <c r="D65">
        <v>13.81</v>
      </c>
      <c r="E65">
        <v>43</v>
      </c>
      <c r="F65">
        <v>8.3000000000000007</v>
      </c>
      <c r="G65">
        <v>26650</v>
      </c>
      <c r="H65">
        <v>0</v>
      </c>
      <c r="I65">
        <v>1038.75</v>
      </c>
      <c r="J65">
        <v>0</v>
      </c>
      <c r="K65">
        <v>0</v>
      </c>
      <c r="L65">
        <v>0</v>
      </c>
      <c r="M65">
        <v>57</v>
      </c>
      <c r="U65" s="126">
        <v>26650</v>
      </c>
      <c r="V65">
        <v>125</v>
      </c>
      <c r="W65">
        <v>9</v>
      </c>
      <c r="X65">
        <v>18</v>
      </c>
      <c r="Y65">
        <v>5</v>
      </c>
      <c r="Z65">
        <v>0</v>
      </c>
      <c r="AA65">
        <v>41</v>
      </c>
    </row>
    <row r="66" spans="1:2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26700</v>
      </c>
      <c r="H66">
        <v>0</v>
      </c>
      <c r="I66">
        <v>544.04999999999995</v>
      </c>
      <c r="J66">
        <v>13.01</v>
      </c>
      <c r="K66">
        <v>0</v>
      </c>
      <c r="L66">
        <v>0</v>
      </c>
      <c r="M66">
        <v>16</v>
      </c>
      <c r="U66" s="126">
        <v>26700</v>
      </c>
      <c r="V66">
        <v>677</v>
      </c>
      <c r="W66">
        <v>18</v>
      </c>
      <c r="X66">
        <v>140</v>
      </c>
      <c r="Y66">
        <v>47</v>
      </c>
      <c r="Z66">
        <v>-25</v>
      </c>
      <c r="AA66">
        <v>553</v>
      </c>
    </row>
    <row r="67" spans="1:2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26750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U67" s="126">
        <v>26750</v>
      </c>
      <c r="V67">
        <v>200</v>
      </c>
      <c r="W67">
        <v>17</v>
      </c>
      <c r="X67">
        <v>55</v>
      </c>
      <c r="Y67">
        <v>1</v>
      </c>
      <c r="Z67">
        <v>-1</v>
      </c>
      <c r="AA67">
        <v>400</v>
      </c>
    </row>
    <row r="68" spans="1:2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26800</v>
      </c>
      <c r="H68">
        <v>0</v>
      </c>
      <c r="I68">
        <v>508.7</v>
      </c>
      <c r="J68">
        <v>10.220000000000001</v>
      </c>
      <c r="K68">
        <v>0</v>
      </c>
      <c r="L68">
        <v>0</v>
      </c>
      <c r="M68">
        <v>3</v>
      </c>
      <c r="U68" s="126">
        <v>26800</v>
      </c>
      <c r="V68">
        <v>354</v>
      </c>
      <c r="W68">
        <v>10</v>
      </c>
      <c r="X68">
        <v>133</v>
      </c>
      <c r="Y68">
        <v>44</v>
      </c>
      <c r="Z68">
        <v>-10</v>
      </c>
      <c r="AA68">
        <v>237</v>
      </c>
    </row>
    <row r="69" spans="1:2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26850</v>
      </c>
      <c r="H69">
        <v>0</v>
      </c>
      <c r="I69">
        <v>490.95</v>
      </c>
      <c r="J69">
        <v>12.7</v>
      </c>
      <c r="K69">
        <v>0</v>
      </c>
      <c r="L69">
        <v>0</v>
      </c>
      <c r="M69">
        <v>15</v>
      </c>
      <c r="U69" s="126">
        <v>26850</v>
      </c>
      <c r="V69">
        <v>214</v>
      </c>
      <c r="W69">
        <v>0</v>
      </c>
      <c r="X69">
        <v>4</v>
      </c>
      <c r="Y69">
        <v>0</v>
      </c>
      <c r="Z69">
        <v>0</v>
      </c>
      <c r="AA69">
        <v>101</v>
      </c>
    </row>
    <row r="70" spans="1:2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26900</v>
      </c>
      <c r="H70">
        <v>0</v>
      </c>
      <c r="I70">
        <v>528.6</v>
      </c>
      <c r="J70">
        <v>12.99</v>
      </c>
      <c r="K70">
        <v>0</v>
      </c>
      <c r="L70">
        <v>0</v>
      </c>
      <c r="M70">
        <v>11</v>
      </c>
      <c r="U70" s="126">
        <v>26900</v>
      </c>
      <c r="V70">
        <v>510</v>
      </c>
      <c r="W70">
        <v>80</v>
      </c>
      <c r="X70">
        <v>190</v>
      </c>
      <c r="Y70">
        <v>1</v>
      </c>
      <c r="Z70">
        <v>0</v>
      </c>
      <c r="AA70">
        <v>197</v>
      </c>
    </row>
    <row r="71" spans="1:27" x14ac:dyDescent="0.25">
      <c r="A71">
        <v>2</v>
      </c>
      <c r="B71">
        <v>0</v>
      </c>
      <c r="C71">
        <v>0</v>
      </c>
      <c r="D71">
        <v>23.21</v>
      </c>
      <c r="E71">
        <v>145.44999999999999</v>
      </c>
      <c r="F71">
        <v>0</v>
      </c>
      <c r="G71">
        <v>26950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U71" s="126">
        <v>26950</v>
      </c>
      <c r="V71">
        <v>69</v>
      </c>
      <c r="W71">
        <v>0</v>
      </c>
      <c r="X71">
        <v>1</v>
      </c>
      <c r="Y71">
        <v>0</v>
      </c>
      <c r="Z71">
        <v>0</v>
      </c>
      <c r="AA71">
        <v>38</v>
      </c>
    </row>
    <row r="72" spans="1:27" x14ac:dyDescent="0.25">
      <c r="A72">
        <v>2243</v>
      </c>
      <c r="B72">
        <v>70</v>
      </c>
      <c r="C72">
        <v>1141</v>
      </c>
      <c r="D72">
        <v>14.43</v>
      </c>
      <c r="E72">
        <v>20.7</v>
      </c>
      <c r="F72">
        <v>1.25</v>
      </c>
      <c r="G72">
        <v>27000</v>
      </c>
      <c r="H72">
        <v>169</v>
      </c>
      <c r="I72">
        <v>1629</v>
      </c>
      <c r="J72">
        <v>34.49</v>
      </c>
      <c r="K72">
        <v>6</v>
      </c>
      <c r="L72">
        <v>-6</v>
      </c>
      <c r="M72">
        <v>132</v>
      </c>
      <c r="U72" s="126">
        <v>27000</v>
      </c>
      <c r="V72">
        <v>1168</v>
      </c>
      <c r="W72">
        <v>82</v>
      </c>
      <c r="X72">
        <v>486</v>
      </c>
      <c r="Y72">
        <v>11</v>
      </c>
      <c r="Z72">
        <v>-6</v>
      </c>
      <c r="AA72">
        <v>339</v>
      </c>
    </row>
    <row r="73" spans="1:2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27050</v>
      </c>
      <c r="H73">
        <v>0</v>
      </c>
      <c r="I73">
        <v>710</v>
      </c>
      <c r="J73">
        <v>11.17</v>
      </c>
      <c r="K73">
        <v>0</v>
      </c>
      <c r="L73">
        <v>0</v>
      </c>
      <c r="M73">
        <v>11</v>
      </c>
      <c r="U73" s="126">
        <v>27050</v>
      </c>
      <c r="V73">
        <v>62</v>
      </c>
      <c r="W73">
        <v>-4</v>
      </c>
      <c r="X73">
        <v>22</v>
      </c>
      <c r="Y73">
        <v>1</v>
      </c>
      <c r="Z73">
        <v>-1</v>
      </c>
      <c r="AA73">
        <v>58</v>
      </c>
    </row>
    <row r="74" spans="1:2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27100</v>
      </c>
      <c r="H74">
        <v>0</v>
      </c>
      <c r="I74">
        <v>624.6</v>
      </c>
      <c r="J74">
        <v>12.04</v>
      </c>
      <c r="K74">
        <v>0</v>
      </c>
      <c r="L74">
        <v>0</v>
      </c>
      <c r="M74">
        <v>7</v>
      </c>
      <c r="U74" s="126">
        <v>27100</v>
      </c>
      <c r="V74">
        <v>270</v>
      </c>
      <c r="W74">
        <v>-10</v>
      </c>
      <c r="X74">
        <v>28</v>
      </c>
      <c r="Y74">
        <v>0</v>
      </c>
      <c r="Z74">
        <v>0</v>
      </c>
      <c r="AA74">
        <v>44</v>
      </c>
    </row>
    <row r="75" spans="1:27" x14ac:dyDescent="0.25">
      <c r="A75">
        <v>58</v>
      </c>
      <c r="B75">
        <v>-4</v>
      </c>
      <c r="C75">
        <v>18</v>
      </c>
      <c r="D75">
        <v>15.68</v>
      </c>
      <c r="E75">
        <v>20.85</v>
      </c>
      <c r="F75">
        <v>6.3</v>
      </c>
      <c r="G75">
        <v>27150</v>
      </c>
      <c r="H75">
        <v>0</v>
      </c>
      <c r="I75">
        <v>708.85</v>
      </c>
      <c r="J75">
        <v>7.35</v>
      </c>
      <c r="K75">
        <v>0</v>
      </c>
      <c r="L75">
        <v>0</v>
      </c>
      <c r="M75">
        <v>2</v>
      </c>
      <c r="U75" s="126">
        <v>27150</v>
      </c>
      <c r="V75">
        <v>56</v>
      </c>
      <c r="W75">
        <v>-2</v>
      </c>
      <c r="X75">
        <v>15</v>
      </c>
      <c r="Y75">
        <v>1</v>
      </c>
      <c r="Z75">
        <v>0</v>
      </c>
      <c r="AA75">
        <v>26</v>
      </c>
    </row>
    <row r="76" spans="1:2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27200</v>
      </c>
      <c r="H76">
        <v>0</v>
      </c>
      <c r="I76">
        <v>743.4</v>
      </c>
      <c r="J76">
        <v>6.63</v>
      </c>
      <c r="K76">
        <v>0</v>
      </c>
      <c r="L76">
        <v>0</v>
      </c>
      <c r="M76">
        <v>3</v>
      </c>
      <c r="U76" s="126">
        <v>27200</v>
      </c>
      <c r="V76">
        <v>595</v>
      </c>
      <c r="W76">
        <v>19</v>
      </c>
      <c r="X76">
        <v>461</v>
      </c>
      <c r="Y76">
        <v>0</v>
      </c>
      <c r="Z76">
        <v>0</v>
      </c>
      <c r="AA76">
        <v>23</v>
      </c>
    </row>
    <row r="77" spans="1:2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27250</v>
      </c>
      <c r="H77">
        <v>0</v>
      </c>
      <c r="I77">
        <v>779</v>
      </c>
      <c r="J77">
        <v>5.39</v>
      </c>
      <c r="K77">
        <v>0</v>
      </c>
      <c r="L77">
        <v>0</v>
      </c>
      <c r="M77">
        <v>4</v>
      </c>
      <c r="U77" s="126">
        <v>27250</v>
      </c>
      <c r="V77">
        <v>126</v>
      </c>
      <c r="W77">
        <v>-3</v>
      </c>
      <c r="X77">
        <v>38</v>
      </c>
      <c r="Y77">
        <v>1</v>
      </c>
      <c r="Z77">
        <v>-1</v>
      </c>
      <c r="AA77">
        <v>15</v>
      </c>
    </row>
    <row r="78" spans="1:2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27300</v>
      </c>
      <c r="H78">
        <v>0</v>
      </c>
      <c r="I78">
        <v>825.7</v>
      </c>
      <c r="J78">
        <v>5.07</v>
      </c>
      <c r="K78">
        <v>0</v>
      </c>
      <c r="L78">
        <v>0</v>
      </c>
      <c r="M78">
        <v>3</v>
      </c>
      <c r="U78" s="126">
        <v>27300</v>
      </c>
      <c r="V78">
        <v>2043</v>
      </c>
      <c r="W78">
        <v>19</v>
      </c>
      <c r="X78">
        <v>310</v>
      </c>
      <c r="Y78">
        <v>14</v>
      </c>
      <c r="Z78">
        <v>-7</v>
      </c>
      <c r="AA78">
        <v>51</v>
      </c>
    </row>
    <row r="79" spans="1:2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27350</v>
      </c>
      <c r="H79">
        <v>0</v>
      </c>
      <c r="I79">
        <v>867.25</v>
      </c>
      <c r="J79">
        <v>0</v>
      </c>
      <c r="K79">
        <v>0</v>
      </c>
      <c r="L79">
        <v>0</v>
      </c>
      <c r="M79">
        <v>4</v>
      </c>
      <c r="U79" s="126">
        <v>27400</v>
      </c>
      <c r="V79">
        <v>0</v>
      </c>
      <c r="W79">
        <v>0</v>
      </c>
      <c r="X79">
        <v>0</v>
      </c>
      <c r="Y79">
        <v>0</v>
      </c>
      <c r="Z79">
        <v>0</v>
      </c>
      <c r="AA79">
        <v>13</v>
      </c>
    </row>
    <row r="80" spans="1:2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27400</v>
      </c>
      <c r="H80">
        <v>0</v>
      </c>
      <c r="I80">
        <v>865.65</v>
      </c>
      <c r="J80">
        <v>13.07</v>
      </c>
      <c r="K80">
        <v>0</v>
      </c>
      <c r="L80">
        <v>0</v>
      </c>
      <c r="M80">
        <v>2</v>
      </c>
      <c r="U80" s="126">
        <v>27500</v>
      </c>
      <c r="V80">
        <v>942</v>
      </c>
      <c r="W80">
        <v>31</v>
      </c>
      <c r="X80">
        <v>388</v>
      </c>
      <c r="Y80">
        <v>0</v>
      </c>
      <c r="Z80">
        <v>0</v>
      </c>
      <c r="AA80">
        <v>12</v>
      </c>
    </row>
    <row r="81" spans="1:2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27450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U81" s="126">
        <v>27600</v>
      </c>
      <c r="V81">
        <v>418</v>
      </c>
      <c r="W81">
        <v>106</v>
      </c>
      <c r="X81">
        <v>205</v>
      </c>
      <c r="Y81">
        <v>0</v>
      </c>
      <c r="Z81">
        <v>0</v>
      </c>
      <c r="AA81">
        <v>7</v>
      </c>
    </row>
    <row r="82" spans="1:2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27500</v>
      </c>
      <c r="H82">
        <v>0</v>
      </c>
      <c r="I82">
        <v>0</v>
      </c>
      <c r="J82">
        <v>10.66</v>
      </c>
      <c r="K82">
        <v>0</v>
      </c>
      <c r="L82">
        <v>0</v>
      </c>
      <c r="M82">
        <v>0</v>
      </c>
      <c r="U82" s="126">
        <v>27700</v>
      </c>
      <c r="V82">
        <v>0</v>
      </c>
      <c r="W82">
        <v>0</v>
      </c>
      <c r="X82">
        <v>0</v>
      </c>
      <c r="Y82">
        <v>0</v>
      </c>
      <c r="Z82">
        <v>0</v>
      </c>
      <c r="AA82">
        <v>11</v>
      </c>
    </row>
    <row r="83" spans="1:2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27550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U83" s="126">
        <v>27800</v>
      </c>
      <c r="V83">
        <v>0</v>
      </c>
      <c r="W83">
        <v>0</v>
      </c>
      <c r="X83">
        <v>0</v>
      </c>
      <c r="Y83">
        <v>0</v>
      </c>
      <c r="Z83">
        <v>0</v>
      </c>
      <c r="AA83">
        <v>14</v>
      </c>
    </row>
    <row r="84" spans="1:2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27600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U84" s="126">
        <v>27900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27650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U85" s="126">
        <v>28000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</row>
    <row r="86" spans="1:2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27700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U86" s="126">
        <v>28100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27800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U87" s="126">
        <v>28200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27900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U88" s="126">
        <v>28300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 x14ac:dyDescent="0.25">
      <c r="A89">
        <v>580</v>
      </c>
      <c r="B89">
        <v>383</v>
      </c>
      <c r="C89">
        <v>1567</v>
      </c>
      <c r="D89">
        <v>18.39</v>
      </c>
      <c r="E89">
        <v>6.55</v>
      </c>
      <c r="F89">
        <v>1.6</v>
      </c>
      <c r="G89">
        <v>28000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U89" s="126">
        <v>28400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28100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U90" s="126">
        <v>28500</v>
      </c>
      <c r="V90">
        <v>437</v>
      </c>
      <c r="W90">
        <v>-421</v>
      </c>
      <c r="X90">
        <v>932</v>
      </c>
      <c r="Y90">
        <v>0</v>
      </c>
      <c r="Z90">
        <v>0</v>
      </c>
      <c r="AA90">
        <v>0</v>
      </c>
    </row>
    <row r="91" spans="1:2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28200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U91" s="126">
        <v>28600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28300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U92" s="126">
        <v>28700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28400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U93" s="126">
        <v>28800</v>
      </c>
      <c r="V93">
        <v>2</v>
      </c>
      <c r="W93">
        <v>0</v>
      </c>
      <c r="X93">
        <v>1</v>
      </c>
      <c r="Y93">
        <v>0</v>
      </c>
      <c r="Z93">
        <v>0</v>
      </c>
      <c r="AA93">
        <v>0</v>
      </c>
    </row>
    <row r="94" spans="1:27" x14ac:dyDescent="0.25">
      <c r="A94">
        <v>213</v>
      </c>
      <c r="B94">
        <v>-45</v>
      </c>
      <c r="C94">
        <v>224</v>
      </c>
      <c r="D94">
        <v>20.14</v>
      </c>
      <c r="E94">
        <v>3.95</v>
      </c>
      <c r="F94">
        <v>0.7</v>
      </c>
      <c r="G94">
        <v>28500</v>
      </c>
      <c r="H94">
        <v>0</v>
      </c>
      <c r="I94">
        <v>2505</v>
      </c>
      <c r="J94">
        <v>0</v>
      </c>
      <c r="K94">
        <v>0</v>
      </c>
      <c r="L94">
        <v>0</v>
      </c>
      <c r="M94">
        <v>2</v>
      </c>
      <c r="U94" s="126">
        <v>28900</v>
      </c>
      <c r="V94">
        <v>4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28600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U95" s="126">
        <v>29000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28700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U96" s="126">
        <v>29100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28800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U97" s="126">
        <v>29200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28900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U98" s="126">
        <v>29300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29000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U99" s="126">
        <v>29400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29100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U100" s="126">
        <v>29500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29200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U101" s="126">
        <v>29600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29300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U102" s="126">
        <v>30000</v>
      </c>
      <c r="V102">
        <v>1619</v>
      </c>
      <c r="W102">
        <v>-49</v>
      </c>
      <c r="X102">
        <v>344</v>
      </c>
      <c r="Y102">
        <v>0</v>
      </c>
      <c r="Z102">
        <v>0</v>
      </c>
      <c r="AA102">
        <v>0</v>
      </c>
    </row>
    <row r="103" spans="1:2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29400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U103" s="126" t="s">
        <v>82</v>
      </c>
    </row>
    <row r="104" spans="1:2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29500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U104" s="126">
        <v>27350</v>
      </c>
      <c r="V104">
        <v>142</v>
      </c>
      <c r="W104">
        <v>5</v>
      </c>
      <c r="X104">
        <v>40</v>
      </c>
      <c r="Y104">
        <v>0</v>
      </c>
      <c r="Z104">
        <v>0</v>
      </c>
      <c r="AA104">
        <v>13</v>
      </c>
    </row>
    <row r="105" spans="1:2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29600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U105" s="126">
        <v>27450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6</v>
      </c>
    </row>
    <row r="106" spans="1:27" x14ac:dyDescent="0.25">
      <c r="A106">
        <v>301</v>
      </c>
      <c r="B106">
        <v>-4</v>
      </c>
      <c r="C106">
        <v>103</v>
      </c>
      <c r="D106">
        <v>26.3</v>
      </c>
      <c r="E106">
        <v>1.9</v>
      </c>
      <c r="F106">
        <v>-0.3</v>
      </c>
      <c r="G106">
        <v>30000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U106" s="126">
        <v>27550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5</v>
      </c>
    </row>
    <row r="107" spans="1:27" x14ac:dyDescent="0.25">
      <c r="U107" s="126">
        <v>27650</v>
      </c>
      <c r="V107">
        <v>79</v>
      </c>
      <c r="W107">
        <v>40</v>
      </c>
      <c r="X107">
        <v>90</v>
      </c>
      <c r="Y107">
        <v>0</v>
      </c>
      <c r="Z107">
        <v>0</v>
      </c>
      <c r="AA107">
        <v>3</v>
      </c>
    </row>
    <row r="108" spans="1:27" x14ac:dyDescent="0.25">
      <c r="U108" s="126">
        <v>27750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8</v>
      </c>
    </row>
    <row r="109" spans="1:27" x14ac:dyDescent="0.25">
      <c r="U109" s="126">
        <v>27850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9</v>
      </c>
    </row>
    <row r="110" spans="1:27" x14ac:dyDescent="0.25">
      <c r="U110" s="126">
        <v>27950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8</v>
      </c>
    </row>
    <row r="111" spans="1:27" x14ac:dyDescent="0.25">
      <c r="U111" s="126">
        <v>28050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 x14ac:dyDescent="0.25">
      <c r="U112" s="126">
        <v>28150</v>
      </c>
      <c r="V112">
        <v>58</v>
      </c>
      <c r="W112">
        <v>-2</v>
      </c>
      <c r="X112">
        <v>11</v>
      </c>
      <c r="Y112">
        <v>0</v>
      </c>
      <c r="Z112">
        <v>0</v>
      </c>
      <c r="AA112">
        <v>0</v>
      </c>
    </row>
    <row r="113" spans="21:27" x14ac:dyDescent="0.25">
      <c r="U113" s="126">
        <v>28250</v>
      </c>
      <c r="V113">
        <v>19</v>
      </c>
      <c r="W113">
        <v>-8</v>
      </c>
      <c r="X113">
        <v>10</v>
      </c>
      <c r="Y113">
        <v>0</v>
      </c>
      <c r="Z113">
        <v>0</v>
      </c>
      <c r="AA113">
        <v>0</v>
      </c>
    </row>
    <row r="114" spans="21:27" x14ac:dyDescent="0.25">
      <c r="U114" s="126">
        <v>23850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21:27" x14ac:dyDescent="0.25">
      <c r="U115" s="126">
        <v>23950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21:27" x14ac:dyDescent="0.25">
      <c r="U116" s="126">
        <v>24050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21:27" x14ac:dyDescent="0.25">
      <c r="U117" s="126">
        <v>24150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21:27" x14ac:dyDescent="0.25">
      <c r="U118" s="126">
        <v>24250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21:27" x14ac:dyDescent="0.25">
      <c r="U119" s="126">
        <v>24350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21:27" x14ac:dyDescent="0.25">
      <c r="U120" s="126">
        <v>24450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21:27" x14ac:dyDescent="0.25">
      <c r="U121" s="126">
        <v>24550</v>
      </c>
      <c r="V121">
        <v>0</v>
      </c>
      <c r="W121">
        <v>0</v>
      </c>
      <c r="X121">
        <v>0</v>
      </c>
      <c r="Y121">
        <v>16</v>
      </c>
      <c r="Z121">
        <v>8</v>
      </c>
      <c r="AA121">
        <v>8</v>
      </c>
    </row>
    <row r="122" spans="21:27" x14ac:dyDescent="0.25">
      <c r="U122" s="126">
        <v>24650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21:27" x14ac:dyDescent="0.25">
      <c r="U123" s="126" t="s">
        <v>83</v>
      </c>
      <c r="V123">
        <v>12349</v>
      </c>
      <c r="W123">
        <v>260</v>
      </c>
      <c r="X123">
        <v>4749</v>
      </c>
      <c r="Y123">
        <v>1921</v>
      </c>
      <c r="Z123">
        <v>51</v>
      </c>
      <c r="AA123">
        <v>6439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9A15-B2BC-436F-8CD0-F2634ABCEE78}">
  <dimension ref="A1:AA166"/>
  <sheetViews>
    <sheetView topLeftCell="A17" workbookViewId="0">
      <selection activeCell="S2" sqref="S2"/>
    </sheetView>
  </sheetViews>
  <sheetFormatPr defaultRowHeight="15" x14ac:dyDescent="0.25"/>
  <cols>
    <col min="18" max="19" width="9.85546875" bestFit="1" customWidth="1"/>
    <col min="21" max="21" width="13.140625" bestFit="1" customWidth="1"/>
    <col min="22" max="22" width="14.28515625" bestFit="1" customWidth="1"/>
    <col min="23" max="23" width="22.5703125" bestFit="1" customWidth="1"/>
    <col min="24" max="24" width="20.28515625" bestFit="1" customWidth="1"/>
    <col min="25" max="25" width="19.7109375" bestFit="1" customWidth="1"/>
    <col min="26" max="26" width="22" bestFit="1" customWidth="1"/>
    <col min="27" max="27" width="13.7109375" bestFit="1" customWidth="1"/>
    <col min="28" max="28" width="19.140625" bestFit="1" customWidth="1"/>
  </cols>
  <sheetData>
    <row r="1" spans="1:27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27" x14ac:dyDescent="0.25">
      <c r="A2">
        <v>0</v>
      </c>
      <c r="B2">
        <v>0</v>
      </c>
      <c r="C2">
        <v>0</v>
      </c>
      <c r="G2">
        <v>68600</v>
      </c>
      <c r="K2">
        <v>0</v>
      </c>
      <c r="L2">
        <v>0</v>
      </c>
      <c r="M2">
        <v>0</v>
      </c>
      <c r="O2">
        <v>74781.759999999995</v>
      </c>
      <c r="P2">
        <v>0</v>
      </c>
      <c r="R2" s="1">
        <v>46289</v>
      </c>
      <c r="S2" s="1">
        <v>46282</v>
      </c>
      <c r="U2" s="125" t="s">
        <v>81</v>
      </c>
      <c r="V2" t="s">
        <v>84</v>
      </c>
      <c r="W2" t="s">
        <v>85</v>
      </c>
      <c r="X2" t="s">
        <v>86</v>
      </c>
      <c r="Y2" t="s">
        <v>88</v>
      </c>
      <c r="Z2" t="s">
        <v>89</v>
      </c>
      <c r="AA2" t="s">
        <v>90</v>
      </c>
    </row>
    <row r="3" spans="1:27" x14ac:dyDescent="0.25">
      <c r="A3">
        <v>0</v>
      </c>
      <c r="B3">
        <v>0</v>
      </c>
      <c r="C3">
        <v>0</v>
      </c>
      <c r="G3">
        <v>69000</v>
      </c>
      <c r="K3">
        <v>0</v>
      </c>
      <c r="L3">
        <v>0</v>
      </c>
      <c r="M3">
        <v>0</v>
      </c>
      <c r="O3" t="s">
        <v>58</v>
      </c>
      <c r="P3" t="s">
        <v>91</v>
      </c>
      <c r="Q3" t="s">
        <v>59</v>
      </c>
      <c r="U3" s="126">
        <v>69100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 x14ac:dyDescent="0.25">
      <c r="A4">
        <v>0</v>
      </c>
      <c r="B4">
        <v>0</v>
      </c>
      <c r="C4">
        <v>0</v>
      </c>
      <c r="G4">
        <v>69300</v>
      </c>
      <c r="K4">
        <v>0</v>
      </c>
      <c r="L4">
        <v>0</v>
      </c>
      <c r="M4">
        <v>0</v>
      </c>
      <c r="O4">
        <f>GETPIVOTDATA("Sum of PUT OI",$U$2)/GETPIVOTDATA("Sum of CALL OI",$U$2)</f>
        <v>0.70697185508710747</v>
      </c>
      <c r="P4">
        <f>GETPIVOTDATA("Sum of PUT CHANGE OI",$U$2)/GETPIVOTDATA("Sum of CALL CHANGE OI",$U$2)</f>
        <v>0.309739685629009</v>
      </c>
      <c r="Q4">
        <f>GETPIVOTDATA("Sum of PUT VOLUME",$U$2)/GETPIVOTDATA("Sum of CALL VOLUME",$U$2)</f>
        <v>1.0919720485319306</v>
      </c>
      <c r="U4" s="126">
        <v>69300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 x14ac:dyDescent="0.25">
      <c r="A5">
        <v>0</v>
      </c>
      <c r="B5">
        <v>0</v>
      </c>
      <c r="C5">
        <v>0</v>
      </c>
      <c r="G5">
        <v>69500</v>
      </c>
      <c r="K5">
        <v>0</v>
      </c>
      <c r="L5">
        <v>0</v>
      </c>
      <c r="M5">
        <v>0</v>
      </c>
      <c r="U5" s="126">
        <v>69600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5">
      <c r="A6">
        <v>0</v>
      </c>
      <c r="B6">
        <v>0</v>
      </c>
      <c r="C6">
        <v>0</v>
      </c>
      <c r="G6">
        <v>69800</v>
      </c>
      <c r="H6">
        <v>4</v>
      </c>
      <c r="I6">
        <v>14.5</v>
      </c>
      <c r="J6">
        <v>25.9815</v>
      </c>
      <c r="K6">
        <v>110894</v>
      </c>
      <c r="L6">
        <v>0</v>
      </c>
      <c r="M6">
        <v>25142</v>
      </c>
      <c r="U6" s="126">
        <v>69700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5">
      <c r="A7">
        <v>0</v>
      </c>
      <c r="B7">
        <v>0</v>
      </c>
      <c r="C7">
        <v>0</v>
      </c>
      <c r="G7">
        <v>69900</v>
      </c>
      <c r="H7">
        <v>6.1</v>
      </c>
      <c r="I7">
        <v>16.149999999999999</v>
      </c>
      <c r="J7">
        <v>25.560199999999998</v>
      </c>
      <c r="K7">
        <v>33754</v>
      </c>
      <c r="L7">
        <v>0</v>
      </c>
      <c r="M7">
        <v>2405</v>
      </c>
      <c r="O7" s="140" t="s">
        <v>94</v>
      </c>
      <c r="P7" s="141">
        <v>0.2</v>
      </c>
      <c r="Q7" s="140"/>
      <c r="R7" s="140" t="s">
        <v>60</v>
      </c>
      <c r="S7" s="140">
        <f>IFERROR(LARGE(Optionchain4!$B$8:$B$27,1),"")</f>
        <v>7.782</v>
      </c>
      <c r="T7" s="140">
        <f>IFERROR(SUMIF(Optionchain4!$B$8:$B$27,Sheet4!S7,Optionchain4!$H$8:$H$27),"")</f>
        <v>75000</v>
      </c>
      <c r="U7" s="126">
        <v>69800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 x14ac:dyDescent="0.25">
      <c r="A8">
        <v>3</v>
      </c>
      <c r="B8">
        <v>0</v>
      </c>
      <c r="C8">
        <v>3</v>
      </c>
      <c r="D8">
        <v>0</v>
      </c>
      <c r="E8">
        <v>4640</v>
      </c>
      <c r="F8">
        <v>-336.45</v>
      </c>
      <c r="G8">
        <v>70000</v>
      </c>
      <c r="H8">
        <v>4.05</v>
      </c>
      <c r="I8">
        <v>14.5</v>
      </c>
      <c r="J8">
        <v>25.2303</v>
      </c>
      <c r="K8">
        <v>241035</v>
      </c>
      <c r="L8">
        <v>0</v>
      </c>
      <c r="M8">
        <v>42856</v>
      </c>
      <c r="O8" s="142" t="s">
        <v>95</v>
      </c>
      <c r="P8" s="143">
        <v>0.6</v>
      </c>
      <c r="Q8" s="140"/>
      <c r="R8" s="140" t="s">
        <v>61</v>
      </c>
      <c r="S8" s="140">
        <f>IFERROR(LARGE(Optionchain4!$N$8:$N$27,1),"")</f>
        <v>7.2519999999999998</v>
      </c>
      <c r="T8" s="140">
        <f>IFERROR(SUMIF(Optionchain4!$N$8:$N$27,Sheet4!S8,Optionchain4!$H$8:$H$27),"")</f>
        <v>74000</v>
      </c>
      <c r="U8" s="126">
        <v>69900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 x14ac:dyDescent="0.25">
      <c r="A9">
        <v>0</v>
      </c>
      <c r="B9">
        <v>0</v>
      </c>
      <c r="C9">
        <v>0</v>
      </c>
      <c r="G9">
        <v>70100</v>
      </c>
      <c r="H9">
        <v>7.15</v>
      </c>
      <c r="I9">
        <v>17.2</v>
      </c>
      <c r="J9">
        <v>24.781300000000002</v>
      </c>
      <c r="K9">
        <v>18555</v>
      </c>
      <c r="L9">
        <v>0</v>
      </c>
      <c r="M9">
        <v>703</v>
      </c>
      <c r="O9" s="140" t="s">
        <v>96</v>
      </c>
      <c r="P9" s="141">
        <v>0.2</v>
      </c>
      <c r="Q9" s="140"/>
      <c r="R9" s="140"/>
      <c r="S9" s="140"/>
      <c r="T9" s="140"/>
      <c r="U9" s="126">
        <v>70000</v>
      </c>
      <c r="V9">
        <v>1154</v>
      </c>
      <c r="W9">
        <v>0</v>
      </c>
      <c r="X9">
        <v>0</v>
      </c>
      <c r="Y9">
        <v>5569</v>
      </c>
      <c r="Z9">
        <v>660</v>
      </c>
      <c r="AA9">
        <v>17480</v>
      </c>
    </row>
    <row r="10" spans="1:27" x14ac:dyDescent="0.25">
      <c r="A10">
        <v>0</v>
      </c>
      <c r="B10">
        <v>0</v>
      </c>
      <c r="C10">
        <v>0</v>
      </c>
      <c r="G10">
        <v>70200</v>
      </c>
      <c r="H10">
        <v>8.1999999999999993</v>
      </c>
      <c r="I10">
        <v>16.399999999999999</v>
      </c>
      <c r="J10">
        <v>24.475000000000001</v>
      </c>
      <c r="K10">
        <v>23469</v>
      </c>
      <c r="L10">
        <v>0</v>
      </c>
      <c r="M10">
        <v>521</v>
      </c>
      <c r="O10" s="142" t="s">
        <v>97</v>
      </c>
      <c r="P10" s="143">
        <v>0.5</v>
      </c>
      <c r="Q10" s="140"/>
      <c r="R10" s="140"/>
      <c r="S10" s="140"/>
      <c r="T10" s="140"/>
      <c r="U10" s="126">
        <v>70100</v>
      </c>
      <c r="V10">
        <v>0</v>
      </c>
      <c r="W10">
        <v>0</v>
      </c>
      <c r="X10">
        <v>0</v>
      </c>
      <c r="Y10">
        <v>0</v>
      </c>
      <c r="Z10">
        <v>0</v>
      </c>
      <c r="AA10">
        <v>115</v>
      </c>
    </row>
    <row r="11" spans="1:27" x14ac:dyDescent="0.25">
      <c r="A11">
        <v>0</v>
      </c>
      <c r="B11">
        <v>0</v>
      </c>
      <c r="C11">
        <v>0</v>
      </c>
      <c r="G11">
        <v>70300</v>
      </c>
      <c r="H11">
        <v>7.4</v>
      </c>
      <c r="I11">
        <v>16.600000000000001</v>
      </c>
      <c r="J11">
        <v>24.117899999999999</v>
      </c>
      <c r="K11">
        <v>33474</v>
      </c>
      <c r="L11">
        <v>0</v>
      </c>
      <c r="M11">
        <v>2853</v>
      </c>
      <c r="O11" s="140"/>
      <c r="P11" s="140"/>
      <c r="Q11" s="140"/>
      <c r="R11" s="140"/>
      <c r="S11" s="140"/>
      <c r="T11" s="140"/>
      <c r="U11" s="126">
        <v>70200</v>
      </c>
      <c r="V11">
        <v>0</v>
      </c>
      <c r="W11">
        <v>0</v>
      </c>
      <c r="X11">
        <v>0</v>
      </c>
      <c r="Y11">
        <v>0</v>
      </c>
      <c r="Z11">
        <v>0</v>
      </c>
      <c r="AA11">
        <v>103</v>
      </c>
    </row>
    <row r="12" spans="1:27" x14ac:dyDescent="0.25">
      <c r="A12">
        <v>0</v>
      </c>
      <c r="B12">
        <v>0</v>
      </c>
      <c r="C12">
        <v>0</v>
      </c>
      <c r="G12">
        <v>70400</v>
      </c>
      <c r="H12">
        <v>17</v>
      </c>
      <c r="I12">
        <v>17.149999999999999</v>
      </c>
      <c r="J12">
        <v>23.7348</v>
      </c>
      <c r="K12">
        <v>13649</v>
      </c>
      <c r="L12">
        <v>0</v>
      </c>
      <c r="M12">
        <v>654</v>
      </c>
      <c r="O12" s="140" t="s">
        <v>98</v>
      </c>
      <c r="P12" s="140"/>
      <c r="Q12" s="140"/>
      <c r="R12" s="140"/>
      <c r="S12" s="140"/>
      <c r="T12" s="140"/>
      <c r="U12" s="126">
        <v>70300</v>
      </c>
      <c r="V12">
        <v>0</v>
      </c>
      <c r="W12">
        <v>0</v>
      </c>
      <c r="X12">
        <v>0</v>
      </c>
      <c r="Y12">
        <v>11</v>
      </c>
      <c r="Z12">
        <v>4</v>
      </c>
      <c r="AA12">
        <v>29</v>
      </c>
    </row>
    <row r="13" spans="1:27" x14ac:dyDescent="0.25">
      <c r="A13">
        <v>0</v>
      </c>
      <c r="B13">
        <v>0</v>
      </c>
      <c r="C13">
        <v>0</v>
      </c>
      <c r="G13">
        <v>70500</v>
      </c>
      <c r="H13">
        <v>6.25</v>
      </c>
      <c r="I13">
        <v>16.95</v>
      </c>
      <c r="J13">
        <v>23.337700000000002</v>
      </c>
      <c r="K13">
        <v>116794</v>
      </c>
      <c r="L13">
        <v>0</v>
      </c>
      <c r="M13">
        <v>11913</v>
      </c>
      <c r="O13" s="140">
        <f>IFERROR(IF(O2&lt;T8,T8,IF(O2&gt;T7,T7,O2)),"")</f>
        <v>74781.759999999995</v>
      </c>
      <c r="P13" s="140">
        <f>O13-T8</f>
        <v>781.75999999999476</v>
      </c>
      <c r="Q13" s="140"/>
      <c r="R13" s="140"/>
      <c r="S13" s="140"/>
      <c r="T13" s="140"/>
      <c r="U13" s="126">
        <v>70400</v>
      </c>
      <c r="V13">
        <v>0</v>
      </c>
      <c r="W13">
        <v>0</v>
      </c>
      <c r="X13">
        <v>0</v>
      </c>
      <c r="Y13">
        <v>0</v>
      </c>
      <c r="Z13">
        <v>0</v>
      </c>
      <c r="AA13">
        <v>21</v>
      </c>
    </row>
    <row r="14" spans="1:27" x14ac:dyDescent="0.25">
      <c r="A14">
        <v>25</v>
      </c>
      <c r="B14">
        <v>0</v>
      </c>
      <c r="C14">
        <v>0</v>
      </c>
      <c r="D14">
        <v>0</v>
      </c>
      <c r="G14">
        <v>70600</v>
      </c>
      <c r="H14">
        <v>3.25</v>
      </c>
      <c r="I14">
        <v>15.05</v>
      </c>
      <c r="J14">
        <v>22.9176</v>
      </c>
      <c r="K14">
        <v>32892</v>
      </c>
      <c r="L14">
        <v>0</v>
      </c>
      <c r="M14">
        <v>4448</v>
      </c>
      <c r="O14" s="140">
        <f>T7-T8</f>
        <v>1000</v>
      </c>
      <c r="P14" s="140">
        <f>O14/100</f>
        <v>10</v>
      </c>
      <c r="Q14" s="140">
        <f>P13/P14</f>
        <v>78.175999999999476</v>
      </c>
      <c r="R14" s="140"/>
      <c r="S14" s="140"/>
      <c r="T14" s="140"/>
      <c r="U14" s="126">
        <v>70500</v>
      </c>
      <c r="V14">
        <v>0</v>
      </c>
      <c r="W14">
        <v>0</v>
      </c>
      <c r="X14">
        <v>0</v>
      </c>
      <c r="Y14">
        <v>34</v>
      </c>
      <c r="Z14">
        <v>1</v>
      </c>
      <c r="AA14">
        <v>136</v>
      </c>
    </row>
    <row r="15" spans="1:27" x14ac:dyDescent="0.25">
      <c r="A15">
        <v>0</v>
      </c>
      <c r="B15">
        <v>0</v>
      </c>
      <c r="C15">
        <v>0</v>
      </c>
      <c r="G15">
        <v>70700</v>
      </c>
      <c r="H15">
        <v>8</v>
      </c>
      <c r="I15">
        <v>18.600000000000001</v>
      </c>
      <c r="J15">
        <v>22.532900000000001</v>
      </c>
      <c r="K15">
        <v>23952</v>
      </c>
      <c r="L15">
        <v>0</v>
      </c>
      <c r="M15">
        <v>740</v>
      </c>
      <c r="O15" s="140"/>
      <c r="P15" s="140"/>
      <c r="Q15" s="140"/>
      <c r="R15" s="140"/>
      <c r="S15" s="140"/>
      <c r="T15" s="140"/>
      <c r="U15" s="126">
        <v>70600</v>
      </c>
      <c r="V15">
        <v>0</v>
      </c>
      <c r="W15">
        <v>0</v>
      </c>
      <c r="X15">
        <v>0</v>
      </c>
      <c r="Y15">
        <v>19</v>
      </c>
      <c r="Z15">
        <v>11</v>
      </c>
      <c r="AA15">
        <v>31</v>
      </c>
    </row>
    <row r="16" spans="1:27" x14ac:dyDescent="0.25">
      <c r="A16">
        <v>0</v>
      </c>
      <c r="B16">
        <v>0</v>
      </c>
      <c r="C16">
        <v>0</v>
      </c>
      <c r="G16">
        <v>70800</v>
      </c>
      <c r="H16">
        <v>4.75</v>
      </c>
      <c r="I16">
        <v>15.5</v>
      </c>
      <c r="J16">
        <v>22.161999999999999</v>
      </c>
      <c r="K16">
        <v>29822</v>
      </c>
      <c r="L16">
        <v>0</v>
      </c>
      <c r="M16">
        <v>2989</v>
      </c>
      <c r="O16" s="140" t="s">
        <v>99</v>
      </c>
      <c r="P16" s="141">
        <f>Q14/100</f>
        <v>0.78175999999999479</v>
      </c>
      <c r="Q16" s="144">
        <v>0.01</v>
      </c>
      <c r="R16" s="141">
        <f>150%-SUM(P16:Q16)</f>
        <v>0.7082400000000052</v>
      </c>
      <c r="S16" s="140"/>
      <c r="T16" s="140"/>
      <c r="U16" s="126">
        <v>70700</v>
      </c>
      <c r="V16">
        <v>0</v>
      </c>
      <c r="W16">
        <v>0</v>
      </c>
      <c r="X16">
        <v>0</v>
      </c>
      <c r="Y16">
        <v>0</v>
      </c>
      <c r="Z16">
        <v>0</v>
      </c>
      <c r="AA16">
        <v>42</v>
      </c>
    </row>
    <row r="17" spans="1:27" x14ac:dyDescent="0.25">
      <c r="A17">
        <v>0</v>
      </c>
      <c r="B17">
        <v>0</v>
      </c>
      <c r="C17">
        <v>0</v>
      </c>
      <c r="G17">
        <v>70900</v>
      </c>
      <c r="H17">
        <v>8.4</v>
      </c>
      <c r="I17">
        <v>19.7</v>
      </c>
      <c r="J17">
        <v>21.820599999999999</v>
      </c>
      <c r="K17">
        <v>20237</v>
      </c>
      <c r="L17">
        <v>0</v>
      </c>
      <c r="M17">
        <v>1206</v>
      </c>
      <c r="O17" s="140"/>
      <c r="P17" s="140"/>
      <c r="Q17" s="140"/>
      <c r="R17" s="140"/>
      <c r="S17" s="140"/>
      <c r="T17" s="140"/>
      <c r="U17" s="126">
        <v>70800</v>
      </c>
      <c r="V17">
        <v>0</v>
      </c>
      <c r="W17">
        <v>0</v>
      </c>
      <c r="X17">
        <v>0</v>
      </c>
      <c r="Y17">
        <v>53</v>
      </c>
      <c r="Z17">
        <v>-22</v>
      </c>
      <c r="AA17">
        <v>28</v>
      </c>
    </row>
    <row r="18" spans="1:27" x14ac:dyDescent="0.25">
      <c r="A18">
        <v>108</v>
      </c>
      <c r="B18">
        <v>0</v>
      </c>
      <c r="C18">
        <v>139</v>
      </c>
      <c r="D18">
        <v>25.195399999999999</v>
      </c>
      <c r="E18">
        <v>3896.3</v>
      </c>
      <c r="F18">
        <v>-73.8</v>
      </c>
      <c r="G18">
        <v>71000</v>
      </c>
      <c r="H18">
        <v>6.6</v>
      </c>
      <c r="I18">
        <v>18.850000000000001</v>
      </c>
      <c r="J18">
        <v>21.428799999999999</v>
      </c>
      <c r="K18">
        <v>193991</v>
      </c>
      <c r="L18">
        <v>0</v>
      </c>
      <c r="M18">
        <v>21019</v>
      </c>
      <c r="U18" s="126">
        <v>70900</v>
      </c>
      <c r="V18">
        <v>0</v>
      </c>
      <c r="W18">
        <v>0</v>
      </c>
      <c r="X18">
        <v>0</v>
      </c>
      <c r="Y18">
        <v>11</v>
      </c>
      <c r="Z18">
        <v>-2</v>
      </c>
      <c r="AA18">
        <v>19</v>
      </c>
    </row>
    <row r="19" spans="1:27" x14ac:dyDescent="0.25">
      <c r="A19">
        <v>0</v>
      </c>
      <c r="B19">
        <v>0</v>
      </c>
      <c r="C19">
        <v>0</v>
      </c>
      <c r="G19">
        <v>71100</v>
      </c>
      <c r="H19">
        <v>4.45</v>
      </c>
      <c r="I19">
        <v>18.850000000000001</v>
      </c>
      <c r="J19">
        <v>21.089600000000001</v>
      </c>
      <c r="K19">
        <v>39404</v>
      </c>
      <c r="L19">
        <v>0</v>
      </c>
      <c r="M19">
        <v>4918</v>
      </c>
      <c r="U19" s="126">
        <v>71000</v>
      </c>
      <c r="V19">
        <v>25</v>
      </c>
      <c r="W19">
        <v>0</v>
      </c>
      <c r="X19">
        <v>0</v>
      </c>
      <c r="Y19">
        <v>628</v>
      </c>
      <c r="Z19">
        <v>64</v>
      </c>
      <c r="AA19">
        <v>295</v>
      </c>
    </row>
    <row r="20" spans="1:27" x14ac:dyDescent="0.25">
      <c r="A20">
        <v>0</v>
      </c>
      <c r="B20">
        <v>0</v>
      </c>
      <c r="C20">
        <v>0</v>
      </c>
      <c r="G20">
        <v>71200</v>
      </c>
      <c r="H20">
        <v>6.55</v>
      </c>
      <c r="I20">
        <v>18.899999999999999</v>
      </c>
      <c r="J20">
        <v>20.702200000000001</v>
      </c>
      <c r="K20">
        <v>31971</v>
      </c>
      <c r="L20">
        <v>0</v>
      </c>
      <c r="M20">
        <v>1426</v>
      </c>
      <c r="U20" s="126">
        <v>71100</v>
      </c>
      <c r="V20">
        <v>0</v>
      </c>
      <c r="W20">
        <v>0</v>
      </c>
      <c r="X20">
        <v>0</v>
      </c>
      <c r="Y20">
        <v>0</v>
      </c>
      <c r="Z20">
        <v>0</v>
      </c>
      <c r="AA20">
        <v>23</v>
      </c>
    </row>
    <row r="21" spans="1:27" x14ac:dyDescent="0.25">
      <c r="A21">
        <v>0</v>
      </c>
      <c r="B21">
        <v>0</v>
      </c>
      <c r="C21">
        <v>0</v>
      </c>
      <c r="G21">
        <v>71300</v>
      </c>
      <c r="H21">
        <v>5.95</v>
      </c>
      <c r="I21">
        <v>20.05</v>
      </c>
      <c r="J21">
        <v>20.331900000000001</v>
      </c>
      <c r="K21">
        <v>42619</v>
      </c>
      <c r="L21">
        <v>0</v>
      </c>
      <c r="M21">
        <v>1776</v>
      </c>
      <c r="U21" s="126">
        <v>71200</v>
      </c>
      <c r="V21">
        <v>0</v>
      </c>
      <c r="W21">
        <v>0</v>
      </c>
      <c r="X21">
        <v>0</v>
      </c>
      <c r="Y21">
        <v>32</v>
      </c>
      <c r="Z21">
        <v>-4</v>
      </c>
      <c r="AA21">
        <v>33</v>
      </c>
    </row>
    <row r="22" spans="1:27" x14ac:dyDescent="0.25">
      <c r="A22">
        <v>0</v>
      </c>
      <c r="B22">
        <v>0</v>
      </c>
      <c r="C22">
        <v>0</v>
      </c>
      <c r="G22">
        <v>71400</v>
      </c>
      <c r="H22">
        <v>18.45</v>
      </c>
      <c r="I22">
        <v>20.399999999999999</v>
      </c>
      <c r="J22">
        <v>19.976299999999998</v>
      </c>
      <c r="K22">
        <v>27807</v>
      </c>
      <c r="L22">
        <v>0</v>
      </c>
      <c r="M22">
        <v>2708</v>
      </c>
      <c r="U22" s="126">
        <v>71300</v>
      </c>
      <c r="V22">
        <v>0</v>
      </c>
      <c r="W22">
        <v>0</v>
      </c>
      <c r="X22">
        <v>0</v>
      </c>
      <c r="Y22">
        <v>3</v>
      </c>
      <c r="Z22">
        <v>3</v>
      </c>
      <c r="AA22">
        <v>24</v>
      </c>
    </row>
    <row r="23" spans="1:27" x14ac:dyDescent="0.25">
      <c r="A23">
        <v>0</v>
      </c>
      <c r="B23">
        <v>0</v>
      </c>
      <c r="C23">
        <v>0</v>
      </c>
      <c r="G23">
        <v>71500</v>
      </c>
      <c r="H23">
        <v>7.7</v>
      </c>
      <c r="I23">
        <v>22</v>
      </c>
      <c r="J23">
        <v>19.404900000000001</v>
      </c>
      <c r="K23">
        <v>143436</v>
      </c>
      <c r="L23">
        <v>0</v>
      </c>
      <c r="M23">
        <v>15248</v>
      </c>
      <c r="U23" s="126">
        <v>71400</v>
      </c>
      <c r="V23">
        <v>0</v>
      </c>
      <c r="W23">
        <v>0</v>
      </c>
      <c r="X23">
        <v>0</v>
      </c>
      <c r="Y23">
        <v>86</v>
      </c>
      <c r="Z23">
        <v>-47</v>
      </c>
      <c r="AA23">
        <v>172</v>
      </c>
    </row>
    <row r="24" spans="1:27" x14ac:dyDescent="0.25">
      <c r="A24">
        <v>0</v>
      </c>
      <c r="B24">
        <v>0</v>
      </c>
      <c r="C24">
        <v>0</v>
      </c>
      <c r="G24">
        <v>71600</v>
      </c>
      <c r="H24">
        <v>18.350000000000001</v>
      </c>
      <c r="I24">
        <v>21.45</v>
      </c>
      <c r="J24">
        <v>19.259499999999999</v>
      </c>
      <c r="K24">
        <v>67903</v>
      </c>
      <c r="L24">
        <v>0</v>
      </c>
      <c r="M24">
        <v>3599</v>
      </c>
      <c r="U24" s="126">
        <v>71500</v>
      </c>
      <c r="V24">
        <v>0</v>
      </c>
      <c r="W24">
        <v>0</v>
      </c>
      <c r="X24">
        <v>0</v>
      </c>
      <c r="Y24">
        <v>459</v>
      </c>
      <c r="Z24">
        <v>68</v>
      </c>
      <c r="AA24">
        <v>430</v>
      </c>
    </row>
    <row r="25" spans="1:27" x14ac:dyDescent="0.25">
      <c r="A25">
        <v>0</v>
      </c>
      <c r="B25">
        <v>0</v>
      </c>
      <c r="C25">
        <v>0</v>
      </c>
      <c r="G25">
        <v>71700</v>
      </c>
      <c r="H25">
        <v>18.100000000000001</v>
      </c>
      <c r="I25">
        <v>22</v>
      </c>
      <c r="J25">
        <v>18.9099</v>
      </c>
      <c r="K25">
        <v>23991</v>
      </c>
      <c r="L25">
        <v>0</v>
      </c>
      <c r="M25">
        <v>2658</v>
      </c>
      <c r="U25" s="126">
        <v>71600</v>
      </c>
      <c r="V25">
        <v>0</v>
      </c>
      <c r="W25">
        <v>0</v>
      </c>
      <c r="X25">
        <v>0</v>
      </c>
      <c r="Y25">
        <v>28</v>
      </c>
      <c r="Z25">
        <v>3</v>
      </c>
      <c r="AA25">
        <v>21</v>
      </c>
    </row>
    <row r="26" spans="1:27" x14ac:dyDescent="0.25">
      <c r="A26">
        <v>0</v>
      </c>
      <c r="B26">
        <v>0</v>
      </c>
      <c r="C26">
        <v>0</v>
      </c>
      <c r="G26">
        <v>71800</v>
      </c>
      <c r="H26">
        <v>6.35</v>
      </c>
      <c r="I26">
        <v>23.7</v>
      </c>
      <c r="J26">
        <v>18.543600000000001</v>
      </c>
      <c r="K26">
        <v>42870</v>
      </c>
      <c r="L26">
        <v>0</v>
      </c>
      <c r="M26">
        <v>3011</v>
      </c>
      <c r="U26" s="126">
        <v>71700</v>
      </c>
      <c r="V26">
        <v>0</v>
      </c>
      <c r="W26">
        <v>0</v>
      </c>
      <c r="X26">
        <v>0</v>
      </c>
      <c r="Y26">
        <v>4</v>
      </c>
      <c r="Z26">
        <v>-3</v>
      </c>
      <c r="AA26">
        <v>37</v>
      </c>
    </row>
    <row r="27" spans="1:27" x14ac:dyDescent="0.25">
      <c r="A27">
        <v>0</v>
      </c>
      <c r="B27">
        <v>0</v>
      </c>
      <c r="C27">
        <v>0</v>
      </c>
      <c r="G27">
        <v>71900</v>
      </c>
      <c r="H27">
        <v>17.7</v>
      </c>
      <c r="I27">
        <v>23.75</v>
      </c>
      <c r="J27">
        <v>18.173400000000001</v>
      </c>
      <c r="K27">
        <v>31773</v>
      </c>
      <c r="L27">
        <v>0</v>
      </c>
      <c r="M27">
        <v>6194</v>
      </c>
      <c r="U27" s="126">
        <v>71800</v>
      </c>
      <c r="V27">
        <v>0</v>
      </c>
      <c r="W27">
        <v>0</v>
      </c>
      <c r="X27">
        <v>0</v>
      </c>
      <c r="Y27">
        <v>3</v>
      </c>
      <c r="Z27">
        <v>0</v>
      </c>
      <c r="AA27">
        <v>221</v>
      </c>
    </row>
    <row r="28" spans="1:27" x14ac:dyDescent="0.25">
      <c r="A28">
        <v>385</v>
      </c>
      <c r="B28">
        <v>0</v>
      </c>
      <c r="C28">
        <v>119</v>
      </c>
      <c r="D28">
        <v>21.543099999999999</v>
      </c>
      <c r="E28">
        <v>2920.25</v>
      </c>
      <c r="F28">
        <v>71.2</v>
      </c>
      <c r="G28">
        <v>72000</v>
      </c>
      <c r="H28">
        <v>9.0500000000000007</v>
      </c>
      <c r="I28">
        <v>28.05</v>
      </c>
      <c r="J28">
        <v>17.960899999999999</v>
      </c>
      <c r="K28">
        <v>235154</v>
      </c>
      <c r="L28">
        <v>0</v>
      </c>
      <c r="M28">
        <v>37260</v>
      </c>
      <c r="U28" s="126">
        <v>71900</v>
      </c>
      <c r="V28">
        <v>0</v>
      </c>
      <c r="W28">
        <v>0</v>
      </c>
      <c r="X28">
        <v>0</v>
      </c>
      <c r="Y28">
        <v>0</v>
      </c>
      <c r="Z28">
        <v>0</v>
      </c>
      <c r="AA28">
        <v>43</v>
      </c>
    </row>
    <row r="29" spans="1:27" x14ac:dyDescent="0.25">
      <c r="A29">
        <v>0</v>
      </c>
      <c r="B29">
        <v>0</v>
      </c>
      <c r="C29">
        <v>0</v>
      </c>
      <c r="G29">
        <v>72100</v>
      </c>
      <c r="H29">
        <v>12.6</v>
      </c>
      <c r="I29">
        <v>32.549999999999997</v>
      </c>
      <c r="J29">
        <v>17.674600000000002</v>
      </c>
      <c r="K29">
        <v>41907</v>
      </c>
      <c r="L29">
        <v>0</v>
      </c>
      <c r="M29">
        <v>2729</v>
      </c>
      <c r="U29" s="126">
        <v>72000</v>
      </c>
      <c r="V29">
        <v>124</v>
      </c>
      <c r="W29">
        <v>0</v>
      </c>
      <c r="X29">
        <v>0</v>
      </c>
      <c r="Y29">
        <v>6896</v>
      </c>
      <c r="Z29">
        <v>110</v>
      </c>
      <c r="AA29">
        <v>6368</v>
      </c>
    </row>
    <row r="30" spans="1:27" x14ac:dyDescent="0.25">
      <c r="A30">
        <v>0</v>
      </c>
      <c r="B30">
        <v>0</v>
      </c>
      <c r="C30">
        <v>0</v>
      </c>
      <c r="G30">
        <v>72200</v>
      </c>
      <c r="H30">
        <v>6.05</v>
      </c>
      <c r="I30">
        <v>28.55</v>
      </c>
      <c r="J30">
        <v>17.284400000000002</v>
      </c>
      <c r="K30">
        <v>57270</v>
      </c>
      <c r="L30">
        <v>0</v>
      </c>
      <c r="M30">
        <v>9181</v>
      </c>
      <c r="U30" s="126">
        <v>72100</v>
      </c>
      <c r="V30">
        <v>0</v>
      </c>
      <c r="W30">
        <v>0</v>
      </c>
      <c r="X30">
        <v>0</v>
      </c>
      <c r="Y30">
        <v>72</v>
      </c>
      <c r="Z30">
        <v>16</v>
      </c>
      <c r="AA30">
        <v>81</v>
      </c>
    </row>
    <row r="31" spans="1:27" x14ac:dyDescent="0.25">
      <c r="A31">
        <v>0</v>
      </c>
      <c r="B31">
        <v>0</v>
      </c>
      <c r="C31">
        <v>0</v>
      </c>
      <c r="G31">
        <v>72300</v>
      </c>
      <c r="H31">
        <v>5.8</v>
      </c>
      <c r="I31">
        <v>30</v>
      </c>
      <c r="J31">
        <v>16.869399999999999</v>
      </c>
      <c r="K31">
        <v>38602</v>
      </c>
      <c r="L31">
        <v>0</v>
      </c>
      <c r="M31">
        <v>3884</v>
      </c>
      <c r="U31" s="126">
        <v>72200</v>
      </c>
      <c r="V31">
        <v>0</v>
      </c>
      <c r="W31">
        <v>0</v>
      </c>
      <c r="X31">
        <v>0</v>
      </c>
      <c r="Y31">
        <v>0</v>
      </c>
      <c r="Z31">
        <v>0</v>
      </c>
      <c r="AA31">
        <v>33</v>
      </c>
    </row>
    <row r="32" spans="1:27" x14ac:dyDescent="0.25">
      <c r="A32">
        <v>0</v>
      </c>
      <c r="B32">
        <v>0</v>
      </c>
      <c r="C32">
        <v>0</v>
      </c>
      <c r="G32">
        <v>72400</v>
      </c>
      <c r="H32">
        <v>3.6</v>
      </c>
      <c r="I32">
        <v>31.05</v>
      </c>
      <c r="J32">
        <v>16.778300000000002</v>
      </c>
      <c r="K32">
        <v>51787</v>
      </c>
      <c r="L32">
        <v>0</v>
      </c>
      <c r="M32">
        <v>7380</v>
      </c>
      <c r="U32" s="126">
        <v>72300</v>
      </c>
      <c r="V32">
        <v>0</v>
      </c>
      <c r="W32">
        <v>0</v>
      </c>
      <c r="X32">
        <v>0</v>
      </c>
      <c r="Y32">
        <v>0</v>
      </c>
      <c r="Z32">
        <v>0</v>
      </c>
      <c r="AA32">
        <v>180</v>
      </c>
    </row>
    <row r="33" spans="1:27" x14ac:dyDescent="0.25">
      <c r="A33">
        <v>2</v>
      </c>
      <c r="B33">
        <v>0</v>
      </c>
      <c r="C33">
        <v>2</v>
      </c>
      <c r="D33">
        <v>22.334700000000002</v>
      </c>
      <c r="E33">
        <v>2488</v>
      </c>
      <c r="F33">
        <v>-11</v>
      </c>
      <c r="G33">
        <v>72500</v>
      </c>
      <c r="H33">
        <v>5.85</v>
      </c>
      <c r="I33">
        <v>35.1</v>
      </c>
      <c r="J33">
        <v>16.487500000000001</v>
      </c>
      <c r="K33">
        <v>168448</v>
      </c>
      <c r="L33">
        <v>0</v>
      </c>
      <c r="M33">
        <v>18800</v>
      </c>
      <c r="U33" s="126">
        <v>72400</v>
      </c>
      <c r="V33">
        <v>0</v>
      </c>
      <c r="W33">
        <v>0</v>
      </c>
      <c r="X33">
        <v>0</v>
      </c>
      <c r="Y33">
        <v>0</v>
      </c>
      <c r="Z33">
        <v>0</v>
      </c>
      <c r="AA33">
        <v>51</v>
      </c>
    </row>
    <row r="34" spans="1:27" x14ac:dyDescent="0.25">
      <c r="A34">
        <v>14</v>
      </c>
      <c r="B34">
        <v>0</v>
      </c>
      <c r="C34">
        <v>14</v>
      </c>
      <c r="D34">
        <v>0</v>
      </c>
      <c r="E34">
        <v>2010.15</v>
      </c>
      <c r="F34">
        <v>-393</v>
      </c>
      <c r="G34">
        <v>72600</v>
      </c>
      <c r="H34">
        <v>6.05</v>
      </c>
      <c r="I34">
        <v>39.549999999999997</v>
      </c>
      <c r="J34">
        <v>16.031300000000002</v>
      </c>
      <c r="K34">
        <v>50778</v>
      </c>
      <c r="L34">
        <v>0</v>
      </c>
      <c r="M34">
        <v>4463</v>
      </c>
      <c r="U34" s="126">
        <v>72500</v>
      </c>
      <c r="V34">
        <v>488</v>
      </c>
      <c r="W34">
        <v>0</v>
      </c>
      <c r="X34">
        <v>0</v>
      </c>
      <c r="Y34">
        <v>4758</v>
      </c>
      <c r="Z34">
        <v>306</v>
      </c>
      <c r="AA34">
        <v>848</v>
      </c>
    </row>
    <row r="35" spans="1:27" x14ac:dyDescent="0.25">
      <c r="A35">
        <v>18</v>
      </c>
      <c r="B35">
        <v>0</v>
      </c>
      <c r="C35">
        <v>34</v>
      </c>
      <c r="D35">
        <v>11.0707</v>
      </c>
      <c r="E35">
        <v>2155.15</v>
      </c>
      <c r="F35">
        <v>-152.80000000000001</v>
      </c>
      <c r="G35">
        <v>72700</v>
      </c>
      <c r="H35">
        <v>10.95</v>
      </c>
      <c r="I35">
        <v>46.9</v>
      </c>
      <c r="J35">
        <v>16.011099999999999</v>
      </c>
      <c r="K35">
        <v>58906</v>
      </c>
      <c r="L35">
        <v>0</v>
      </c>
      <c r="M35">
        <v>3143</v>
      </c>
      <c r="U35" s="126">
        <v>72600</v>
      </c>
      <c r="V35">
        <v>0</v>
      </c>
      <c r="W35">
        <v>0</v>
      </c>
      <c r="X35">
        <v>0</v>
      </c>
      <c r="Y35">
        <v>77</v>
      </c>
      <c r="Z35">
        <v>0</v>
      </c>
      <c r="AA35">
        <v>81</v>
      </c>
    </row>
    <row r="36" spans="1:27" x14ac:dyDescent="0.25">
      <c r="A36">
        <v>28</v>
      </c>
      <c r="B36">
        <v>0</v>
      </c>
      <c r="C36">
        <v>52</v>
      </c>
      <c r="D36">
        <v>21.2</v>
      </c>
      <c r="E36">
        <v>2207.85</v>
      </c>
      <c r="F36">
        <v>-5.65</v>
      </c>
      <c r="G36">
        <v>72800</v>
      </c>
      <c r="H36">
        <v>2.2999999999999998</v>
      </c>
      <c r="I36">
        <v>45.8</v>
      </c>
      <c r="J36">
        <v>15.7462</v>
      </c>
      <c r="K36">
        <v>85465</v>
      </c>
      <c r="L36">
        <v>0</v>
      </c>
      <c r="M36">
        <v>6336</v>
      </c>
      <c r="U36" s="126">
        <v>72700</v>
      </c>
      <c r="V36">
        <v>0</v>
      </c>
      <c r="W36">
        <v>0</v>
      </c>
      <c r="X36">
        <v>0</v>
      </c>
      <c r="Y36">
        <v>101</v>
      </c>
      <c r="Z36">
        <v>-5</v>
      </c>
      <c r="AA36">
        <v>34</v>
      </c>
    </row>
    <row r="37" spans="1:27" x14ac:dyDescent="0.25">
      <c r="A37">
        <v>58</v>
      </c>
      <c r="B37">
        <v>0</v>
      </c>
      <c r="C37">
        <v>221</v>
      </c>
      <c r="D37">
        <v>22.139399999999998</v>
      </c>
      <c r="E37">
        <v>2146.8000000000002</v>
      </c>
      <c r="F37">
        <v>26.9</v>
      </c>
      <c r="G37">
        <v>72900</v>
      </c>
      <c r="H37">
        <v>10.95</v>
      </c>
      <c r="I37">
        <v>55</v>
      </c>
      <c r="J37">
        <v>15.480600000000001</v>
      </c>
      <c r="K37">
        <v>80275</v>
      </c>
      <c r="L37">
        <v>0</v>
      </c>
      <c r="M37">
        <v>4564</v>
      </c>
      <c r="U37" s="126">
        <v>72800</v>
      </c>
      <c r="V37">
        <v>0</v>
      </c>
      <c r="W37">
        <v>0</v>
      </c>
      <c r="X37">
        <v>0</v>
      </c>
      <c r="Y37">
        <v>250</v>
      </c>
      <c r="Z37">
        <v>0</v>
      </c>
      <c r="AA37">
        <v>60</v>
      </c>
    </row>
    <row r="38" spans="1:27" x14ac:dyDescent="0.25">
      <c r="A38">
        <v>261</v>
      </c>
      <c r="B38">
        <v>0</v>
      </c>
      <c r="C38">
        <v>1324</v>
      </c>
      <c r="D38">
        <v>21.260100000000001</v>
      </c>
      <c r="E38">
        <v>2065.9499999999998</v>
      </c>
      <c r="F38">
        <v>156.69999999999999</v>
      </c>
      <c r="G38">
        <v>73000</v>
      </c>
      <c r="H38">
        <v>10.55</v>
      </c>
      <c r="I38">
        <v>61.65</v>
      </c>
      <c r="J38">
        <v>15.202199999999999</v>
      </c>
      <c r="K38">
        <v>312803</v>
      </c>
      <c r="L38">
        <v>0</v>
      </c>
      <c r="M38">
        <v>34702</v>
      </c>
      <c r="U38" s="126">
        <v>72900</v>
      </c>
      <c r="V38">
        <v>0</v>
      </c>
      <c r="W38">
        <v>0</v>
      </c>
      <c r="X38">
        <v>0</v>
      </c>
      <c r="Y38">
        <v>57</v>
      </c>
      <c r="Z38">
        <v>12</v>
      </c>
      <c r="AA38">
        <v>38</v>
      </c>
    </row>
    <row r="39" spans="1:27" x14ac:dyDescent="0.25">
      <c r="A39">
        <v>68</v>
      </c>
      <c r="B39">
        <v>0</v>
      </c>
      <c r="C39">
        <v>127</v>
      </c>
      <c r="D39">
        <v>17.234500000000001</v>
      </c>
      <c r="E39">
        <v>1866.6</v>
      </c>
      <c r="F39">
        <v>-96.35</v>
      </c>
      <c r="G39">
        <v>73100</v>
      </c>
      <c r="H39">
        <v>5.3</v>
      </c>
      <c r="I39">
        <v>62.45</v>
      </c>
      <c r="J39">
        <v>14.9552</v>
      </c>
      <c r="K39">
        <v>73460</v>
      </c>
      <c r="L39">
        <v>0</v>
      </c>
      <c r="M39">
        <v>3130</v>
      </c>
      <c r="U39" s="126">
        <v>73000</v>
      </c>
      <c r="V39">
        <v>14</v>
      </c>
      <c r="W39">
        <v>0</v>
      </c>
      <c r="X39">
        <v>0</v>
      </c>
      <c r="Y39">
        <v>5823</v>
      </c>
      <c r="Z39">
        <v>470</v>
      </c>
      <c r="AA39">
        <v>5758</v>
      </c>
    </row>
    <row r="40" spans="1:27" x14ac:dyDescent="0.25">
      <c r="A40">
        <v>165</v>
      </c>
      <c r="B40">
        <v>0</v>
      </c>
      <c r="C40">
        <v>403</v>
      </c>
      <c r="D40">
        <v>19.538499999999999</v>
      </c>
      <c r="E40">
        <v>1837.55</v>
      </c>
      <c r="F40">
        <v>-27.45</v>
      </c>
      <c r="G40">
        <v>73200</v>
      </c>
      <c r="H40">
        <v>0.25</v>
      </c>
      <c r="I40">
        <v>66.849999999999994</v>
      </c>
      <c r="J40">
        <v>14.5297</v>
      </c>
      <c r="K40">
        <v>105165</v>
      </c>
      <c r="L40">
        <v>0</v>
      </c>
      <c r="M40">
        <v>8270</v>
      </c>
      <c r="U40" s="126">
        <v>73100</v>
      </c>
      <c r="V40">
        <v>0</v>
      </c>
      <c r="W40">
        <v>0</v>
      </c>
      <c r="X40">
        <v>0</v>
      </c>
      <c r="Y40">
        <v>1321</v>
      </c>
      <c r="Z40">
        <v>867</v>
      </c>
      <c r="AA40">
        <v>944</v>
      </c>
    </row>
    <row r="41" spans="1:27" x14ac:dyDescent="0.25">
      <c r="A41">
        <v>237</v>
      </c>
      <c r="B41">
        <v>0</v>
      </c>
      <c r="C41">
        <v>678</v>
      </c>
      <c r="D41">
        <v>19.572199999999999</v>
      </c>
      <c r="E41">
        <v>1758.3</v>
      </c>
      <c r="F41">
        <v>295.35000000000002</v>
      </c>
      <c r="G41">
        <v>73300</v>
      </c>
      <c r="H41">
        <v>9.9499999999999993</v>
      </c>
      <c r="I41">
        <v>83.55</v>
      </c>
      <c r="J41">
        <v>14.4551</v>
      </c>
      <c r="K41">
        <v>97513</v>
      </c>
      <c r="L41">
        <v>0</v>
      </c>
      <c r="M41">
        <v>9422</v>
      </c>
      <c r="U41" s="126">
        <v>73200</v>
      </c>
      <c r="V41">
        <v>0</v>
      </c>
      <c r="W41">
        <v>0</v>
      </c>
      <c r="X41">
        <v>0</v>
      </c>
      <c r="Y41">
        <v>0</v>
      </c>
      <c r="Z41">
        <v>0</v>
      </c>
      <c r="AA41">
        <v>42</v>
      </c>
    </row>
    <row r="42" spans="1:27" x14ac:dyDescent="0.25">
      <c r="A42">
        <v>192</v>
      </c>
      <c r="B42">
        <v>0</v>
      </c>
      <c r="C42">
        <v>424</v>
      </c>
      <c r="D42">
        <v>18.267800000000001</v>
      </c>
      <c r="E42">
        <v>1664.2</v>
      </c>
      <c r="F42">
        <v>-21.15</v>
      </c>
      <c r="G42">
        <v>73400</v>
      </c>
      <c r="H42">
        <v>7.65</v>
      </c>
      <c r="I42">
        <v>90.5</v>
      </c>
      <c r="J42">
        <v>14.2043</v>
      </c>
      <c r="K42">
        <v>98164</v>
      </c>
      <c r="L42">
        <v>0</v>
      </c>
      <c r="M42">
        <v>7073</v>
      </c>
      <c r="U42" s="126">
        <v>73300</v>
      </c>
      <c r="V42">
        <v>0</v>
      </c>
      <c r="W42">
        <v>0</v>
      </c>
      <c r="X42">
        <v>0</v>
      </c>
      <c r="Y42">
        <v>260</v>
      </c>
      <c r="Z42">
        <v>42</v>
      </c>
      <c r="AA42">
        <v>118</v>
      </c>
    </row>
    <row r="43" spans="1:27" x14ac:dyDescent="0.25">
      <c r="A43">
        <v>552</v>
      </c>
      <c r="B43">
        <v>0</v>
      </c>
      <c r="C43">
        <v>6218</v>
      </c>
      <c r="D43">
        <v>18.6373</v>
      </c>
      <c r="E43">
        <v>1601.05</v>
      </c>
      <c r="F43">
        <v>178.25</v>
      </c>
      <c r="G43">
        <v>73500</v>
      </c>
      <c r="H43">
        <v>5.6</v>
      </c>
      <c r="I43">
        <v>98.15</v>
      </c>
      <c r="J43">
        <v>13.9519</v>
      </c>
      <c r="K43">
        <v>289142</v>
      </c>
      <c r="L43">
        <v>0</v>
      </c>
      <c r="M43">
        <v>18341</v>
      </c>
      <c r="U43" s="126">
        <v>73400</v>
      </c>
      <c r="V43">
        <v>0</v>
      </c>
      <c r="W43">
        <v>0</v>
      </c>
      <c r="X43">
        <v>0</v>
      </c>
      <c r="Y43">
        <v>175</v>
      </c>
      <c r="Z43">
        <v>13</v>
      </c>
      <c r="AA43">
        <v>251</v>
      </c>
    </row>
    <row r="44" spans="1:27" x14ac:dyDescent="0.25">
      <c r="A44">
        <v>268</v>
      </c>
      <c r="B44">
        <v>0</v>
      </c>
      <c r="C44">
        <v>1448</v>
      </c>
      <c r="D44">
        <v>18.575700000000001</v>
      </c>
      <c r="E44">
        <v>1480.25</v>
      </c>
      <c r="F44">
        <v>92.55</v>
      </c>
      <c r="G44">
        <v>73600</v>
      </c>
      <c r="H44">
        <v>1.2</v>
      </c>
      <c r="I44">
        <v>108.65</v>
      </c>
      <c r="J44">
        <v>13.728899999999999</v>
      </c>
      <c r="K44">
        <v>110224</v>
      </c>
      <c r="L44">
        <v>0</v>
      </c>
      <c r="M44">
        <v>7090</v>
      </c>
      <c r="U44" s="126">
        <v>73500</v>
      </c>
      <c r="V44">
        <v>0</v>
      </c>
      <c r="W44">
        <v>0</v>
      </c>
      <c r="X44">
        <v>0</v>
      </c>
      <c r="Y44">
        <v>13337</v>
      </c>
      <c r="Z44">
        <v>-746</v>
      </c>
      <c r="AA44">
        <v>6532</v>
      </c>
    </row>
    <row r="45" spans="1:27" x14ac:dyDescent="0.25">
      <c r="A45">
        <v>307</v>
      </c>
      <c r="B45">
        <v>0</v>
      </c>
      <c r="C45">
        <v>3034</v>
      </c>
      <c r="D45">
        <v>18.730699999999999</v>
      </c>
      <c r="E45">
        <v>1428.3</v>
      </c>
      <c r="F45">
        <v>128.30000000000001</v>
      </c>
      <c r="G45">
        <v>73700</v>
      </c>
      <c r="H45">
        <v>-11</v>
      </c>
      <c r="I45">
        <v>109.4</v>
      </c>
      <c r="J45">
        <v>13.2668</v>
      </c>
      <c r="K45">
        <v>142163</v>
      </c>
      <c r="L45">
        <v>0</v>
      </c>
      <c r="M45">
        <v>6680</v>
      </c>
      <c r="U45" s="126">
        <v>73600</v>
      </c>
      <c r="V45">
        <v>0</v>
      </c>
      <c r="W45">
        <v>0</v>
      </c>
      <c r="X45">
        <v>0</v>
      </c>
      <c r="Y45">
        <v>378</v>
      </c>
      <c r="Z45">
        <v>-75</v>
      </c>
      <c r="AA45">
        <v>712</v>
      </c>
    </row>
    <row r="46" spans="1:27" x14ac:dyDescent="0.25">
      <c r="A46">
        <v>424</v>
      </c>
      <c r="B46">
        <v>0</v>
      </c>
      <c r="C46">
        <v>7516</v>
      </c>
      <c r="D46">
        <v>17.992899999999999</v>
      </c>
      <c r="E46">
        <v>1331.75</v>
      </c>
      <c r="F46">
        <v>156.1</v>
      </c>
      <c r="G46">
        <v>73800</v>
      </c>
      <c r="H46">
        <v>4.2</v>
      </c>
      <c r="I46">
        <v>139.9</v>
      </c>
      <c r="J46">
        <v>13.2151</v>
      </c>
      <c r="K46">
        <v>236767</v>
      </c>
      <c r="L46">
        <v>0</v>
      </c>
      <c r="M46">
        <v>16627</v>
      </c>
      <c r="U46" s="126">
        <v>73700</v>
      </c>
      <c r="V46">
        <v>0</v>
      </c>
      <c r="W46">
        <v>0</v>
      </c>
      <c r="X46">
        <v>0</v>
      </c>
      <c r="Y46">
        <v>184</v>
      </c>
      <c r="Z46">
        <v>-9</v>
      </c>
      <c r="AA46">
        <v>162</v>
      </c>
    </row>
    <row r="47" spans="1:27" x14ac:dyDescent="0.25">
      <c r="A47">
        <v>1241</v>
      </c>
      <c r="B47">
        <v>0</v>
      </c>
      <c r="C47">
        <v>12722</v>
      </c>
      <c r="D47">
        <v>17.273499999999999</v>
      </c>
      <c r="E47">
        <v>1247.3499999999999</v>
      </c>
      <c r="F47">
        <v>138.75</v>
      </c>
      <c r="G47">
        <v>73900</v>
      </c>
      <c r="H47">
        <v>-2.35</v>
      </c>
      <c r="I47">
        <v>147.5</v>
      </c>
      <c r="J47">
        <v>12.9581</v>
      </c>
      <c r="K47">
        <v>180237</v>
      </c>
      <c r="L47">
        <v>0</v>
      </c>
      <c r="M47">
        <v>15492</v>
      </c>
      <c r="U47" s="126">
        <v>73800</v>
      </c>
      <c r="V47">
        <v>0</v>
      </c>
      <c r="W47">
        <v>0</v>
      </c>
      <c r="X47">
        <v>0</v>
      </c>
      <c r="Y47">
        <v>292</v>
      </c>
      <c r="Z47">
        <v>-11</v>
      </c>
      <c r="AA47">
        <v>254</v>
      </c>
    </row>
    <row r="48" spans="1:27" x14ac:dyDescent="0.25">
      <c r="A48">
        <v>5176</v>
      </c>
      <c r="B48">
        <v>0</v>
      </c>
      <c r="C48">
        <v>101751</v>
      </c>
      <c r="D48">
        <v>16.9572</v>
      </c>
      <c r="E48">
        <v>1162</v>
      </c>
      <c r="F48">
        <v>125.7</v>
      </c>
      <c r="G48">
        <v>74000</v>
      </c>
      <c r="H48">
        <v>-12.45</v>
      </c>
      <c r="I48">
        <v>160</v>
      </c>
      <c r="J48">
        <v>12.823499999999999</v>
      </c>
      <c r="K48">
        <v>603620</v>
      </c>
      <c r="L48">
        <v>0</v>
      </c>
      <c r="M48">
        <v>36260</v>
      </c>
      <c r="U48" s="126">
        <v>73900</v>
      </c>
      <c r="V48">
        <v>0</v>
      </c>
      <c r="W48">
        <v>0</v>
      </c>
      <c r="X48">
        <v>0</v>
      </c>
      <c r="Y48">
        <v>523</v>
      </c>
      <c r="Z48">
        <v>84</v>
      </c>
      <c r="AA48">
        <v>540</v>
      </c>
    </row>
    <row r="49" spans="1:27" x14ac:dyDescent="0.25">
      <c r="A49">
        <v>2455</v>
      </c>
      <c r="B49">
        <v>0</v>
      </c>
      <c r="C49">
        <v>60444</v>
      </c>
      <c r="D49">
        <v>16.457799999999999</v>
      </c>
      <c r="E49">
        <v>1081</v>
      </c>
      <c r="F49">
        <v>121</v>
      </c>
      <c r="G49">
        <v>74100</v>
      </c>
      <c r="H49">
        <v>-12.05</v>
      </c>
      <c r="I49">
        <v>182.95</v>
      </c>
      <c r="J49">
        <v>12.3276</v>
      </c>
      <c r="K49">
        <v>272263</v>
      </c>
      <c r="L49">
        <v>0</v>
      </c>
      <c r="M49">
        <v>12112</v>
      </c>
      <c r="U49" s="126">
        <v>74000</v>
      </c>
      <c r="V49">
        <v>14</v>
      </c>
      <c r="W49">
        <v>0</v>
      </c>
      <c r="X49">
        <v>0</v>
      </c>
      <c r="Y49">
        <v>22127</v>
      </c>
      <c r="Z49">
        <v>1231</v>
      </c>
      <c r="AA49">
        <v>13386</v>
      </c>
    </row>
    <row r="50" spans="1:27" x14ac:dyDescent="0.25">
      <c r="A50">
        <v>7660</v>
      </c>
      <c r="B50">
        <v>0</v>
      </c>
      <c r="C50">
        <v>252163</v>
      </c>
      <c r="D50">
        <v>16.047599999999999</v>
      </c>
      <c r="E50">
        <v>996.6</v>
      </c>
      <c r="F50">
        <v>117.7</v>
      </c>
      <c r="G50">
        <v>74200</v>
      </c>
      <c r="H50">
        <v>-15.6</v>
      </c>
      <c r="I50">
        <v>203.65</v>
      </c>
      <c r="J50">
        <v>12.2902</v>
      </c>
      <c r="K50">
        <v>520235</v>
      </c>
      <c r="L50">
        <v>0</v>
      </c>
      <c r="M50">
        <v>22476</v>
      </c>
      <c r="U50" s="126">
        <v>74100</v>
      </c>
      <c r="V50">
        <v>0</v>
      </c>
      <c r="W50">
        <v>0</v>
      </c>
      <c r="X50">
        <v>0</v>
      </c>
      <c r="Y50">
        <v>754</v>
      </c>
      <c r="Z50">
        <v>-14</v>
      </c>
      <c r="AA50">
        <v>312</v>
      </c>
    </row>
    <row r="51" spans="1:27" x14ac:dyDescent="0.25">
      <c r="A51">
        <v>9986</v>
      </c>
      <c r="B51">
        <v>0</v>
      </c>
      <c r="C51">
        <v>417155</v>
      </c>
      <c r="D51">
        <v>15.5418</v>
      </c>
      <c r="E51">
        <v>919.7</v>
      </c>
      <c r="F51">
        <v>132.35</v>
      </c>
      <c r="G51">
        <v>74300</v>
      </c>
      <c r="H51">
        <v>-19.149999999999999</v>
      </c>
      <c r="I51">
        <v>228</v>
      </c>
      <c r="J51">
        <v>11.729699999999999</v>
      </c>
      <c r="K51">
        <v>610264</v>
      </c>
      <c r="L51">
        <v>0</v>
      </c>
      <c r="M51">
        <v>22644</v>
      </c>
      <c r="U51" s="126">
        <v>74200</v>
      </c>
      <c r="V51">
        <v>0</v>
      </c>
      <c r="W51">
        <v>0</v>
      </c>
      <c r="X51">
        <v>0</v>
      </c>
      <c r="Y51">
        <v>1677</v>
      </c>
      <c r="Z51">
        <v>2</v>
      </c>
      <c r="AA51">
        <v>2706</v>
      </c>
    </row>
    <row r="52" spans="1:27" x14ac:dyDescent="0.25">
      <c r="A52">
        <v>4221</v>
      </c>
      <c r="B52">
        <v>0</v>
      </c>
      <c r="C52">
        <v>380738</v>
      </c>
      <c r="D52">
        <v>15.377599999999999</v>
      </c>
      <c r="E52">
        <v>847.7</v>
      </c>
      <c r="F52">
        <v>116.25</v>
      </c>
      <c r="G52">
        <v>74400</v>
      </c>
      <c r="H52">
        <v>-33.950000000000003</v>
      </c>
      <c r="I52">
        <v>247.3</v>
      </c>
      <c r="J52">
        <v>11.5489</v>
      </c>
      <c r="K52">
        <v>451860</v>
      </c>
      <c r="L52">
        <v>0</v>
      </c>
      <c r="M52">
        <v>14837</v>
      </c>
      <c r="U52" s="126">
        <v>74300</v>
      </c>
      <c r="V52">
        <v>0</v>
      </c>
      <c r="W52">
        <v>0</v>
      </c>
      <c r="X52">
        <v>0</v>
      </c>
      <c r="Y52">
        <v>3340</v>
      </c>
      <c r="Z52">
        <v>-266</v>
      </c>
      <c r="AA52">
        <v>516</v>
      </c>
    </row>
    <row r="53" spans="1:27" x14ac:dyDescent="0.25">
      <c r="A53">
        <v>12113</v>
      </c>
      <c r="B53">
        <v>0</v>
      </c>
      <c r="C53">
        <v>712547</v>
      </c>
      <c r="D53">
        <v>15.0326</v>
      </c>
      <c r="E53">
        <v>760.65</v>
      </c>
      <c r="F53">
        <v>101.4</v>
      </c>
      <c r="G53">
        <v>74500</v>
      </c>
      <c r="H53">
        <v>-48.3</v>
      </c>
      <c r="I53">
        <v>264.25</v>
      </c>
      <c r="J53">
        <v>11.274699999999999</v>
      </c>
      <c r="K53">
        <v>700670</v>
      </c>
      <c r="L53">
        <v>0</v>
      </c>
      <c r="M53">
        <v>29440</v>
      </c>
      <c r="U53" s="126">
        <v>74400</v>
      </c>
      <c r="V53">
        <v>0</v>
      </c>
      <c r="W53">
        <v>0</v>
      </c>
      <c r="X53">
        <v>0</v>
      </c>
      <c r="Y53">
        <v>1407</v>
      </c>
      <c r="Z53">
        <v>-22</v>
      </c>
      <c r="AA53">
        <v>663</v>
      </c>
    </row>
    <row r="54" spans="1:27" x14ac:dyDescent="0.25">
      <c r="A54">
        <v>10875</v>
      </c>
      <c r="B54">
        <v>0</v>
      </c>
      <c r="C54">
        <v>430985</v>
      </c>
      <c r="D54">
        <v>14.812099999999999</v>
      </c>
      <c r="E54">
        <v>700.05</v>
      </c>
      <c r="F54">
        <v>118.85</v>
      </c>
      <c r="G54">
        <v>74600</v>
      </c>
      <c r="H54">
        <v>-48</v>
      </c>
      <c r="I54">
        <v>307.14999999999998</v>
      </c>
      <c r="J54">
        <v>11.196</v>
      </c>
      <c r="K54">
        <v>336507</v>
      </c>
      <c r="L54">
        <v>0</v>
      </c>
      <c r="M54">
        <v>12485</v>
      </c>
      <c r="U54" s="126">
        <v>74500</v>
      </c>
      <c r="V54">
        <v>0</v>
      </c>
      <c r="W54">
        <v>0</v>
      </c>
      <c r="X54">
        <v>0</v>
      </c>
      <c r="Y54">
        <v>25683</v>
      </c>
      <c r="Z54">
        <v>984</v>
      </c>
      <c r="AA54">
        <v>14061</v>
      </c>
    </row>
    <row r="55" spans="1:27" x14ac:dyDescent="0.25">
      <c r="A55">
        <v>13596</v>
      </c>
      <c r="B55">
        <v>0</v>
      </c>
      <c r="C55">
        <v>390868</v>
      </c>
      <c r="D55">
        <v>14.4267</v>
      </c>
      <c r="E55">
        <v>631.65</v>
      </c>
      <c r="F55">
        <v>93.95</v>
      </c>
      <c r="G55">
        <v>74700</v>
      </c>
      <c r="H55">
        <v>-52.2</v>
      </c>
      <c r="I55">
        <v>337.65</v>
      </c>
      <c r="J55">
        <v>10.9734</v>
      </c>
      <c r="K55">
        <v>237975</v>
      </c>
      <c r="L55">
        <v>0</v>
      </c>
      <c r="M55">
        <v>15889</v>
      </c>
      <c r="U55" s="126">
        <v>74600</v>
      </c>
      <c r="V55">
        <v>0</v>
      </c>
      <c r="W55">
        <v>0</v>
      </c>
      <c r="X55">
        <v>0</v>
      </c>
      <c r="Y55">
        <v>844</v>
      </c>
      <c r="Z55">
        <v>16</v>
      </c>
      <c r="AA55">
        <v>489</v>
      </c>
    </row>
    <row r="56" spans="1:27" x14ac:dyDescent="0.25">
      <c r="A56">
        <v>12440</v>
      </c>
      <c r="B56">
        <v>0</v>
      </c>
      <c r="C56">
        <v>449614</v>
      </c>
      <c r="D56">
        <v>14.1623</v>
      </c>
      <c r="E56">
        <v>568.65</v>
      </c>
      <c r="F56">
        <v>88.3</v>
      </c>
      <c r="G56">
        <v>74800</v>
      </c>
      <c r="H56">
        <v>-71.849999999999994</v>
      </c>
      <c r="I56">
        <v>364.9</v>
      </c>
      <c r="J56">
        <v>10.661099999999999</v>
      </c>
      <c r="K56">
        <v>230434</v>
      </c>
      <c r="L56">
        <v>0</v>
      </c>
      <c r="M56">
        <v>17012</v>
      </c>
      <c r="U56" s="126">
        <v>74700</v>
      </c>
      <c r="V56">
        <v>0</v>
      </c>
      <c r="W56">
        <v>0</v>
      </c>
      <c r="X56">
        <v>0</v>
      </c>
      <c r="Y56">
        <v>1144</v>
      </c>
      <c r="Z56">
        <v>-54</v>
      </c>
      <c r="AA56">
        <v>870</v>
      </c>
    </row>
    <row r="57" spans="1:27" x14ac:dyDescent="0.25">
      <c r="A57">
        <v>9347</v>
      </c>
      <c r="B57">
        <v>0</v>
      </c>
      <c r="C57">
        <v>391430</v>
      </c>
      <c r="D57">
        <v>13.924899999999999</v>
      </c>
      <c r="E57">
        <v>511</v>
      </c>
      <c r="F57">
        <v>71.849999999999994</v>
      </c>
      <c r="G57">
        <v>74900</v>
      </c>
      <c r="H57">
        <v>-57.9</v>
      </c>
      <c r="I57">
        <v>418.3</v>
      </c>
      <c r="J57">
        <v>10.4229</v>
      </c>
      <c r="K57">
        <v>156970</v>
      </c>
      <c r="L57">
        <v>0</v>
      </c>
      <c r="M57">
        <v>12917</v>
      </c>
      <c r="U57" s="126">
        <v>74800</v>
      </c>
      <c r="V57">
        <v>0</v>
      </c>
      <c r="W57">
        <v>0</v>
      </c>
      <c r="X57">
        <v>0</v>
      </c>
      <c r="Y57">
        <v>2430</v>
      </c>
      <c r="Z57">
        <v>209</v>
      </c>
      <c r="AA57">
        <v>1466</v>
      </c>
    </row>
    <row r="58" spans="1:27" x14ac:dyDescent="0.25">
      <c r="A58">
        <v>38910</v>
      </c>
      <c r="B58">
        <v>0</v>
      </c>
      <c r="C58">
        <v>844728</v>
      </c>
      <c r="D58">
        <v>13.7753</v>
      </c>
      <c r="E58">
        <v>459.9</v>
      </c>
      <c r="F58">
        <v>71.2</v>
      </c>
      <c r="G58">
        <v>75000</v>
      </c>
      <c r="H58">
        <v>-73.25</v>
      </c>
      <c r="I58">
        <v>454</v>
      </c>
      <c r="J58">
        <v>10.3142</v>
      </c>
      <c r="K58">
        <v>196734</v>
      </c>
      <c r="L58">
        <v>0</v>
      </c>
      <c r="M58">
        <v>22033</v>
      </c>
      <c r="U58" s="126">
        <v>74900</v>
      </c>
      <c r="V58">
        <v>3</v>
      </c>
      <c r="W58">
        <v>0</v>
      </c>
      <c r="X58">
        <v>0</v>
      </c>
      <c r="Y58">
        <v>2252</v>
      </c>
      <c r="Z58">
        <v>-16</v>
      </c>
      <c r="AA58">
        <v>988</v>
      </c>
    </row>
    <row r="59" spans="1:27" x14ac:dyDescent="0.25">
      <c r="A59">
        <v>6231</v>
      </c>
      <c r="B59">
        <v>0</v>
      </c>
      <c r="C59">
        <v>241827</v>
      </c>
      <c r="D59">
        <v>13.565</v>
      </c>
      <c r="E59">
        <v>407.5</v>
      </c>
      <c r="F59">
        <v>71.05</v>
      </c>
      <c r="G59">
        <v>75100</v>
      </c>
      <c r="H59">
        <v>-89.05</v>
      </c>
      <c r="I59">
        <v>497.55</v>
      </c>
      <c r="J59">
        <v>9.9911999999999992</v>
      </c>
      <c r="K59">
        <v>33032</v>
      </c>
      <c r="L59">
        <v>0</v>
      </c>
      <c r="M59">
        <v>2586</v>
      </c>
      <c r="U59" s="126">
        <v>75000</v>
      </c>
      <c r="V59">
        <v>534</v>
      </c>
      <c r="W59">
        <v>0</v>
      </c>
      <c r="X59">
        <v>0</v>
      </c>
      <c r="Y59">
        <v>26609</v>
      </c>
      <c r="Z59">
        <v>-173</v>
      </c>
      <c r="AA59">
        <v>28510</v>
      </c>
    </row>
    <row r="60" spans="1:27" x14ac:dyDescent="0.25">
      <c r="A60">
        <v>8219</v>
      </c>
      <c r="B60">
        <v>0</v>
      </c>
      <c r="C60">
        <v>267019</v>
      </c>
      <c r="D60">
        <v>13.3246</v>
      </c>
      <c r="E60">
        <v>355.05</v>
      </c>
      <c r="F60">
        <v>51.3</v>
      </c>
      <c r="G60">
        <v>75200</v>
      </c>
      <c r="H60">
        <v>-98.95</v>
      </c>
      <c r="I60">
        <v>542.6</v>
      </c>
      <c r="J60">
        <v>9.7689000000000004</v>
      </c>
      <c r="K60">
        <v>24032</v>
      </c>
      <c r="L60">
        <v>0</v>
      </c>
      <c r="M60">
        <v>3011</v>
      </c>
      <c r="U60" s="126">
        <v>75100</v>
      </c>
      <c r="V60">
        <v>0</v>
      </c>
      <c r="W60">
        <v>0</v>
      </c>
      <c r="X60">
        <v>0</v>
      </c>
      <c r="Y60">
        <v>3184</v>
      </c>
      <c r="Z60">
        <v>82</v>
      </c>
      <c r="AA60">
        <v>1521</v>
      </c>
    </row>
    <row r="61" spans="1:27" x14ac:dyDescent="0.25">
      <c r="A61">
        <v>5647</v>
      </c>
      <c r="B61">
        <v>0</v>
      </c>
      <c r="C61">
        <v>249627</v>
      </c>
      <c r="D61">
        <v>13.1881</v>
      </c>
      <c r="E61">
        <v>310.10000000000002</v>
      </c>
      <c r="F61">
        <v>46.9</v>
      </c>
      <c r="G61">
        <v>75300</v>
      </c>
      <c r="H61">
        <v>-102.45</v>
      </c>
      <c r="I61">
        <v>598.65</v>
      </c>
      <c r="J61">
        <v>9.4176000000000002</v>
      </c>
      <c r="K61">
        <v>13582</v>
      </c>
      <c r="L61">
        <v>0</v>
      </c>
      <c r="M61">
        <v>1551</v>
      </c>
      <c r="U61" s="126">
        <v>75200</v>
      </c>
      <c r="V61">
        <v>0</v>
      </c>
      <c r="W61">
        <v>0</v>
      </c>
      <c r="X61">
        <v>0</v>
      </c>
      <c r="Y61">
        <v>8005</v>
      </c>
      <c r="Z61">
        <v>-730</v>
      </c>
      <c r="AA61">
        <v>2282</v>
      </c>
    </row>
    <row r="62" spans="1:27" x14ac:dyDescent="0.25">
      <c r="A62">
        <v>4922</v>
      </c>
      <c r="B62">
        <v>0</v>
      </c>
      <c r="C62">
        <v>210067</v>
      </c>
      <c r="D62">
        <v>12.9582</v>
      </c>
      <c r="E62">
        <v>272.3</v>
      </c>
      <c r="F62">
        <v>38.299999999999997</v>
      </c>
      <c r="G62">
        <v>75400</v>
      </c>
      <c r="H62">
        <v>-116.35</v>
      </c>
      <c r="I62">
        <v>666.1</v>
      </c>
      <c r="J62">
        <v>9.2798999999999996</v>
      </c>
      <c r="K62">
        <v>5866</v>
      </c>
      <c r="L62">
        <v>0</v>
      </c>
      <c r="M62">
        <v>829</v>
      </c>
      <c r="U62" s="126">
        <v>75300</v>
      </c>
      <c r="V62">
        <v>0</v>
      </c>
      <c r="W62">
        <v>0</v>
      </c>
      <c r="X62">
        <v>0</v>
      </c>
      <c r="Y62">
        <v>7208</v>
      </c>
      <c r="Z62">
        <v>-78</v>
      </c>
      <c r="AA62">
        <v>6255</v>
      </c>
    </row>
    <row r="63" spans="1:27" x14ac:dyDescent="0.25">
      <c r="A63">
        <v>26051</v>
      </c>
      <c r="B63">
        <v>0</v>
      </c>
      <c r="C63">
        <v>525004</v>
      </c>
      <c r="D63">
        <v>12.819599999999999</v>
      </c>
      <c r="E63">
        <v>232.25</v>
      </c>
      <c r="F63">
        <v>30.2</v>
      </c>
      <c r="G63">
        <v>75500</v>
      </c>
      <c r="H63">
        <v>-124.15</v>
      </c>
      <c r="I63">
        <v>727.9</v>
      </c>
      <c r="J63">
        <v>8.8722999999999992</v>
      </c>
      <c r="K63">
        <v>16260</v>
      </c>
      <c r="L63">
        <v>0</v>
      </c>
      <c r="M63">
        <v>5719</v>
      </c>
      <c r="U63" s="126">
        <v>75400</v>
      </c>
      <c r="V63">
        <v>0</v>
      </c>
      <c r="W63">
        <v>0</v>
      </c>
      <c r="X63">
        <v>0</v>
      </c>
      <c r="Y63">
        <v>3940</v>
      </c>
      <c r="Z63">
        <v>-31</v>
      </c>
      <c r="AA63">
        <v>1504</v>
      </c>
    </row>
    <row r="64" spans="1:27" x14ac:dyDescent="0.25">
      <c r="A64">
        <v>5131</v>
      </c>
      <c r="B64">
        <v>0</v>
      </c>
      <c r="C64">
        <v>182323</v>
      </c>
      <c r="D64">
        <v>12.7395</v>
      </c>
      <c r="E64">
        <v>202.35</v>
      </c>
      <c r="F64">
        <v>27.4</v>
      </c>
      <c r="G64">
        <v>75600</v>
      </c>
      <c r="H64">
        <v>-81.95</v>
      </c>
      <c r="I64">
        <v>823.7</v>
      </c>
      <c r="J64">
        <v>7.8718000000000004</v>
      </c>
      <c r="K64">
        <v>3798</v>
      </c>
      <c r="L64">
        <v>0</v>
      </c>
      <c r="M64">
        <v>574</v>
      </c>
      <c r="U64" s="126">
        <v>75500</v>
      </c>
      <c r="V64">
        <v>6</v>
      </c>
      <c r="W64">
        <v>0</v>
      </c>
      <c r="X64">
        <v>0</v>
      </c>
      <c r="Y64">
        <v>44081</v>
      </c>
      <c r="Z64">
        <v>2783</v>
      </c>
      <c r="AA64">
        <v>18899</v>
      </c>
    </row>
    <row r="65" spans="1:27" x14ac:dyDescent="0.25">
      <c r="A65">
        <v>7439</v>
      </c>
      <c r="B65">
        <v>0</v>
      </c>
      <c r="C65">
        <v>204689</v>
      </c>
      <c r="D65">
        <v>12.6471</v>
      </c>
      <c r="E65">
        <v>179.9</v>
      </c>
      <c r="F65">
        <v>29.7</v>
      </c>
      <c r="G65">
        <v>75700</v>
      </c>
      <c r="H65">
        <v>-118.8</v>
      </c>
      <c r="I65">
        <v>891.85</v>
      </c>
      <c r="J65">
        <v>7.9668999999999999</v>
      </c>
      <c r="K65">
        <v>1472</v>
      </c>
      <c r="L65">
        <v>0</v>
      </c>
      <c r="M65">
        <v>457</v>
      </c>
      <c r="U65" s="126">
        <v>75600</v>
      </c>
      <c r="V65">
        <v>1</v>
      </c>
      <c r="W65">
        <v>0</v>
      </c>
      <c r="X65">
        <v>0</v>
      </c>
      <c r="Y65">
        <v>9093</v>
      </c>
      <c r="Z65">
        <v>192</v>
      </c>
      <c r="AA65">
        <v>3253</v>
      </c>
    </row>
    <row r="66" spans="1:27" x14ac:dyDescent="0.25">
      <c r="A66">
        <v>8175</v>
      </c>
      <c r="B66">
        <v>0</v>
      </c>
      <c r="C66">
        <v>220209</v>
      </c>
      <c r="D66">
        <v>12.4786</v>
      </c>
      <c r="E66">
        <v>144.80000000000001</v>
      </c>
      <c r="F66">
        <v>12.05</v>
      </c>
      <c r="G66">
        <v>75800</v>
      </c>
      <c r="H66">
        <v>-112.7</v>
      </c>
      <c r="I66">
        <v>956.6</v>
      </c>
      <c r="J66">
        <v>7.1852</v>
      </c>
      <c r="K66">
        <v>1523</v>
      </c>
      <c r="L66">
        <v>0</v>
      </c>
      <c r="M66">
        <v>543</v>
      </c>
      <c r="U66" s="126">
        <v>75700</v>
      </c>
      <c r="V66">
        <v>0</v>
      </c>
      <c r="W66">
        <v>0</v>
      </c>
      <c r="X66">
        <v>0</v>
      </c>
      <c r="Y66">
        <v>11812</v>
      </c>
      <c r="Z66">
        <v>1645</v>
      </c>
      <c r="AA66">
        <v>4138</v>
      </c>
    </row>
    <row r="67" spans="1:27" x14ac:dyDescent="0.25">
      <c r="A67">
        <v>5465</v>
      </c>
      <c r="B67">
        <v>0</v>
      </c>
      <c r="C67">
        <v>140577</v>
      </c>
      <c r="D67">
        <v>12.478199999999999</v>
      </c>
      <c r="E67">
        <v>130.55000000000001</v>
      </c>
      <c r="F67">
        <v>15.55</v>
      </c>
      <c r="G67">
        <v>75900</v>
      </c>
      <c r="H67">
        <v>-86.35</v>
      </c>
      <c r="I67">
        <v>1052.25</v>
      </c>
      <c r="J67">
        <v>5.0144000000000002</v>
      </c>
      <c r="K67">
        <v>662</v>
      </c>
      <c r="L67">
        <v>0</v>
      </c>
      <c r="M67">
        <v>474</v>
      </c>
      <c r="U67" s="126">
        <v>75800</v>
      </c>
      <c r="V67">
        <v>10</v>
      </c>
      <c r="W67">
        <v>0</v>
      </c>
      <c r="X67">
        <v>0</v>
      </c>
      <c r="Y67">
        <v>9167</v>
      </c>
      <c r="Z67">
        <v>-548</v>
      </c>
      <c r="AA67">
        <v>3060</v>
      </c>
    </row>
    <row r="68" spans="1:27" x14ac:dyDescent="0.25">
      <c r="A68">
        <v>29873</v>
      </c>
      <c r="B68">
        <v>0</v>
      </c>
      <c r="C68">
        <v>580812</v>
      </c>
      <c r="D68">
        <v>12.374000000000001</v>
      </c>
      <c r="E68">
        <v>111.5</v>
      </c>
      <c r="F68">
        <v>10.4</v>
      </c>
      <c r="G68">
        <v>76000</v>
      </c>
      <c r="H68">
        <v>-141.65</v>
      </c>
      <c r="I68">
        <v>1105.6500000000001</v>
      </c>
      <c r="J68">
        <v>0</v>
      </c>
      <c r="K68">
        <v>4373</v>
      </c>
      <c r="L68">
        <v>0</v>
      </c>
      <c r="M68">
        <v>7179</v>
      </c>
      <c r="U68" s="126">
        <v>75900</v>
      </c>
      <c r="V68">
        <v>5</v>
      </c>
      <c r="W68">
        <v>0</v>
      </c>
      <c r="X68">
        <v>0</v>
      </c>
      <c r="Y68">
        <v>10887</v>
      </c>
      <c r="Z68">
        <v>-221</v>
      </c>
      <c r="AA68">
        <v>2870</v>
      </c>
    </row>
    <row r="69" spans="1:27" x14ac:dyDescent="0.25">
      <c r="A69">
        <v>5238</v>
      </c>
      <c r="B69">
        <v>0</v>
      </c>
      <c r="C69">
        <v>180179</v>
      </c>
      <c r="D69">
        <v>12.362500000000001</v>
      </c>
      <c r="E69">
        <v>95</v>
      </c>
      <c r="F69">
        <v>8.6</v>
      </c>
      <c r="G69">
        <v>76100</v>
      </c>
      <c r="H69">
        <v>-133.5</v>
      </c>
      <c r="I69">
        <v>1203.1500000000001</v>
      </c>
      <c r="J69">
        <v>0</v>
      </c>
      <c r="K69">
        <v>694</v>
      </c>
      <c r="L69">
        <v>0</v>
      </c>
      <c r="M69">
        <v>588</v>
      </c>
      <c r="U69" s="126">
        <v>76000</v>
      </c>
      <c r="V69">
        <v>284</v>
      </c>
      <c r="W69">
        <v>-44</v>
      </c>
      <c r="X69">
        <v>104</v>
      </c>
      <c r="Y69">
        <v>96972</v>
      </c>
      <c r="Z69">
        <v>529</v>
      </c>
      <c r="AA69">
        <v>43039</v>
      </c>
    </row>
    <row r="70" spans="1:27" x14ac:dyDescent="0.25">
      <c r="A70">
        <v>9975</v>
      </c>
      <c r="B70">
        <v>0</v>
      </c>
      <c r="C70">
        <v>196462</v>
      </c>
      <c r="D70">
        <v>12.3146</v>
      </c>
      <c r="E70">
        <v>80</v>
      </c>
      <c r="F70">
        <v>8.4</v>
      </c>
      <c r="G70">
        <v>76200</v>
      </c>
      <c r="H70">
        <v>-95.35</v>
      </c>
      <c r="I70">
        <v>1291.4000000000001</v>
      </c>
      <c r="J70">
        <v>0</v>
      </c>
      <c r="K70">
        <v>266</v>
      </c>
      <c r="L70">
        <v>0</v>
      </c>
      <c r="M70">
        <v>409</v>
      </c>
      <c r="U70" s="126">
        <v>76100</v>
      </c>
      <c r="V70">
        <v>1</v>
      </c>
      <c r="W70">
        <v>0</v>
      </c>
      <c r="X70">
        <v>0</v>
      </c>
      <c r="Y70">
        <v>17055</v>
      </c>
      <c r="Z70">
        <v>791</v>
      </c>
      <c r="AA70">
        <v>6700</v>
      </c>
    </row>
    <row r="71" spans="1:27" x14ac:dyDescent="0.25">
      <c r="A71">
        <v>5541</v>
      </c>
      <c r="B71">
        <v>0</v>
      </c>
      <c r="C71">
        <v>174354</v>
      </c>
      <c r="D71">
        <v>12.382300000000001</v>
      </c>
      <c r="E71">
        <v>70.349999999999994</v>
      </c>
      <c r="F71">
        <v>5.0999999999999996</v>
      </c>
      <c r="G71">
        <v>76300</v>
      </c>
      <c r="H71">
        <v>-106.2</v>
      </c>
      <c r="I71">
        <v>1399.95</v>
      </c>
      <c r="J71">
        <v>0</v>
      </c>
      <c r="K71">
        <v>369</v>
      </c>
      <c r="L71">
        <v>0</v>
      </c>
      <c r="M71">
        <v>295</v>
      </c>
      <c r="U71" s="126">
        <v>76200</v>
      </c>
      <c r="V71">
        <v>8</v>
      </c>
      <c r="W71">
        <v>0</v>
      </c>
      <c r="X71">
        <v>0</v>
      </c>
      <c r="Y71">
        <v>22663</v>
      </c>
      <c r="Z71">
        <v>1594</v>
      </c>
      <c r="AA71">
        <v>8576</v>
      </c>
    </row>
    <row r="72" spans="1:27" x14ac:dyDescent="0.25">
      <c r="A72">
        <v>8435</v>
      </c>
      <c r="B72">
        <v>0</v>
      </c>
      <c r="C72">
        <v>111459</v>
      </c>
      <c r="D72">
        <v>12.371</v>
      </c>
      <c r="E72">
        <v>52.25</v>
      </c>
      <c r="F72">
        <v>-7.35</v>
      </c>
      <c r="G72">
        <v>76400</v>
      </c>
      <c r="H72">
        <v>-190</v>
      </c>
      <c r="I72">
        <v>1456.75</v>
      </c>
      <c r="J72">
        <v>0</v>
      </c>
      <c r="K72">
        <v>228</v>
      </c>
      <c r="L72">
        <v>0</v>
      </c>
      <c r="M72">
        <v>225</v>
      </c>
      <c r="U72" s="126">
        <v>76300</v>
      </c>
      <c r="V72">
        <v>15</v>
      </c>
      <c r="W72">
        <v>-4</v>
      </c>
      <c r="X72">
        <v>12</v>
      </c>
      <c r="Y72">
        <v>25112</v>
      </c>
      <c r="Z72">
        <v>2229</v>
      </c>
      <c r="AA72">
        <v>9999</v>
      </c>
    </row>
    <row r="73" spans="1:27" x14ac:dyDescent="0.25">
      <c r="A73">
        <v>27228</v>
      </c>
      <c r="B73">
        <v>0</v>
      </c>
      <c r="C73">
        <v>351483</v>
      </c>
      <c r="D73">
        <v>12.4293</v>
      </c>
      <c r="E73">
        <v>50.25</v>
      </c>
      <c r="F73">
        <v>-1.4</v>
      </c>
      <c r="G73">
        <v>76500</v>
      </c>
      <c r="H73">
        <v>-149.44999999999999</v>
      </c>
      <c r="I73">
        <v>1542.9</v>
      </c>
      <c r="J73">
        <v>0</v>
      </c>
      <c r="K73">
        <v>821</v>
      </c>
      <c r="L73">
        <v>0</v>
      </c>
      <c r="M73">
        <v>1755</v>
      </c>
      <c r="U73" s="126">
        <v>76400</v>
      </c>
      <c r="V73">
        <v>2</v>
      </c>
      <c r="W73">
        <v>0</v>
      </c>
      <c r="X73">
        <v>0</v>
      </c>
      <c r="Y73">
        <v>14658</v>
      </c>
      <c r="Z73">
        <v>1302</v>
      </c>
      <c r="AA73">
        <v>4772</v>
      </c>
    </row>
    <row r="74" spans="1:27" x14ac:dyDescent="0.25">
      <c r="A74">
        <v>9329</v>
      </c>
      <c r="B74">
        <v>0</v>
      </c>
      <c r="C74">
        <v>97259</v>
      </c>
      <c r="D74">
        <v>12.4338</v>
      </c>
      <c r="E74">
        <v>39.549999999999997</v>
      </c>
      <c r="F74">
        <v>-6</v>
      </c>
      <c r="G74">
        <v>76600</v>
      </c>
      <c r="H74">
        <v>-27.45</v>
      </c>
      <c r="I74">
        <v>1732.95</v>
      </c>
      <c r="J74">
        <v>0</v>
      </c>
      <c r="K74">
        <v>101</v>
      </c>
      <c r="L74">
        <v>0</v>
      </c>
      <c r="M74">
        <v>196</v>
      </c>
      <c r="U74" s="126">
        <v>76500</v>
      </c>
      <c r="V74">
        <v>251</v>
      </c>
      <c r="W74">
        <v>-3</v>
      </c>
      <c r="X74">
        <v>29</v>
      </c>
      <c r="Y74">
        <v>115474</v>
      </c>
      <c r="Z74">
        <v>13250</v>
      </c>
      <c r="AA74">
        <v>46233</v>
      </c>
    </row>
    <row r="75" spans="1:27" x14ac:dyDescent="0.25">
      <c r="A75">
        <v>5321</v>
      </c>
      <c r="B75">
        <v>0</v>
      </c>
      <c r="C75">
        <v>85268</v>
      </c>
      <c r="D75">
        <v>12.6097</v>
      </c>
      <c r="E75">
        <v>32.450000000000003</v>
      </c>
      <c r="F75">
        <v>-7.5</v>
      </c>
      <c r="G75">
        <v>76700</v>
      </c>
      <c r="H75">
        <v>-24.9</v>
      </c>
      <c r="I75">
        <v>1837.55</v>
      </c>
      <c r="J75">
        <v>0</v>
      </c>
      <c r="K75">
        <v>125</v>
      </c>
      <c r="L75">
        <v>0</v>
      </c>
      <c r="M75">
        <v>252</v>
      </c>
      <c r="U75" s="126">
        <v>76600</v>
      </c>
      <c r="V75">
        <v>45</v>
      </c>
      <c r="W75">
        <v>0</v>
      </c>
      <c r="X75">
        <v>0</v>
      </c>
      <c r="Y75">
        <v>27364</v>
      </c>
      <c r="Z75">
        <v>2969</v>
      </c>
      <c r="AA75">
        <v>13497</v>
      </c>
    </row>
    <row r="76" spans="1:27" x14ac:dyDescent="0.25">
      <c r="A76">
        <v>11357</v>
      </c>
      <c r="B76">
        <v>0</v>
      </c>
      <c r="C76">
        <v>101550</v>
      </c>
      <c r="D76">
        <v>12.614100000000001</v>
      </c>
      <c r="E76">
        <v>30.6</v>
      </c>
      <c r="F76">
        <v>-5.95</v>
      </c>
      <c r="G76">
        <v>76800</v>
      </c>
      <c r="H76">
        <v>-182.1</v>
      </c>
      <c r="I76">
        <v>1825</v>
      </c>
      <c r="J76">
        <v>0</v>
      </c>
      <c r="K76">
        <v>231</v>
      </c>
      <c r="L76">
        <v>0</v>
      </c>
      <c r="M76">
        <v>2139</v>
      </c>
      <c r="U76" s="126">
        <v>76700</v>
      </c>
      <c r="V76">
        <v>15</v>
      </c>
      <c r="W76">
        <v>-2</v>
      </c>
      <c r="X76">
        <v>17</v>
      </c>
      <c r="Y76">
        <v>28145</v>
      </c>
      <c r="Z76">
        <v>3817</v>
      </c>
      <c r="AA76">
        <v>8649</v>
      </c>
    </row>
    <row r="77" spans="1:27" x14ac:dyDescent="0.25">
      <c r="A77">
        <v>2787</v>
      </c>
      <c r="B77">
        <v>0</v>
      </c>
      <c r="C77">
        <v>64345</v>
      </c>
      <c r="D77">
        <v>12.7638</v>
      </c>
      <c r="E77">
        <v>24.3</v>
      </c>
      <c r="F77">
        <v>-7.45</v>
      </c>
      <c r="G77">
        <v>76900</v>
      </c>
      <c r="H77">
        <v>11.2</v>
      </c>
      <c r="I77">
        <v>2031.4</v>
      </c>
      <c r="J77">
        <v>0</v>
      </c>
      <c r="K77">
        <v>48</v>
      </c>
      <c r="L77">
        <v>0</v>
      </c>
      <c r="M77">
        <v>131</v>
      </c>
      <c r="U77" s="126">
        <v>76800</v>
      </c>
      <c r="V77">
        <v>16</v>
      </c>
      <c r="W77">
        <v>0</v>
      </c>
      <c r="X77">
        <v>10</v>
      </c>
      <c r="Y77">
        <v>34963</v>
      </c>
      <c r="Z77">
        <v>5095</v>
      </c>
      <c r="AA77">
        <v>11302</v>
      </c>
    </row>
    <row r="78" spans="1:27" x14ac:dyDescent="0.25">
      <c r="A78">
        <v>29861</v>
      </c>
      <c r="B78">
        <v>0</v>
      </c>
      <c r="C78">
        <v>301217</v>
      </c>
      <c r="D78">
        <v>12.9678</v>
      </c>
      <c r="E78">
        <v>22.25</v>
      </c>
      <c r="F78">
        <v>-5.6</v>
      </c>
      <c r="G78">
        <v>77000</v>
      </c>
      <c r="H78">
        <v>-146.65</v>
      </c>
      <c r="I78">
        <v>2008</v>
      </c>
      <c r="J78">
        <v>0</v>
      </c>
      <c r="K78">
        <v>1025</v>
      </c>
      <c r="L78">
        <v>0</v>
      </c>
      <c r="M78">
        <v>3113</v>
      </c>
      <c r="U78" s="126">
        <v>76900</v>
      </c>
      <c r="V78">
        <v>75</v>
      </c>
      <c r="W78">
        <v>10</v>
      </c>
      <c r="X78">
        <v>45</v>
      </c>
      <c r="Y78">
        <v>27670</v>
      </c>
      <c r="Z78">
        <v>2121</v>
      </c>
      <c r="AA78">
        <v>6912</v>
      </c>
    </row>
    <row r="79" spans="1:27" x14ac:dyDescent="0.25">
      <c r="A79">
        <v>4434</v>
      </c>
      <c r="B79">
        <v>0</v>
      </c>
      <c r="C79">
        <v>54551</v>
      </c>
      <c r="D79">
        <v>13.048500000000001</v>
      </c>
      <c r="E79">
        <v>22.4</v>
      </c>
      <c r="F79">
        <v>-3.1</v>
      </c>
      <c r="G79">
        <v>77100</v>
      </c>
      <c r="H79">
        <v>-168.85</v>
      </c>
      <c r="I79">
        <v>2475.9</v>
      </c>
      <c r="J79">
        <v>24.7501</v>
      </c>
      <c r="K79">
        <v>23</v>
      </c>
      <c r="L79">
        <v>0</v>
      </c>
      <c r="M79">
        <v>74</v>
      </c>
      <c r="U79" s="126">
        <v>77000</v>
      </c>
      <c r="V79">
        <v>857</v>
      </c>
      <c r="W79">
        <v>104</v>
      </c>
      <c r="X79">
        <v>623</v>
      </c>
      <c r="Y79">
        <v>127523</v>
      </c>
      <c r="Z79">
        <v>4673</v>
      </c>
      <c r="AA79">
        <v>37397</v>
      </c>
    </row>
    <row r="80" spans="1:27" x14ac:dyDescent="0.25">
      <c r="A80">
        <v>6054</v>
      </c>
      <c r="B80">
        <v>0</v>
      </c>
      <c r="C80">
        <v>71761</v>
      </c>
      <c r="D80">
        <v>13.2159</v>
      </c>
      <c r="E80">
        <v>19.399999999999999</v>
      </c>
      <c r="F80">
        <v>-3.4</v>
      </c>
      <c r="G80">
        <v>77200</v>
      </c>
      <c r="H80">
        <v>69.25</v>
      </c>
      <c r="I80">
        <v>2409.8000000000002</v>
      </c>
      <c r="J80">
        <v>17.213799999999999</v>
      </c>
      <c r="K80">
        <v>27</v>
      </c>
      <c r="L80">
        <v>0</v>
      </c>
      <c r="M80">
        <v>81</v>
      </c>
      <c r="U80" s="126">
        <v>77100</v>
      </c>
      <c r="V80">
        <v>131</v>
      </c>
      <c r="W80">
        <v>-3</v>
      </c>
      <c r="X80">
        <v>104</v>
      </c>
      <c r="Y80">
        <v>36583</v>
      </c>
      <c r="Z80">
        <v>1497</v>
      </c>
      <c r="AA80">
        <v>6949</v>
      </c>
    </row>
    <row r="81" spans="1:27" x14ac:dyDescent="0.25">
      <c r="A81">
        <v>4746</v>
      </c>
      <c r="B81">
        <v>0</v>
      </c>
      <c r="C81">
        <v>48638</v>
      </c>
      <c r="D81">
        <v>13.3109</v>
      </c>
      <c r="E81">
        <v>14.8</v>
      </c>
      <c r="F81">
        <v>-6.05</v>
      </c>
      <c r="G81">
        <v>77300</v>
      </c>
      <c r="H81">
        <v>-171.05</v>
      </c>
      <c r="I81">
        <v>2303</v>
      </c>
      <c r="J81">
        <v>0</v>
      </c>
      <c r="K81">
        <v>34</v>
      </c>
      <c r="L81">
        <v>0</v>
      </c>
      <c r="M81">
        <v>95</v>
      </c>
      <c r="U81" s="126">
        <v>77200</v>
      </c>
      <c r="V81">
        <v>126</v>
      </c>
      <c r="W81">
        <v>27</v>
      </c>
      <c r="X81">
        <v>254</v>
      </c>
      <c r="Y81">
        <v>48517</v>
      </c>
      <c r="Z81">
        <v>3392</v>
      </c>
      <c r="AA81">
        <v>13610</v>
      </c>
    </row>
    <row r="82" spans="1:27" x14ac:dyDescent="0.25">
      <c r="A82">
        <v>5136</v>
      </c>
      <c r="B82">
        <v>0</v>
      </c>
      <c r="C82">
        <v>41100</v>
      </c>
      <c r="D82">
        <v>13.5259</v>
      </c>
      <c r="E82">
        <v>15.15</v>
      </c>
      <c r="F82">
        <v>-3.9</v>
      </c>
      <c r="G82">
        <v>77400</v>
      </c>
      <c r="H82">
        <v>33.950000000000003</v>
      </c>
      <c r="I82">
        <v>2535.5500000000002</v>
      </c>
      <c r="J82">
        <v>0</v>
      </c>
      <c r="K82">
        <v>27</v>
      </c>
      <c r="L82">
        <v>0</v>
      </c>
      <c r="M82">
        <v>116</v>
      </c>
      <c r="U82" s="126">
        <v>77300</v>
      </c>
      <c r="V82">
        <v>184</v>
      </c>
      <c r="W82">
        <v>23</v>
      </c>
      <c r="X82">
        <v>433</v>
      </c>
      <c r="Y82">
        <v>51222</v>
      </c>
      <c r="Z82">
        <v>1548</v>
      </c>
      <c r="AA82">
        <v>8860</v>
      </c>
    </row>
    <row r="83" spans="1:27" x14ac:dyDescent="0.25">
      <c r="A83">
        <v>22765</v>
      </c>
      <c r="B83">
        <v>0</v>
      </c>
      <c r="C83">
        <v>187117</v>
      </c>
      <c r="D83">
        <v>13.6294</v>
      </c>
      <c r="E83">
        <v>13.35</v>
      </c>
      <c r="F83">
        <v>-3.45</v>
      </c>
      <c r="G83">
        <v>77500</v>
      </c>
      <c r="H83">
        <v>-130.44999999999999</v>
      </c>
      <c r="I83">
        <v>2532.6</v>
      </c>
      <c r="J83">
        <v>0</v>
      </c>
      <c r="K83">
        <v>292</v>
      </c>
      <c r="L83">
        <v>0</v>
      </c>
      <c r="M83">
        <v>2105</v>
      </c>
      <c r="U83" s="126">
        <v>77400</v>
      </c>
      <c r="V83">
        <v>205</v>
      </c>
      <c r="W83">
        <v>96</v>
      </c>
      <c r="X83">
        <v>508</v>
      </c>
      <c r="Y83">
        <v>77280</v>
      </c>
      <c r="Z83">
        <v>9807</v>
      </c>
      <c r="AA83">
        <v>15336</v>
      </c>
    </row>
    <row r="84" spans="1:27" x14ac:dyDescent="0.25">
      <c r="A84">
        <v>6437</v>
      </c>
      <c r="B84">
        <v>0</v>
      </c>
      <c r="C84">
        <v>43603</v>
      </c>
      <c r="D84">
        <v>13.9945</v>
      </c>
      <c r="E84">
        <v>10</v>
      </c>
      <c r="F84">
        <v>-5.5</v>
      </c>
      <c r="G84">
        <v>77600</v>
      </c>
      <c r="H84">
        <v>-30.85</v>
      </c>
      <c r="I84">
        <v>2722.3</v>
      </c>
      <c r="J84">
        <v>0</v>
      </c>
      <c r="K84">
        <v>28</v>
      </c>
      <c r="L84">
        <v>0</v>
      </c>
      <c r="M84">
        <v>37</v>
      </c>
      <c r="U84" s="126">
        <v>77500</v>
      </c>
      <c r="V84">
        <v>1566</v>
      </c>
      <c r="W84">
        <v>209</v>
      </c>
      <c r="X84">
        <v>4336</v>
      </c>
      <c r="Y84">
        <v>115568</v>
      </c>
      <c r="Z84">
        <v>3990</v>
      </c>
      <c r="AA84">
        <v>23961</v>
      </c>
    </row>
    <row r="85" spans="1:27" x14ac:dyDescent="0.25">
      <c r="A85">
        <v>4314</v>
      </c>
      <c r="B85">
        <v>0</v>
      </c>
      <c r="C85">
        <v>44660</v>
      </c>
      <c r="D85">
        <v>14.209300000000001</v>
      </c>
      <c r="E85">
        <v>8.65</v>
      </c>
      <c r="F85">
        <v>-5.7</v>
      </c>
      <c r="G85">
        <v>77700</v>
      </c>
      <c r="H85">
        <v>224.1</v>
      </c>
      <c r="I85">
        <v>3034.1</v>
      </c>
      <c r="J85">
        <v>26.895399999999999</v>
      </c>
      <c r="K85">
        <v>4</v>
      </c>
      <c r="L85">
        <v>0</v>
      </c>
      <c r="M85">
        <v>58</v>
      </c>
      <c r="U85" s="126">
        <v>77600</v>
      </c>
      <c r="V85">
        <v>856</v>
      </c>
      <c r="W85">
        <v>592</v>
      </c>
      <c r="X85">
        <v>2008</v>
      </c>
      <c r="Y85">
        <v>59496</v>
      </c>
      <c r="Z85">
        <v>4798</v>
      </c>
      <c r="AA85">
        <v>11313</v>
      </c>
    </row>
    <row r="86" spans="1:27" x14ac:dyDescent="0.25">
      <c r="A86">
        <v>2546</v>
      </c>
      <c r="B86">
        <v>0</v>
      </c>
      <c r="C86">
        <v>23778</v>
      </c>
      <c r="D86">
        <v>14.422499999999999</v>
      </c>
      <c r="E86">
        <v>8</v>
      </c>
      <c r="F86">
        <v>-5.5</v>
      </c>
      <c r="G86">
        <v>77800</v>
      </c>
      <c r="J86">
        <v>0</v>
      </c>
      <c r="K86">
        <v>0</v>
      </c>
      <c r="L86">
        <v>0</v>
      </c>
      <c r="M86">
        <v>36</v>
      </c>
      <c r="U86" s="126">
        <v>77700</v>
      </c>
      <c r="V86">
        <v>850</v>
      </c>
      <c r="W86">
        <v>618</v>
      </c>
      <c r="X86">
        <v>2879</v>
      </c>
      <c r="Y86">
        <v>58203</v>
      </c>
      <c r="Z86">
        <v>3583</v>
      </c>
      <c r="AA86">
        <v>10902</v>
      </c>
    </row>
    <row r="87" spans="1:27" x14ac:dyDescent="0.25">
      <c r="A87">
        <v>1471</v>
      </c>
      <c r="B87">
        <v>0</v>
      </c>
      <c r="C87">
        <v>27052</v>
      </c>
      <c r="D87">
        <v>14.757899999999999</v>
      </c>
      <c r="E87">
        <v>6.55</v>
      </c>
      <c r="F87">
        <v>-6.7</v>
      </c>
      <c r="G87">
        <v>77900</v>
      </c>
      <c r="J87">
        <v>0</v>
      </c>
      <c r="K87">
        <v>0</v>
      </c>
      <c r="L87">
        <v>0</v>
      </c>
      <c r="M87">
        <v>118</v>
      </c>
      <c r="U87" s="126">
        <v>77800</v>
      </c>
      <c r="V87">
        <v>2645</v>
      </c>
      <c r="W87">
        <v>1964</v>
      </c>
      <c r="X87">
        <v>7993</v>
      </c>
      <c r="Y87">
        <v>87506</v>
      </c>
      <c r="Z87">
        <v>6847</v>
      </c>
      <c r="AA87">
        <v>13212</v>
      </c>
    </row>
    <row r="88" spans="1:27" x14ac:dyDescent="0.25">
      <c r="A88">
        <v>28349</v>
      </c>
      <c r="B88">
        <v>0</v>
      </c>
      <c r="C88">
        <v>188430</v>
      </c>
      <c r="D88">
        <v>15.111599999999999</v>
      </c>
      <c r="E88">
        <v>8.75</v>
      </c>
      <c r="F88">
        <v>-2.4500000000000002</v>
      </c>
      <c r="G88">
        <v>78000</v>
      </c>
      <c r="H88">
        <v>-29.55</v>
      </c>
      <c r="I88">
        <v>3114.3</v>
      </c>
      <c r="J88">
        <v>0</v>
      </c>
      <c r="K88">
        <v>170</v>
      </c>
      <c r="L88">
        <v>0</v>
      </c>
      <c r="M88">
        <v>1467</v>
      </c>
      <c r="U88" s="126">
        <v>77900</v>
      </c>
      <c r="V88">
        <v>3135</v>
      </c>
      <c r="W88">
        <v>2612</v>
      </c>
      <c r="X88">
        <v>12648</v>
      </c>
      <c r="Y88">
        <v>81244</v>
      </c>
      <c r="Z88">
        <v>7397</v>
      </c>
      <c r="AA88">
        <v>12613</v>
      </c>
    </row>
    <row r="89" spans="1:27" x14ac:dyDescent="0.25">
      <c r="A89">
        <v>2029</v>
      </c>
      <c r="B89">
        <v>0</v>
      </c>
      <c r="C89">
        <v>15220</v>
      </c>
      <c r="D89">
        <v>15.4222</v>
      </c>
      <c r="E89">
        <v>5.9</v>
      </c>
      <c r="F89">
        <v>-4.6500000000000004</v>
      </c>
      <c r="G89">
        <v>78100</v>
      </c>
      <c r="J89">
        <v>0</v>
      </c>
      <c r="K89">
        <v>0</v>
      </c>
      <c r="L89">
        <v>0</v>
      </c>
      <c r="M89">
        <v>1</v>
      </c>
      <c r="U89" s="126">
        <v>78000</v>
      </c>
      <c r="V89">
        <v>20735</v>
      </c>
      <c r="W89">
        <v>15431</v>
      </c>
      <c r="X89">
        <v>64807</v>
      </c>
      <c r="Y89">
        <v>221434</v>
      </c>
      <c r="Z89">
        <v>8382</v>
      </c>
      <c r="AA89">
        <v>35709</v>
      </c>
    </row>
    <row r="90" spans="1:27" x14ac:dyDescent="0.25">
      <c r="A90">
        <v>9388</v>
      </c>
      <c r="B90">
        <v>0</v>
      </c>
      <c r="C90">
        <v>31166</v>
      </c>
      <c r="D90">
        <v>15.7248</v>
      </c>
      <c r="E90">
        <v>8.65</v>
      </c>
      <c r="F90">
        <v>-1.7</v>
      </c>
      <c r="G90">
        <v>78200</v>
      </c>
      <c r="J90">
        <v>0</v>
      </c>
      <c r="K90">
        <v>0</v>
      </c>
      <c r="L90">
        <v>0</v>
      </c>
      <c r="M90">
        <v>10</v>
      </c>
      <c r="U90" s="126">
        <v>78100</v>
      </c>
      <c r="V90">
        <v>13569</v>
      </c>
      <c r="W90">
        <v>12446</v>
      </c>
      <c r="X90">
        <v>59967</v>
      </c>
      <c r="Y90">
        <v>162571</v>
      </c>
      <c r="Z90">
        <v>14128</v>
      </c>
      <c r="AA90">
        <v>24935</v>
      </c>
    </row>
    <row r="91" spans="1:27" x14ac:dyDescent="0.25">
      <c r="A91">
        <v>726</v>
      </c>
      <c r="B91">
        <v>0</v>
      </c>
      <c r="C91">
        <v>7029</v>
      </c>
      <c r="D91">
        <v>15.814299999999999</v>
      </c>
      <c r="E91">
        <v>8.85</v>
      </c>
      <c r="F91">
        <v>-1</v>
      </c>
      <c r="G91">
        <v>78300</v>
      </c>
      <c r="J91">
        <v>0</v>
      </c>
      <c r="K91">
        <v>0</v>
      </c>
      <c r="L91">
        <v>0</v>
      </c>
      <c r="M91">
        <v>2</v>
      </c>
      <c r="U91" s="126">
        <v>78200</v>
      </c>
      <c r="V91">
        <v>37313</v>
      </c>
      <c r="W91">
        <v>34904</v>
      </c>
      <c r="X91">
        <v>156160</v>
      </c>
      <c r="Y91">
        <v>240826</v>
      </c>
      <c r="Z91">
        <v>20551</v>
      </c>
      <c r="AA91">
        <v>34929</v>
      </c>
    </row>
    <row r="92" spans="1:27" x14ac:dyDescent="0.25">
      <c r="A92">
        <v>973</v>
      </c>
      <c r="B92">
        <v>0</v>
      </c>
      <c r="C92">
        <v>8359</v>
      </c>
      <c r="D92">
        <v>16.0578</v>
      </c>
      <c r="E92">
        <v>8.1999999999999993</v>
      </c>
      <c r="F92">
        <v>-0.75</v>
      </c>
      <c r="G92">
        <v>78400</v>
      </c>
      <c r="J92">
        <v>0</v>
      </c>
      <c r="K92">
        <v>0</v>
      </c>
      <c r="L92">
        <v>0</v>
      </c>
      <c r="M92">
        <v>6</v>
      </c>
      <c r="U92" s="126">
        <v>78300</v>
      </c>
      <c r="V92">
        <v>38235</v>
      </c>
      <c r="W92">
        <v>33647</v>
      </c>
      <c r="X92">
        <v>144900</v>
      </c>
      <c r="Y92">
        <v>203334</v>
      </c>
      <c r="Z92">
        <v>6751</v>
      </c>
      <c r="AA92">
        <v>23455</v>
      </c>
    </row>
    <row r="93" spans="1:27" x14ac:dyDescent="0.25">
      <c r="A93">
        <v>15802</v>
      </c>
      <c r="B93">
        <v>0</v>
      </c>
      <c r="C93">
        <v>99094</v>
      </c>
      <c r="D93">
        <v>16.4222</v>
      </c>
      <c r="E93">
        <v>6.8</v>
      </c>
      <c r="F93">
        <v>-0.75</v>
      </c>
      <c r="G93">
        <v>78500</v>
      </c>
      <c r="H93">
        <v>-70.150000000000006</v>
      </c>
      <c r="I93">
        <v>3597.9</v>
      </c>
      <c r="J93">
        <v>0</v>
      </c>
      <c r="K93">
        <v>31</v>
      </c>
      <c r="L93">
        <v>0</v>
      </c>
      <c r="M93">
        <v>492</v>
      </c>
      <c r="U93" s="126">
        <v>78400</v>
      </c>
      <c r="V93">
        <v>35313</v>
      </c>
      <c r="W93">
        <v>23609</v>
      </c>
      <c r="X93">
        <v>115815</v>
      </c>
      <c r="Y93">
        <v>144435</v>
      </c>
      <c r="Z93">
        <v>-3410</v>
      </c>
      <c r="AA93">
        <v>16530</v>
      </c>
    </row>
    <row r="94" spans="1:27" x14ac:dyDescent="0.25">
      <c r="A94">
        <v>3647</v>
      </c>
      <c r="B94">
        <v>0</v>
      </c>
      <c r="C94">
        <v>11617</v>
      </c>
      <c r="D94">
        <v>16.767399999999999</v>
      </c>
      <c r="E94">
        <v>7.3</v>
      </c>
      <c r="F94">
        <v>-0.8</v>
      </c>
      <c r="G94">
        <v>78600</v>
      </c>
      <c r="K94">
        <v>0</v>
      </c>
      <c r="L94">
        <v>0</v>
      </c>
      <c r="M94">
        <v>0</v>
      </c>
      <c r="U94" s="126">
        <v>78500</v>
      </c>
      <c r="V94">
        <v>69848</v>
      </c>
      <c r="W94">
        <v>33600</v>
      </c>
      <c r="X94">
        <v>204162</v>
      </c>
      <c r="Y94">
        <v>181291</v>
      </c>
      <c r="Z94">
        <v>-8019</v>
      </c>
      <c r="AA94">
        <v>31479</v>
      </c>
    </row>
    <row r="95" spans="1:27" x14ac:dyDescent="0.25">
      <c r="A95">
        <v>2032</v>
      </c>
      <c r="B95">
        <v>0</v>
      </c>
      <c r="C95">
        <v>9385</v>
      </c>
      <c r="D95">
        <v>17.003399999999999</v>
      </c>
      <c r="E95">
        <v>6.5</v>
      </c>
      <c r="F95">
        <v>-1.7</v>
      </c>
      <c r="G95">
        <v>78700</v>
      </c>
      <c r="K95">
        <v>0</v>
      </c>
      <c r="L95">
        <v>0</v>
      </c>
      <c r="M95">
        <v>0</v>
      </c>
      <c r="U95" s="126">
        <v>78600</v>
      </c>
      <c r="V95">
        <v>39104</v>
      </c>
      <c r="W95">
        <v>13201</v>
      </c>
      <c r="X95">
        <v>92855</v>
      </c>
      <c r="Y95">
        <v>75201</v>
      </c>
      <c r="Z95">
        <v>-8066</v>
      </c>
      <c r="AA95">
        <v>14657</v>
      </c>
    </row>
    <row r="96" spans="1:27" x14ac:dyDescent="0.25">
      <c r="A96">
        <v>1136</v>
      </c>
      <c r="B96">
        <v>0</v>
      </c>
      <c r="C96">
        <v>7299</v>
      </c>
      <c r="D96">
        <v>17.320900000000002</v>
      </c>
      <c r="E96">
        <v>4.0999999999999996</v>
      </c>
      <c r="F96">
        <v>-3.15</v>
      </c>
      <c r="G96">
        <v>78800</v>
      </c>
      <c r="J96">
        <v>0</v>
      </c>
      <c r="K96">
        <v>0</v>
      </c>
      <c r="L96">
        <v>0</v>
      </c>
      <c r="M96">
        <v>13</v>
      </c>
      <c r="U96" s="126">
        <v>78700</v>
      </c>
      <c r="V96">
        <v>32295</v>
      </c>
      <c r="W96">
        <v>11082</v>
      </c>
      <c r="X96">
        <v>74155</v>
      </c>
      <c r="Y96">
        <v>42585</v>
      </c>
      <c r="Z96">
        <v>-8867</v>
      </c>
      <c r="AA96">
        <v>9759</v>
      </c>
    </row>
    <row r="97" spans="1:27" x14ac:dyDescent="0.25">
      <c r="A97">
        <v>869</v>
      </c>
      <c r="B97">
        <v>0</v>
      </c>
      <c r="C97">
        <v>8495</v>
      </c>
      <c r="D97">
        <v>17.496400000000001</v>
      </c>
      <c r="E97">
        <v>6.25</v>
      </c>
      <c r="F97">
        <v>4.8</v>
      </c>
      <c r="G97">
        <v>78900</v>
      </c>
      <c r="K97">
        <v>0</v>
      </c>
      <c r="L97">
        <v>0</v>
      </c>
      <c r="M97">
        <v>0</v>
      </c>
      <c r="U97" s="126">
        <v>78800</v>
      </c>
      <c r="V97">
        <v>31346</v>
      </c>
      <c r="W97">
        <v>11636</v>
      </c>
      <c r="X97">
        <v>68359</v>
      </c>
      <c r="Y97">
        <v>18288</v>
      </c>
      <c r="Z97">
        <v>-1976</v>
      </c>
      <c r="AA97">
        <v>11226</v>
      </c>
    </row>
    <row r="98" spans="1:27" x14ac:dyDescent="0.25">
      <c r="A98">
        <v>23308</v>
      </c>
      <c r="B98">
        <v>0</v>
      </c>
      <c r="C98">
        <v>120054</v>
      </c>
      <c r="D98">
        <v>17.629100000000001</v>
      </c>
      <c r="E98">
        <v>4.5999999999999996</v>
      </c>
      <c r="F98">
        <v>-1.6</v>
      </c>
      <c r="G98">
        <v>79000</v>
      </c>
      <c r="H98">
        <v>-52.1</v>
      </c>
      <c r="I98">
        <v>4100</v>
      </c>
      <c r="J98">
        <v>0</v>
      </c>
      <c r="K98">
        <v>56</v>
      </c>
      <c r="L98">
        <v>0</v>
      </c>
      <c r="M98">
        <v>171</v>
      </c>
      <c r="U98" s="126">
        <v>78900</v>
      </c>
      <c r="V98">
        <v>20630</v>
      </c>
      <c r="W98">
        <v>6143</v>
      </c>
      <c r="X98">
        <v>48203</v>
      </c>
      <c r="Y98">
        <v>10711</v>
      </c>
      <c r="Z98">
        <v>-549</v>
      </c>
      <c r="AA98">
        <v>4708</v>
      </c>
    </row>
    <row r="99" spans="1:27" x14ac:dyDescent="0.25">
      <c r="A99">
        <v>452</v>
      </c>
      <c r="B99">
        <v>0</v>
      </c>
      <c r="C99">
        <v>3654</v>
      </c>
      <c r="D99">
        <v>18.226900000000001</v>
      </c>
      <c r="E99">
        <v>4.8499999999999996</v>
      </c>
      <c r="F99">
        <v>3.95</v>
      </c>
      <c r="G99">
        <v>79100</v>
      </c>
      <c r="K99">
        <v>0</v>
      </c>
      <c r="L99">
        <v>0</v>
      </c>
      <c r="M99">
        <v>0</v>
      </c>
      <c r="U99" s="126">
        <v>79000</v>
      </c>
      <c r="V99">
        <v>58087</v>
      </c>
      <c r="W99">
        <v>20500</v>
      </c>
      <c r="X99">
        <v>137531</v>
      </c>
      <c r="Y99">
        <v>23089</v>
      </c>
      <c r="Z99">
        <v>-1614</v>
      </c>
      <c r="AA99">
        <v>12210</v>
      </c>
    </row>
    <row r="100" spans="1:27" x14ac:dyDescent="0.25">
      <c r="A100">
        <v>105</v>
      </c>
      <c r="B100">
        <v>0</v>
      </c>
      <c r="C100">
        <v>2998</v>
      </c>
      <c r="D100">
        <v>18.210100000000001</v>
      </c>
      <c r="E100">
        <v>5</v>
      </c>
      <c r="F100">
        <v>4.25</v>
      </c>
      <c r="G100">
        <v>79200</v>
      </c>
      <c r="K100">
        <v>0</v>
      </c>
      <c r="L100">
        <v>0</v>
      </c>
      <c r="M100">
        <v>0</v>
      </c>
      <c r="U100" s="126">
        <v>79100</v>
      </c>
      <c r="V100">
        <v>16370</v>
      </c>
      <c r="W100">
        <v>8423</v>
      </c>
      <c r="X100">
        <v>45043</v>
      </c>
      <c r="Y100">
        <v>2804</v>
      </c>
      <c r="Z100">
        <v>-141</v>
      </c>
      <c r="AA100">
        <v>1175</v>
      </c>
    </row>
    <row r="101" spans="1:27" x14ac:dyDescent="0.25">
      <c r="A101">
        <v>412</v>
      </c>
      <c r="B101">
        <v>0</v>
      </c>
      <c r="C101">
        <v>2348</v>
      </c>
      <c r="D101">
        <v>18.418099999999999</v>
      </c>
      <c r="E101">
        <v>3.6</v>
      </c>
      <c r="F101">
        <v>-2.4500000000000002</v>
      </c>
      <c r="G101">
        <v>79300</v>
      </c>
      <c r="K101">
        <v>0</v>
      </c>
      <c r="L101">
        <v>0</v>
      </c>
      <c r="M101">
        <v>0</v>
      </c>
      <c r="U101" s="126">
        <v>79200</v>
      </c>
      <c r="V101">
        <v>18905</v>
      </c>
      <c r="W101">
        <v>6434</v>
      </c>
      <c r="X101">
        <v>58395</v>
      </c>
      <c r="Y101">
        <v>1581</v>
      </c>
      <c r="Z101">
        <v>-329</v>
      </c>
      <c r="AA101">
        <v>729</v>
      </c>
    </row>
    <row r="102" spans="1:27" x14ac:dyDescent="0.25">
      <c r="A102">
        <v>170</v>
      </c>
      <c r="B102">
        <v>0</v>
      </c>
      <c r="C102">
        <v>1136</v>
      </c>
      <c r="D102">
        <v>18.770700000000001</v>
      </c>
      <c r="E102">
        <v>4.25</v>
      </c>
      <c r="F102">
        <v>3.8</v>
      </c>
      <c r="G102">
        <v>79400</v>
      </c>
      <c r="K102">
        <v>0</v>
      </c>
      <c r="L102">
        <v>0</v>
      </c>
      <c r="M102">
        <v>0</v>
      </c>
      <c r="U102" s="126">
        <v>79300</v>
      </c>
      <c r="V102">
        <v>14117</v>
      </c>
      <c r="W102">
        <v>5048</v>
      </c>
      <c r="X102">
        <v>40711</v>
      </c>
      <c r="Y102">
        <v>1758</v>
      </c>
      <c r="Z102">
        <v>-536</v>
      </c>
      <c r="AA102">
        <v>668</v>
      </c>
    </row>
    <row r="103" spans="1:27" x14ac:dyDescent="0.25">
      <c r="A103">
        <v>4175</v>
      </c>
      <c r="B103">
        <v>0</v>
      </c>
      <c r="C103">
        <v>33547</v>
      </c>
      <c r="D103">
        <v>18.934200000000001</v>
      </c>
      <c r="E103">
        <v>3.3</v>
      </c>
      <c r="F103">
        <v>-1.4</v>
      </c>
      <c r="G103">
        <v>79500</v>
      </c>
      <c r="J103">
        <v>26.943200000000001</v>
      </c>
      <c r="K103">
        <v>0</v>
      </c>
      <c r="L103">
        <v>0</v>
      </c>
      <c r="M103">
        <v>11</v>
      </c>
      <c r="U103" s="126">
        <v>79400</v>
      </c>
      <c r="V103">
        <v>13248</v>
      </c>
      <c r="W103">
        <v>3176</v>
      </c>
      <c r="X103">
        <v>42059</v>
      </c>
      <c r="Y103">
        <v>358</v>
      </c>
      <c r="Z103">
        <v>-17</v>
      </c>
      <c r="AA103">
        <v>478</v>
      </c>
    </row>
    <row r="104" spans="1:27" x14ac:dyDescent="0.25">
      <c r="A104">
        <v>252</v>
      </c>
      <c r="B104">
        <v>0</v>
      </c>
      <c r="C104">
        <v>3404</v>
      </c>
      <c r="D104">
        <v>19.253599999999999</v>
      </c>
      <c r="E104">
        <v>3.85</v>
      </c>
      <c r="F104">
        <v>3.55</v>
      </c>
      <c r="G104">
        <v>79600</v>
      </c>
      <c r="K104">
        <v>0</v>
      </c>
      <c r="L104">
        <v>0</v>
      </c>
      <c r="M104">
        <v>0</v>
      </c>
      <c r="U104" s="126">
        <v>79500</v>
      </c>
      <c r="V104">
        <v>47445</v>
      </c>
      <c r="W104">
        <v>25957</v>
      </c>
      <c r="X104">
        <v>135494</v>
      </c>
      <c r="Y104">
        <v>2339</v>
      </c>
      <c r="Z104">
        <v>642</v>
      </c>
      <c r="AA104">
        <v>1949</v>
      </c>
    </row>
    <row r="105" spans="1:27" x14ac:dyDescent="0.25">
      <c r="A105">
        <v>259</v>
      </c>
      <c r="B105">
        <v>0</v>
      </c>
      <c r="C105">
        <v>3778</v>
      </c>
      <c r="D105">
        <v>19.570699999999999</v>
      </c>
      <c r="E105">
        <v>3.3</v>
      </c>
      <c r="F105">
        <v>0.9</v>
      </c>
      <c r="G105">
        <v>79700</v>
      </c>
      <c r="K105">
        <v>0</v>
      </c>
      <c r="L105">
        <v>0</v>
      </c>
      <c r="M105">
        <v>0</v>
      </c>
      <c r="U105" s="126">
        <v>79600</v>
      </c>
      <c r="V105">
        <v>14352</v>
      </c>
      <c r="W105">
        <v>5005</v>
      </c>
      <c r="X105">
        <v>49947</v>
      </c>
      <c r="Y105">
        <v>175</v>
      </c>
      <c r="Z105">
        <v>33</v>
      </c>
      <c r="AA105">
        <v>348</v>
      </c>
    </row>
    <row r="106" spans="1:27" x14ac:dyDescent="0.25">
      <c r="A106">
        <v>1165</v>
      </c>
      <c r="B106">
        <v>0</v>
      </c>
      <c r="C106">
        <v>4139</v>
      </c>
      <c r="D106">
        <v>19.795200000000001</v>
      </c>
      <c r="E106">
        <v>3.15</v>
      </c>
      <c r="F106">
        <v>0.65</v>
      </c>
      <c r="G106">
        <v>79800</v>
      </c>
      <c r="K106">
        <v>0</v>
      </c>
      <c r="L106">
        <v>0</v>
      </c>
      <c r="M106">
        <v>0</v>
      </c>
      <c r="U106" s="126">
        <v>79700</v>
      </c>
      <c r="V106">
        <v>10720</v>
      </c>
      <c r="W106">
        <v>3027</v>
      </c>
      <c r="X106">
        <v>33506</v>
      </c>
      <c r="Y106">
        <v>124</v>
      </c>
      <c r="Z106">
        <v>18</v>
      </c>
      <c r="AA106">
        <v>272</v>
      </c>
    </row>
    <row r="107" spans="1:27" x14ac:dyDescent="0.25">
      <c r="A107">
        <v>84</v>
      </c>
      <c r="B107">
        <v>0</v>
      </c>
      <c r="C107">
        <v>869</v>
      </c>
      <c r="D107">
        <v>20.460899999999999</v>
      </c>
      <c r="E107">
        <v>4.2</v>
      </c>
      <c r="F107">
        <v>4.05</v>
      </c>
      <c r="G107">
        <v>79900</v>
      </c>
      <c r="K107">
        <v>0</v>
      </c>
      <c r="L107">
        <v>0</v>
      </c>
      <c r="M107">
        <v>0</v>
      </c>
      <c r="U107" s="126">
        <v>79800</v>
      </c>
      <c r="V107">
        <v>10722</v>
      </c>
      <c r="W107">
        <v>2886</v>
      </c>
      <c r="X107">
        <v>39327</v>
      </c>
      <c r="Y107">
        <v>127</v>
      </c>
      <c r="Z107">
        <v>15</v>
      </c>
      <c r="AA107">
        <v>324</v>
      </c>
    </row>
    <row r="108" spans="1:27" x14ac:dyDescent="0.25">
      <c r="A108">
        <v>11779</v>
      </c>
      <c r="B108">
        <v>0</v>
      </c>
      <c r="C108">
        <v>56320</v>
      </c>
      <c r="D108">
        <v>20.316500000000001</v>
      </c>
      <c r="E108">
        <v>2.95</v>
      </c>
      <c r="F108">
        <v>-0.7</v>
      </c>
      <c r="G108">
        <v>80000</v>
      </c>
      <c r="H108">
        <v>-196.85</v>
      </c>
      <c r="I108">
        <v>5000</v>
      </c>
      <c r="J108">
        <v>0</v>
      </c>
      <c r="K108">
        <v>12</v>
      </c>
      <c r="L108">
        <v>0</v>
      </c>
      <c r="M108">
        <v>1512</v>
      </c>
      <c r="U108" s="126">
        <v>79900</v>
      </c>
      <c r="V108">
        <v>10208</v>
      </c>
      <c r="W108">
        <v>416</v>
      </c>
      <c r="X108">
        <v>29005</v>
      </c>
      <c r="Y108">
        <v>70</v>
      </c>
      <c r="Z108">
        <v>37</v>
      </c>
      <c r="AA108">
        <v>299</v>
      </c>
    </row>
    <row r="109" spans="1:27" x14ac:dyDescent="0.25">
      <c r="A109">
        <v>137</v>
      </c>
      <c r="B109">
        <v>0</v>
      </c>
      <c r="C109">
        <v>1207</v>
      </c>
      <c r="D109">
        <v>20.654</v>
      </c>
      <c r="E109">
        <v>2.8</v>
      </c>
      <c r="F109">
        <v>-2.1</v>
      </c>
      <c r="G109">
        <v>80100</v>
      </c>
      <c r="K109">
        <v>0</v>
      </c>
      <c r="L109">
        <v>0</v>
      </c>
      <c r="M109">
        <v>0</v>
      </c>
      <c r="U109" s="126">
        <v>80000</v>
      </c>
      <c r="V109">
        <v>52469</v>
      </c>
      <c r="W109">
        <v>6435</v>
      </c>
      <c r="X109">
        <v>133162</v>
      </c>
      <c r="Y109">
        <v>1213</v>
      </c>
      <c r="Z109">
        <v>-675</v>
      </c>
      <c r="AA109">
        <v>1326</v>
      </c>
    </row>
    <row r="110" spans="1:27" x14ac:dyDescent="0.25">
      <c r="A110">
        <v>465</v>
      </c>
      <c r="B110">
        <v>0</v>
      </c>
      <c r="C110">
        <v>1977</v>
      </c>
      <c r="D110">
        <v>20.887</v>
      </c>
      <c r="E110">
        <v>3.5</v>
      </c>
      <c r="F110">
        <v>3.45</v>
      </c>
      <c r="G110">
        <v>80200</v>
      </c>
      <c r="K110">
        <v>0</v>
      </c>
      <c r="L110">
        <v>0</v>
      </c>
      <c r="M110">
        <v>0</v>
      </c>
      <c r="U110" s="126">
        <v>80100</v>
      </c>
      <c r="V110">
        <v>7987</v>
      </c>
      <c r="W110">
        <v>486</v>
      </c>
      <c r="X110">
        <v>31292</v>
      </c>
      <c r="Y110">
        <v>26</v>
      </c>
      <c r="Z110">
        <v>10</v>
      </c>
      <c r="AA110">
        <v>169</v>
      </c>
    </row>
    <row r="111" spans="1:27" x14ac:dyDescent="0.25">
      <c r="A111">
        <v>39</v>
      </c>
      <c r="B111">
        <v>0</v>
      </c>
      <c r="C111">
        <v>580</v>
      </c>
      <c r="D111">
        <v>20.504200000000001</v>
      </c>
      <c r="E111">
        <v>2.5</v>
      </c>
      <c r="F111">
        <v>2.4500000000000002</v>
      </c>
      <c r="G111">
        <v>80300</v>
      </c>
      <c r="K111">
        <v>0</v>
      </c>
      <c r="L111">
        <v>0</v>
      </c>
      <c r="M111">
        <v>0</v>
      </c>
      <c r="U111" s="126">
        <v>80200</v>
      </c>
      <c r="V111">
        <v>12284</v>
      </c>
      <c r="W111">
        <v>2609</v>
      </c>
      <c r="X111">
        <v>37031</v>
      </c>
      <c r="Y111">
        <v>0</v>
      </c>
      <c r="Z111">
        <v>0</v>
      </c>
      <c r="AA111">
        <v>108</v>
      </c>
    </row>
    <row r="112" spans="1:27" x14ac:dyDescent="0.25">
      <c r="A112">
        <v>154</v>
      </c>
      <c r="B112">
        <v>0</v>
      </c>
      <c r="C112">
        <v>610</v>
      </c>
      <c r="D112">
        <v>21.407</v>
      </c>
      <c r="E112">
        <v>4.5999999999999996</v>
      </c>
      <c r="F112">
        <v>4.55</v>
      </c>
      <c r="G112">
        <v>80400</v>
      </c>
      <c r="K112">
        <v>0</v>
      </c>
      <c r="L112">
        <v>0</v>
      </c>
      <c r="M112">
        <v>0</v>
      </c>
      <c r="U112" s="126">
        <v>80300</v>
      </c>
      <c r="V112">
        <v>15212</v>
      </c>
      <c r="W112">
        <v>2387</v>
      </c>
      <c r="X112">
        <v>29484</v>
      </c>
      <c r="Y112">
        <v>0</v>
      </c>
      <c r="Z112">
        <v>0</v>
      </c>
      <c r="AA112">
        <v>96</v>
      </c>
    </row>
    <row r="113" spans="1:27" x14ac:dyDescent="0.25">
      <c r="A113">
        <v>1725</v>
      </c>
      <c r="B113">
        <v>0</v>
      </c>
      <c r="C113">
        <v>11486</v>
      </c>
      <c r="D113">
        <v>21.499700000000001</v>
      </c>
      <c r="E113">
        <v>2.5499999999999998</v>
      </c>
      <c r="F113">
        <v>-0.5</v>
      </c>
      <c r="G113">
        <v>80500</v>
      </c>
      <c r="K113">
        <v>0</v>
      </c>
      <c r="L113">
        <v>0</v>
      </c>
      <c r="M113">
        <v>0</v>
      </c>
      <c r="U113" s="126">
        <v>80400</v>
      </c>
      <c r="V113">
        <v>7075</v>
      </c>
      <c r="W113">
        <v>155</v>
      </c>
      <c r="X113">
        <v>17506</v>
      </c>
      <c r="Y113">
        <v>0</v>
      </c>
      <c r="Z113">
        <v>0</v>
      </c>
      <c r="AA113">
        <v>81</v>
      </c>
    </row>
    <row r="114" spans="1:27" x14ac:dyDescent="0.25">
      <c r="A114">
        <v>36</v>
      </c>
      <c r="B114">
        <v>0</v>
      </c>
      <c r="C114">
        <v>389</v>
      </c>
      <c r="D114">
        <v>21.610600000000002</v>
      </c>
      <c r="E114">
        <v>2.5</v>
      </c>
      <c r="F114">
        <v>2.4500000000000002</v>
      </c>
      <c r="G114">
        <v>80600</v>
      </c>
      <c r="K114">
        <v>0</v>
      </c>
      <c r="L114">
        <v>0</v>
      </c>
      <c r="M114">
        <v>0</v>
      </c>
      <c r="U114" s="126">
        <v>80500</v>
      </c>
      <c r="V114">
        <v>28669</v>
      </c>
      <c r="W114">
        <v>4798</v>
      </c>
      <c r="X114">
        <v>80459</v>
      </c>
      <c r="Y114">
        <v>3</v>
      </c>
      <c r="Z114">
        <v>0</v>
      </c>
      <c r="AA114">
        <v>311</v>
      </c>
    </row>
    <row r="115" spans="1:27" x14ac:dyDescent="0.25">
      <c r="A115">
        <v>76</v>
      </c>
      <c r="B115">
        <v>0</v>
      </c>
      <c r="C115">
        <v>447</v>
      </c>
      <c r="D115">
        <v>21.6492</v>
      </c>
      <c r="E115">
        <v>3.9</v>
      </c>
      <c r="F115">
        <v>3.85</v>
      </c>
      <c r="G115">
        <v>80700</v>
      </c>
      <c r="K115">
        <v>0</v>
      </c>
      <c r="L115">
        <v>0</v>
      </c>
      <c r="M115">
        <v>0</v>
      </c>
      <c r="U115" s="126">
        <v>80600</v>
      </c>
      <c r="V115">
        <v>10831</v>
      </c>
      <c r="W115">
        <v>1078</v>
      </c>
      <c r="X115">
        <v>17939</v>
      </c>
      <c r="Y115">
        <v>0</v>
      </c>
      <c r="Z115">
        <v>0</v>
      </c>
      <c r="AA115">
        <v>2</v>
      </c>
    </row>
    <row r="116" spans="1:27" x14ac:dyDescent="0.25">
      <c r="A116">
        <v>350</v>
      </c>
      <c r="B116">
        <v>0</v>
      </c>
      <c r="C116">
        <v>1039</v>
      </c>
      <c r="D116">
        <v>22.255600000000001</v>
      </c>
      <c r="E116">
        <v>3.85</v>
      </c>
      <c r="F116">
        <v>3.8</v>
      </c>
      <c r="G116">
        <v>80800</v>
      </c>
      <c r="K116">
        <v>0</v>
      </c>
      <c r="L116">
        <v>0</v>
      </c>
      <c r="M116">
        <v>0</v>
      </c>
      <c r="U116" s="126">
        <v>80700</v>
      </c>
      <c r="V116">
        <v>8764</v>
      </c>
      <c r="W116">
        <v>133</v>
      </c>
      <c r="X116">
        <v>16188</v>
      </c>
      <c r="Y116">
        <v>0</v>
      </c>
      <c r="Z116">
        <v>0</v>
      </c>
      <c r="AA116">
        <v>4</v>
      </c>
    </row>
    <row r="117" spans="1:27" x14ac:dyDescent="0.25">
      <c r="A117">
        <v>222</v>
      </c>
      <c r="B117">
        <v>0</v>
      </c>
      <c r="C117">
        <v>1044</v>
      </c>
      <c r="D117">
        <v>23.391500000000001</v>
      </c>
      <c r="E117">
        <v>3.5</v>
      </c>
      <c r="F117">
        <v>-0.25</v>
      </c>
      <c r="G117">
        <v>80900</v>
      </c>
      <c r="K117">
        <v>0</v>
      </c>
      <c r="L117">
        <v>0</v>
      </c>
      <c r="M117">
        <v>0</v>
      </c>
      <c r="U117" s="126">
        <v>80800</v>
      </c>
      <c r="V117">
        <v>19522</v>
      </c>
      <c r="W117">
        <v>-216</v>
      </c>
      <c r="X117">
        <v>21201</v>
      </c>
      <c r="Y117">
        <v>0</v>
      </c>
      <c r="Z117">
        <v>0</v>
      </c>
      <c r="AA117">
        <v>3</v>
      </c>
    </row>
    <row r="118" spans="1:27" x14ac:dyDescent="0.25">
      <c r="A118">
        <v>4718</v>
      </c>
      <c r="B118">
        <v>0</v>
      </c>
      <c r="C118">
        <v>27178</v>
      </c>
      <c r="D118">
        <v>22.802</v>
      </c>
      <c r="E118">
        <v>2.2999999999999998</v>
      </c>
      <c r="F118">
        <v>-0.55000000000000004</v>
      </c>
      <c r="G118">
        <v>81000</v>
      </c>
      <c r="H118">
        <v>314.8</v>
      </c>
      <c r="I118">
        <v>6431.75</v>
      </c>
      <c r="J118">
        <v>51.307600000000001</v>
      </c>
      <c r="K118">
        <v>1</v>
      </c>
      <c r="L118">
        <v>0</v>
      </c>
      <c r="M118">
        <v>152</v>
      </c>
      <c r="U118" s="126">
        <v>80900</v>
      </c>
      <c r="V118">
        <v>6474</v>
      </c>
      <c r="W118">
        <v>1553</v>
      </c>
      <c r="X118">
        <v>16923</v>
      </c>
      <c r="Y118">
        <v>0</v>
      </c>
      <c r="Z118">
        <v>0</v>
      </c>
      <c r="AA118">
        <v>2</v>
      </c>
    </row>
    <row r="119" spans="1:27" x14ac:dyDescent="0.25">
      <c r="A119">
        <v>28</v>
      </c>
      <c r="B119">
        <v>0</v>
      </c>
      <c r="C119">
        <v>517</v>
      </c>
      <c r="D119">
        <v>22.918700000000001</v>
      </c>
      <c r="E119">
        <v>3.95</v>
      </c>
      <c r="F119">
        <v>3.9</v>
      </c>
      <c r="G119">
        <v>81100</v>
      </c>
      <c r="K119">
        <v>0</v>
      </c>
      <c r="L119">
        <v>0</v>
      </c>
      <c r="M119">
        <v>0</v>
      </c>
      <c r="U119" s="126">
        <v>81000</v>
      </c>
      <c r="V119">
        <v>48205</v>
      </c>
      <c r="W119">
        <v>6696</v>
      </c>
      <c r="X119">
        <v>95413</v>
      </c>
      <c r="Y119">
        <v>17</v>
      </c>
      <c r="Z119">
        <v>0</v>
      </c>
      <c r="AA119">
        <v>633</v>
      </c>
    </row>
    <row r="120" spans="1:27" x14ac:dyDescent="0.25">
      <c r="A120">
        <v>253</v>
      </c>
      <c r="B120">
        <v>0</v>
      </c>
      <c r="C120">
        <v>1389</v>
      </c>
      <c r="D120">
        <v>23.9404</v>
      </c>
      <c r="E120">
        <v>2.95</v>
      </c>
      <c r="F120">
        <v>2.9</v>
      </c>
      <c r="G120">
        <v>81200</v>
      </c>
      <c r="K120">
        <v>0</v>
      </c>
      <c r="L120">
        <v>0</v>
      </c>
      <c r="M120">
        <v>0</v>
      </c>
      <c r="U120" s="126">
        <v>81100</v>
      </c>
      <c r="V120">
        <v>5535</v>
      </c>
      <c r="W120">
        <v>1364</v>
      </c>
      <c r="X120">
        <v>5654</v>
      </c>
      <c r="Y120">
        <v>0</v>
      </c>
      <c r="Z120">
        <v>0</v>
      </c>
      <c r="AA120">
        <v>0</v>
      </c>
    </row>
    <row r="121" spans="1:27" x14ac:dyDescent="0.25">
      <c r="A121">
        <v>287</v>
      </c>
      <c r="B121">
        <v>0</v>
      </c>
      <c r="C121">
        <v>1951</v>
      </c>
      <c r="D121">
        <v>23.995200000000001</v>
      </c>
      <c r="E121">
        <v>2.7</v>
      </c>
      <c r="F121">
        <v>2.65</v>
      </c>
      <c r="G121">
        <v>81300</v>
      </c>
      <c r="K121">
        <v>0</v>
      </c>
      <c r="L121">
        <v>0</v>
      </c>
      <c r="M121">
        <v>0</v>
      </c>
      <c r="U121" s="126">
        <v>81200</v>
      </c>
      <c r="V121">
        <v>6716</v>
      </c>
      <c r="W121">
        <v>-282</v>
      </c>
      <c r="X121">
        <v>11201</v>
      </c>
      <c r="Y121">
        <v>0</v>
      </c>
      <c r="Z121">
        <v>0</v>
      </c>
      <c r="AA121">
        <v>0</v>
      </c>
    </row>
    <row r="122" spans="1:27" x14ac:dyDescent="0.25">
      <c r="A122">
        <v>207</v>
      </c>
      <c r="B122">
        <v>0</v>
      </c>
      <c r="C122">
        <v>962</v>
      </c>
      <c r="D122">
        <v>24.0197</v>
      </c>
      <c r="E122">
        <v>2.65</v>
      </c>
      <c r="F122">
        <v>-0.1</v>
      </c>
      <c r="G122">
        <v>81400</v>
      </c>
      <c r="K122">
        <v>0</v>
      </c>
      <c r="L122">
        <v>0</v>
      </c>
      <c r="M122">
        <v>5</v>
      </c>
      <c r="U122" s="126">
        <v>81300</v>
      </c>
      <c r="V122">
        <v>4271</v>
      </c>
      <c r="W122">
        <v>731</v>
      </c>
      <c r="X122">
        <v>10212</v>
      </c>
      <c r="Y122">
        <v>0</v>
      </c>
      <c r="Z122">
        <v>0</v>
      </c>
      <c r="AA122">
        <v>0</v>
      </c>
    </row>
    <row r="123" spans="1:27" x14ac:dyDescent="0.25">
      <c r="A123">
        <v>305</v>
      </c>
      <c r="B123">
        <v>0</v>
      </c>
      <c r="C123">
        <v>2030</v>
      </c>
      <c r="D123">
        <v>23.890499999999999</v>
      </c>
      <c r="E123">
        <v>2.1</v>
      </c>
      <c r="F123">
        <v>-0.35</v>
      </c>
      <c r="G123">
        <v>81500</v>
      </c>
      <c r="K123">
        <v>0</v>
      </c>
      <c r="L123">
        <v>0</v>
      </c>
      <c r="M123">
        <v>0</v>
      </c>
      <c r="U123" s="126">
        <v>81400</v>
      </c>
      <c r="V123">
        <v>2496</v>
      </c>
      <c r="W123">
        <v>-93</v>
      </c>
      <c r="X123">
        <v>7626</v>
      </c>
      <c r="Y123">
        <v>0</v>
      </c>
      <c r="Z123">
        <v>0</v>
      </c>
      <c r="AA123">
        <v>0</v>
      </c>
    </row>
    <row r="124" spans="1:27" x14ac:dyDescent="0.25">
      <c r="A124">
        <v>10</v>
      </c>
      <c r="B124">
        <v>0</v>
      </c>
      <c r="C124">
        <v>66</v>
      </c>
      <c r="D124">
        <v>24.1387</v>
      </c>
      <c r="E124">
        <v>1.9</v>
      </c>
      <c r="F124">
        <v>1.85</v>
      </c>
      <c r="G124">
        <v>81600</v>
      </c>
      <c r="K124">
        <v>0</v>
      </c>
      <c r="L124">
        <v>0</v>
      </c>
      <c r="M124">
        <v>0</v>
      </c>
      <c r="U124" s="126">
        <v>81500</v>
      </c>
      <c r="V124">
        <v>47145</v>
      </c>
      <c r="W124">
        <v>19854</v>
      </c>
      <c r="X124">
        <v>90162</v>
      </c>
      <c r="Y124">
        <v>0</v>
      </c>
      <c r="Z124">
        <v>0</v>
      </c>
      <c r="AA124">
        <v>7</v>
      </c>
    </row>
    <row r="125" spans="1:27" x14ac:dyDescent="0.25">
      <c r="A125">
        <v>25</v>
      </c>
      <c r="B125">
        <v>0</v>
      </c>
      <c r="C125">
        <v>66</v>
      </c>
      <c r="D125">
        <v>25.7178</v>
      </c>
      <c r="E125">
        <v>2.0499999999999998</v>
      </c>
      <c r="F125">
        <v>2</v>
      </c>
      <c r="G125">
        <v>81700</v>
      </c>
      <c r="K125">
        <v>0</v>
      </c>
      <c r="L125">
        <v>0</v>
      </c>
      <c r="M125">
        <v>0</v>
      </c>
      <c r="U125" s="126">
        <v>81600</v>
      </c>
      <c r="V125">
        <v>5395</v>
      </c>
      <c r="W125">
        <v>-61</v>
      </c>
      <c r="X125">
        <v>7161</v>
      </c>
      <c r="Y125">
        <v>0</v>
      </c>
      <c r="Z125">
        <v>0</v>
      </c>
      <c r="AA125">
        <v>0</v>
      </c>
    </row>
    <row r="126" spans="1:27" x14ac:dyDescent="0.25">
      <c r="A126">
        <v>56</v>
      </c>
      <c r="B126">
        <v>0</v>
      </c>
      <c r="C126">
        <v>255</v>
      </c>
      <c r="D126">
        <v>25.378499999999999</v>
      </c>
      <c r="E126">
        <v>2.4500000000000002</v>
      </c>
      <c r="F126">
        <v>2.4</v>
      </c>
      <c r="G126">
        <v>81800</v>
      </c>
      <c r="K126">
        <v>0</v>
      </c>
      <c r="L126">
        <v>0</v>
      </c>
      <c r="M126">
        <v>0</v>
      </c>
      <c r="U126" s="126">
        <v>81700</v>
      </c>
      <c r="V126">
        <v>2129</v>
      </c>
      <c r="W126">
        <v>193</v>
      </c>
      <c r="X126">
        <v>1674</v>
      </c>
      <c r="Y126">
        <v>0</v>
      </c>
      <c r="Z126">
        <v>0</v>
      </c>
      <c r="AA126">
        <v>0</v>
      </c>
    </row>
    <row r="127" spans="1:27" x14ac:dyDescent="0.25">
      <c r="A127">
        <v>20</v>
      </c>
      <c r="B127">
        <v>0</v>
      </c>
      <c r="C127">
        <v>82</v>
      </c>
      <c r="D127">
        <v>25.244</v>
      </c>
      <c r="E127">
        <v>2.0499999999999998</v>
      </c>
      <c r="F127">
        <v>2</v>
      </c>
      <c r="G127">
        <v>81900</v>
      </c>
      <c r="K127">
        <v>0</v>
      </c>
      <c r="L127">
        <v>0</v>
      </c>
      <c r="M127">
        <v>0</v>
      </c>
      <c r="U127" s="126">
        <v>81800</v>
      </c>
      <c r="V127">
        <v>2773</v>
      </c>
      <c r="W127">
        <v>597</v>
      </c>
      <c r="X127">
        <v>4588</v>
      </c>
      <c r="Y127">
        <v>0</v>
      </c>
      <c r="Z127">
        <v>0</v>
      </c>
      <c r="AA127">
        <v>0</v>
      </c>
    </row>
    <row r="128" spans="1:27" x14ac:dyDescent="0.25">
      <c r="A128">
        <v>769</v>
      </c>
      <c r="B128">
        <v>0</v>
      </c>
      <c r="C128">
        <v>2877</v>
      </c>
      <c r="D128">
        <v>25.727699999999999</v>
      </c>
      <c r="E128">
        <v>2.2000000000000002</v>
      </c>
      <c r="F128">
        <v>-0.3</v>
      </c>
      <c r="G128">
        <v>82000</v>
      </c>
      <c r="J128">
        <v>33.325800000000001</v>
      </c>
      <c r="K128">
        <v>0</v>
      </c>
      <c r="L128">
        <v>0</v>
      </c>
      <c r="M128">
        <v>244</v>
      </c>
      <c r="U128" s="126">
        <v>81900</v>
      </c>
      <c r="V128">
        <v>1433</v>
      </c>
      <c r="W128">
        <v>146</v>
      </c>
      <c r="X128">
        <v>2596</v>
      </c>
      <c r="Y128">
        <v>0</v>
      </c>
      <c r="Z128">
        <v>0</v>
      </c>
      <c r="AA128">
        <v>0</v>
      </c>
    </row>
    <row r="129" spans="1:27" x14ac:dyDescent="0.25">
      <c r="A129">
        <v>11</v>
      </c>
      <c r="B129">
        <v>0</v>
      </c>
      <c r="C129">
        <v>238</v>
      </c>
      <c r="D129">
        <v>25.918299999999999</v>
      </c>
      <c r="E129">
        <v>2.1</v>
      </c>
      <c r="F129">
        <v>2.0499999999999998</v>
      </c>
      <c r="G129">
        <v>82100</v>
      </c>
      <c r="K129">
        <v>0</v>
      </c>
      <c r="L129">
        <v>0</v>
      </c>
      <c r="M129">
        <v>0</v>
      </c>
      <c r="U129" s="126">
        <v>82000</v>
      </c>
      <c r="V129">
        <v>32577</v>
      </c>
      <c r="W129">
        <v>1771</v>
      </c>
      <c r="X129">
        <v>69722</v>
      </c>
      <c r="Y129">
        <v>3</v>
      </c>
      <c r="Z129">
        <v>1</v>
      </c>
      <c r="AA129">
        <v>268</v>
      </c>
    </row>
    <row r="130" spans="1:27" x14ac:dyDescent="0.25">
      <c r="A130">
        <v>10</v>
      </c>
      <c r="B130">
        <v>0</v>
      </c>
      <c r="C130">
        <v>85</v>
      </c>
      <c r="D130">
        <v>26.101500000000001</v>
      </c>
      <c r="E130">
        <v>2</v>
      </c>
      <c r="F130">
        <v>1.95</v>
      </c>
      <c r="G130">
        <v>82200</v>
      </c>
      <c r="K130">
        <v>0</v>
      </c>
      <c r="L130">
        <v>0</v>
      </c>
      <c r="M130">
        <v>0</v>
      </c>
      <c r="U130" s="126">
        <v>82100</v>
      </c>
      <c r="V130">
        <v>797</v>
      </c>
      <c r="W130">
        <v>52</v>
      </c>
      <c r="X130">
        <v>1516</v>
      </c>
      <c r="Y130">
        <v>0</v>
      </c>
      <c r="Z130">
        <v>0</v>
      </c>
      <c r="AA130">
        <v>0</v>
      </c>
    </row>
    <row r="131" spans="1:27" x14ac:dyDescent="0.25">
      <c r="A131">
        <v>28</v>
      </c>
      <c r="B131">
        <v>0</v>
      </c>
      <c r="C131">
        <v>83</v>
      </c>
      <c r="D131">
        <v>26.766400000000001</v>
      </c>
      <c r="E131">
        <v>2.2999999999999998</v>
      </c>
      <c r="F131">
        <v>2.25</v>
      </c>
      <c r="G131">
        <v>82300</v>
      </c>
      <c r="K131">
        <v>0</v>
      </c>
      <c r="L131">
        <v>0</v>
      </c>
      <c r="M131">
        <v>0</v>
      </c>
      <c r="U131" s="126">
        <v>82200</v>
      </c>
      <c r="V131">
        <v>3826</v>
      </c>
      <c r="W131">
        <v>-923</v>
      </c>
      <c r="X131">
        <v>6511</v>
      </c>
      <c r="Y131">
        <v>0</v>
      </c>
      <c r="Z131">
        <v>0</v>
      </c>
      <c r="AA131">
        <v>0</v>
      </c>
    </row>
    <row r="132" spans="1:27" x14ac:dyDescent="0.25">
      <c r="A132">
        <v>20</v>
      </c>
      <c r="B132">
        <v>0</v>
      </c>
      <c r="C132">
        <v>730</v>
      </c>
      <c r="D132">
        <v>26.5122</v>
      </c>
      <c r="E132">
        <v>1.85</v>
      </c>
      <c r="F132">
        <v>1.8</v>
      </c>
      <c r="G132">
        <v>82400</v>
      </c>
      <c r="K132">
        <v>0</v>
      </c>
      <c r="L132">
        <v>0</v>
      </c>
      <c r="M132">
        <v>0</v>
      </c>
      <c r="U132" s="126">
        <v>82300</v>
      </c>
      <c r="V132">
        <v>2814</v>
      </c>
      <c r="W132">
        <v>295</v>
      </c>
      <c r="X132">
        <v>1751</v>
      </c>
      <c r="Y132">
        <v>0</v>
      </c>
      <c r="Z132">
        <v>0</v>
      </c>
      <c r="AA132">
        <v>0</v>
      </c>
    </row>
    <row r="133" spans="1:27" x14ac:dyDescent="0.25">
      <c r="A133">
        <v>1320</v>
      </c>
      <c r="B133">
        <v>0</v>
      </c>
      <c r="C133">
        <v>5142</v>
      </c>
      <c r="D133">
        <v>27.012899999999998</v>
      </c>
      <c r="E133">
        <v>1.95</v>
      </c>
      <c r="F133">
        <v>1.9</v>
      </c>
      <c r="G133">
        <v>82500</v>
      </c>
      <c r="J133">
        <v>40.228999999999999</v>
      </c>
      <c r="K133">
        <v>0</v>
      </c>
      <c r="L133">
        <v>0</v>
      </c>
      <c r="M133">
        <v>55</v>
      </c>
      <c r="U133" s="126">
        <v>82400</v>
      </c>
      <c r="V133">
        <v>1382</v>
      </c>
      <c r="W133">
        <v>119</v>
      </c>
      <c r="X133">
        <v>2482</v>
      </c>
      <c r="Y133">
        <v>0</v>
      </c>
      <c r="Z133">
        <v>0</v>
      </c>
      <c r="AA133">
        <v>0</v>
      </c>
    </row>
    <row r="134" spans="1:27" x14ac:dyDescent="0.25">
      <c r="A134">
        <v>17</v>
      </c>
      <c r="B134">
        <v>0</v>
      </c>
      <c r="C134">
        <v>76</v>
      </c>
      <c r="D134">
        <v>28.614899999999999</v>
      </c>
      <c r="E134">
        <v>3.2</v>
      </c>
      <c r="F134">
        <v>3.15</v>
      </c>
      <c r="G134">
        <v>82600</v>
      </c>
      <c r="K134">
        <v>0</v>
      </c>
      <c r="L134">
        <v>0</v>
      </c>
      <c r="M134">
        <v>0</v>
      </c>
      <c r="U134" s="126">
        <v>82500</v>
      </c>
      <c r="V134">
        <v>11861</v>
      </c>
      <c r="W134">
        <v>482</v>
      </c>
      <c r="X134">
        <v>14866</v>
      </c>
      <c r="Y134">
        <v>0</v>
      </c>
      <c r="Z134">
        <v>0</v>
      </c>
      <c r="AA134">
        <v>58</v>
      </c>
    </row>
    <row r="135" spans="1:27" x14ac:dyDescent="0.25">
      <c r="A135">
        <v>34</v>
      </c>
      <c r="B135">
        <v>0</v>
      </c>
      <c r="C135">
        <v>164</v>
      </c>
      <c r="D135">
        <v>29.0198</v>
      </c>
      <c r="E135">
        <v>3.3</v>
      </c>
      <c r="F135">
        <v>3.25</v>
      </c>
      <c r="G135">
        <v>82700</v>
      </c>
      <c r="K135">
        <v>0</v>
      </c>
      <c r="L135">
        <v>0</v>
      </c>
      <c r="M135">
        <v>0</v>
      </c>
      <c r="U135" s="126">
        <v>82600</v>
      </c>
      <c r="V135">
        <v>497</v>
      </c>
      <c r="W135">
        <v>-20</v>
      </c>
      <c r="X135">
        <v>437</v>
      </c>
      <c r="Y135">
        <v>0</v>
      </c>
      <c r="Z135">
        <v>0</v>
      </c>
      <c r="AA135">
        <v>0</v>
      </c>
    </row>
    <row r="136" spans="1:27" x14ac:dyDescent="0.25">
      <c r="A136">
        <v>51</v>
      </c>
      <c r="B136">
        <v>0</v>
      </c>
      <c r="C136">
        <v>242</v>
      </c>
      <c r="D136">
        <v>28.744599999999998</v>
      </c>
      <c r="E136">
        <v>1.6</v>
      </c>
      <c r="F136">
        <v>1.55</v>
      </c>
      <c r="G136">
        <v>82800</v>
      </c>
      <c r="K136">
        <v>0</v>
      </c>
      <c r="L136">
        <v>0</v>
      </c>
      <c r="M136">
        <v>0</v>
      </c>
      <c r="U136" s="126">
        <v>82700</v>
      </c>
      <c r="V136">
        <v>876</v>
      </c>
      <c r="W136">
        <v>154</v>
      </c>
      <c r="X136">
        <v>1122</v>
      </c>
      <c r="Y136">
        <v>0</v>
      </c>
      <c r="Z136">
        <v>0</v>
      </c>
      <c r="AA136">
        <v>1</v>
      </c>
    </row>
    <row r="137" spans="1:27" x14ac:dyDescent="0.25">
      <c r="A137">
        <v>45</v>
      </c>
      <c r="B137">
        <v>0</v>
      </c>
      <c r="C137">
        <v>132</v>
      </c>
      <c r="D137">
        <v>28.2182</v>
      </c>
      <c r="E137">
        <v>2</v>
      </c>
      <c r="F137">
        <v>1.95</v>
      </c>
      <c r="G137">
        <v>82900</v>
      </c>
      <c r="K137">
        <v>0</v>
      </c>
      <c r="L137">
        <v>0</v>
      </c>
      <c r="M137">
        <v>0</v>
      </c>
      <c r="U137" s="126">
        <v>82800</v>
      </c>
      <c r="V137">
        <v>856</v>
      </c>
      <c r="W137">
        <v>327</v>
      </c>
      <c r="X137">
        <v>1804</v>
      </c>
      <c r="Y137">
        <v>0</v>
      </c>
      <c r="Z137">
        <v>0</v>
      </c>
      <c r="AA137">
        <v>0</v>
      </c>
    </row>
    <row r="138" spans="1:27" x14ac:dyDescent="0.25">
      <c r="A138">
        <v>445</v>
      </c>
      <c r="B138">
        <v>0</v>
      </c>
      <c r="C138">
        <v>2065</v>
      </c>
      <c r="D138">
        <v>28.087499999999999</v>
      </c>
      <c r="E138">
        <v>1.6</v>
      </c>
      <c r="F138">
        <v>-0.25</v>
      </c>
      <c r="G138">
        <v>83000</v>
      </c>
      <c r="J138">
        <v>0</v>
      </c>
      <c r="K138">
        <v>0</v>
      </c>
      <c r="L138">
        <v>0</v>
      </c>
      <c r="M138">
        <v>364</v>
      </c>
      <c r="U138" s="126">
        <v>82900</v>
      </c>
      <c r="V138">
        <v>767</v>
      </c>
      <c r="W138">
        <v>0</v>
      </c>
      <c r="X138">
        <v>326</v>
      </c>
      <c r="Y138">
        <v>0</v>
      </c>
      <c r="Z138">
        <v>0</v>
      </c>
      <c r="AA138">
        <v>0</v>
      </c>
    </row>
    <row r="139" spans="1:27" x14ac:dyDescent="0.25">
      <c r="A139">
        <v>30</v>
      </c>
      <c r="B139">
        <v>0</v>
      </c>
      <c r="C139">
        <v>254</v>
      </c>
      <c r="D139">
        <v>28.3048</v>
      </c>
      <c r="E139">
        <v>1.65</v>
      </c>
      <c r="F139">
        <v>1.6</v>
      </c>
      <c r="G139">
        <v>83100</v>
      </c>
      <c r="K139">
        <v>0</v>
      </c>
      <c r="L139">
        <v>0</v>
      </c>
      <c r="M139">
        <v>0</v>
      </c>
      <c r="U139" s="126">
        <v>83000</v>
      </c>
      <c r="V139">
        <v>28313</v>
      </c>
      <c r="W139">
        <v>1005</v>
      </c>
      <c r="X139">
        <v>25278</v>
      </c>
      <c r="Y139">
        <v>0</v>
      </c>
      <c r="Z139">
        <v>0</v>
      </c>
      <c r="AA139">
        <v>877</v>
      </c>
    </row>
    <row r="140" spans="1:27" x14ac:dyDescent="0.25">
      <c r="A140">
        <v>132</v>
      </c>
      <c r="B140">
        <v>0</v>
      </c>
      <c r="C140">
        <v>1011</v>
      </c>
      <c r="D140">
        <v>29.115200000000002</v>
      </c>
      <c r="E140">
        <v>2.0499999999999998</v>
      </c>
      <c r="F140">
        <v>-1.05</v>
      </c>
      <c r="G140">
        <v>83200</v>
      </c>
      <c r="K140">
        <v>0</v>
      </c>
      <c r="L140">
        <v>0</v>
      </c>
      <c r="M140">
        <v>0</v>
      </c>
      <c r="U140" s="126">
        <v>83100</v>
      </c>
      <c r="V140">
        <v>254</v>
      </c>
      <c r="W140">
        <v>22</v>
      </c>
      <c r="X140">
        <v>983</v>
      </c>
      <c r="Y140">
        <v>0</v>
      </c>
      <c r="Z140">
        <v>0</v>
      </c>
      <c r="AA140">
        <v>0</v>
      </c>
    </row>
    <row r="141" spans="1:27" x14ac:dyDescent="0.25">
      <c r="A141">
        <v>39</v>
      </c>
      <c r="B141">
        <v>0</v>
      </c>
      <c r="C141">
        <v>291</v>
      </c>
      <c r="D141">
        <v>28.079899999999999</v>
      </c>
      <c r="E141">
        <v>1.2</v>
      </c>
      <c r="F141">
        <v>-0.8</v>
      </c>
      <c r="G141">
        <v>83300</v>
      </c>
      <c r="K141">
        <v>0</v>
      </c>
      <c r="L141">
        <v>0</v>
      </c>
      <c r="M141">
        <v>0</v>
      </c>
      <c r="U141" s="126">
        <v>83200</v>
      </c>
      <c r="V141">
        <v>181</v>
      </c>
      <c r="W141">
        <v>-43</v>
      </c>
      <c r="X141">
        <v>1206</v>
      </c>
      <c r="Y141">
        <v>0</v>
      </c>
      <c r="Z141">
        <v>0</v>
      </c>
      <c r="AA141">
        <v>0</v>
      </c>
    </row>
    <row r="142" spans="1:27" x14ac:dyDescent="0.25">
      <c r="A142">
        <v>23</v>
      </c>
      <c r="B142">
        <v>0</v>
      </c>
      <c r="C142">
        <v>63</v>
      </c>
      <c r="D142">
        <v>29.1846</v>
      </c>
      <c r="E142">
        <v>1.65</v>
      </c>
      <c r="F142">
        <v>1.6</v>
      </c>
      <c r="G142">
        <v>83400</v>
      </c>
      <c r="K142">
        <v>0</v>
      </c>
      <c r="L142">
        <v>0</v>
      </c>
      <c r="M142">
        <v>0</v>
      </c>
      <c r="U142" s="126">
        <v>83300</v>
      </c>
      <c r="V142">
        <v>2568</v>
      </c>
      <c r="W142">
        <v>-14</v>
      </c>
      <c r="X142">
        <v>2828</v>
      </c>
      <c r="Y142">
        <v>0</v>
      </c>
      <c r="Z142">
        <v>0</v>
      </c>
      <c r="AA142">
        <v>0</v>
      </c>
    </row>
    <row r="143" spans="1:27" x14ac:dyDescent="0.25">
      <c r="A143">
        <v>1047</v>
      </c>
      <c r="B143">
        <v>0</v>
      </c>
      <c r="C143">
        <v>3574</v>
      </c>
      <c r="D143">
        <v>29.636099999999999</v>
      </c>
      <c r="E143">
        <v>1.65</v>
      </c>
      <c r="F143">
        <v>-0.15</v>
      </c>
      <c r="G143">
        <v>83500</v>
      </c>
      <c r="K143">
        <v>0</v>
      </c>
      <c r="L143">
        <v>0</v>
      </c>
      <c r="M143">
        <v>0</v>
      </c>
      <c r="U143" s="126">
        <v>83400</v>
      </c>
      <c r="V143">
        <v>765</v>
      </c>
      <c r="W143">
        <v>115</v>
      </c>
      <c r="X143">
        <v>4856</v>
      </c>
      <c r="Y143">
        <v>0</v>
      </c>
      <c r="Z143">
        <v>0</v>
      </c>
      <c r="AA143">
        <v>0</v>
      </c>
    </row>
    <row r="144" spans="1:27" x14ac:dyDescent="0.25">
      <c r="A144">
        <v>28</v>
      </c>
      <c r="B144">
        <v>0</v>
      </c>
      <c r="C144">
        <v>615</v>
      </c>
      <c r="D144">
        <v>30.082599999999999</v>
      </c>
      <c r="E144">
        <v>1.85</v>
      </c>
      <c r="F144">
        <v>1.8</v>
      </c>
      <c r="G144">
        <v>83600</v>
      </c>
      <c r="K144">
        <v>0</v>
      </c>
      <c r="L144">
        <v>0</v>
      </c>
      <c r="M144">
        <v>0</v>
      </c>
      <c r="U144" s="126">
        <v>83500</v>
      </c>
      <c r="V144">
        <v>13935</v>
      </c>
      <c r="W144">
        <v>1714</v>
      </c>
      <c r="X144">
        <v>13736</v>
      </c>
      <c r="Y144">
        <v>0</v>
      </c>
      <c r="Z144">
        <v>0</v>
      </c>
      <c r="AA144">
        <v>1</v>
      </c>
    </row>
    <row r="145" spans="1:27" x14ac:dyDescent="0.25">
      <c r="A145">
        <v>27</v>
      </c>
      <c r="B145">
        <v>0</v>
      </c>
      <c r="C145">
        <v>260</v>
      </c>
      <c r="D145">
        <v>30.299299999999999</v>
      </c>
      <c r="E145">
        <v>1.8</v>
      </c>
      <c r="F145">
        <v>0.35</v>
      </c>
      <c r="G145">
        <v>83700</v>
      </c>
      <c r="K145">
        <v>0</v>
      </c>
      <c r="L145">
        <v>0</v>
      </c>
      <c r="M145">
        <v>0</v>
      </c>
      <c r="U145" s="126">
        <v>83600</v>
      </c>
      <c r="V145">
        <v>925</v>
      </c>
      <c r="W145">
        <v>530</v>
      </c>
      <c r="X145">
        <v>1934</v>
      </c>
      <c r="Y145">
        <v>0</v>
      </c>
      <c r="Z145">
        <v>0</v>
      </c>
      <c r="AA145">
        <v>0</v>
      </c>
    </row>
    <row r="146" spans="1:27" x14ac:dyDescent="0.25">
      <c r="A146">
        <v>33</v>
      </c>
      <c r="B146">
        <v>0</v>
      </c>
      <c r="C146">
        <v>131</v>
      </c>
      <c r="D146">
        <v>31.169699999999999</v>
      </c>
      <c r="E146">
        <v>2.2000000000000002</v>
      </c>
      <c r="F146">
        <v>2.15</v>
      </c>
      <c r="G146">
        <v>83800</v>
      </c>
      <c r="K146">
        <v>0</v>
      </c>
      <c r="L146">
        <v>0</v>
      </c>
      <c r="M146">
        <v>0</v>
      </c>
      <c r="U146" s="126">
        <v>83700</v>
      </c>
      <c r="V146">
        <v>2697</v>
      </c>
      <c r="W146">
        <v>166</v>
      </c>
      <c r="X146">
        <v>3801</v>
      </c>
      <c r="Y146">
        <v>0</v>
      </c>
      <c r="Z146">
        <v>0</v>
      </c>
      <c r="AA146">
        <v>0</v>
      </c>
    </row>
    <row r="147" spans="1:27" x14ac:dyDescent="0.25">
      <c r="A147">
        <v>293</v>
      </c>
      <c r="B147">
        <v>0</v>
      </c>
      <c r="C147">
        <v>838</v>
      </c>
      <c r="D147">
        <v>31.465800000000002</v>
      </c>
      <c r="E147">
        <v>2.2000000000000002</v>
      </c>
      <c r="F147">
        <v>-0.15</v>
      </c>
      <c r="G147">
        <v>83900</v>
      </c>
      <c r="K147">
        <v>0</v>
      </c>
      <c r="L147">
        <v>0</v>
      </c>
      <c r="M147">
        <v>0</v>
      </c>
      <c r="U147" s="126">
        <v>83800</v>
      </c>
      <c r="V147">
        <v>220</v>
      </c>
      <c r="W147">
        <v>1</v>
      </c>
      <c r="X147">
        <v>719</v>
      </c>
      <c r="Y147">
        <v>0</v>
      </c>
      <c r="Z147">
        <v>0</v>
      </c>
      <c r="AA147">
        <v>0</v>
      </c>
    </row>
    <row r="148" spans="1:27" x14ac:dyDescent="0.25">
      <c r="A148">
        <v>3696</v>
      </c>
      <c r="B148">
        <v>0</v>
      </c>
      <c r="C148">
        <v>12650</v>
      </c>
      <c r="D148">
        <v>31.3292</v>
      </c>
      <c r="E148">
        <v>1.7</v>
      </c>
      <c r="F148">
        <v>0.1</v>
      </c>
      <c r="G148">
        <v>84000</v>
      </c>
      <c r="H148">
        <v>1.1499999999999999</v>
      </c>
      <c r="I148">
        <v>9010</v>
      </c>
      <c r="J148">
        <v>0</v>
      </c>
      <c r="K148">
        <v>1</v>
      </c>
      <c r="L148">
        <v>0</v>
      </c>
      <c r="M148">
        <v>104</v>
      </c>
      <c r="U148" s="126">
        <v>83900</v>
      </c>
      <c r="V148">
        <v>344</v>
      </c>
      <c r="W148">
        <v>3</v>
      </c>
      <c r="X148">
        <v>360</v>
      </c>
      <c r="Y148">
        <v>0</v>
      </c>
      <c r="Z148">
        <v>0</v>
      </c>
      <c r="AA148">
        <v>0</v>
      </c>
    </row>
    <row r="149" spans="1:27" x14ac:dyDescent="0.25">
      <c r="A149">
        <v>0</v>
      </c>
      <c r="B149">
        <v>0</v>
      </c>
      <c r="C149">
        <v>0</v>
      </c>
      <c r="G149">
        <v>84100</v>
      </c>
      <c r="K149">
        <v>0</v>
      </c>
      <c r="L149">
        <v>0</v>
      </c>
      <c r="M149">
        <v>0</v>
      </c>
      <c r="U149" s="126">
        <v>84000</v>
      </c>
      <c r="V149">
        <v>10033</v>
      </c>
      <c r="W149">
        <v>-692</v>
      </c>
      <c r="X149">
        <v>25644</v>
      </c>
      <c r="Y149">
        <v>0</v>
      </c>
      <c r="Z149">
        <v>0</v>
      </c>
      <c r="AA149">
        <v>331</v>
      </c>
    </row>
    <row r="150" spans="1:27" x14ac:dyDescent="0.25">
      <c r="A150">
        <v>0</v>
      </c>
      <c r="B150">
        <v>0</v>
      </c>
      <c r="C150">
        <v>0</v>
      </c>
      <c r="G150">
        <v>84200</v>
      </c>
      <c r="K150">
        <v>0</v>
      </c>
      <c r="L150">
        <v>0</v>
      </c>
      <c r="M150">
        <v>0</v>
      </c>
      <c r="U150" s="126">
        <v>84100</v>
      </c>
      <c r="V150">
        <v>351</v>
      </c>
      <c r="W150">
        <v>-20</v>
      </c>
      <c r="X150">
        <v>198</v>
      </c>
      <c r="Y150">
        <v>0</v>
      </c>
      <c r="Z150">
        <v>0</v>
      </c>
      <c r="AA150">
        <v>0</v>
      </c>
    </row>
    <row r="151" spans="1:27" x14ac:dyDescent="0.25">
      <c r="A151">
        <v>0</v>
      </c>
      <c r="B151">
        <v>0</v>
      </c>
      <c r="C151">
        <v>0</v>
      </c>
      <c r="G151">
        <v>84300</v>
      </c>
      <c r="K151">
        <v>0</v>
      </c>
      <c r="L151">
        <v>0</v>
      </c>
      <c r="M151">
        <v>0</v>
      </c>
      <c r="U151" s="126">
        <v>84200</v>
      </c>
      <c r="V151">
        <v>597</v>
      </c>
      <c r="W151">
        <v>237</v>
      </c>
      <c r="X151">
        <v>571</v>
      </c>
      <c r="Y151">
        <v>0</v>
      </c>
      <c r="Z151">
        <v>0</v>
      </c>
      <c r="AA151">
        <v>0</v>
      </c>
    </row>
    <row r="152" spans="1:27" x14ac:dyDescent="0.25">
      <c r="A152">
        <v>0</v>
      </c>
      <c r="B152">
        <v>0</v>
      </c>
      <c r="C152">
        <v>0</v>
      </c>
      <c r="G152">
        <v>84400</v>
      </c>
      <c r="K152">
        <v>0</v>
      </c>
      <c r="L152">
        <v>0</v>
      </c>
      <c r="M152">
        <v>0</v>
      </c>
      <c r="U152" s="126">
        <v>84300</v>
      </c>
      <c r="V152">
        <v>2748</v>
      </c>
      <c r="W152">
        <v>440</v>
      </c>
      <c r="X152">
        <v>2655</v>
      </c>
      <c r="Y152">
        <v>0</v>
      </c>
      <c r="Z152">
        <v>0</v>
      </c>
      <c r="AA152">
        <v>0</v>
      </c>
    </row>
    <row r="153" spans="1:27" x14ac:dyDescent="0.25">
      <c r="A153">
        <v>0</v>
      </c>
      <c r="B153">
        <v>0</v>
      </c>
      <c r="C153">
        <v>0</v>
      </c>
      <c r="G153">
        <v>84500</v>
      </c>
      <c r="K153">
        <v>0</v>
      </c>
      <c r="L153">
        <v>0</v>
      </c>
      <c r="M153">
        <v>0</v>
      </c>
      <c r="U153" s="126">
        <v>84400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</row>
    <row r="154" spans="1:27" x14ac:dyDescent="0.25">
      <c r="A154">
        <v>0</v>
      </c>
      <c r="B154">
        <v>0</v>
      </c>
      <c r="C154">
        <v>0</v>
      </c>
      <c r="G154">
        <v>84600</v>
      </c>
      <c r="K154">
        <v>0</v>
      </c>
      <c r="L154">
        <v>0</v>
      </c>
      <c r="M154">
        <v>0</v>
      </c>
      <c r="U154" s="126">
        <v>84500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</row>
    <row r="155" spans="1:27" x14ac:dyDescent="0.25">
      <c r="A155">
        <v>0</v>
      </c>
      <c r="B155">
        <v>0</v>
      </c>
      <c r="C155">
        <v>0</v>
      </c>
      <c r="G155">
        <v>84700</v>
      </c>
      <c r="K155">
        <v>0</v>
      </c>
      <c r="L155">
        <v>0</v>
      </c>
      <c r="M155">
        <v>0</v>
      </c>
      <c r="U155" s="126">
        <v>84600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 x14ac:dyDescent="0.25">
      <c r="A156">
        <v>0</v>
      </c>
      <c r="B156">
        <v>0</v>
      </c>
      <c r="C156">
        <v>0</v>
      </c>
      <c r="G156">
        <v>84800</v>
      </c>
      <c r="K156">
        <v>0</v>
      </c>
      <c r="L156">
        <v>0</v>
      </c>
      <c r="M156">
        <v>0</v>
      </c>
      <c r="U156" s="126">
        <v>84700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</row>
    <row r="157" spans="1:27" x14ac:dyDescent="0.25">
      <c r="A157">
        <v>0</v>
      </c>
      <c r="B157">
        <v>0</v>
      </c>
      <c r="C157">
        <v>0</v>
      </c>
      <c r="G157">
        <v>84900</v>
      </c>
      <c r="K157">
        <v>0</v>
      </c>
      <c r="L157">
        <v>0</v>
      </c>
      <c r="M157">
        <v>0</v>
      </c>
      <c r="U157" s="126">
        <v>84800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</row>
    <row r="158" spans="1:27" x14ac:dyDescent="0.25">
      <c r="A158">
        <v>0</v>
      </c>
      <c r="B158">
        <v>0</v>
      </c>
      <c r="C158">
        <v>0</v>
      </c>
      <c r="G158">
        <v>85000</v>
      </c>
      <c r="K158">
        <v>0</v>
      </c>
      <c r="L158">
        <v>0</v>
      </c>
      <c r="M158">
        <v>0</v>
      </c>
      <c r="U158" s="126">
        <v>84900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</row>
    <row r="159" spans="1:27" x14ac:dyDescent="0.25">
      <c r="A159">
        <v>0</v>
      </c>
      <c r="B159">
        <v>0</v>
      </c>
      <c r="C159">
        <v>0</v>
      </c>
      <c r="G159">
        <v>85100</v>
      </c>
      <c r="K159">
        <v>0</v>
      </c>
      <c r="L159">
        <v>0</v>
      </c>
      <c r="M159">
        <v>0</v>
      </c>
      <c r="U159" s="126">
        <v>85000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</row>
    <row r="160" spans="1:27" x14ac:dyDescent="0.25">
      <c r="A160">
        <v>0</v>
      </c>
      <c r="B160">
        <v>0</v>
      </c>
      <c r="C160">
        <v>0</v>
      </c>
      <c r="G160">
        <v>85200</v>
      </c>
      <c r="K160">
        <v>0</v>
      </c>
      <c r="L160">
        <v>0</v>
      </c>
      <c r="M160">
        <v>0</v>
      </c>
      <c r="U160" s="126">
        <v>85100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</row>
    <row r="161" spans="1:27" x14ac:dyDescent="0.25">
      <c r="A161">
        <v>0</v>
      </c>
      <c r="B161">
        <v>0</v>
      </c>
      <c r="C161">
        <v>0</v>
      </c>
      <c r="G161">
        <v>85300</v>
      </c>
      <c r="K161">
        <v>0</v>
      </c>
      <c r="L161">
        <v>0</v>
      </c>
      <c r="M161">
        <v>0</v>
      </c>
      <c r="U161" s="126">
        <v>85200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</row>
    <row r="162" spans="1:27" x14ac:dyDescent="0.25">
      <c r="A162">
        <v>0</v>
      </c>
      <c r="B162">
        <v>0</v>
      </c>
      <c r="C162">
        <v>0</v>
      </c>
      <c r="G162">
        <v>85900</v>
      </c>
      <c r="K162">
        <v>0</v>
      </c>
      <c r="L162">
        <v>0</v>
      </c>
      <c r="M162">
        <v>0</v>
      </c>
      <c r="U162" s="126" t="s">
        <v>82</v>
      </c>
    </row>
    <row r="163" spans="1:27" x14ac:dyDescent="0.25">
      <c r="A163">
        <v>0</v>
      </c>
      <c r="B163">
        <v>0</v>
      </c>
      <c r="C163">
        <v>0</v>
      </c>
      <c r="G163">
        <v>86000</v>
      </c>
      <c r="K163">
        <v>0</v>
      </c>
      <c r="L163">
        <v>0</v>
      </c>
      <c r="M163">
        <v>0</v>
      </c>
      <c r="U163" s="126">
        <v>85400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</row>
    <row r="164" spans="1:27" x14ac:dyDescent="0.25">
      <c r="U164" s="126">
        <v>85500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</row>
    <row r="165" spans="1:27" x14ac:dyDescent="0.25">
      <c r="U165" s="126">
        <v>85700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</row>
    <row r="166" spans="1:27" x14ac:dyDescent="0.25">
      <c r="U166" s="126" t="s">
        <v>83</v>
      </c>
      <c r="V166">
        <v>981776</v>
      </c>
      <c r="W166">
        <v>337054</v>
      </c>
      <c r="X166">
        <v>2495182</v>
      </c>
      <c r="Y166">
        <v>2724669</v>
      </c>
      <c r="Z166">
        <v>104399</v>
      </c>
      <c r="AA166">
        <v>694088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EAF4-89B2-4459-88DF-BA9F820EB26E}">
  <dimension ref="A1:AA65"/>
  <sheetViews>
    <sheetView topLeftCell="O1" zoomScale="70" zoomScaleNormal="70" workbookViewId="0">
      <selection activeCell="W6" sqref="W6:AA13"/>
    </sheetView>
  </sheetViews>
  <sheetFormatPr defaultColWidth="16.5703125" defaultRowHeight="24.95" customHeight="1" x14ac:dyDescent="0.25"/>
  <cols>
    <col min="1" max="1" width="27.5703125" customWidth="1"/>
    <col min="2" max="2" width="20.28515625" customWidth="1"/>
    <col min="6" max="6" width="17" customWidth="1"/>
    <col min="8" max="8" width="20.28515625" customWidth="1"/>
    <col min="12" max="12" width="19" customWidth="1"/>
    <col min="13" max="13" width="19.85546875" customWidth="1"/>
    <col min="15" max="15" width="27.5703125" customWidth="1"/>
    <col min="22" max="22" width="33.85546875" customWidth="1"/>
    <col min="23" max="23" width="25.5703125" customWidth="1"/>
    <col min="24" max="24" width="60.7109375" customWidth="1"/>
    <col min="26" max="26" width="26.5703125" customWidth="1"/>
    <col min="29" max="29" width="28" customWidth="1"/>
  </cols>
  <sheetData>
    <row r="1" spans="1:27" ht="24.95" customHeight="1" thickBot="1" x14ac:dyDescent="0.5">
      <c r="A1" s="4"/>
      <c r="B1" s="5" t="s">
        <v>29</v>
      </c>
      <c r="C1" s="6">
        <f ca="1">R15</f>
        <v>23500</v>
      </c>
      <c r="D1" s="5" t="str">
        <f ca="1">R17</f>
        <v>WTB</v>
      </c>
      <c r="E1" s="7" t="s">
        <v>77</v>
      </c>
      <c r="F1" s="8"/>
      <c r="G1" s="9"/>
      <c r="H1" s="10" t="s">
        <v>30</v>
      </c>
      <c r="I1" s="10"/>
      <c r="J1" s="11"/>
      <c r="K1" s="4"/>
      <c r="L1" s="12" t="s">
        <v>31</v>
      </c>
      <c r="M1" s="13">
        <f ca="1">T15</f>
        <v>23300</v>
      </c>
      <c r="N1" s="14" t="str">
        <f ca="1">T17</f>
        <v>STRONG</v>
      </c>
      <c r="O1" s="105" t="str">
        <f ca="1">IF(N1="STRONG","",IF(T12&gt;U12,T12,U12))</f>
        <v/>
      </c>
      <c r="P1" s="56"/>
      <c r="Q1" s="169" t="str">
        <f>heatmap!A74</f>
        <v>Advances</v>
      </c>
      <c r="R1" s="169">
        <f>heatmap!B74</f>
        <v>1473</v>
      </c>
      <c r="V1" s="178" t="s">
        <v>142</v>
      </c>
      <c r="W1" s="180" t="s">
        <v>143</v>
      </c>
    </row>
    <row r="2" spans="1:27" ht="24.95" customHeight="1" thickBo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6" t="s">
        <v>33</v>
      </c>
      <c r="M2" s="16" t="s">
        <v>34</v>
      </c>
      <c r="N2" s="17" t="s">
        <v>34</v>
      </c>
      <c r="O2" s="17" t="s">
        <v>33</v>
      </c>
      <c r="P2" s="148" t="str">
        <f ca="1">IF(AND(UPPER(TRIM(T17))="STRONG",UPPER(TRIM(R17))="WTT"),"BUY CE",IF(AND(UPPER(TRIM(T17))="STRONG",UPPER(TRIM(R17))="WTB"),"BUY PE",IF(AND(UPPER(TRIM(T17))="WTT",UPPER(TRIM(R17))="STRONG"),"BUY CE",IF(AND(UPPER(TRIM(T17))="WTB",UPPER(TRIM(R17))="WTB"),"BUY PE",IF(AND(UPPER(TRIM(T17))="STRONG",UPPER(TRIM(R17))="STRONG"),"BUY CE &amp; PE",IF(AND(UPPER(TRIM(T17))="WTT",UPPER(TRIM(R17))="WTB"),"NO TRADE",IF(AND(UPPER(TRIM(T17))="WTB",UPPER(TRIM(R17))="WTT"),"NO TRADE",IF(AND(UPPER(TRIM(T17))="WTT",UPPER(TRIM(R17))="WTT"),"BUY CE",IF(AND(UPPER(TRIM(T17))="WTB",UPPER(TRIM(R17))="STRONG"),"BUY PE","")))))))))</f>
        <v>BUY PE</v>
      </c>
      <c r="Q2" s="176" t="str">
        <f>heatmap!A75</f>
        <v>Declines</v>
      </c>
      <c r="R2" s="176">
        <f>heatmap!B75</f>
        <v>2039</v>
      </c>
      <c r="V2" s="179" t="str">
        <f>IF(AVERAGE(Sheet1!O4,Sheet1!P4)&gt;=2,"Extreme (Reversal Zone)",IF(AVERAGE(Sheet1!O4,Sheet1!P4)&gt;=1.2,"Bullish",IF(AVERAGE(Sheet1!O4,Sheet1!P4)&lt;=0.8,"Bearish","Range / Neutral")))</f>
        <v>Bearish</v>
      </c>
      <c r="W2" s="177" t="str">
        <f>IF(SUMPRODUCT(IFERROR((C3:C25)*IF((ISNUMBER(SEARCH("BANK",A3:A25))+ISNUMBER(SEARCH("FIN",A3:A25)))&gt;0,3,IF(ISNUMBER(SEARCH("IT",A3:A25)),2,1)),0))/SUMPRODUCT(IF((ISNUMBER(SEARCH("BANK",A3:A25))+ISNUMBER(SEARCH("FIN",A3:A25)))&gt;0,3,IF(ISNUMBER(SEARCH("IT",A3:A25)),2,1)))&gt;=1.5,"Strong Bullish",IF(SUMPRODUCT(IFERROR((C3:C25)*IF((ISNUMBER(SEARCH("BANK",A3:A25))+ISNUMBER(SEARCH("FIN",A3:A25)))&gt;0,3,IF(ISNUMBER(SEARCH("IT",A3:A25)),2,1)),0))/SUMPRODUCT(IF((ISNUMBER(SEARCH("BANK",A3:A25))+ISNUMBER(SEARCH("FIN",A3:A25)))&gt;0,3,IF(ISNUMBER(SEARCH("IT",A3:A25)),2,1)))&gt;=0.5,"Bullish",IF(SUMPRODUCT(IFERROR((C3:C25)*IF((ISNUMBER(SEARCH("BANK",A3:A25))+ISNUMBER(SEARCH("FIN",A3:A25)))&gt;0,3,IF(ISNUMBER(SEARCH("IT",A3:A25)),2,1)),0))/SUMPRODUCT(IF((ISNUMBER(SEARCH("BANK",A3:A25))+ISNUMBER(SEARCH("FIN",A3:A25)))&gt;0,3,IF(ISNUMBER(SEARCH("IT",A3:A25)),2,1)))&lt;=-1.5,"Strong Bearish",IF(SUMPRODUCT(IFERROR((C3:C25)*IF((ISNUMBER(SEARCH("BANK",A3:A25))+ISNUMBER(SEARCH("FIN",A3:A25)))&gt;0,3,IF(ISNUMBER(SEARCH("IT",A3:A25)),2,1)),0))/SUMPRODUCT(IF((ISNUMBER(SEARCH("BANK",A3:A25))+ISNUMBER(SEARCH("FIN",A3:A25)))&gt;0,3,IF(ISNUMBER(SEARCH("IT",A3:A25)),2,1)))&lt;=-0.5,"Bearish","Range Bound"))))</f>
        <v>Range Bound</v>
      </c>
    </row>
    <row r="3" spans="1:27" ht="24.95" customHeight="1" thickBot="1" x14ac:dyDescent="0.4">
      <c r="A3" s="18" t="s">
        <v>35</v>
      </c>
      <c r="B3" s="60"/>
      <c r="C3" s="19" t="s">
        <v>36</v>
      </c>
      <c r="D3" s="20" t="s">
        <v>37</v>
      </c>
      <c r="E3" s="21" t="s">
        <v>38</v>
      </c>
      <c r="F3" s="22" t="s">
        <v>91</v>
      </c>
      <c r="G3" s="23" t="s">
        <v>0</v>
      </c>
      <c r="H3" s="24">
        <v>46230.826384259257</v>
      </c>
      <c r="I3" s="127" t="s">
        <v>58</v>
      </c>
      <c r="J3" s="25" t="s">
        <v>39</v>
      </c>
      <c r="K3" s="26" t="s">
        <v>40</v>
      </c>
      <c r="L3" s="16" t="s">
        <v>29</v>
      </c>
      <c r="M3" s="16" t="s">
        <v>29</v>
      </c>
      <c r="N3" s="17" t="s">
        <v>31</v>
      </c>
      <c r="O3" s="17" t="s">
        <v>31</v>
      </c>
      <c r="P3" s="56"/>
      <c r="Q3" s="1"/>
    </row>
    <row r="4" spans="1:27" ht="24.95" customHeight="1" thickBot="1" x14ac:dyDescent="0.4">
      <c r="A4" s="27" t="s">
        <v>41</v>
      </c>
      <c r="B4" s="28"/>
      <c r="C4" s="59">
        <v>46231</v>
      </c>
      <c r="D4" s="29">
        <v>65</v>
      </c>
      <c r="E4" s="30">
        <v>50</v>
      </c>
      <c r="F4" s="15">
        <f>M28/C28</f>
        <v>5.5383096054481964</v>
      </c>
      <c r="G4" s="15"/>
      <c r="H4" s="31" t="s">
        <v>42</v>
      </c>
      <c r="I4" s="15">
        <f>N28/B28</f>
        <v>1.136298149506104</v>
      </c>
      <c r="J4" s="32">
        <f>Sheet1!O4</f>
        <v>0.7194664185170847</v>
      </c>
      <c r="K4" s="33">
        <f>Sheet1!Q4</f>
        <v>1.0339623451698543</v>
      </c>
      <c r="L4" s="34">
        <f>VLOOKUP(MAX($D$8:$D$27),$D$8:$H$27,5,0)</f>
        <v>23500</v>
      </c>
      <c r="M4" s="35">
        <f>VLOOKUP(MAX($B$8:$B$27),$B$8:$H$27,7,0)</f>
        <v>23800</v>
      </c>
      <c r="N4" s="104">
        <f>INDEX($H$8:$N$27,MATCH(MAX($N$8:$N$27),$N$8:$N$27,0),1)</f>
        <v>23300</v>
      </c>
      <c r="O4" s="17">
        <f>INDEX(H8:L27,MATCH(MAX(L8:L27),L8:L27,0),1)</f>
        <v>23300</v>
      </c>
      <c r="P4" s="147"/>
    </row>
    <row r="5" spans="1:27" ht="24.95" customHeight="1" thickBot="1" x14ac:dyDescent="0.4">
      <c r="A5" s="36" t="s">
        <v>43</v>
      </c>
      <c r="B5" s="37" t="str">
        <f ca="1" xml:space="preserve">     R16</f>
        <v>WTB</v>
      </c>
      <c r="C5" s="38">
        <f ca="1">IF(OR(B5="WTT",B5="WTB"),R12,"")</f>
        <v>0.86595764959157695</v>
      </c>
      <c r="D5" s="39" t="s">
        <v>44</v>
      </c>
      <c r="E5" s="39" t="str">
        <f ca="1">S16</f>
        <v>WTB</v>
      </c>
      <c r="F5" s="40" t="s">
        <v>77</v>
      </c>
      <c r="G5" s="15"/>
      <c r="H5" s="41">
        <f>Sheet1!O2</f>
        <v>23398.1</v>
      </c>
      <c r="I5" s="42"/>
      <c r="J5" s="39" t="s">
        <v>45</v>
      </c>
      <c r="K5" s="39" t="str">
        <f ca="1">U16</f>
        <v>WTB</v>
      </c>
      <c r="L5" s="38">
        <f ca="1">IF(OR(K5="WTT",K5="WTB"),U12,"")</f>
        <v>0.89544275064400514</v>
      </c>
      <c r="M5" s="39" t="s">
        <v>44</v>
      </c>
      <c r="N5" s="39" t="str">
        <f ca="1">T16</f>
        <v>STRONG</v>
      </c>
      <c r="O5" s="43" t="str">
        <f ca="1">IF(OR(N5="WTT",N5="WTB"),T12,"")</f>
        <v/>
      </c>
      <c r="P5" s="56"/>
    </row>
    <row r="6" spans="1:27" ht="24.95" customHeight="1" thickBot="1" x14ac:dyDescent="0.4">
      <c r="A6" s="58"/>
      <c r="B6" s="44"/>
      <c r="C6" s="44" t="s">
        <v>46</v>
      </c>
      <c r="D6" s="44" t="s">
        <v>47</v>
      </c>
      <c r="E6" s="44">
        <v>24000</v>
      </c>
      <c r="F6" s="44"/>
      <c r="G6" s="45"/>
      <c r="H6" s="46" t="s">
        <v>48</v>
      </c>
      <c r="I6" s="47"/>
      <c r="J6" s="48" t="s">
        <v>31</v>
      </c>
      <c r="K6" s="49">
        <v>24000</v>
      </c>
      <c r="L6" s="49"/>
      <c r="M6" s="49" t="s">
        <v>49</v>
      </c>
      <c r="N6" s="49"/>
      <c r="O6" s="50"/>
      <c r="P6" s="61"/>
      <c r="Q6" s="62"/>
      <c r="R6" s="62"/>
      <c r="S6" s="62"/>
      <c r="T6" s="62"/>
      <c r="U6" s="62"/>
      <c r="V6" s="62"/>
      <c r="W6" s="162"/>
      <c r="X6" s="163" t="s">
        <v>50</v>
      </c>
      <c r="Y6" s="163" t="s">
        <v>51</v>
      </c>
      <c r="Z6" s="163" t="s">
        <v>7</v>
      </c>
      <c r="AA6" s="164"/>
    </row>
    <row r="7" spans="1:27" ht="24.95" customHeight="1" thickBot="1" x14ac:dyDescent="0.4">
      <c r="A7" s="51" t="s">
        <v>52</v>
      </c>
      <c r="B7" s="52" t="s">
        <v>53</v>
      </c>
      <c r="C7" s="52" t="s">
        <v>51</v>
      </c>
      <c r="D7" s="52" t="s">
        <v>33</v>
      </c>
      <c r="E7" s="52" t="s">
        <v>54</v>
      </c>
      <c r="F7" s="52" t="s">
        <v>55</v>
      </c>
      <c r="G7" s="52" t="s">
        <v>56</v>
      </c>
      <c r="H7" s="95" t="s">
        <v>7</v>
      </c>
      <c r="I7" s="97" t="s">
        <v>56</v>
      </c>
      <c r="J7" s="52" t="s">
        <v>55</v>
      </c>
      <c r="K7" s="52" t="s">
        <v>54</v>
      </c>
      <c r="L7" s="52" t="s">
        <v>33</v>
      </c>
      <c r="M7" s="52" t="s">
        <v>51</v>
      </c>
      <c r="N7" s="52" t="s">
        <v>57</v>
      </c>
      <c r="O7" s="53" t="s">
        <v>52</v>
      </c>
      <c r="P7" s="63" t="s">
        <v>58</v>
      </c>
      <c r="Q7" s="64">
        <v>24100</v>
      </c>
      <c r="R7" s="65">
        <v>24050</v>
      </c>
      <c r="S7" s="66">
        <v>24000</v>
      </c>
      <c r="T7" s="65">
        <v>23950</v>
      </c>
      <c r="U7" s="65">
        <v>23900</v>
      </c>
      <c r="V7" s="65" t="s">
        <v>59</v>
      </c>
      <c r="W7" s="165" t="s">
        <v>60</v>
      </c>
      <c r="X7" s="166">
        <f>IFERROR(LARGE($D$8:$D$27,1),"")</f>
        <v>3950.0603999999998</v>
      </c>
      <c r="Y7" s="166">
        <f>IFERROR(SUMIF($H$8:$H$27,$Z$7,$C$8:$C$27),"")</f>
        <v>-24.096150000000002</v>
      </c>
      <c r="Z7" s="166">
        <f>IFERROR(SUMIF(D8:D27,X7,H8:H27),"")</f>
        <v>23500</v>
      </c>
      <c r="AA7" s="166">
        <f>IFERROR(Y7/X7,"")</f>
        <v>-6.1001978602656312E-3</v>
      </c>
    </row>
    <row r="8" spans="1:27" ht="24.95" customHeight="1" thickBot="1" x14ac:dyDescent="0.4">
      <c r="A8" s="93" t="str">
        <f>IF(AND(C8&gt;0,G8&gt;0),"FRESHLONG",IF(AND(C8&lt;0,G8&lt;0),"LONGUNWIND",IF(AND(C8&gt;0,G8&lt;0),"FRESHSHORT",IF(AND(C8&lt;0,G8&gt;0),"SHORTCOVERING","-"))))</f>
        <v>FRESHLONG</v>
      </c>
      <c r="B8" s="96">
        <f>(IFERROR(SUMIF(Sheet1!G$2:G$201,Optionchain!H8,Sheet1!A$2:$A$201),"")*$D$4/100000)</f>
        <v>0.62855000000000005</v>
      </c>
      <c r="C8" s="96">
        <f>(IFERROR(SUMIF(Sheet1!G$2:G$203,Optionchain!H8,Sheet1!$B$2:B$203),"")*$D$4/100000)</f>
        <v>0.54664999999999997</v>
      </c>
      <c r="D8" s="96">
        <f>(IFERROR(SUMIF(Sheet1!G$2:G$201,Optionchain!H8,Sheet1!$C$2:C$201),"")*$D$4/100000)</f>
        <v>4.8841000000000001</v>
      </c>
      <c r="E8" s="98">
        <f>(IFERROR(SUMIF(Sheet1!G$2:G$201,Optionchain!H8,Sheet1!$D$2:D$201),""))</f>
        <v>20.14</v>
      </c>
      <c r="F8" s="98">
        <f>(IFERROR(SUMIF(Sheet1!G$2:G$201,Optionchain!H8,Sheet1!$E$2:E$201),""))</f>
        <v>516.35</v>
      </c>
      <c r="G8" s="98">
        <f>(IFERROR(SUMIF(Sheet1!G$2:G$201,Optionchain!H8,Sheet1!$F$2:F$201),""))</f>
        <v>14.15</v>
      </c>
      <c r="H8" s="99">
        <f>H9-$E$4</f>
        <v>22950</v>
      </c>
      <c r="I8" s="98">
        <f>(IFERROR(SUMIF(Sheet1!G$2:G$201,Optionchain!H8,Sheet1!H$2:$H$201),""))</f>
        <v>-0.4</v>
      </c>
      <c r="J8" s="98">
        <f>(IFERROR(SUMIF(Sheet1!G$2:G$201,Optionchain!H8,Sheet1!I$2:$I$201),""))</f>
        <v>9</v>
      </c>
      <c r="K8" s="98">
        <f>(IFERROR(SUMIF(Sheet1!G$2:G$201,Optionchain!H8,Sheet1!J$2:$J$201),""))</f>
        <v>12.93</v>
      </c>
      <c r="L8" s="96">
        <f>(IFERROR(SUMIF(Sheet1!G$2:G$201,Optionchain!H8,Sheet1!K$2:$K$201),"")*$D$4/100000)</f>
        <v>553.19290000000001</v>
      </c>
      <c r="M8" s="96">
        <f>(IFERROR(SUMIF(Sheet1!G$2:G$203,Optionchain!H8,Sheet1!$L$2:L$203),"")*$D$4/100000)</f>
        <v>6.6677</v>
      </c>
      <c r="N8" s="96">
        <f>(IFERROR(SUMIF(Sheet1!G$2:G$201,Optionchain!H8,Sheet1!$M$2:M$201),"")*$D$4/100000)</f>
        <v>35.377549999999999</v>
      </c>
      <c r="O8" s="94" t="str">
        <f>IF(AND(M8&gt;0,I8&gt;0),"FRESHLONG",IF(AND(M8&lt;0,I8&lt;0),"LONGUNWIND",IF(AND(M8&gt;0,I8&lt;0),"FRESHSHORT",IF(AND(M8&lt;0,I8&gt;0),"SHORTCOVERING","-"))))</f>
        <v>FRESHSHORT</v>
      </c>
      <c r="P8" s="67">
        <f>N8/B8</f>
        <v>56.284384694932776</v>
      </c>
      <c r="Q8" s="68"/>
      <c r="R8" s="186" t="s">
        <v>60</v>
      </c>
      <c r="S8" s="187"/>
      <c r="T8" s="184" t="s">
        <v>61</v>
      </c>
      <c r="U8" s="185"/>
      <c r="V8" s="67">
        <f>L8/D8</f>
        <v>113.26404045781209</v>
      </c>
      <c r="W8" s="165" t="s">
        <v>61</v>
      </c>
      <c r="X8" s="166">
        <f>IFERROR(LARGE($L$8:$L$27,1),"")</f>
        <v>4618.2968000000001</v>
      </c>
      <c r="Y8" s="166">
        <f>IFERROR(SUMIF($H$8:$H$27,$Z$8,$M$8:$M$27),"")</f>
        <v>75.5976</v>
      </c>
      <c r="Z8" s="166">
        <f>IFERROR(SUMIF(L8:L27,X8,H8:H27),"")</f>
        <v>23300</v>
      </c>
      <c r="AA8" s="166">
        <f>IFERROR(Y8/X8,"")</f>
        <v>1.6369151501912999E-2</v>
      </c>
    </row>
    <row r="9" spans="1:27" ht="24.95" customHeight="1" thickBot="1" x14ac:dyDescent="0.4">
      <c r="A9" s="93" t="str">
        <f t="shared" ref="A9:A27" si="0">IF(AND(C9&gt;0,G9&gt;0),"FRESHLONG",IF(AND(C9&lt;0,G9&lt;0),"LONGUNWIND",IF(AND(C9&gt;0,G9&lt;0),"FRESHSHORT",IF(AND(C9&lt;0,G9&gt;0),"SHORTCOVERING","-"))))</f>
        <v>FRESHLONG</v>
      </c>
      <c r="B9" s="96">
        <f>(IFERROR(SUMIF(Sheet1!G$2:G$201,Optionchain!H9,Sheet1!A$2:$A$201),"")*$D$4/100000)</f>
        <v>3.8850500000000001</v>
      </c>
      <c r="C9" s="96">
        <f>(IFERROR(SUMIF(Sheet1!G$2:G$203,Optionchain!H9,Sheet1!$B$2:B$203),"")*$D$4/100000)</f>
        <v>0.46475</v>
      </c>
      <c r="D9" s="96">
        <f>(IFERROR(SUMIF(Sheet1!G$2:G$201,Optionchain!H9,Sheet1!$C$2:C$201),"")*$D$4/100000)</f>
        <v>104.2561</v>
      </c>
      <c r="E9" s="98">
        <f>(IFERROR(SUMIF(Sheet1!G$2:G$201,Optionchain!H9,Sheet1!$D$2:D$201),""))</f>
        <v>20.03</v>
      </c>
      <c r="F9" s="98">
        <f>(IFERROR(SUMIF(Sheet1!G$2:G$201,Optionchain!H9,Sheet1!$E$2:E$201),""))</f>
        <v>474.8</v>
      </c>
      <c r="G9" s="98">
        <f>(IFERROR(SUMIF(Sheet1!G$2:G$201,Optionchain!H9,Sheet1!$F$2:F$201),""))</f>
        <v>20.95</v>
      </c>
      <c r="H9" s="99">
        <f>H10-$E$4</f>
        <v>23000</v>
      </c>
      <c r="I9" s="98">
        <f>(IFERROR(SUMIF(Sheet1!G$2:G$201,Optionchain!H9,Sheet1!H$2:$H$201),""))</f>
        <v>-0.25</v>
      </c>
      <c r="J9" s="98">
        <f>(IFERROR(SUMIF(Sheet1!G$2:G$201,Optionchain!H9,Sheet1!I$2:$I$201),""))</f>
        <v>11.65</v>
      </c>
      <c r="K9" s="98">
        <f>(IFERROR(SUMIF(Sheet1!G$2:G$201,Optionchain!H9,Sheet1!J$2:$J$201),""))</f>
        <v>12.61</v>
      </c>
      <c r="L9" s="96">
        <f>(IFERROR(SUMIF(Sheet1!G$2:G$201,Optionchain!H9,Sheet1!K$2:$K$201),"")*$D$4/100000)</f>
        <v>1804.0503000000001</v>
      </c>
      <c r="M9" s="96">
        <f>(IFERROR(SUMIF(Sheet1!G$2:G$203,Optionchain!H9,Sheet1!$L$2:L$203),"")*$D$4/100000)</f>
        <v>17.447949999999999</v>
      </c>
      <c r="N9" s="96">
        <f>(IFERROR(SUMIF(Sheet1!G$2:G$201,Optionchain!H9,Sheet1!$M$2:M$201),"")*$D$4/100000)</f>
        <v>123.59165</v>
      </c>
      <c r="O9" s="94" t="str">
        <f t="shared" ref="O9:O27" si="1">IF(AND(M9&gt;0,I9&gt;0),"FRESHLONG",IF(AND(M9&lt;0,I9&lt;0),"LONGUNWIND",IF(AND(M9&gt;0,I9&lt;0),"FRESHSHORT",IF(AND(M9&lt;0,I9&gt;0),"SHORTCOVERING","-"))))</f>
        <v>FRESHSHORT</v>
      </c>
      <c r="P9" s="67">
        <f t="shared" ref="P9:P27" si="2">N9/B9</f>
        <v>31.812113100217498</v>
      </c>
      <c r="Q9" s="69"/>
      <c r="R9" s="70" t="s">
        <v>34</v>
      </c>
      <c r="S9" s="70" t="s">
        <v>33</v>
      </c>
      <c r="T9" s="71" t="s">
        <v>33</v>
      </c>
      <c r="U9" s="71" t="s">
        <v>34</v>
      </c>
      <c r="V9" s="67">
        <f t="shared" ref="V9:V27" si="3">L9/D9</f>
        <v>17.304026335149693</v>
      </c>
      <c r="W9" s="167"/>
      <c r="X9" s="168"/>
      <c r="Y9" s="168"/>
      <c r="Z9" s="168"/>
      <c r="AA9" s="168"/>
    </row>
    <row r="10" spans="1:27" ht="24.95" customHeight="1" thickBot="1" x14ac:dyDescent="0.4">
      <c r="A10" s="93" t="str">
        <f t="shared" si="0"/>
        <v>FRESHLONG</v>
      </c>
      <c r="B10" s="96">
        <f>(IFERROR(SUMIF(Sheet1!G$2:G$201,Optionchain!H10,Sheet1!A$2:$A$201),"")*$D$4/100000)</f>
        <v>1.2544999999999999</v>
      </c>
      <c r="C10" s="96">
        <f>(IFERROR(SUMIF(Sheet1!G$2:G$203,Optionchain!H10,Sheet1!$B$2:B$203),"")*$D$4/100000)</f>
        <v>0.94899999999999995</v>
      </c>
      <c r="D10" s="96">
        <f>(IFERROR(SUMIF(Sheet1!G$2:G$201,Optionchain!H10,Sheet1!$C$2:C$201),"")*$D$4/100000)</f>
        <v>31.718699999999998</v>
      </c>
      <c r="E10" s="98">
        <f>(IFERROR(SUMIF(Sheet1!G$2:G$201,Optionchain!H10,Sheet1!$D$2:D$201),""))</f>
        <v>16.739999999999998</v>
      </c>
      <c r="F10" s="98">
        <f>(IFERROR(SUMIF(Sheet1!G$2:G$201,Optionchain!H10,Sheet1!$E$2:E$201),""))</f>
        <v>412.9</v>
      </c>
      <c r="G10" s="98">
        <f>(IFERROR(SUMIF(Sheet1!G$2:G$201,Optionchain!H10,Sheet1!$F$2:F$201),""))</f>
        <v>8.3000000000000007</v>
      </c>
      <c r="H10" s="99">
        <f>H11-$E$4</f>
        <v>23050</v>
      </c>
      <c r="I10" s="98">
        <f>(IFERROR(SUMIF(Sheet1!G$2:G$201,Optionchain!H10,Sheet1!H$2:$H$201),""))</f>
        <v>-0.35</v>
      </c>
      <c r="J10" s="98">
        <f>(IFERROR(SUMIF(Sheet1!G$2:G$201,Optionchain!H10,Sheet1!I$2:$I$201),""))</f>
        <v>14</v>
      </c>
      <c r="K10" s="98">
        <f>(IFERROR(SUMIF(Sheet1!G$2:G$201,Optionchain!H10,Sheet1!J$2:$J$201),""))</f>
        <v>12.04</v>
      </c>
      <c r="L10" s="96">
        <f>(IFERROR(SUMIF(Sheet1!G$2:G$201,Optionchain!H10,Sheet1!K$2:$K$201),"")*$D$4/100000)</f>
        <v>772.60820000000001</v>
      </c>
      <c r="M10" s="96">
        <f>(IFERROR(SUMIF(Sheet1!G$2:G$203,Optionchain!H10,Sheet1!$L$2:L$203),"")*$D$4/100000)</f>
        <v>5.3273999999999999</v>
      </c>
      <c r="N10" s="96">
        <f>(IFERROR(SUMIF(Sheet1!G$2:G$201,Optionchain!H10,Sheet1!$M$2:M$201),"")*$D$4/100000)</f>
        <v>32.132100000000001</v>
      </c>
      <c r="O10" s="94" t="str">
        <f t="shared" si="1"/>
        <v>FRESHSHORT</v>
      </c>
      <c r="P10" s="67">
        <f t="shared" si="2"/>
        <v>25.613471502590677</v>
      </c>
      <c r="Q10" s="72" t="s">
        <v>62</v>
      </c>
      <c r="R10" s="70">
        <f ca="1">MAX(INDIRECT("B" &amp; ROW($B$27) + IF($H$5 &gt; $H$17, -11, -12) &amp; ":B" &amp; ROW($B$27)))</f>
        <v>115.93985000000001</v>
      </c>
      <c r="S10" s="73">
        <f ca="1">MAX(INDIRECT("D" &amp; ROW($D$27) + IF($H$5 &gt; $H$17, -11, -12) &amp; ":D" &amp; ROW($D$27)))</f>
        <v>3950.0603999999998</v>
      </c>
      <c r="T10" s="71">
        <f ca="1">MAX(OFFSET($L$8,0,0,IF($H$5&gt;$H$17,11,10),1))</f>
        <v>4618.2968000000001</v>
      </c>
      <c r="U10" s="71">
        <f ca="1">MAX(OFFSET($N$8,0,0,IF($H$5&gt;$H$17,11,10),1))</f>
        <v>138.02295000000001</v>
      </c>
      <c r="V10" s="67">
        <f t="shared" si="3"/>
        <v>24.358129431534081</v>
      </c>
      <c r="W10" s="167"/>
      <c r="X10" s="166" t="s">
        <v>63</v>
      </c>
      <c r="Y10" s="166" t="s">
        <v>64</v>
      </c>
      <c r="Z10" s="168"/>
      <c r="AA10" s="168"/>
    </row>
    <row r="11" spans="1:27" ht="24.95" customHeight="1" thickBot="1" x14ac:dyDescent="0.4">
      <c r="A11" s="93" t="str">
        <f t="shared" si="0"/>
        <v>FRESHLONG</v>
      </c>
      <c r="B11" s="96">
        <f>(IFERROR(SUMIF(Sheet1!G$2:G$201,Optionchain!H11,Sheet1!A$2:$A$201),"")*$D$4/100000)</f>
        <v>3.6081500000000002</v>
      </c>
      <c r="C11" s="96">
        <f>(IFERROR(SUMIF(Sheet1!G$2:G$203,Optionchain!H11,Sheet1!$B$2:B$203),"")*$D$4/100000)</f>
        <v>2.1579999999999999</v>
      </c>
      <c r="D11" s="96">
        <f>(IFERROR(SUMIF(Sheet1!G$2:G$201,Optionchain!H11,Sheet1!$C$2:C$201),"")*$D$4/100000)</f>
        <v>197.99260000000001</v>
      </c>
      <c r="E11" s="98">
        <f>(IFERROR(SUMIF(Sheet1!G$2:G$201,Optionchain!H11,Sheet1!$D$2:D$201),""))</f>
        <v>17.73</v>
      </c>
      <c r="F11" s="98">
        <f>(IFERROR(SUMIF(Sheet1!G$2:G$201,Optionchain!H11,Sheet1!$E$2:E$201),""))</f>
        <v>380</v>
      </c>
      <c r="G11" s="98">
        <f>(IFERROR(SUMIF(Sheet1!G$2:G$201,Optionchain!H11,Sheet1!$F$2:F$201),""))</f>
        <v>18.8</v>
      </c>
      <c r="H11" s="99">
        <f t="shared" ref="H11:H16" si="4">H12-$E$4</f>
        <v>23100</v>
      </c>
      <c r="I11" s="98">
        <f>(IFERROR(SUMIF(Sheet1!G$2:G$201,Optionchain!H11,Sheet1!H$2:$H$201),""))</f>
        <v>-0.9</v>
      </c>
      <c r="J11" s="98">
        <f>(IFERROR(SUMIF(Sheet1!G$2:G$201,Optionchain!H11,Sheet1!I$2:$I$201),""))</f>
        <v>17.5</v>
      </c>
      <c r="K11" s="98">
        <f>(IFERROR(SUMIF(Sheet1!G$2:G$201,Optionchain!H11,Sheet1!J$2:$J$201),""))</f>
        <v>11.57</v>
      </c>
      <c r="L11" s="96">
        <f>(IFERROR(SUMIF(Sheet1!G$2:G$201,Optionchain!H11,Sheet1!K$2:$K$201),"")*$D$4/100000)</f>
        <v>1694.1742999999999</v>
      </c>
      <c r="M11" s="96">
        <f>(IFERROR(SUMIF(Sheet1!G$2:G$203,Optionchain!H11,Sheet1!$L$2:L$203),"")*$D$4/100000)</f>
        <v>20.8247</v>
      </c>
      <c r="N11" s="96">
        <f>(IFERROR(SUMIF(Sheet1!G$2:G$201,Optionchain!H11,Sheet1!$M$2:M$201),"")*$D$4/100000)</f>
        <v>78.978250000000003</v>
      </c>
      <c r="O11" s="94" t="str">
        <f t="shared" si="1"/>
        <v>FRESHSHORT</v>
      </c>
      <c r="P11" s="67">
        <f t="shared" si="2"/>
        <v>21.888848856061969</v>
      </c>
      <c r="Q11" s="74" t="s">
        <v>65</v>
      </c>
      <c r="R11" s="70">
        <f ca="1">LARGE(INDIRECT("B" &amp; ROW($B$27) + IF($H$5 &gt; $H$17, -11, -12) &amp; ":B" &amp; ROW($B$27)), 2)</f>
        <v>100.399</v>
      </c>
      <c r="S11" s="75">
        <f ca="1">LARGE(INDIRECT("D" &amp; ROW($D$27) + IF($H$5 &gt; $H$17, -11, -12) &amp; ":D" &amp; ROW($D$27)), 2)</f>
        <v>3875.87655</v>
      </c>
      <c r="T11" s="71">
        <f ca="1">LARGE(OFFSET($L$8,0,0,IF($H$5&gt;$H$17,11,10),1),2)</f>
        <v>3128.6658000000002</v>
      </c>
      <c r="U11" s="71">
        <f ca="1">LARGE(OFFSET($N$8,0,0,IF($H$5&gt;$H$17,11,10),1),2)</f>
        <v>123.59165</v>
      </c>
      <c r="V11" s="67">
        <f t="shared" si="3"/>
        <v>8.5567556565245351</v>
      </c>
      <c r="W11" s="167"/>
      <c r="X11" s="166" t="str">
        <f>IFERROR(IF($AA$7&gt;$AA$8,"BIG PLAYER",IF($AA$7&lt;$AA$8,"RETAILER","")),"")</f>
        <v>RETAILER</v>
      </c>
      <c r="Y11" s="166" t="str">
        <f>IFERROR(IF(AA8&gt;AA7,"BIG PLAYER",IF(AA8&lt;AA7,"RETAILER","")),"")</f>
        <v>BIG PLAYER</v>
      </c>
      <c r="Z11" s="168"/>
      <c r="AA11" s="168"/>
    </row>
    <row r="12" spans="1:27" ht="24.95" customHeight="1" thickBot="1" x14ac:dyDescent="0.4">
      <c r="A12" s="93" t="str">
        <f t="shared" si="0"/>
        <v>FRESHLONG</v>
      </c>
      <c r="B12" s="96">
        <f>(IFERROR(SUMIF(Sheet1!G$2:G$201,Optionchain!H12,Sheet1!A$2:$A$201),"")*$D$4/100000)</f>
        <v>2.6812499999999999</v>
      </c>
      <c r="C12" s="96">
        <f>(IFERROR(SUMIF(Sheet1!G$2:G$203,Optionchain!H12,Sheet1!$B$2:B$203),"")*$D$4/100000)</f>
        <v>2.0572499999999998</v>
      </c>
      <c r="D12" s="96">
        <f>(IFERROR(SUMIF(Sheet1!G$2:G$201,Optionchain!H12,Sheet1!$C$2:C$201),"")*$D$4/100000)</f>
        <v>271.98925000000003</v>
      </c>
      <c r="E12" s="98">
        <f>(IFERROR(SUMIF(Sheet1!G$2:G$201,Optionchain!H12,Sheet1!$D$2:D$201),""))</f>
        <v>17.04</v>
      </c>
      <c r="F12" s="98">
        <f>(IFERROR(SUMIF(Sheet1!G$2:G$201,Optionchain!H12,Sheet1!$E$2:E$201),""))</f>
        <v>337</v>
      </c>
      <c r="G12" s="98">
        <f>(IFERROR(SUMIF(Sheet1!G$2:G$201,Optionchain!H12,Sheet1!$F$2:F$201),""))</f>
        <v>20.7</v>
      </c>
      <c r="H12" s="99">
        <f t="shared" si="4"/>
        <v>23150</v>
      </c>
      <c r="I12" s="98">
        <f>(IFERROR(SUMIF(Sheet1!G$2:G$201,Optionchain!H12,Sheet1!H$2:$H$201),""))</f>
        <v>-1.25</v>
      </c>
      <c r="J12" s="98">
        <f>(IFERROR(SUMIF(Sheet1!G$2:G$201,Optionchain!H12,Sheet1!I$2:$I$201),""))</f>
        <v>22.3</v>
      </c>
      <c r="K12" s="98">
        <f>(IFERROR(SUMIF(Sheet1!G$2:G$201,Optionchain!H12,Sheet1!J$2:$J$201),""))</f>
        <v>11.15</v>
      </c>
      <c r="L12" s="96">
        <f>(IFERROR(SUMIF(Sheet1!G$2:G$201,Optionchain!H12,Sheet1!K$2:$K$201),"")*$D$4/100000)</f>
        <v>1255.0388499999999</v>
      </c>
      <c r="M12" s="96">
        <f>(IFERROR(SUMIF(Sheet1!G$2:G$203,Optionchain!H12,Sheet1!$L$2:L$203),"")*$D$4/100000)</f>
        <v>23.203050000000001</v>
      </c>
      <c r="N12" s="96">
        <f>(IFERROR(SUMIF(Sheet1!G$2:G$201,Optionchain!H12,Sheet1!$M$2:M$201),"")*$D$4/100000)</f>
        <v>42.751150000000003</v>
      </c>
      <c r="O12" s="94" t="str">
        <f t="shared" si="1"/>
        <v>FRESHSHORT</v>
      </c>
      <c r="P12" s="67">
        <f t="shared" si="2"/>
        <v>15.94448484848485</v>
      </c>
      <c r="Q12" s="74" t="s">
        <v>66</v>
      </c>
      <c r="R12" s="76">
        <f ca="1">R11/R10</f>
        <v>0.86595764959157695</v>
      </c>
      <c r="S12" s="77">
        <f ca="1">S11/S10</f>
        <v>0.98121956565524926</v>
      </c>
      <c r="T12" s="78">
        <f ca="1">T11/T10</f>
        <v>0.6774501370288718</v>
      </c>
      <c r="U12" s="78">
        <f ca="1">U11/U10</f>
        <v>0.89544275064400514</v>
      </c>
      <c r="V12" s="67">
        <f t="shared" si="3"/>
        <v>4.6142957855871138</v>
      </c>
      <c r="W12" s="165" t="s">
        <v>34</v>
      </c>
      <c r="X12" s="166">
        <f>IFERROR(SUMIF($H$8:$H$27,$Z$7,$B$8:$B$27),"")</f>
        <v>92.999399999999994</v>
      </c>
      <c r="Y12" s="166">
        <f>IFERROR(SUMIF($H$8:$H$27,$Z$8,$N$8:$N$27),"")</f>
        <v>138.02295000000001</v>
      </c>
      <c r="Z12" s="168"/>
      <c r="AA12" s="168"/>
    </row>
    <row r="13" spans="1:27" ht="24.95" customHeight="1" thickBot="1" x14ac:dyDescent="0.4">
      <c r="A13" s="93" t="str">
        <f t="shared" si="0"/>
        <v>FRESHLONG</v>
      </c>
      <c r="B13" s="96">
        <f>(IFERROR(SUMIF(Sheet1!G$2:G$201,Optionchain!H13,Sheet1!A$2:$A$201),"")*$D$4/100000)</f>
        <v>11.61355</v>
      </c>
      <c r="C13" s="96">
        <f>(IFERROR(SUMIF(Sheet1!G$2:G$203,Optionchain!H13,Sheet1!$B$2:B$203),"")*$D$4/100000)</f>
        <v>7.9794</v>
      </c>
      <c r="D13" s="96">
        <f>(IFERROR(SUMIF(Sheet1!G$2:G$201,Optionchain!H13,Sheet1!$C$2:C$201),"")*$D$4/100000)</f>
        <v>1139.1783</v>
      </c>
      <c r="E13" s="98">
        <f>(IFERROR(SUMIF(Sheet1!G$2:G$201,Optionchain!H13,Sheet1!$D$2:D$201),""))</f>
        <v>15.55</v>
      </c>
      <c r="F13" s="98">
        <f>(IFERROR(SUMIF(Sheet1!G$2:G$201,Optionchain!H13,Sheet1!$E$2:E$201),""))</f>
        <v>288.5</v>
      </c>
      <c r="G13" s="98">
        <f>(IFERROR(SUMIF(Sheet1!G$2:G$201,Optionchain!H13,Sheet1!$F$2:F$201),""))</f>
        <v>14.55</v>
      </c>
      <c r="H13" s="99">
        <f t="shared" si="4"/>
        <v>23200</v>
      </c>
      <c r="I13" s="98">
        <f>(IFERROR(SUMIF(Sheet1!G$2:G$201,Optionchain!H13,Sheet1!H$2:$H$201),""))</f>
        <v>-1.85</v>
      </c>
      <c r="J13" s="98">
        <f>(IFERROR(SUMIF(Sheet1!G$2:G$201,Optionchain!H13,Sheet1!I$2:$I$201),""))</f>
        <v>28.2</v>
      </c>
      <c r="K13" s="98">
        <f>(IFERROR(SUMIF(Sheet1!G$2:G$201,Optionchain!H13,Sheet1!J$2:$J$201),""))</f>
        <v>10.68</v>
      </c>
      <c r="L13" s="96">
        <f>(IFERROR(SUMIF(Sheet1!G$2:G$201,Optionchain!H13,Sheet1!K$2:$K$201),"")*$D$4/100000)</f>
        <v>3128.6658000000002</v>
      </c>
      <c r="M13" s="96">
        <f>(IFERROR(SUMIF(Sheet1!G$2:G$203,Optionchain!H13,Sheet1!$L$2:L$203),"")*$D$4/100000)</f>
        <v>36.454599999999999</v>
      </c>
      <c r="N13" s="96">
        <f>(IFERROR(SUMIF(Sheet1!G$2:G$201,Optionchain!H13,Sheet1!$M$2:M$201),"")*$D$4/100000)</f>
        <v>110.38039999999999</v>
      </c>
      <c r="O13" s="94" t="str">
        <f t="shared" si="1"/>
        <v>FRESHSHORT</v>
      </c>
      <c r="P13" s="67">
        <f t="shared" si="2"/>
        <v>9.5044495438517931</v>
      </c>
      <c r="Q13" s="74" t="s">
        <v>67</v>
      </c>
      <c r="R13" s="70">
        <f ca="1">VLOOKUP(LARGE(INDIRECT("B" &amp; ROW($B$27) + IF($H$5 &gt; $H$17, -11, -12) &amp; ":B" &amp; ROW($B$27)), 1), B8:H27, 7, FALSE)</f>
        <v>23800</v>
      </c>
      <c r="S13" s="75">
        <f ca="1">VLOOKUP(MAX(INDIRECT("D" &amp; ROW($D$27) + IF($H$5 &gt; $H$17, -11, -12) &amp; ":D" &amp; ROW($D$27))), $D$8:$H$27, 5, FALSE)</f>
        <v>23500</v>
      </c>
      <c r="T13" s="71">
        <f ca="1">INDEX(H8:N27,MATCH(MAX(OFFSET(L8,0,0,IF(H5&gt;H17,11,10),1)),L8:L27,0),1)</f>
        <v>23300</v>
      </c>
      <c r="U13" s="71">
        <f ca="1">INDEX(H8:L27,MATCH(MAX(OFFSET($N$8,0,0,IF($H$5&gt;$H$17,11,10),1)),N8:N27,0),1)</f>
        <v>23300</v>
      </c>
      <c r="V13" s="67">
        <f t="shared" si="3"/>
        <v>2.7464232771990127</v>
      </c>
      <c r="W13" s="167"/>
      <c r="X13" s="168"/>
      <c r="Y13" s="168"/>
      <c r="Z13" s="168"/>
      <c r="AA13" s="168"/>
    </row>
    <row r="14" spans="1:27" ht="24.95" customHeight="1" thickBot="1" x14ac:dyDescent="0.4">
      <c r="A14" s="93" t="str">
        <f t="shared" si="0"/>
        <v>FRESHLONG</v>
      </c>
      <c r="B14" s="96">
        <f>(IFERROR(SUMIF(Sheet1!G$2:G$201,Optionchain!H14,Sheet1!A$2:$A$201),"")*$D$4/100000)</f>
        <v>14.02895</v>
      </c>
      <c r="C14" s="96">
        <f>(IFERROR(SUMIF(Sheet1!G$2:G$203,Optionchain!H14,Sheet1!$B$2:B$203),"")*$D$4/100000)</f>
        <v>12.053599999999999</v>
      </c>
      <c r="D14" s="96">
        <f>(IFERROR(SUMIF(Sheet1!G$2:G$201,Optionchain!H14,Sheet1!$C$2:C$201),"")*$D$4/100000)</f>
        <v>1708.6387500000001</v>
      </c>
      <c r="E14" s="98">
        <f>(IFERROR(SUMIF(Sheet1!G$2:G$201,Optionchain!H14,Sheet1!$D$2:D$201),""))</f>
        <v>14.75</v>
      </c>
      <c r="F14" s="98">
        <f>(IFERROR(SUMIF(Sheet1!G$2:G$201,Optionchain!H14,Sheet1!$E$2:E$201),""))</f>
        <v>246.75</v>
      </c>
      <c r="G14" s="98">
        <f>(IFERROR(SUMIF(Sheet1!G$2:G$201,Optionchain!H14,Sheet1!$F$2:F$201),""))</f>
        <v>17.600000000000001</v>
      </c>
      <c r="H14" s="99">
        <f t="shared" si="4"/>
        <v>23250</v>
      </c>
      <c r="I14" s="98">
        <f>(IFERROR(SUMIF(Sheet1!G$2:G$201,Optionchain!H14,Sheet1!H$2:$H$201),""))</f>
        <v>-3.3</v>
      </c>
      <c r="J14" s="98">
        <f>(IFERROR(SUMIF(Sheet1!G$2:G$201,Optionchain!H14,Sheet1!I$2:$I$201),""))</f>
        <v>36</v>
      </c>
      <c r="K14" s="98">
        <f>(IFERROR(SUMIF(Sheet1!G$2:G$201,Optionchain!H14,Sheet1!J$2:$J$201),""))</f>
        <v>10.24</v>
      </c>
      <c r="L14" s="96">
        <f>(IFERROR(SUMIF(Sheet1!G$2:G$201,Optionchain!H14,Sheet1!K$2:$K$201),"")*$D$4/100000)</f>
        <v>3094.00585</v>
      </c>
      <c r="M14" s="96">
        <f>(IFERROR(SUMIF(Sheet1!G$2:G$203,Optionchain!H14,Sheet1!$L$2:L$203),"")*$D$4/100000)</f>
        <v>61.760399999999997</v>
      </c>
      <c r="N14" s="96">
        <f>(IFERROR(SUMIF(Sheet1!G$2:G$201,Optionchain!H14,Sheet1!$M$2:M$201),"")*$D$4/100000)</f>
        <v>80.386150000000001</v>
      </c>
      <c r="O14" s="94" t="str">
        <f t="shared" si="1"/>
        <v>FRESHSHORT</v>
      </c>
      <c r="P14" s="67">
        <f t="shared" si="2"/>
        <v>5.7300189964323778</v>
      </c>
      <c r="Q14" s="74" t="s">
        <v>68</v>
      </c>
      <c r="R14" s="70">
        <f ca="1">VLOOKUP(LARGE(INDIRECT("B" &amp; ROW($B$27) + IF($H$5 &gt; $H$17, -11, -12) &amp; ":B" &amp; ROW($B$27)), 2), B8:H27, 7, FALSE)</f>
        <v>23700</v>
      </c>
      <c r="S14" s="75">
        <f>VLOOKUP(LARGE($D$8:$D$27,2),$D$8:$H$27,5,0)</f>
        <v>23400</v>
      </c>
      <c r="T14" s="71">
        <f ca="1">INDEX(H8:L27,MATCH(LARGE(OFFSET($L$8,0,0,IF($H$5&gt;$H$17,11,10),1),2),L8:L27,0),1)</f>
        <v>23200</v>
      </c>
      <c r="U14" s="71">
        <f ca="1">INDEX($H$8:$N$27,MATCH(LARGE(OFFSET($N$8,0,0,IF($H$5&gt;$H$17,11,10),1),2),$N$8:$N$27,0),1)</f>
        <v>23000</v>
      </c>
      <c r="V14" s="67">
        <f t="shared" si="3"/>
        <v>1.8108016396093087</v>
      </c>
    </row>
    <row r="15" spans="1:27" ht="24.95" customHeight="1" thickBot="1" x14ac:dyDescent="0.4">
      <c r="A15" s="93" t="str">
        <f t="shared" si="0"/>
        <v>FRESHLONG</v>
      </c>
      <c r="B15" s="96">
        <f>(IFERROR(SUMIF(Sheet1!G$2:G$201,Optionchain!H15,Sheet1!A$2:$A$201),"")*$D$4/100000)</f>
        <v>27.770600000000002</v>
      </c>
      <c r="C15" s="96">
        <f>(IFERROR(SUMIF(Sheet1!G$2:G$203,Optionchain!H15,Sheet1!$B$2:B$203),"")*$D$4/100000)</f>
        <v>18.472349999999999</v>
      </c>
      <c r="D15" s="96">
        <f>(IFERROR(SUMIF(Sheet1!G$2:G$201,Optionchain!H15,Sheet1!$C$2:C$201),"")*$D$4/100000)</f>
        <v>3559.5482000000002</v>
      </c>
      <c r="E15" s="98">
        <f>(IFERROR(SUMIF(Sheet1!G$2:G$201,Optionchain!H15,Sheet1!$D$2:D$201),""))</f>
        <v>14.33</v>
      </c>
      <c r="F15" s="98">
        <f>(IFERROR(SUMIF(Sheet1!G$2:G$201,Optionchain!H15,Sheet1!$E$2:E$201),""))</f>
        <v>210.05</v>
      </c>
      <c r="G15" s="98">
        <f>(IFERROR(SUMIF(Sheet1!G$2:G$201,Optionchain!H15,Sheet1!$F$2:F$201),""))</f>
        <v>18.149999999999999</v>
      </c>
      <c r="H15" s="99">
        <f t="shared" si="4"/>
        <v>23300</v>
      </c>
      <c r="I15" s="98">
        <f>(IFERROR(SUMIF(Sheet1!G$2:G$201,Optionchain!H15,Sheet1!H$2:$H$201),""))</f>
        <v>-6.35</v>
      </c>
      <c r="J15" s="98">
        <f>(IFERROR(SUMIF(Sheet1!G$2:G$201,Optionchain!H15,Sheet1!I$2:$I$201),""))</f>
        <v>44.65</v>
      </c>
      <c r="K15" s="98">
        <f>(IFERROR(SUMIF(Sheet1!G$2:G$201,Optionchain!H15,Sheet1!J$2:$J$201),""))</f>
        <v>9.6199999999999992</v>
      </c>
      <c r="L15" s="96">
        <f>(IFERROR(SUMIF(Sheet1!G$2:G$201,Optionchain!H15,Sheet1!K$2:$K$201),"")*$D$4/100000)</f>
        <v>4618.2968000000001</v>
      </c>
      <c r="M15" s="96">
        <f>(IFERROR(SUMIF(Sheet1!G$2:G$203,Optionchain!H15,Sheet1!$L$2:L$203),"")*$D$4/100000)</f>
        <v>75.5976</v>
      </c>
      <c r="N15" s="96">
        <f>(IFERROR(SUMIF(Sheet1!G$2:G$201,Optionchain!H15,Sheet1!$M$2:M$201),"")*$D$4/100000)</f>
        <v>138.02295000000001</v>
      </c>
      <c r="O15" s="94" t="str">
        <f t="shared" si="1"/>
        <v>FRESHSHORT</v>
      </c>
      <c r="P15" s="67">
        <f t="shared" si="2"/>
        <v>4.9701104765471396</v>
      </c>
      <c r="Q15" s="74" t="s">
        <v>69</v>
      </c>
      <c r="R15" s="186">
        <f ca="1">SMALL($R$13:$S$13,1)</f>
        <v>23500</v>
      </c>
      <c r="S15" s="187"/>
      <c r="T15" s="184">
        <f ca="1">LARGE($T$13:$U$13,1)</f>
        <v>23300</v>
      </c>
      <c r="U15" s="185"/>
      <c r="V15" s="67">
        <f t="shared" si="3"/>
        <v>1.2974390401568379</v>
      </c>
      <c r="X15" s="153" t="str">
        <f>heatmap!A1</f>
        <v>SECTOR HEATMAP</v>
      </c>
      <c r="Y15" s="153"/>
      <c r="Z15" s="152"/>
    </row>
    <row r="16" spans="1:27" ht="24.95" customHeight="1" thickBot="1" x14ac:dyDescent="0.4">
      <c r="A16" s="93" t="str">
        <f t="shared" si="0"/>
        <v>FRESHLONG</v>
      </c>
      <c r="B16" s="96">
        <f>(IFERROR(SUMIF(Sheet1!G$2:G$201,Optionchain!H16,Sheet1!A$2:$A$201),"")*$D$4/100000)</f>
        <v>21.236799999999999</v>
      </c>
      <c r="C16" s="96">
        <f>(IFERROR(SUMIF(Sheet1!G$2:G$203,Optionchain!H16,Sheet1!$B$2:B$203),"")*$D$4/100000)</f>
        <v>14.62175</v>
      </c>
      <c r="D16" s="96">
        <f>(IFERROR(SUMIF(Sheet1!G$2:G$201,Optionchain!H16,Sheet1!$C$2:C$201),"")*$D$4/100000)</f>
        <v>2848.0985000000001</v>
      </c>
      <c r="E16" s="98">
        <f>(IFERROR(SUMIF(Sheet1!G$2:G$201,Optionchain!H16,Sheet1!$D$2:D$201),""))</f>
        <v>13.37</v>
      </c>
      <c r="F16" s="98">
        <f>(IFERROR(SUMIF(Sheet1!G$2:G$201,Optionchain!H16,Sheet1!$E$2:E$201),""))</f>
        <v>170.55</v>
      </c>
      <c r="G16" s="98">
        <f>(IFERROR(SUMIF(Sheet1!G$2:G$201,Optionchain!H16,Sheet1!$F$2:F$201),""))</f>
        <v>14.1</v>
      </c>
      <c r="H16" s="99">
        <f t="shared" si="4"/>
        <v>23350</v>
      </c>
      <c r="I16" s="98">
        <f>(IFERROR(SUMIF(Sheet1!G$2:G$201,Optionchain!H16,Sheet1!H$2:$H$201),""))</f>
        <v>-9.6</v>
      </c>
      <c r="J16" s="98">
        <f>(IFERROR(SUMIF(Sheet1!G$2:G$201,Optionchain!H16,Sheet1!I$2:$I$201),""))</f>
        <v>56.75</v>
      </c>
      <c r="K16" s="98">
        <f>(IFERROR(SUMIF(Sheet1!G$2:G$201,Optionchain!H16,Sheet1!J$2:$J$201),""))</f>
        <v>9.1</v>
      </c>
      <c r="L16" s="96">
        <f>(IFERROR(SUMIF(Sheet1!G$2:G$201,Optionchain!H16,Sheet1!K$2:$K$201),"")*$D$4/100000)</f>
        <v>2733.6640499999999</v>
      </c>
      <c r="M16" s="96">
        <f>(IFERROR(SUMIF(Sheet1!G$2:G$203,Optionchain!H16,Sheet1!$L$2:L$203),"")*$D$4/100000)</f>
        <v>26.689</v>
      </c>
      <c r="N16" s="96">
        <f>(IFERROR(SUMIF(Sheet1!G$2:G$201,Optionchain!H16,Sheet1!$M$2:M$201),"")*$D$4/100000)</f>
        <v>60.843249999999998</v>
      </c>
      <c r="O16" s="94" t="str">
        <f t="shared" si="1"/>
        <v>FRESHSHORT</v>
      </c>
      <c r="P16" s="67">
        <f t="shared" si="2"/>
        <v>2.8649914299706172</v>
      </c>
      <c r="Q16" s="79"/>
      <c r="R16" s="70" t="str">
        <f ca="1">IF(OR($R$12&lt;75%,$R$14&lt;($H$17-$E$4)),"STRONG",IF($R$14&gt;$R$13,"WTT","WTB"))</f>
        <v>WTB</v>
      </c>
      <c r="S16" s="70" t="str">
        <f ca="1">IF(OR($S$12&lt;75%,$S$14&lt;($H$17-$E$4)),"STRONG",IF($S$14&gt;$S$13,"WTT","WTB"))</f>
        <v>WTB</v>
      </c>
      <c r="T16" s="71" t="str">
        <f ca="1">IF(OR($T$12&lt;75%,$T$14&gt;($H$17+$E$4)),"STRONG",IF($T$14&gt;$T$13,"WTT","WTB"))</f>
        <v>STRONG</v>
      </c>
      <c r="U16" s="71" t="str">
        <f ca="1">IF(OR($U$12&lt;75%,$U$14&gt;($H$17+$E$4)),"STRONG",IF($U$14&gt;$U$13,"WTT","WTB"))</f>
        <v>WTB</v>
      </c>
      <c r="V16" s="67">
        <f t="shared" si="3"/>
        <v>0.95982075409259893</v>
      </c>
      <c r="X16" s="153" t="str">
        <f>heatmap!A2</f>
        <v>Sector</v>
      </c>
      <c r="Y16" s="153" t="str">
        <f>heatmap!B2</f>
        <v>Value</v>
      </c>
      <c r="Z16" s="173" t="str">
        <f>heatmap!C2</f>
        <v>% Change</v>
      </c>
    </row>
    <row r="17" spans="1:26" ht="24" customHeight="1" thickBot="1" x14ac:dyDescent="0.4">
      <c r="A17" s="93" t="str">
        <f t="shared" si="0"/>
        <v>FRESHLONG</v>
      </c>
      <c r="B17" s="96">
        <f>(IFERROR(SUMIF(Sheet1!G$2:G$201,Optionchain!H17,Sheet1!A$2:$A$201),"")*$D$4/100000)</f>
        <v>61.5914</v>
      </c>
      <c r="C17" s="96">
        <f>(IFERROR(SUMIF(Sheet1!G$2:G$203,Optionchain!H17,Sheet1!$B$2:B$203),"")*$D$4/100000)</f>
        <v>4.5578000000000003</v>
      </c>
      <c r="D17" s="96">
        <f>(IFERROR(SUMIF(Sheet1!G$2:G$201,Optionchain!H17,Sheet1!$C$2:C$201),"")*$D$4/100000)</f>
        <v>3875.87655</v>
      </c>
      <c r="E17" s="98">
        <f>(IFERROR(SUMIF(Sheet1!G$2:G$201,Optionchain!H17,Sheet1!$D$2:D$201),""))</f>
        <v>12.43</v>
      </c>
      <c r="F17" s="98">
        <f>(IFERROR(SUMIF(Sheet1!G$2:G$201,Optionchain!H17,Sheet1!$E$2:E$201),""))</f>
        <v>133.6</v>
      </c>
      <c r="G17" s="98">
        <f>(IFERROR(SUMIF(Sheet1!G$2:G$201,Optionchain!H17,Sheet1!$F$2:F$201),""))</f>
        <v>7.75</v>
      </c>
      <c r="H17" s="103">
        <f>ROUND($H$5/$E$4,0)*$E$4</f>
        <v>23400</v>
      </c>
      <c r="I17" s="98">
        <f>(IFERROR(SUMIF(Sheet1!G$2:G$201,Optionchain!H17,Sheet1!H$2:$H$201),""))</f>
        <v>-13.8</v>
      </c>
      <c r="J17" s="98">
        <f>(IFERROR(SUMIF(Sheet1!G$2:G$201,Optionchain!H17,Sheet1!I$2:$I$201),""))</f>
        <v>70.400000000000006</v>
      </c>
      <c r="K17" s="98">
        <f>(IFERROR(SUMIF(Sheet1!G$2:G$201,Optionchain!H17,Sheet1!J$2:$J$201),""))</f>
        <v>8.3699999999999992</v>
      </c>
      <c r="L17" s="96">
        <f>(IFERROR(SUMIF(Sheet1!G$2:G$201,Optionchain!H17,Sheet1!K$2:$K$201),"")*$D$4/100000)</f>
        <v>2796.8056999999999</v>
      </c>
      <c r="M17" s="96">
        <f>(IFERROR(SUMIF(Sheet1!G$2:G$203,Optionchain!H17,Sheet1!$L$2:L$203),"")*$D$4/100000)</f>
        <v>10.0321</v>
      </c>
      <c r="N17" s="96">
        <f>(IFERROR(SUMIF(Sheet1!G$2:G$201,Optionchain!H17,Sheet1!$M$2:M$201),"")*$D$4/100000)</f>
        <v>89.896950000000004</v>
      </c>
      <c r="O17" s="94" t="str">
        <f t="shared" si="1"/>
        <v>FRESHSHORT</v>
      </c>
      <c r="P17" s="67">
        <f t="shared" si="2"/>
        <v>1.4595698425429524</v>
      </c>
      <c r="Q17" s="79"/>
      <c r="R17" s="186" t="str">
        <f ca="1">IF($R$13&lt;&gt;$S$13, IF($R$13&lt;$S$13, UPPER(TRIM($R$16)), UPPER(TRIM($S$16))),
IF(AND(UPPER(TRIM(R16))="STRONG", UPPER(TRIM(S16))="STRONG"), "STRONG",
IF(AND(UPPER(TRIM(R16))="WTT", UPPER(TRIM(S16))="WTT"), "WTT",
IF(AND(UPPER(TRIM(R16))="WTB", UPPER(TRIM(S16))="WTB"), "WTB",
IF(OR(UPPER(TRIM(R16))="WTB", UPPER(TRIM(S16))="WTB"), "WTB",
IF(OR(AND(UPPER(TRIM(R16))="STRONG", UPPER(TRIM(S16))="WTT"), AND(UPPER(TRIM(R16))="WTT", UPPER(TRIM(S16))="STRONG")), "STRONG", ""))))))</f>
        <v>WTB</v>
      </c>
      <c r="S17" s="187"/>
      <c r="T17" s="184" t="str">
        <f ca="1">IF(T13&lt;&gt;U13, IF(T13&gt;U13, UPPER(TRIM(T16)), UPPER(TRIM(U16))),
IF(AND(UPPER(TRIM(T16))="STRONG", UPPER(TRIM(U16))="STRONG"), "STRONG",
IF(AND(UPPER(TRIM(T16))="WTT", UPPER(TRIM(U16))="WTT"), "WTT",
IF(AND(UPPER(TRIM(T16))="WTB", UPPER(TRIM(U16))="WTB"), "WTB",
IF(OR(UPPER(TRIM(T16))="WTT", UPPER(TRIM(U16))="WTT"), "WTT",
IF(OR(AND(UPPER(TRIM(T16))="STRONG", UPPER(TRIM(U16))="WTB"), AND(UPPER(TRIM(T16))="WTB", UPPER(TRIM(U16))="STRONG")), "STRONG", ""))))))</f>
        <v>STRONG</v>
      </c>
      <c r="U17" s="185"/>
      <c r="V17" s="67">
        <f t="shared" si="3"/>
        <v>0.72159308066713324</v>
      </c>
      <c r="X17" s="153" t="str">
        <f>heatmap!A3</f>
        <v>NIFTY AUTO</v>
      </c>
      <c r="Y17" s="153">
        <f>heatmap!B3</f>
        <v>27304.5</v>
      </c>
      <c r="Z17" s="174">
        <f>heatmap!C3</f>
        <v>-0.86</v>
      </c>
    </row>
    <row r="18" spans="1:26" ht="31.5" customHeight="1" thickBot="1" x14ac:dyDescent="0.4">
      <c r="A18" s="93" t="str">
        <f t="shared" si="0"/>
        <v>SHORTCOVERING</v>
      </c>
      <c r="B18" s="96">
        <f>(IFERROR(SUMIF(Sheet1!G$2:G$201,Optionchain!H18,Sheet1!A$2:$A$201),"")*$D$4/100000)</f>
        <v>40.385800000000003</v>
      </c>
      <c r="C18" s="96">
        <f>(IFERROR(SUMIF(Sheet1!G$2:G$203,Optionchain!H18,Sheet1!$B$2:B$203),"")*$D$4/100000)</f>
        <v>-9.7201000000000004</v>
      </c>
      <c r="D18" s="96">
        <f>(IFERROR(SUMIF(Sheet1!G$2:G$201,Optionchain!H18,Sheet1!$C$2:C$201),"")*$D$4/100000)</f>
        <v>2553.2110499999999</v>
      </c>
      <c r="E18" s="98">
        <f>(IFERROR(SUMIF(Sheet1!G$2:G$201,Optionchain!H18,Sheet1!$D$2:D$201),""))</f>
        <v>11.87</v>
      </c>
      <c r="F18" s="98">
        <f>(IFERROR(SUMIF(Sheet1!G$2:G$201,Optionchain!H18,Sheet1!$E$2:E$201),""))</f>
        <v>103.4</v>
      </c>
      <c r="G18" s="98">
        <f>(IFERROR(SUMIF(Sheet1!G$2:G$201,Optionchain!H18,Sheet1!$F$2:F$201),""))</f>
        <v>3.75</v>
      </c>
      <c r="H18" s="99">
        <f t="shared" ref="H18:H23" si="5">H17+$E$4</f>
        <v>23450</v>
      </c>
      <c r="I18" s="98">
        <f>(IFERROR(SUMIF(Sheet1!G$2:G$201,Optionchain!H18,Sheet1!H$2:$H$201),""))</f>
        <v>-16.05</v>
      </c>
      <c r="J18" s="98">
        <f>(IFERROR(SUMIF(Sheet1!G$2:G$201,Optionchain!H18,Sheet1!I$2:$I$201),""))</f>
        <v>90.6</v>
      </c>
      <c r="K18" s="98">
        <f>(IFERROR(SUMIF(Sheet1!G$2:G$201,Optionchain!H18,Sheet1!J$2:$J$201),""))</f>
        <v>7.85</v>
      </c>
      <c r="L18" s="96">
        <f>(IFERROR(SUMIF(Sheet1!G$2:G$201,Optionchain!H18,Sheet1!K$2:$K$201),"")*$D$4/100000)</f>
        <v>1064.20795</v>
      </c>
      <c r="M18" s="96">
        <f>(IFERROR(SUMIF(Sheet1!G$2:G$203,Optionchain!H18,Sheet1!$L$2:L$203),"")*$D$4/100000)</f>
        <v>3.8811499999999999</v>
      </c>
      <c r="N18" s="96">
        <f>(IFERROR(SUMIF(Sheet1!G$2:G$201,Optionchain!H18,Sheet1!$M$2:M$201),"")*$D$4/100000)</f>
        <v>35.482199999999999</v>
      </c>
      <c r="O18" s="94" t="str">
        <f t="shared" si="1"/>
        <v>FRESHSHORT</v>
      </c>
      <c r="P18" s="67">
        <f t="shared" si="2"/>
        <v>0.87858108543101776</v>
      </c>
      <c r="Q18" s="80"/>
      <c r="R18" s="81" t="s">
        <v>70</v>
      </c>
      <c r="S18" s="80"/>
      <c r="T18" s="81" t="s">
        <v>71</v>
      </c>
      <c r="U18" s="81">
        <f>H17</f>
        <v>23400</v>
      </c>
      <c r="V18" s="67">
        <f t="shared" si="3"/>
        <v>0.41681158711889488</v>
      </c>
      <c r="X18" s="153" t="str">
        <f>heatmap!A4</f>
        <v>NIFTY BANK</v>
      </c>
      <c r="Y18" s="153">
        <f>heatmap!B4</f>
        <v>56606.55</v>
      </c>
      <c r="Z18" s="174">
        <f>heatmap!C4</f>
        <v>0.24</v>
      </c>
    </row>
    <row r="19" spans="1:26" ht="24.95" customHeight="1" thickBot="1" x14ac:dyDescent="0.4">
      <c r="A19" s="93" t="str">
        <f t="shared" si="0"/>
        <v>LONGUNWIND</v>
      </c>
      <c r="B19" s="96">
        <f>(IFERROR(SUMIF(Sheet1!G$2:G$201,Optionchain!H19,Sheet1!A$2:$A$201),"")*$D$4/100000)</f>
        <v>92.999399999999994</v>
      </c>
      <c r="C19" s="96">
        <f>(IFERROR(SUMIF(Sheet1!G$2:G$203,Optionchain!H19,Sheet1!$B$2:B$203),"")*$D$4/100000)</f>
        <v>-24.096150000000002</v>
      </c>
      <c r="D19" s="96">
        <f>(IFERROR(SUMIF(Sheet1!G$2:G$201,Optionchain!H19,Sheet1!$C$2:C$201),"")*$D$4/100000)</f>
        <v>3950.0603999999998</v>
      </c>
      <c r="E19" s="98">
        <f>(IFERROR(SUMIF(Sheet1!G$2:G$201,Optionchain!H19,Sheet1!$D$2:D$201),""))</f>
        <v>11.19</v>
      </c>
      <c r="F19" s="98">
        <f>(IFERROR(SUMIF(Sheet1!G$2:G$201,Optionchain!H19,Sheet1!$E$2:E$201),""))</f>
        <v>75.650000000000006</v>
      </c>
      <c r="G19" s="98">
        <f>(IFERROR(SUMIF(Sheet1!G$2:G$201,Optionchain!H19,Sheet1!$F$2:F$201),""))</f>
        <v>-1.35</v>
      </c>
      <c r="H19" s="99">
        <f t="shared" si="5"/>
        <v>23500</v>
      </c>
      <c r="I19" s="98">
        <f>(IFERROR(SUMIF(Sheet1!G$2:G$201,Optionchain!H19,Sheet1!H$2:$H$201),""))</f>
        <v>-20.05</v>
      </c>
      <c r="J19" s="98">
        <f>(IFERROR(SUMIF(Sheet1!G$2:G$201,Optionchain!H19,Sheet1!I$2:$I$201),""))</f>
        <v>112.75</v>
      </c>
      <c r="K19" s="98">
        <f>(IFERROR(SUMIF(Sheet1!G$2:G$201,Optionchain!H19,Sheet1!J$2:$J$201),""))</f>
        <v>6.95</v>
      </c>
      <c r="L19" s="96">
        <f>(IFERROR(SUMIF(Sheet1!G$2:G$201,Optionchain!H19,Sheet1!K$2:$K$201),"")*$D$4/100000)</f>
        <v>938.36275000000001</v>
      </c>
      <c r="M19" s="96">
        <f>(IFERROR(SUMIF(Sheet1!G$2:G$203,Optionchain!H19,Sheet1!$L$2:L$203),"")*$D$4/100000)</f>
        <v>-19.990749999999998</v>
      </c>
      <c r="N19" s="96">
        <f>(IFERROR(SUMIF(Sheet1!G$2:G$201,Optionchain!H19,Sheet1!$M$2:M$201),"")*$D$4/100000)</f>
        <v>42.456049999999998</v>
      </c>
      <c r="O19" s="94" t="str">
        <f t="shared" si="1"/>
        <v>LONGUNWIND</v>
      </c>
      <c r="P19" s="67">
        <f t="shared" si="2"/>
        <v>0.4565196119544857</v>
      </c>
      <c r="Q19" s="80"/>
      <c r="R19" s="188"/>
      <c r="S19" s="189"/>
      <c r="T19" s="188"/>
      <c r="U19" s="189"/>
      <c r="V19" s="67">
        <f t="shared" si="3"/>
        <v>0.23755655736302159</v>
      </c>
      <c r="X19" s="153" t="str">
        <f>heatmap!A5</f>
        <v>NIFTY FIN SERVICE</v>
      </c>
      <c r="Y19" s="153">
        <f>heatmap!B5</f>
        <v>25545.4</v>
      </c>
      <c r="Z19" s="174">
        <f>heatmap!C5</f>
        <v>0.1</v>
      </c>
    </row>
    <row r="20" spans="1:26" ht="24.95" customHeight="1" thickBot="1" x14ac:dyDescent="0.4">
      <c r="A20" s="93" t="str">
        <f t="shared" si="0"/>
        <v>FRESHSHORT</v>
      </c>
      <c r="B20" s="96">
        <f>(IFERROR(SUMIF(Sheet1!G$2:G$201,Optionchain!H20,Sheet1!A$2:$A$201),"")*$D$4/100000)</f>
        <v>48.807200000000002</v>
      </c>
      <c r="C20" s="96">
        <f>(IFERROR(SUMIF(Sheet1!G$2:G$203,Optionchain!H20,Sheet1!$B$2:B$203),"")*$D$4/100000)</f>
        <v>1.15635</v>
      </c>
      <c r="D20" s="96">
        <f>(IFERROR(SUMIF(Sheet1!G$2:G$201,Optionchain!H20,Sheet1!$C$2:C$201),"")*$D$4/100000)</f>
        <v>1907.2079000000001</v>
      </c>
      <c r="E20" s="98">
        <f>(IFERROR(SUMIF(Sheet1!G$2:G$201,Optionchain!H20,Sheet1!$D$2:D$201),""))</f>
        <v>10.78</v>
      </c>
      <c r="F20" s="98">
        <f>(IFERROR(SUMIF(Sheet1!G$2:G$201,Optionchain!H20,Sheet1!$E$2:E$201),""))</f>
        <v>54.35</v>
      </c>
      <c r="G20" s="98">
        <f>(IFERROR(SUMIF(Sheet1!G$2:G$201,Optionchain!H20,Sheet1!$F$2:F$201),""))</f>
        <v>-4.05</v>
      </c>
      <c r="H20" s="99">
        <f t="shared" si="5"/>
        <v>23550</v>
      </c>
      <c r="I20" s="98">
        <f>(IFERROR(SUMIF(Sheet1!G$2:G$201,Optionchain!H20,Sheet1!H$2:$H$201),""))</f>
        <v>-24.45</v>
      </c>
      <c r="J20" s="98">
        <f>(IFERROR(SUMIF(Sheet1!G$2:G$201,Optionchain!H20,Sheet1!I$2:$I$201),""))</f>
        <v>141</v>
      </c>
      <c r="K20" s="98">
        <f>(IFERROR(SUMIF(Sheet1!G$2:G$201,Optionchain!H20,Sheet1!J$2:$J$201),""))</f>
        <v>5.83</v>
      </c>
      <c r="L20" s="96">
        <f>(IFERROR(SUMIF(Sheet1!G$2:G$201,Optionchain!H20,Sheet1!K$2:$K$201),"")*$D$4/100000)</f>
        <v>184.09755000000001</v>
      </c>
      <c r="M20" s="96">
        <f>(IFERROR(SUMIF(Sheet1!G$2:G$203,Optionchain!H20,Sheet1!$L$2:L$203),"")*$D$4/100000)</f>
        <v>-4.84185</v>
      </c>
      <c r="N20" s="96">
        <f>(IFERROR(SUMIF(Sheet1!G$2:G$201,Optionchain!H20,Sheet1!$M$2:M$201),"")*$D$4/100000)</f>
        <v>9.2033500000000004</v>
      </c>
      <c r="O20" s="94" t="str">
        <f t="shared" si="1"/>
        <v>LONGUNWIND</v>
      </c>
      <c r="P20" s="67">
        <f t="shared" si="2"/>
        <v>0.18856541657788195</v>
      </c>
      <c r="Q20" s="80"/>
      <c r="R20" s="81" t="s">
        <v>72</v>
      </c>
      <c r="S20" s="81" t="s">
        <v>73</v>
      </c>
      <c r="T20" s="81" t="s">
        <v>72</v>
      </c>
      <c r="U20" s="81" t="s">
        <v>73</v>
      </c>
      <c r="V20" s="67">
        <f t="shared" si="3"/>
        <v>9.6527258512299582E-2</v>
      </c>
      <c r="X20" s="153" t="str">
        <f>heatmap!A6</f>
        <v>NIFTY FINSRV25 50</v>
      </c>
      <c r="Y20" s="153">
        <f>heatmap!B6</f>
        <v>27625.9</v>
      </c>
      <c r="Z20" s="174">
        <f>heatmap!C6</f>
        <v>0.04</v>
      </c>
    </row>
    <row r="21" spans="1:26" ht="24.95" customHeight="1" thickBot="1" x14ac:dyDescent="0.4">
      <c r="A21" s="93" t="str">
        <f t="shared" si="0"/>
        <v>LONGUNWIND</v>
      </c>
      <c r="B21" s="96">
        <f>(IFERROR(SUMIF(Sheet1!G$2:G$201,Optionchain!H21,Sheet1!A$2:$A$201),"")*$D$4/100000)</f>
        <v>79.028949999999995</v>
      </c>
      <c r="C21" s="96">
        <f>(IFERROR(SUMIF(Sheet1!G$2:G$203,Optionchain!H21,Sheet1!$B$2:B$203),"")*$D$4/100000)</f>
        <v>-3.2870499999999998</v>
      </c>
      <c r="D21" s="96">
        <f>(IFERROR(SUMIF(Sheet1!G$2:G$201,Optionchain!H21,Sheet1!$C$2:C$201),"")*$D$4/100000)</f>
        <v>2417.0425500000001</v>
      </c>
      <c r="E21" s="98">
        <f>(IFERROR(SUMIF(Sheet1!G$2:G$201,Optionchain!H21,Sheet1!$D$2:D$201),""))</f>
        <v>10.46</v>
      </c>
      <c r="F21" s="98">
        <f>(IFERROR(SUMIF(Sheet1!G$2:G$201,Optionchain!H21,Sheet1!$E$2:E$201),""))</f>
        <v>37.700000000000003</v>
      </c>
      <c r="G21" s="98">
        <f>(IFERROR(SUMIF(Sheet1!G$2:G$201,Optionchain!H21,Sheet1!$F$2:F$201),""))</f>
        <v>-6.15</v>
      </c>
      <c r="H21" s="99">
        <f t="shared" si="5"/>
        <v>23600</v>
      </c>
      <c r="I21" s="98">
        <f>(IFERROR(SUMIF(Sheet1!G$2:G$201,Optionchain!H21,Sheet1!H$2:$H$201),""))</f>
        <v>-24.7</v>
      </c>
      <c r="J21" s="98">
        <f>(IFERROR(SUMIF(Sheet1!G$2:G$201,Optionchain!H21,Sheet1!I$2:$I$201),""))</f>
        <v>175</v>
      </c>
      <c r="K21" s="98">
        <f>(IFERROR(SUMIF(Sheet1!G$2:G$201,Optionchain!H21,Sheet1!J$2:$J$201),""))</f>
        <v>0</v>
      </c>
      <c r="L21" s="96">
        <f>(IFERROR(SUMIF(Sheet1!G$2:G$201,Optionchain!H21,Sheet1!K$2:$K$201),"")*$D$4/100000)</f>
        <v>212.06184999999999</v>
      </c>
      <c r="M21" s="96">
        <f>(IFERROR(SUMIF(Sheet1!G$2:G$203,Optionchain!H21,Sheet1!$L$2:L$203),"")*$D$4/100000)</f>
        <v>-8.7529000000000003</v>
      </c>
      <c r="N21" s="96">
        <f>(IFERROR(SUMIF(Sheet1!G$2:G$201,Optionchain!H21,Sheet1!$M$2:M$201),"")*$D$4/100000)</f>
        <v>13.907400000000001</v>
      </c>
      <c r="O21" s="94" t="str">
        <f t="shared" si="1"/>
        <v>LONGUNWIND</v>
      </c>
      <c r="P21" s="67">
        <f t="shared" si="2"/>
        <v>0.17597854963276119</v>
      </c>
      <c r="Q21" s="80"/>
      <c r="R21" s="81">
        <v>24000</v>
      </c>
      <c r="S21" s="81">
        <v>127</v>
      </c>
      <c r="T21" s="81">
        <v>24050</v>
      </c>
      <c r="U21" s="81">
        <v>123.19999999999999</v>
      </c>
      <c r="V21" s="67">
        <f t="shared" si="3"/>
        <v>8.7736084745384385E-2</v>
      </c>
      <c r="X21" s="153" t="str">
        <f>heatmap!A7</f>
        <v>NIFTY FMCG</v>
      </c>
      <c r="Y21" s="153">
        <f>heatmap!B7</f>
        <v>45053.75</v>
      </c>
      <c r="Z21" s="174">
        <f>heatmap!C7</f>
        <v>-0.28999999999999998</v>
      </c>
    </row>
    <row r="22" spans="1:26" ht="24.95" customHeight="1" thickBot="1" x14ac:dyDescent="0.4">
      <c r="A22" s="93" t="str">
        <f t="shared" si="0"/>
        <v>LONGUNWIND</v>
      </c>
      <c r="B22" s="96">
        <f>(IFERROR(SUMIF(Sheet1!G$2:G$201,Optionchain!H22,Sheet1!A$2:$A$201),"")*$D$4/100000)</f>
        <v>49.737349999999999</v>
      </c>
      <c r="C22" s="96">
        <f>(IFERROR(SUMIF(Sheet1!G$2:G$203,Optionchain!H22,Sheet1!$B$2:B$203),"")*$D$4/100000)</f>
        <v>-1.42415</v>
      </c>
      <c r="D22" s="96">
        <f>(IFERROR(SUMIF(Sheet1!G$2:G$201,Optionchain!H22,Sheet1!$C$2:C$201),"")*$D$4/100000)</f>
        <v>1392.4742000000001</v>
      </c>
      <c r="E22" s="98">
        <f>(IFERROR(SUMIF(Sheet1!G$2:G$201,Optionchain!H22,Sheet1!$D$2:D$201),""))</f>
        <v>10.220000000000001</v>
      </c>
      <c r="F22" s="98">
        <f>(IFERROR(SUMIF(Sheet1!G$2:G$201,Optionchain!H22,Sheet1!$E$2:E$201),""))</f>
        <v>25.35</v>
      </c>
      <c r="G22" s="98">
        <f>(IFERROR(SUMIF(Sheet1!G$2:G$201,Optionchain!H22,Sheet1!$F$2:F$201),""))</f>
        <v>-7.1</v>
      </c>
      <c r="H22" s="99">
        <f t="shared" si="5"/>
        <v>23650</v>
      </c>
      <c r="I22" s="98">
        <f>(IFERROR(SUMIF(Sheet1!G$2:G$201,Optionchain!H22,Sheet1!H$2:$H$201),""))</f>
        <v>-24.35</v>
      </c>
      <c r="J22" s="98">
        <f>(IFERROR(SUMIF(Sheet1!G$2:G$201,Optionchain!H22,Sheet1!I$2:$I$201),""))</f>
        <v>215.4</v>
      </c>
      <c r="K22" s="98">
        <f>(IFERROR(SUMIF(Sheet1!G$2:G$201,Optionchain!H22,Sheet1!J$2:$J$201),""))</f>
        <v>0</v>
      </c>
      <c r="L22" s="96">
        <f>(IFERROR(SUMIF(Sheet1!G$2:G$201,Optionchain!H22,Sheet1!K$2:$K$201),"")*$D$4/100000)</f>
        <v>45.390799999999999</v>
      </c>
      <c r="M22" s="96">
        <f>(IFERROR(SUMIF(Sheet1!G$2:G$203,Optionchain!H22,Sheet1!$L$2:L$203),"")*$D$4/100000)</f>
        <v>-2.7351999999999999</v>
      </c>
      <c r="N22" s="96">
        <f>(IFERROR(SUMIF(Sheet1!G$2:G$201,Optionchain!H22,Sheet1!$M$2:M$201),"")*$D$4/100000)</f>
        <v>5.2929500000000003</v>
      </c>
      <c r="O22" s="94" t="str">
        <f t="shared" si="1"/>
        <v>LONGUNWIND</v>
      </c>
      <c r="P22" s="67">
        <f t="shared" si="2"/>
        <v>0.1064180138266313</v>
      </c>
      <c r="Q22" s="80"/>
      <c r="R22" s="81">
        <v>23950</v>
      </c>
      <c r="S22" s="81">
        <v>161.75</v>
      </c>
      <c r="T22" s="81">
        <v>24100</v>
      </c>
      <c r="U22" s="81">
        <v>131.15</v>
      </c>
      <c r="V22" s="67">
        <f t="shared" si="3"/>
        <v>3.2597228731419223E-2</v>
      </c>
      <c r="X22" s="153" t="str">
        <f>heatmap!A8</f>
        <v>NIFTY IT</v>
      </c>
      <c r="Y22" s="153">
        <f>heatmap!B8</f>
        <v>28921.5</v>
      </c>
      <c r="Z22" s="174">
        <f>heatmap!C8</f>
        <v>0.11</v>
      </c>
    </row>
    <row r="23" spans="1:26" ht="24.95" customHeight="1" thickBot="1" x14ac:dyDescent="0.4">
      <c r="A23" s="93" t="str">
        <f t="shared" si="0"/>
        <v>FRESHSHORT</v>
      </c>
      <c r="B23" s="96">
        <f>(IFERROR(SUMIF(Sheet1!G$2:G$201,Optionchain!H23,Sheet1!A$2:$A$201),"")*$D$4/100000)</f>
        <v>100.399</v>
      </c>
      <c r="C23" s="96">
        <f>(IFERROR(SUMIF(Sheet1!G$2:G$203,Optionchain!H23,Sheet1!$B$2:B$203),"")*$D$4/100000)</f>
        <v>9.0584000000000007</v>
      </c>
      <c r="D23" s="96">
        <f>(IFERROR(SUMIF(Sheet1!G$2:G$201,Optionchain!H23,Sheet1!$C$2:C$201),"")*$D$4/100000)</f>
        <v>1983.3021000000001</v>
      </c>
      <c r="E23" s="98">
        <f>(IFERROR(SUMIF(Sheet1!G$2:G$201,Optionchain!H23,Sheet1!$D$2:D$201),""))</f>
        <v>10.119999999999999</v>
      </c>
      <c r="F23" s="98">
        <f>(IFERROR(SUMIF(Sheet1!G$2:G$201,Optionchain!H23,Sheet1!$E$2:E$201),""))</f>
        <v>16.899999999999999</v>
      </c>
      <c r="G23" s="98">
        <f>(IFERROR(SUMIF(Sheet1!G$2:G$201,Optionchain!H23,Sheet1!$F$2:F$201),""))</f>
        <v>-7.45</v>
      </c>
      <c r="H23" s="99">
        <f t="shared" si="5"/>
        <v>23700</v>
      </c>
      <c r="I23" s="98">
        <f>(IFERROR(SUMIF(Sheet1!G$2:G$201,Optionchain!H23,Sheet1!H$2:$H$201),""))</f>
        <v>-29.45</v>
      </c>
      <c r="J23" s="98">
        <f>(IFERROR(SUMIF(Sheet1!G$2:G$201,Optionchain!H23,Sheet1!I$2:$I$201),""))</f>
        <v>251.1</v>
      </c>
      <c r="K23" s="98">
        <f>(IFERROR(SUMIF(Sheet1!G$2:G$201,Optionchain!H23,Sheet1!J$2:$J$201),""))</f>
        <v>0</v>
      </c>
      <c r="L23" s="96">
        <f>(IFERROR(SUMIF(Sheet1!G$2:G$201,Optionchain!H23,Sheet1!K$2:$K$201),"")*$D$4/100000)</f>
        <v>69.040400000000005</v>
      </c>
      <c r="M23" s="96">
        <f>(IFERROR(SUMIF(Sheet1!G$2:G$203,Optionchain!H23,Sheet1!$L$2:L$203),"")*$D$4/100000)</f>
        <v>-7.0278</v>
      </c>
      <c r="N23" s="96">
        <f>(IFERROR(SUMIF(Sheet1!G$2:G$201,Optionchain!H23,Sheet1!$M$2:M$201),"")*$D$4/100000)</f>
        <v>15.00915</v>
      </c>
      <c r="O23" s="94" t="str">
        <f t="shared" si="1"/>
        <v>LONGUNWIND</v>
      </c>
      <c r="P23" s="67">
        <f t="shared" si="2"/>
        <v>0.14949501489058656</v>
      </c>
      <c r="Q23" s="80"/>
      <c r="R23" s="81">
        <v>23900</v>
      </c>
      <c r="S23" s="81">
        <v>176.6</v>
      </c>
      <c r="T23" s="81">
        <v>24150</v>
      </c>
      <c r="U23" s="81">
        <v>153.5</v>
      </c>
      <c r="V23" s="67">
        <f t="shared" si="3"/>
        <v>3.4810833911787825E-2</v>
      </c>
      <c r="X23" s="153" t="str">
        <f>heatmap!A9</f>
        <v>NIFTY MEDIA</v>
      </c>
      <c r="Y23" s="153">
        <f>heatmap!B9</f>
        <v>1537.2</v>
      </c>
      <c r="Z23" s="174">
        <f>heatmap!C9</f>
        <v>0.16</v>
      </c>
    </row>
    <row r="24" spans="1:26" ht="24.95" customHeight="1" thickBot="1" x14ac:dyDescent="0.4">
      <c r="A24" s="93" t="str">
        <f t="shared" si="0"/>
        <v>FRESHSHORT</v>
      </c>
      <c r="B24" s="96">
        <f>(IFERROR(SUMIF(Sheet1!G$2:G$201,Optionchain!H24,Sheet1!A$2:$A$201),"")*$D$4/100000)</f>
        <v>54.0319</v>
      </c>
      <c r="C24" s="96">
        <f>(IFERROR(SUMIF(Sheet1!G$2:G$203,Optionchain!H24,Sheet1!$B$2:B$203),"")*$D$4/100000)</f>
        <v>3.2526000000000002</v>
      </c>
      <c r="D24" s="96">
        <f>(IFERROR(SUMIF(Sheet1!G$2:G$201,Optionchain!H24,Sheet1!$C$2:C$201),"")*$D$4/100000)</f>
        <v>1181.2008000000001</v>
      </c>
      <c r="E24" s="98">
        <f>(IFERROR(SUMIF(Sheet1!G$2:G$201,Optionchain!H24,Sheet1!$D$2:D$201),""))</f>
        <v>9.98</v>
      </c>
      <c r="F24" s="98">
        <f>(IFERROR(SUMIF(Sheet1!G$2:G$201,Optionchain!H24,Sheet1!$E$2:E$201),""))</f>
        <v>10.65</v>
      </c>
      <c r="G24" s="98">
        <f>(IFERROR(SUMIF(Sheet1!G$2:G$201,Optionchain!H24,Sheet1!$F$2:F$201),""))</f>
        <v>-7.85</v>
      </c>
      <c r="H24" s="99">
        <f>H23+$E$4</f>
        <v>23750</v>
      </c>
      <c r="I24" s="98">
        <f>(IFERROR(SUMIF(Sheet1!G$2:G$201,Optionchain!H24,Sheet1!H$2:$H$201),""))</f>
        <v>-23</v>
      </c>
      <c r="J24" s="98">
        <f>(IFERROR(SUMIF(Sheet1!G$2:G$201,Optionchain!H24,Sheet1!I$2:$I$201),""))</f>
        <v>302.3</v>
      </c>
      <c r="K24" s="98">
        <f>(IFERROR(SUMIF(Sheet1!G$2:G$201,Optionchain!H24,Sheet1!J$2:$J$201),""))</f>
        <v>0</v>
      </c>
      <c r="L24" s="96">
        <f>(IFERROR(SUMIF(Sheet1!G$2:G$201,Optionchain!H24,Sheet1!K$2:$K$201),"")*$D$4/100000)</f>
        <v>22.10585</v>
      </c>
      <c r="M24" s="96">
        <f>(IFERROR(SUMIF(Sheet1!G$2:G$203,Optionchain!H24,Sheet1!$L$2:L$203),"")*$D$4/100000)</f>
        <v>-4.7768499999999996</v>
      </c>
      <c r="N24" s="96">
        <f>(IFERROR(SUMIF(Sheet1!G$2:G$201,Optionchain!H24,Sheet1!$M$2:M$201),"")*$D$4/100000)</f>
        <v>4.4082999999999997</v>
      </c>
      <c r="O24" s="94" t="str">
        <f t="shared" si="1"/>
        <v>LONGUNWIND</v>
      </c>
      <c r="P24" s="67">
        <f t="shared" si="2"/>
        <v>8.158698842720688E-2</v>
      </c>
      <c r="Q24" s="80"/>
      <c r="R24" s="80"/>
      <c r="S24" s="80"/>
      <c r="T24" s="80"/>
      <c r="U24" s="80"/>
      <c r="V24" s="67">
        <f t="shared" si="3"/>
        <v>1.8714726573161818E-2</v>
      </c>
      <c r="X24" s="153" t="str">
        <f>heatmap!A10</f>
        <v>NIFTY METAL</v>
      </c>
      <c r="Y24" s="153">
        <f>heatmap!B10</f>
        <v>12999.05</v>
      </c>
      <c r="Z24" s="174">
        <f>heatmap!C10</f>
        <v>-2.2999999999999998</v>
      </c>
    </row>
    <row r="25" spans="1:26" ht="24.95" customHeight="1" thickBot="1" x14ac:dyDescent="0.4">
      <c r="A25" s="93" t="str">
        <f t="shared" si="0"/>
        <v>FRESHSHORT</v>
      </c>
      <c r="B25" s="96">
        <f>(IFERROR(SUMIF(Sheet1!G$2:G$201,Optionchain!H25,Sheet1!A$2:$A$201),"")*$D$4/100000)</f>
        <v>115.93985000000001</v>
      </c>
      <c r="C25" s="96">
        <f>(IFERROR(SUMIF(Sheet1!G$2:G$203,Optionchain!H25,Sheet1!$B$2:B$203),"")*$D$4/100000)</f>
        <v>20.617999999999999</v>
      </c>
      <c r="D25" s="96">
        <f>(IFERROR(SUMIF(Sheet1!G$2:G$201,Optionchain!H25,Sheet1!$C$2:C$201),"")*$D$4/100000)</f>
        <v>1641.68355</v>
      </c>
      <c r="E25" s="98">
        <f>(IFERROR(SUMIF(Sheet1!G$2:G$201,Optionchain!H25,Sheet1!$D$2:D$201),""))</f>
        <v>10.07</v>
      </c>
      <c r="F25" s="98">
        <f>(IFERROR(SUMIF(Sheet1!G$2:G$201,Optionchain!H25,Sheet1!$E$2:E$201),""))</f>
        <v>7.1</v>
      </c>
      <c r="G25" s="98">
        <f>(IFERROR(SUMIF(Sheet1!G$2:G$201,Optionchain!H25,Sheet1!$F$2:F$201),""))</f>
        <v>-6.75</v>
      </c>
      <c r="H25" s="99">
        <f>H24+$E$4</f>
        <v>23800</v>
      </c>
      <c r="I25" s="98">
        <f>(IFERROR(SUMIF(Sheet1!G$2:G$201,Optionchain!H25,Sheet1!H$2:$H$201),""))</f>
        <v>-29.6</v>
      </c>
      <c r="J25" s="98">
        <f>(IFERROR(SUMIF(Sheet1!G$2:G$201,Optionchain!H25,Sheet1!I$2:$I$201),""))</f>
        <v>345</v>
      </c>
      <c r="K25" s="98">
        <f>(IFERROR(SUMIF(Sheet1!G$2:G$201,Optionchain!H25,Sheet1!J$2:$J$201),""))</f>
        <v>0</v>
      </c>
      <c r="L25" s="96">
        <f>(IFERROR(SUMIF(Sheet1!G$2:G$201,Optionchain!H25,Sheet1!K$2:$K$201),"")*$D$4/100000)</f>
        <v>33.637500000000003</v>
      </c>
      <c r="M25" s="96">
        <f>(IFERROR(SUMIF(Sheet1!G$2:G$203,Optionchain!H25,Sheet1!$L$2:L$203),"")*$D$4/100000)</f>
        <v>-6.4902499999999996</v>
      </c>
      <c r="N25" s="96">
        <f>(IFERROR(SUMIF(Sheet1!G$2:G$201,Optionchain!H25,Sheet1!$M$2:M$201),"")*$D$4/100000)</f>
        <v>10.31875</v>
      </c>
      <c r="O25" s="94" t="str">
        <f t="shared" si="1"/>
        <v>LONGUNWIND</v>
      </c>
      <c r="P25" s="67">
        <f t="shared" si="2"/>
        <v>8.9000891410502936E-2</v>
      </c>
      <c r="Q25" s="82"/>
      <c r="R25" s="82"/>
      <c r="S25" s="82"/>
      <c r="T25" s="82"/>
      <c r="U25" s="82"/>
      <c r="V25" s="67">
        <f t="shared" si="3"/>
        <v>2.0489636994900754E-2</v>
      </c>
      <c r="X25" s="153" t="str">
        <f>heatmap!A11</f>
        <v>NIFTY PHARMA</v>
      </c>
      <c r="Y25" s="153">
        <f>heatmap!B11</f>
        <v>26532.400000000001</v>
      </c>
      <c r="Z25" s="174">
        <f>heatmap!C11</f>
        <v>-0.09</v>
      </c>
    </row>
    <row r="26" spans="1:26" ht="24.95" customHeight="1" thickBot="1" x14ac:dyDescent="0.4">
      <c r="A26" s="93" t="str">
        <f t="shared" si="0"/>
        <v>LONGUNWIND</v>
      </c>
      <c r="B26" s="96">
        <f>(IFERROR(SUMIF(Sheet1!G$2:G$201,Optionchain!H26,Sheet1!A$2:$A$201),"")*$D$4/100000)</f>
        <v>30.117750000000001</v>
      </c>
      <c r="C26" s="96">
        <f>(IFERROR(SUMIF(Sheet1!G$2:G$203,Optionchain!H26,Sheet1!$B$2:B$203),"")*$D$4/100000)</f>
        <v>-6.4135499999999999</v>
      </c>
      <c r="D26" s="96">
        <f>(IFERROR(SUMIF(Sheet1!G$2:G$201,Optionchain!H26,Sheet1!$C$2:C$201),"")*$D$4/100000)</f>
        <v>902.73884999999996</v>
      </c>
      <c r="E26" s="98">
        <f>(IFERROR(SUMIF(Sheet1!G$2:G$201,Optionchain!H26,Sheet1!$D$2:D$201),""))</f>
        <v>10.47</v>
      </c>
      <c r="F26" s="98">
        <f>(IFERROR(SUMIF(Sheet1!G$2:G$201,Optionchain!H26,Sheet1!$E$2:E$201),""))</f>
        <v>5.4</v>
      </c>
      <c r="G26" s="98">
        <f>(IFERROR(SUMIF(Sheet1!G$2:G$201,Optionchain!H26,Sheet1!$F$2:F$201),""))</f>
        <v>-5.4</v>
      </c>
      <c r="H26" s="99">
        <f>H25+$E$4</f>
        <v>23850</v>
      </c>
      <c r="I26" s="98">
        <f>(IFERROR(SUMIF(Sheet1!G$2:G$201,Optionchain!H26,Sheet1!H$2:$H$201),""))</f>
        <v>-21.8</v>
      </c>
      <c r="J26" s="98">
        <f>(IFERROR(SUMIF(Sheet1!G$2:G$201,Optionchain!H26,Sheet1!I$2:$I$201),""))</f>
        <v>393.5</v>
      </c>
      <c r="K26" s="98">
        <f>(IFERROR(SUMIF(Sheet1!G$2:G$201,Optionchain!H26,Sheet1!J$2:$J$201),""))</f>
        <v>0</v>
      </c>
      <c r="L26" s="96">
        <f>(IFERROR(SUMIF(Sheet1!G$2:G$201,Optionchain!H26,Sheet1!K$2:$K$201),"")*$D$4/100000)</f>
        <v>4.6533499999999997</v>
      </c>
      <c r="M26" s="96">
        <f>(IFERROR(SUMIF(Sheet1!G$2:G$203,Optionchain!H26,Sheet1!$L$2:L$203),"")*$D$4/100000)</f>
        <v>-1.0087999999999999</v>
      </c>
      <c r="N26" s="96">
        <f>(IFERROR(SUMIF(Sheet1!G$2:G$201,Optionchain!H26,Sheet1!$M$2:M$201),"")*$D$4/100000)</f>
        <v>2.1749000000000001</v>
      </c>
      <c r="O26" s="94" t="str">
        <f t="shared" si="1"/>
        <v>LONGUNWIND</v>
      </c>
      <c r="P26" s="67">
        <f t="shared" si="2"/>
        <v>7.2213229739937407E-2</v>
      </c>
      <c r="Q26" s="83" t="s">
        <v>74</v>
      </c>
      <c r="R26" s="82"/>
      <c r="S26" s="82"/>
      <c r="T26" s="82"/>
      <c r="U26" s="82"/>
      <c r="V26" s="67">
        <f t="shared" si="3"/>
        <v>5.1547022707619152E-3</v>
      </c>
      <c r="X26" s="153" t="str">
        <f>heatmap!A12</f>
        <v>NIFTY PSU BANK</v>
      </c>
      <c r="Y26" s="153">
        <f>heatmap!B12</f>
        <v>8349.9</v>
      </c>
      <c r="Z26" s="174">
        <f>heatmap!C12</f>
        <v>-0.62</v>
      </c>
    </row>
    <row r="27" spans="1:26" ht="24.95" customHeight="1" thickBot="1" x14ac:dyDescent="0.4">
      <c r="A27" s="93" t="str">
        <f t="shared" si="0"/>
        <v>LONGUNWIND</v>
      </c>
      <c r="B27" s="96">
        <f>(IFERROR(SUMIF(Sheet1!G$2:G$201,Optionchain!H27,Sheet1!A$2:$A$201),"")*$D$4/100000)</f>
        <v>69.046250000000001</v>
      </c>
      <c r="C27" s="96">
        <f>(IFERROR(SUMIF(Sheet1!G$2:G$203,Optionchain!H27,Sheet1!$B$2:B$203),"")*$D$4/100000)</f>
        <v>-11.86835</v>
      </c>
      <c r="D27" s="96">
        <f>(IFERROR(SUMIF(Sheet1!G$2:G$201,Optionchain!H27,Sheet1!$C$2:C$201),"")*$D$4/100000)</f>
        <v>1184.40725</v>
      </c>
      <c r="E27" s="98">
        <f>(IFERROR(SUMIF(Sheet1!G$2:G$201,Optionchain!H27,Sheet1!$D$2:D$201),""))</f>
        <v>10.89</v>
      </c>
      <c r="F27" s="98">
        <f>(IFERROR(SUMIF(Sheet1!G$2:G$201,Optionchain!H27,Sheet1!$E$2:E$201),""))</f>
        <v>4.2</v>
      </c>
      <c r="G27" s="98">
        <f>(IFERROR(SUMIF(Sheet1!G$2:G$201,Optionchain!H27,Sheet1!$F$2:F$201),""))</f>
        <v>-4.3499999999999996</v>
      </c>
      <c r="H27" s="99">
        <f>H26+$E$4</f>
        <v>23900</v>
      </c>
      <c r="I27" s="98">
        <f>(IFERROR(SUMIF(Sheet1!G$2:G$201,Optionchain!H27,Sheet1!H$2:$H$201),""))</f>
        <v>-15.15</v>
      </c>
      <c r="J27" s="98">
        <f>(IFERROR(SUMIF(Sheet1!G$2:G$201,Optionchain!H27,Sheet1!I$2:$I$201),""))</f>
        <v>442</v>
      </c>
      <c r="K27" s="98">
        <f>(IFERROR(SUMIF(Sheet1!G$2:G$201,Optionchain!H27,Sheet1!J$2:$J$201),""))</f>
        <v>0</v>
      </c>
      <c r="L27" s="96">
        <f>(IFERROR(SUMIF(Sheet1!G$2:G$201,Optionchain!H27,Sheet1!K$2:$K$201),"")*$D$4/100000)</f>
        <v>13.8346</v>
      </c>
      <c r="M27" s="96">
        <f>(IFERROR(SUMIF(Sheet1!G$2:G$203,Optionchain!H27,Sheet1!$L$2:L$203),"")*$D$4/100000)</f>
        <v>-4.4343000000000004</v>
      </c>
      <c r="N27" s="96">
        <f>(IFERROR(SUMIF(Sheet1!G$2:G$201,Optionchain!H27,Sheet1!$M$2:M$201),"")*$D$4/100000)</f>
        <v>11.14165</v>
      </c>
      <c r="O27" s="94" t="str">
        <f t="shared" si="1"/>
        <v>LONGUNWIND</v>
      </c>
      <c r="P27" s="67">
        <f t="shared" si="2"/>
        <v>0.16136502706519182</v>
      </c>
      <c r="Q27" s="82"/>
      <c r="R27" s="82"/>
      <c r="S27" s="82"/>
      <c r="T27" s="82"/>
      <c r="U27" s="82"/>
      <c r="V27" s="67">
        <f t="shared" si="3"/>
        <v>1.1680610702104365E-2</v>
      </c>
      <c r="X27" s="153" t="str">
        <f>heatmap!A13</f>
        <v>NIFTY REALTY</v>
      </c>
      <c r="Y27" s="153">
        <f>heatmap!B13</f>
        <v>848.5</v>
      </c>
      <c r="Z27" s="174">
        <f>heatmap!C13</f>
        <v>-2.7</v>
      </c>
    </row>
    <row r="28" spans="1:26" ht="24.95" customHeight="1" x14ac:dyDescent="0.35">
      <c r="A28" s="54" t="s">
        <v>75</v>
      </c>
      <c r="B28" s="96">
        <f>SUM(B8:B27)</f>
        <v>828.79224999999997</v>
      </c>
      <c r="C28" s="96">
        <f>SUM(C8:C27)</f>
        <v>41.136549999999993</v>
      </c>
      <c r="D28" s="96">
        <f>SUM(D8:D27)</f>
        <v>32855.509700000002</v>
      </c>
      <c r="E28" s="98">
        <f>AVERAGE(E15:E19)</f>
        <v>12.637999999999998</v>
      </c>
      <c r="F28" s="106"/>
      <c r="G28" s="107"/>
      <c r="H28" s="108" t="s">
        <v>76</v>
      </c>
      <c r="I28" s="109"/>
      <c r="J28" s="109"/>
      <c r="K28" s="107">
        <f>AVERAGE(K15:K19)</f>
        <v>8.3780000000000001</v>
      </c>
      <c r="L28" s="96">
        <f>SUM(L8:L27)</f>
        <v>25037.895349999999</v>
      </c>
      <c r="M28" s="96">
        <f>SUM(M8:M27)</f>
        <v>227.82694999999995</v>
      </c>
      <c r="N28" s="96">
        <f>SUM(N8:N27)</f>
        <v>941.7551000000002</v>
      </c>
      <c r="O28" s="55"/>
      <c r="P28" s="84"/>
      <c r="Q28" s="85"/>
      <c r="R28" s="85"/>
      <c r="S28" s="85"/>
      <c r="T28" s="85"/>
      <c r="U28" s="85"/>
      <c r="V28" s="85"/>
      <c r="X28" s="153" t="str">
        <f>heatmap!A14</f>
        <v>NIFTY PVT BANK</v>
      </c>
      <c r="Y28" s="153">
        <f>heatmap!B14</f>
        <v>27436</v>
      </c>
      <c r="Z28" s="174">
        <f>heatmap!C14</f>
        <v>0.48</v>
      </c>
    </row>
    <row r="29" spans="1:26" ht="24.95" customHeight="1" x14ac:dyDescent="0.35">
      <c r="F29" s="110"/>
      <c r="G29" s="110"/>
      <c r="H29" s="110"/>
      <c r="I29" s="111"/>
      <c r="J29" s="110"/>
      <c r="K29" s="110"/>
      <c r="X29" s="153" t="str">
        <f>heatmap!A15</f>
        <v>NIFTY HEALTHCARE</v>
      </c>
      <c r="Y29" s="153">
        <f>heatmap!B15</f>
        <v>16492.099999999999</v>
      </c>
      <c r="Z29" s="174">
        <f>heatmap!C15</f>
        <v>-0.16</v>
      </c>
    </row>
    <row r="30" spans="1:26" ht="24.95" customHeight="1" x14ac:dyDescent="0.35">
      <c r="F30" s="110"/>
      <c r="G30" s="110"/>
      <c r="H30" s="110"/>
      <c r="I30" s="112"/>
      <c r="J30" s="110"/>
      <c r="K30" s="110"/>
      <c r="X30" s="153" t="str">
        <f>heatmap!A16</f>
        <v>NIFTY CONSR DURBL</v>
      </c>
      <c r="Y30" s="153">
        <f>heatmap!B16</f>
        <v>38900.800000000003</v>
      </c>
      <c r="Z30" s="174">
        <f>heatmap!C16</f>
        <v>-0.3</v>
      </c>
    </row>
    <row r="31" spans="1:26" ht="24.95" customHeight="1" x14ac:dyDescent="0.35">
      <c r="F31" s="110"/>
      <c r="G31" s="110"/>
      <c r="H31" s="183"/>
      <c r="I31" s="183"/>
      <c r="J31" s="110"/>
      <c r="K31" s="113"/>
      <c r="X31" s="153" t="str">
        <f>heatmap!A17</f>
        <v>NIFTY OIL AND GAS</v>
      </c>
      <c r="Y31" s="153">
        <f>heatmap!B17</f>
        <v>10937</v>
      </c>
      <c r="Z31" s="174">
        <f>heatmap!C17</f>
        <v>-0.84</v>
      </c>
    </row>
    <row r="32" spans="1:26" ht="24.95" customHeight="1" x14ac:dyDescent="0.35">
      <c r="F32" s="110"/>
      <c r="G32" s="110"/>
      <c r="H32" s="183"/>
      <c r="I32" s="183"/>
      <c r="J32" s="110"/>
      <c r="K32" s="110"/>
      <c r="X32" s="153" t="str">
        <f>heatmap!A18</f>
        <v>NIFTY MIDSML HLTH</v>
      </c>
      <c r="Y32" s="153">
        <f>heatmap!B18</f>
        <v>52262.75</v>
      </c>
      <c r="Z32" s="174">
        <f>heatmap!C18</f>
        <v>-0.06</v>
      </c>
    </row>
    <row r="33" spans="6:27" ht="24.95" customHeight="1" x14ac:dyDescent="0.35">
      <c r="F33" s="110"/>
      <c r="G33" s="110"/>
      <c r="H33" s="183"/>
      <c r="I33" s="183"/>
      <c r="J33" s="110"/>
      <c r="K33" s="110"/>
      <c r="X33" s="153" t="str">
        <f>heatmap!A19</f>
        <v>NIFTY CHEMICALS</v>
      </c>
      <c r="Y33" s="153">
        <f>heatmap!B19</f>
        <v>29782</v>
      </c>
      <c r="Z33" s="174">
        <f>heatmap!C19</f>
        <v>-1.02</v>
      </c>
    </row>
    <row r="34" spans="6:27" ht="24.95" customHeight="1" x14ac:dyDescent="0.35">
      <c r="F34" s="110"/>
      <c r="G34" s="110"/>
      <c r="H34" s="183"/>
      <c r="I34" s="183"/>
      <c r="J34" s="110"/>
      <c r="K34" s="110"/>
      <c r="X34" s="153" t="str">
        <f>heatmap!A20</f>
        <v>NIFTY500 HEALTH</v>
      </c>
      <c r="Y34" s="153">
        <f>heatmap!B20</f>
        <v>21656.1</v>
      </c>
      <c r="Z34" s="174">
        <f>heatmap!C20</f>
        <v>-0.18</v>
      </c>
    </row>
    <row r="35" spans="6:27" ht="24.95" customHeight="1" x14ac:dyDescent="0.35">
      <c r="F35" s="110"/>
      <c r="G35" s="110"/>
      <c r="H35" s="183"/>
      <c r="I35" s="183"/>
      <c r="J35" s="110"/>
      <c r="K35" s="114"/>
      <c r="X35" s="153" t="str">
        <f>heatmap!A21</f>
        <v>NIFTY FINSEREXBNK</v>
      </c>
      <c r="Y35" s="153">
        <f>heatmap!B21</f>
        <v>31646.5</v>
      </c>
      <c r="Z35" s="174">
        <f>heatmap!C21</f>
        <v>-0.11</v>
      </c>
    </row>
    <row r="36" spans="6:27" ht="24.95" customHeight="1" x14ac:dyDescent="0.35">
      <c r="X36" s="153" t="str">
        <f>heatmap!A22</f>
        <v>NIFTY MS FIN SERV</v>
      </c>
      <c r="Y36" s="153">
        <f>heatmap!B22</f>
        <v>22662.25</v>
      </c>
      <c r="Z36" s="174">
        <f>heatmap!C22</f>
        <v>0.44</v>
      </c>
    </row>
    <row r="37" spans="6:27" ht="24.95" customHeight="1" x14ac:dyDescent="0.35">
      <c r="X37" s="153" t="str">
        <f>heatmap!A23</f>
        <v>NIFTY MS IT TELCM</v>
      </c>
      <c r="Y37" s="153">
        <f>heatmap!B23</f>
        <v>9959.2000000000007</v>
      </c>
      <c r="Z37" s="174">
        <f>heatmap!C23</f>
        <v>0.56000000000000005</v>
      </c>
    </row>
    <row r="38" spans="6:27" ht="24.95" customHeight="1" x14ac:dyDescent="0.35">
      <c r="X38" s="153" t="str">
        <f>heatmap!A24</f>
        <v>NIFTY CEMENT</v>
      </c>
      <c r="Y38" s="153">
        <f>heatmap!B24</f>
        <v>14191.85</v>
      </c>
      <c r="Z38" s="174">
        <f>heatmap!C24</f>
        <v>-0.7</v>
      </c>
    </row>
    <row r="39" spans="6:27" ht="24.95" customHeight="1" x14ac:dyDescent="0.35">
      <c r="X39" s="153" t="str">
        <f>heatmap!A25</f>
        <v>NIFTY REITS REALTY</v>
      </c>
      <c r="Y39" s="153">
        <f>heatmap!B25</f>
        <v>1887.05</v>
      </c>
      <c r="Z39" s="174">
        <f>heatmap!C25</f>
        <v>-1.26</v>
      </c>
    </row>
    <row r="41" spans="6:27" ht="24.95" customHeight="1" x14ac:dyDescent="0.35">
      <c r="X41" s="128" t="str">
        <f>heatmap!A81</f>
        <v>MOST ACTIVE CALLS</v>
      </c>
      <c r="Y41" s="170"/>
      <c r="Z41" s="170"/>
      <c r="AA41" s="170"/>
    </row>
    <row r="42" spans="6:27" ht="24.95" customHeight="1" x14ac:dyDescent="0.35">
      <c r="X42" s="128" t="str">
        <f>heatmap!A82</f>
        <v>CONTRACT</v>
      </c>
      <c r="Y42" s="175" t="str">
        <f>heatmap!B82</f>
        <v>LTP</v>
      </c>
      <c r="Z42" s="175" t="str">
        <f>heatmap!C82</f>
        <v>CHNG</v>
      </c>
      <c r="AA42" s="175" t="str">
        <f>heatmap!D82</f>
        <v>%CHNG</v>
      </c>
    </row>
    <row r="43" spans="6:27" ht="24.95" customHeight="1" x14ac:dyDescent="0.35">
      <c r="X43" s="171" t="str">
        <f>heatmap!A83</f>
        <v>NIFTY 15SEP26 23500.00 CE</v>
      </c>
      <c r="Y43" s="175">
        <f>heatmap!B83</f>
        <v>75.650000000000006</v>
      </c>
      <c r="Z43" s="175">
        <f>heatmap!C83</f>
        <v>-1.35</v>
      </c>
      <c r="AA43" s="175">
        <f>heatmap!D83</f>
        <v>-1.75</v>
      </c>
    </row>
    <row r="44" spans="6:27" ht="24.95" customHeight="1" x14ac:dyDescent="0.35">
      <c r="X44" s="171" t="str">
        <f>heatmap!A84</f>
        <v>NIFTY 15SEP26 23400.00 CE</v>
      </c>
      <c r="Y44" s="175">
        <f>heatmap!B84</f>
        <v>133.6</v>
      </c>
      <c r="Z44" s="175">
        <f>heatmap!C84</f>
        <v>7.75</v>
      </c>
      <c r="AA44" s="175">
        <f>heatmap!D84</f>
        <v>6.16</v>
      </c>
    </row>
    <row r="45" spans="6:27" ht="24.95" customHeight="1" x14ac:dyDescent="0.35">
      <c r="X45" s="171" t="str">
        <f>heatmap!A85</f>
        <v>NIFTY 15SEP26 23300.00 CE</v>
      </c>
      <c r="Y45" s="175">
        <f>heatmap!B85</f>
        <v>210.05</v>
      </c>
      <c r="Z45" s="175">
        <f>heatmap!C85</f>
        <v>18.149999999999999</v>
      </c>
      <c r="AA45" s="175">
        <f>heatmap!D85</f>
        <v>9.4600000000000009</v>
      </c>
    </row>
    <row r="46" spans="6:27" ht="24.95" customHeight="1" x14ac:dyDescent="0.35">
      <c r="X46" s="171" t="str">
        <f>heatmap!A86</f>
        <v>NIFTY 15SEP26 23350.00 CE</v>
      </c>
      <c r="Y46" s="175">
        <f>heatmap!B86</f>
        <v>170.55</v>
      </c>
      <c r="Z46" s="175">
        <f>heatmap!C86</f>
        <v>14.1</v>
      </c>
      <c r="AA46" s="175">
        <f>heatmap!D86</f>
        <v>9.01</v>
      </c>
    </row>
    <row r="47" spans="6:27" ht="24.95" customHeight="1" x14ac:dyDescent="0.35">
      <c r="X47" s="171" t="str">
        <f>heatmap!A87</f>
        <v>NIFTY 15SEP26 23450.00 CE</v>
      </c>
      <c r="Y47" s="175">
        <f>heatmap!B87</f>
        <v>103.4</v>
      </c>
      <c r="Z47" s="175">
        <f>heatmap!C87</f>
        <v>3.75</v>
      </c>
      <c r="AA47" s="175">
        <f>heatmap!D87</f>
        <v>3.76</v>
      </c>
    </row>
    <row r="48" spans="6:27" ht="24.95" customHeight="1" x14ac:dyDescent="0.35">
      <c r="X48" s="172"/>
      <c r="Y48" s="172"/>
      <c r="Z48" s="172"/>
      <c r="AA48" s="172"/>
    </row>
    <row r="49" spans="15:27" ht="24.95" customHeight="1" x14ac:dyDescent="0.35">
      <c r="X49" s="172"/>
      <c r="Y49" s="172"/>
      <c r="Z49" s="172"/>
      <c r="AA49" s="172"/>
    </row>
    <row r="50" spans="15:27" ht="24.95" customHeight="1" x14ac:dyDescent="0.35">
      <c r="X50" s="128" t="str">
        <f>heatmap!A90</f>
        <v>MOST ACTIVE PUTS</v>
      </c>
      <c r="Y50" s="170"/>
      <c r="Z50" s="170"/>
      <c r="AA50" s="170"/>
    </row>
    <row r="51" spans="15:27" ht="24.95" customHeight="1" x14ac:dyDescent="0.35">
      <c r="X51" s="128" t="str">
        <f>heatmap!A91</f>
        <v>CONTRACT</v>
      </c>
      <c r="Y51" s="175" t="str">
        <f>heatmap!B91</f>
        <v>LTP</v>
      </c>
      <c r="Z51" s="175" t="str">
        <f>heatmap!C91</f>
        <v>CHNG</v>
      </c>
      <c r="AA51" s="175" t="str">
        <f>heatmap!D91</f>
        <v>%CHNG</v>
      </c>
    </row>
    <row r="52" spans="15:27" ht="24.95" customHeight="1" x14ac:dyDescent="0.35">
      <c r="X52" s="171" t="str">
        <f>heatmap!A92</f>
        <v>NIFTY 15SEP26 23300.00 PE</v>
      </c>
      <c r="Y52" s="175">
        <f>heatmap!B92</f>
        <v>44.65</v>
      </c>
      <c r="Z52" s="175">
        <f>heatmap!C92</f>
        <v>-6.35</v>
      </c>
      <c r="AA52" s="175">
        <f>heatmap!D92</f>
        <v>-12.45</v>
      </c>
    </row>
    <row r="53" spans="15:27" ht="24.95" customHeight="1" x14ac:dyDescent="0.35">
      <c r="O53" s="155"/>
      <c r="X53" s="171" t="str">
        <f>heatmap!A93</f>
        <v>NIFTY 15SEP26 23200.00 PE</v>
      </c>
      <c r="Y53" s="175">
        <f>heatmap!B93</f>
        <v>28.2</v>
      </c>
      <c r="Z53" s="175">
        <f>heatmap!C93</f>
        <v>-1.85</v>
      </c>
      <c r="AA53" s="175">
        <f>heatmap!D93</f>
        <v>-6.16</v>
      </c>
    </row>
    <row r="54" spans="15:27" ht="24.95" customHeight="1" x14ac:dyDescent="0.35">
      <c r="X54" s="171" t="str">
        <f>heatmap!A94</f>
        <v>NIFTY 15SEP26 23250.00 PE</v>
      </c>
      <c r="Y54" s="175">
        <f>heatmap!B94</f>
        <v>36</v>
      </c>
      <c r="Z54" s="175">
        <f>heatmap!C94</f>
        <v>-3.3</v>
      </c>
      <c r="AA54" s="175">
        <f>heatmap!D94</f>
        <v>-8.4</v>
      </c>
    </row>
    <row r="55" spans="15:27" ht="24.95" customHeight="1" x14ac:dyDescent="0.35">
      <c r="X55" s="171" t="str">
        <f>heatmap!A95</f>
        <v>NIFTY 15SEP26 23400.00 PE</v>
      </c>
      <c r="Y55" s="175">
        <f>heatmap!B95</f>
        <v>70.400000000000006</v>
      </c>
      <c r="Z55" s="175">
        <f>heatmap!C95</f>
        <v>-13.8</v>
      </c>
      <c r="AA55" s="175">
        <f>heatmap!D95</f>
        <v>-16.39</v>
      </c>
    </row>
    <row r="56" spans="15:27" ht="24.95" customHeight="1" x14ac:dyDescent="0.35">
      <c r="X56" s="171" t="str">
        <f>heatmap!A96</f>
        <v>NIFTY 15SEP26 23350.00 PE</v>
      </c>
      <c r="Y56" s="175">
        <f>heatmap!B96</f>
        <v>56.75</v>
      </c>
      <c r="Z56" s="175">
        <f>heatmap!C96</f>
        <v>-9.6</v>
      </c>
      <c r="AA56" s="175">
        <f>heatmap!D96</f>
        <v>-14.47</v>
      </c>
    </row>
    <row r="57" spans="15:27" ht="24.95" customHeight="1" x14ac:dyDescent="0.35">
      <c r="X57" s="172"/>
      <c r="Y57" s="172"/>
      <c r="Z57" s="172"/>
      <c r="AA57" s="172"/>
    </row>
    <row r="58" spans="15:27" ht="24.95" customHeight="1" x14ac:dyDescent="0.35">
      <c r="X58" s="172"/>
      <c r="Y58" s="172"/>
      <c r="Z58" s="172"/>
      <c r="AA58" s="172"/>
    </row>
    <row r="59" spans="15:27" ht="24.95" customHeight="1" x14ac:dyDescent="0.35">
      <c r="X59" s="128" t="str">
        <f>heatmap!A99</f>
        <v>MOST ACTIVE CONTRACTS BY OI</v>
      </c>
      <c r="Y59" s="170"/>
      <c r="Z59" s="170"/>
      <c r="AA59" s="170"/>
    </row>
    <row r="60" spans="15:27" ht="24.95" customHeight="1" x14ac:dyDescent="0.35">
      <c r="X60" s="128" t="str">
        <f>heatmap!A100</f>
        <v>CONTRACT</v>
      </c>
      <c r="Y60" s="175" t="str">
        <f>heatmap!B100</f>
        <v>LTP</v>
      </c>
      <c r="Z60" s="175" t="str">
        <f>heatmap!C100</f>
        <v>CHNG</v>
      </c>
      <c r="AA60" s="175" t="str">
        <f>heatmap!D100</f>
        <v>%CHNG</v>
      </c>
    </row>
    <row r="61" spans="15:27" ht="24.95" customHeight="1" x14ac:dyDescent="0.35">
      <c r="X61" s="171" t="str">
        <f>heatmap!A101</f>
        <v>NIFTY 15SEP26 23300.00 PE</v>
      </c>
      <c r="Y61" s="175">
        <f>heatmap!B101</f>
        <v>44.65</v>
      </c>
      <c r="Z61" s="175">
        <f>heatmap!C101</f>
        <v>-6.35</v>
      </c>
      <c r="AA61" s="175">
        <f>heatmap!D101</f>
        <v>-12.45</v>
      </c>
    </row>
    <row r="62" spans="15:27" ht="24.95" customHeight="1" x14ac:dyDescent="0.35">
      <c r="X62" s="171" t="str">
        <f>heatmap!A102</f>
        <v>NIFTY 15SEP26 24000.00 CE</v>
      </c>
      <c r="Y62" s="175">
        <f>heatmap!B102</f>
        <v>2.75</v>
      </c>
      <c r="Z62" s="175">
        <f>heatmap!C102</f>
        <v>-3.25</v>
      </c>
      <c r="AA62" s="175">
        <f>heatmap!D102</f>
        <v>-54.17</v>
      </c>
    </row>
    <row r="63" spans="15:27" ht="24.95" customHeight="1" x14ac:dyDescent="0.35">
      <c r="X63" s="171" t="str">
        <f>heatmap!A103</f>
        <v>NIFTY 15SEP26 23000.00 PE</v>
      </c>
      <c r="Y63" s="175">
        <f>heatmap!B103</f>
        <v>11.65</v>
      </c>
      <c r="Z63" s="175">
        <f>heatmap!C103</f>
        <v>-0.25</v>
      </c>
      <c r="AA63" s="175">
        <f>heatmap!D103</f>
        <v>-2.1</v>
      </c>
    </row>
    <row r="64" spans="15:27" ht="24.95" customHeight="1" x14ac:dyDescent="0.35">
      <c r="X64" s="171" t="str">
        <f>heatmap!A104</f>
        <v>NIFTY 15SEP26 23800.00 CE</v>
      </c>
      <c r="Y64" s="175">
        <f>heatmap!B104</f>
        <v>7.1</v>
      </c>
      <c r="Z64" s="175">
        <f>heatmap!C104</f>
        <v>-6.75</v>
      </c>
      <c r="AA64" s="175">
        <f>heatmap!D104</f>
        <v>-48.74</v>
      </c>
    </row>
    <row r="65" spans="24:27" ht="24.95" customHeight="1" x14ac:dyDescent="0.35">
      <c r="X65" s="171" t="str">
        <f>heatmap!A105</f>
        <v>NIFTY 15SEP26 23200.00 PE</v>
      </c>
      <c r="Y65" s="175">
        <f>heatmap!B105</f>
        <v>28.2</v>
      </c>
      <c r="Z65" s="175">
        <f>heatmap!C105</f>
        <v>-1.85</v>
      </c>
      <c r="AA65" s="175">
        <f>heatmap!D105</f>
        <v>-6.16</v>
      </c>
    </row>
  </sheetData>
  <mergeCells count="10">
    <mergeCell ref="T8:U8"/>
    <mergeCell ref="R17:S17"/>
    <mergeCell ref="R19:S19"/>
    <mergeCell ref="T17:U17"/>
    <mergeCell ref="R8:S8"/>
    <mergeCell ref="H31:I32"/>
    <mergeCell ref="H33:I35"/>
    <mergeCell ref="T15:U15"/>
    <mergeCell ref="R15:S15"/>
    <mergeCell ref="T19:U19"/>
  </mergeCells>
  <phoneticPr fontId="0" type="noConversion"/>
  <conditionalFormatting sqref="A8:A27">
    <cfRule type="containsText" dxfId="61" priority="28" operator="containsText" text="SHORTCOVERING">
      <formula>NOT(ISERROR(SEARCH("SHORTCOVERING",A8)))</formula>
    </cfRule>
    <cfRule type="containsText" dxfId="60" priority="29" operator="containsText" text="FRESHLONG">
      <formula>NOT(ISERROR(SEARCH("FRESHLONG",A8)))</formula>
    </cfRule>
    <cfRule type="containsText" dxfId="59" priority="30" operator="containsText" text="FRESHSHORT">
      <formula>NOT(ISERROR(SEARCH("FRESHSHORT",A8)))</formula>
    </cfRule>
    <cfRule type="containsText" dxfId="58" priority="31" operator="containsText" text="LONGUNWIND">
      <formula>NOT(ISERROR(SEARCH("LONGUNWIND",A8)))</formula>
    </cfRule>
  </conditionalFormatting>
  <conditionalFormatting sqref="B8:B27">
    <cfRule type="dataBar" priority="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{955FCFC5-F76B-4A01-B741-53B8046AB4AB}</x14:id>
        </ext>
      </extLst>
    </cfRule>
  </conditionalFormatting>
  <conditionalFormatting sqref="C8:C27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{304396D2-FD06-4164-89E7-D868CC64C09A}</x14:id>
        </ext>
      </extLst>
    </cfRule>
  </conditionalFormatting>
  <conditionalFormatting sqref="D8:D27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{363C9D71-B520-4D49-8124-4F8522676EF5}</x14:id>
        </ext>
      </extLst>
    </cfRule>
  </conditionalFormatting>
  <conditionalFormatting sqref="E8:E27">
    <cfRule type="colorScale" priority="13">
      <colorScale>
        <cfvo type="min"/>
        <cfvo type="max"/>
        <color rgb="FFFCFCFF"/>
        <color rgb="FFF8696B"/>
      </colorScale>
    </cfRule>
  </conditionalFormatting>
  <conditionalFormatting sqref="F8:F27">
    <cfRule type="colorScale" priority="14">
      <colorScale>
        <cfvo type="min"/>
        <cfvo type="max"/>
        <color rgb="FFFCFCFF"/>
        <color rgb="FFF8696B"/>
      </colorScale>
    </cfRule>
  </conditionalFormatting>
  <conditionalFormatting sqref="G8:G27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8:I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:J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8:K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8:L2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{BE6A1D6D-5908-4732-992E-B494B6992496}</x14:id>
        </ext>
      </extLst>
    </cfRule>
  </conditionalFormatting>
  <conditionalFormatting sqref="M8:M2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{6AD62F2C-0DAD-45B1-9360-0407E734837E}</x14:id>
        </ext>
      </extLst>
    </cfRule>
  </conditionalFormatting>
  <conditionalFormatting sqref="N8:N2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{6AE63520-BDC7-4469-957E-C902F235C722}</x14:id>
        </ext>
      </extLst>
    </cfRule>
  </conditionalFormatting>
  <conditionalFormatting sqref="O8:O27">
    <cfRule type="containsText" dxfId="57" priority="24" operator="containsText" text="FRESHLONG">
      <formula>NOT(ISERROR(SEARCH("FRESHLONG",O8)))</formula>
    </cfRule>
    <cfRule type="containsText" dxfId="56" priority="25" operator="containsText" text="SHORTCOVERING">
      <formula>NOT(ISERROR(SEARCH("SHORTCOVERING",O8)))</formula>
    </cfRule>
    <cfRule type="containsText" dxfId="55" priority="26" stopIfTrue="1" operator="containsText" text="FRESHSHORT">
      <formula>NOT(ISERROR(SEARCH("FRESHSHORT",O8)))</formula>
    </cfRule>
    <cfRule type="containsText" dxfId="54" priority="27" operator="containsText" text="LONGUNWIND">
      <formula>NOT(ISERROR(SEARCH("LONGUNWIND",O8)))</formula>
    </cfRule>
  </conditionalFormatting>
  <conditionalFormatting sqref="P8:P27">
    <cfRule type="cellIs" dxfId="53" priority="11" operator="lessThan">
      <formula>1</formula>
    </cfRule>
    <cfRule type="cellIs" dxfId="52" priority="12" operator="greaterThan">
      <formula>1</formula>
    </cfRule>
  </conditionalFormatting>
  <conditionalFormatting sqref="V8:V27">
    <cfRule type="cellIs" dxfId="51" priority="9" operator="lessThan">
      <formula>1</formula>
    </cfRule>
    <cfRule type="cellIs" dxfId="50" priority="10" operator="greaterThan">
      <formula>1</formula>
    </cfRule>
  </conditionalFormatting>
  <conditionalFormatting sqref="Z17:Z39">
    <cfRule type="cellIs" dxfId="49" priority="7" operator="lessThan">
      <formula>0</formula>
    </cfRule>
    <cfRule type="cellIs" dxfId="48" priority="8" operator="greaterThan">
      <formula>0</formula>
    </cfRule>
  </conditionalFormatting>
  <conditionalFormatting sqref="AA43:AA47">
    <cfRule type="cellIs" dxfId="47" priority="5" operator="lessThan">
      <formula>0</formula>
    </cfRule>
    <cfRule type="cellIs" dxfId="46" priority="6" operator="greaterThan">
      <formula>0</formula>
    </cfRule>
  </conditionalFormatting>
  <conditionalFormatting sqref="AA52:AA56">
    <cfRule type="cellIs" dxfId="45" priority="3" operator="lessThan">
      <formula>0</formula>
    </cfRule>
    <cfRule type="cellIs" dxfId="44" priority="4" operator="greaterThan">
      <formula>0</formula>
    </cfRule>
  </conditionalFormatting>
  <conditionalFormatting sqref="AA61:AA65">
    <cfRule type="cellIs" dxfId="43" priority="1" operator="lessThan">
      <formula>0</formula>
    </cfRule>
    <cfRule type="cellIs" dxfId="42" priority="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5FCFC5-F76B-4A01-B741-53B8046AB4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B8:B27</xm:sqref>
        </x14:conditionalFormatting>
        <x14:conditionalFormatting xmlns:xm="http://schemas.microsoft.com/office/excel/2006/main">
          <x14:cfRule type="dataBar" id="{304396D2-FD06-4164-89E7-D868CC64C0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C8:C27</xm:sqref>
        </x14:conditionalFormatting>
        <x14:conditionalFormatting xmlns:xm="http://schemas.microsoft.com/office/excel/2006/main">
          <x14:cfRule type="dataBar" id="{363C9D71-B520-4D49-8124-4F8522676E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D8:D27</xm:sqref>
        </x14:conditionalFormatting>
        <x14:conditionalFormatting xmlns:xm="http://schemas.microsoft.com/office/excel/2006/main">
          <x14:cfRule type="dataBar" id="{BE6A1D6D-5908-4732-992E-B494B69924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L8:L27</xm:sqref>
        </x14:conditionalFormatting>
        <x14:conditionalFormatting xmlns:xm="http://schemas.microsoft.com/office/excel/2006/main">
          <x14:cfRule type="dataBar" id="{6AD62F2C-0DAD-45B1-9360-0407E73483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M8:M27</xm:sqref>
        </x14:conditionalFormatting>
        <x14:conditionalFormatting xmlns:xm="http://schemas.microsoft.com/office/excel/2006/main">
          <x14:cfRule type="dataBar" id="{6AE63520-BDC7-4469-957E-C902F235C7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N8:N27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C2D7-2620-4A14-87E5-932D3B3414CC}">
  <dimension ref="A1:AA39"/>
  <sheetViews>
    <sheetView topLeftCell="G53" zoomScale="70" zoomScaleNormal="70" workbookViewId="0">
      <selection activeCell="W6" sqref="W6:AA13"/>
    </sheetView>
  </sheetViews>
  <sheetFormatPr defaultColWidth="16.5703125" defaultRowHeight="24.95" customHeight="1" x14ac:dyDescent="0.25"/>
  <cols>
    <col min="1" max="1" width="27.5703125" customWidth="1"/>
    <col min="2" max="2" width="20.42578125" customWidth="1"/>
    <col min="6" max="6" width="17.5703125" customWidth="1"/>
    <col min="8" max="8" width="20.28515625" customWidth="1"/>
    <col min="15" max="15" width="27.28515625" customWidth="1"/>
    <col min="24" max="24" width="29.28515625" customWidth="1"/>
  </cols>
  <sheetData>
    <row r="1" spans="1:27" ht="24.95" customHeight="1" thickBot="1" x14ac:dyDescent="0.5">
      <c r="A1" s="4"/>
      <c r="B1" s="5" t="s">
        <v>29</v>
      </c>
      <c r="C1" s="6">
        <f ca="1">R15</f>
        <v>56500</v>
      </c>
      <c r="D1" s="5" t="str">
        <f ca="1">R17</f>
        <v>WTT</v>
      </c>
      <c r="E1" s="7" t="s">
        <v>77</v>
      </c>
      <c r="F1" s="8"/>
      <c r="G1" s="9"/>
      <c r="H1" s="10" t="s">
        <v>30</v>
      </c>
      <c r="I1" s="10"/>
      <c r="J1" s="11"/>
      <c r="K1" s="4"/>
      <c r="L1" s="12" t="s">
        <v>31</v>
      </c>
      <c r="M1" s="13">
        <f ca="1">T15</f>
        <v>56000</v>
      </c>
      <c r="N1" s="14" t="str">
        <f ca="1">T17</f>
        <v>STRONG</v>
      </c>
      <c r="O1" s="105" t="str">
        <f ca="1">IF(N1="STRONG","",IF(T12&gt;U12,T12,U12))</f>
        <v/>
      </c>
      <c r="P1" s="56"/>
    </row>
    <row r="2" spans="1:27" ht="24.95" customHeight="1" thickBo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6" t="s">
        <v>33</v>
      </c>
      <c r="M2" s="16" t="s">
        <v>34</v>
      </c>
      <c r="N2" s="17" t="s">
        <v>34</v>
      </c>
      <c r="O2" s="17" t="s">
        <v>33</v>
      </c>
      <c r="P2" s="145" t="str">
        <f ca="1">IF(AND(UPPER(TRIM(T17))="STRONG",UPPER(TRIM(R17))="WTT"),"BUY CE",IF(AND(UPPER(TRIM(T17))="STRONG",UPPER(TRIM(R17))="WTB"),"BUY PE",IF(AND(UPPER(TRIM(T17))="WTT",UPPER(TRIM(R17))="STRONG"),"BUY CE",IF(AND(UPPER(TRIM(T17))="WTB",UPPER(TRIM(R17))="WTB"),"BUY PE",IF(AND(UPPER(TRIM(T17))="STRONG",UPPER(TRIM(R17))="STRONG"),"BUY CE &amp; PE",IF(AND(UPPER(TRIM(T17))="WTT",UPPER(TRIM(R17))="WTB"),"NO TRADE",IF(AND(UPPER(TRIM(T17))="WTB",UPPER(TRIM(R17))="WTT"),"NO TRADE",IF(AND(UPPER(TRIM(T17))="WTT",UPPER(TRIM(R17))="WTT"),"BUY CE",IF(AND(UPPER(TRIM(T17))="WTB",UPPER(TRIM(R17))="STRONG"),"BUY PE","")))))))))</f>
        <v>BUY CE</v>
      </c>
    </row>
    <row r="3" spans="1:27" ht="24.95" customHeight="1" thickBot="1" x14ac:dyDescent="0.4">
      <c r="A3" s="18" t="s">
        <v>35</v>
      </c>
      <c r="B3" s="60"/>
      <c r="C3" s="19" t="s">
        <v>36</v>
      </c>
      <c r="D3" s="20" t="s">
        <v>37</v>
      </c>
      <c r="E3" s="21" t="s">
        <v>38</v>
      </c>
      <c r="F3" s="129" t="s">
        <v>93</v>
      </c>
      <c r="G3" s="23" t="s">
        <v>0</v>
      </c>
      <c r="H3" s="24">
        <v>46230.826384259257</v>
      </c>
      <c r="I3" s="128" t="s">
        <v>92</v>
      </c>
      <c r="J3" s="25" t="s">
        <v>39</v>
      </c>
      <c r="K3" s="26" t="s">
        <v>40</v>
      </c>
      <c r="L3" s="16" t="s">
        <v>29</v>
      </c>
      <c r="M3" s="16" t="s">
        <v>29</v>
      </c>
      <c r="N3" s="17" t="s">
        <v>31</v>
      </c>
      <c r="O3" s="17" t="s">
        <v>31</v>
      </c>
      <c r="P3" s="56"/>
      <c r="Q3" s="1"/>
    </row>
    <row r="4" spans="1:27" ht="24.95" customHeight="1" thickBot="1" x14ac:dyDescent="0.4">
      <c r="A4" s="27" t="s">
        <v>78</v>
      </c>
      <c r="B4" s="28"/>
      <c r="C4" s="59">
        <v>46231</v>
      </c>
      <c r="D4" s="29">
        <v>30</v>
      </c>
      <c r="E4" s="30">
        <v>100</v>
      </c>
      <c r="F4" s="31">
        <f>M28/C28</f>
        <v>99.568075117370782</v>
      </c>
      <c r="G4" s="15"/>
      <c r="H4" s="31" t="s">
        <v>42</v>
      </c>
      <c r="I4" s="31">
        <f>N28/B28</f>
        <v>1.0517928918138078</v>
      </c>
      <c r="J4" s="32">
        <f>Sheet2!O4</f>
        <v>0.81221785178729855</v>
      </c>
      <c r="K4" s="33">
        <f>Sheet2!Q4</f>
        <v>0.85407664982707399</v>
      </c>
      <c r="L4" s="34">
        <f>VLOOKUP(MAX($D$8:$D$27),$D$8:$H$27,5,0)</f>
        <v>56500</v>
      </c>
      <c r="M4" s="35">
        <f>VLOOKUP(MAX($B$8:$B$27),$B$8:$H$27,7,0)</f>
        <v>57500</v>
      </c>
      <c r="N4" s="104">
        <f>INDEX($H$8:$N$27,MATCH(MAX($N$8:$N$27),$N$8:$N$27,0),1)</f>
        <v>57500</v>
      </c>
      <c r="O4" s="17">
        <f>INDEX(H8:L27,MATCH(MAX(L8:L27),L8:L27,0),1)</f>
        <v>56000</v>
      </c>
      <c r="P4" s="57"/>
    </row>
    <row r="5" spans="1:27" ht="24.95" customHeight="1" thickBot="1" x14ac:dyDescent="0.4">
      <c r="A5" s="36" t="s">
        <v>43</v>
      </c>
      <c r="B5" s="37" t="str">
        <f ca="1" xml:space="preserve">     R16</f>
        <v>STRONG</v>
      </c>
      <c r="C5" s="38" t="str">
        <f ca="1">IF(OR(B5="WTT",B5="WTB"),R12,"")</f>
        <v/>
      </c>
      <c r="D5" s="39" t="s">
        <v>44</v>
      </c>
      <c r="E5" s="39" t="str">
        <f ca="1">S16</f>
        <v>WTT</v>
      </c>
      <c r="F5" s="40" t="s">
        <v>77</v>
      </c>
      <c r="G5" s="15"/>
      <c r="H5" s="41">
        <f>Sheet2!O2</f>
        <v>56606.55</v>
      </c>
      <c r="I5" s="42"/>
      <c r="J5" s="39" t="s">
        <v>45</v>
      </c>
      <c r="K5" s="39" t="str">
        <f>U16</f>
        <v>WTB</v>
      </c>
      <c r="L5" s="38">
        <f ca="1">IF(OR(K5="WTT",K5="WTB"),U12,"")</f>
        <v>0.72697118374680392</v>
      </c>
      <c r="M5" s="39" t="s">
        <v>44</v>
      </c>
      <c r="N5" s="39" t="str">
        <f ca="1">T16</f>
        <v>STRONG</v>
      </c>
      <c r="O5" s="43" t="str">
        <f ca="1">IF(OR(N5="WTT",N5="WTB"),T12,"")</f>
        <v/>
      </c>
      <c r="P5" s="56"/>
    </row>
    <row r="6" spans="1:27" ht="24.95" customHeight="1" thickBot="1" x14ac:dyDescent="0.4">
      <c r="A6" s="58"/>
      <c r="B6" s="44"/>
      <c r="C6" s="44" t="s">
        <v>46</v>
      </c>
      <c r="D6" s="44" t="s">
        <v>47</v>
      </c>
      <c r="E6" s="44">
        <v>24000</v>
      </c>
      <c r="F6" s="44"/>
      <c r="G6" s="45"/>
      <c r="H6" s="46" t="s">
        <v>48</v>
      </c>
      <c r="I6" s="47"/>
      <c r="J6" s="48" t="s">
        <v>31</v>
      </c>
      <c r="K6" s="49">
        <v>24000</v>
      </c>
      <c r="L6" s="49"/>
      <c r="M6" s="49" t="s">
        <v>49</v>
      </c>
      <c r="N6" s="49"/>
      <c r="O6" s="50"/>
      <c r="P6" s="61"/>
      <c r="Q6" s="62"/>
      <c r="R6" s="62"/>
      <c r="S6" s="62"/>
      <c r="T6" s="62"/>
      <c r="U6" s="62"/>
      <c r="V6" s="62"/>
      <c r="W6" s="86"/>
      <c r="X6" s="87" t="s">
        <v>50</v>
      </c>
      <c r="Y6" s="87" t="s">
        <v>51</v>
      </c>
      <c r="Z6" s="87" t="s">
        <v>7</v>
      </c>
      <c r="AA6" s="88"/>
    </row>
    <row r="7" spans="1:27" ht="24.95" customHeight="1" thickBot="1" x14ac:dyDescent="0.4">
      <c r="A7" s="51" t="s">
        <v>52</v>
      </c>
      <c r="B7" s="52" t="s">
        <v>53</v>
      </c>
      <c r="C7" s="52" t="s">
        <v>51</v>
      </c>
      <c r="D7" s="52" t="s">
        <v>33</v>
      </c>
      <c r="E7" s="52" t="s">
        <v>54</v>
      </c>
      <c r="F7" s="52" t="s">
        <v>55</v>
      </c>
      <c r="G7" s="52" t="s">
        <v>56</v>
      </c>
      <c r="H7" s="95" t="s">
        <v>7</v>
      </c>
      <c r="I7" s="97" t="s">
        <v>56</v>
      </c>
      <c r="J7" s="52" t="s">
        <v>55</v>
      </c>
      <c r="K7" s="52" t="s">
        <v>54</v>
      </c>
      <c r="L7" s="52" t="s">
        <v>33</v>
      </c>
      <c r="M7" s="52" t="s">
        <v>51</v>
      </c>
      <c r="N7" s="52" t="s">
        <v>57</v>
      </c>
      <c r="O7" s="53" t="s">
        <v>52</v>
      </c>
      <c r="P7" s="63" t="s">
        <v>58</v>
      </c>
      <c r="Q7" s="64">
        <v>24100</v>
      </c>
      <c r="R7" s="65">
        <v>24050</v>
      </c>
      <c r="S7" s="66">
        <v>24000</v>
      </c>
      <c r="T7" s="65">
        <v>23950</v>
      </c>
      <c r="U7" s="65">
        <v>23900</v>
      </c>
      <c r="V7" s="65" t="s">
        <v>59</v>
      </c>
      <c r="W7" s="89" t="s">
        <v>60</v>
      </c>
      <c r="X7" s="90">
        <f>IFERROR(LARGE($D$8:$D$27,1),"")</f>
        <v>37.899000000000001</v>
      </c>
      <c r="Y7" s="90">
        <f>IFERROR(SUMIF($H$8:$H$27,$Z$7,$C$8:$C$27),"")</f>
        <v>-0.36209999999999998</v>
      </c>
      <c r="Z7" s="90">
        <f>IFERROR(SUMIF(D8:D27,X7,H8:H27),"")</f>
        <v>56500</v>
      </c>
      <c r="AA7" s="90">
        <f>IFERROR(Y7/X7,"")</f>
        <v>-9.5543418032138037E-3</v>
      </c>
    </row>
    <row r="8" spans="1:27" ht="24.95" customHeight="1" thickBot="1" x14ac:dyDescent="0.4">
      <c r="A8" s="93" t="str">
        <f>IF(AND(C8&gt;0,G8&gt;0),"FRESHLONG",IF(AND(C8&lt;0,G8&lt;0),"LONGUNWIND",IF(AND(C8&gt;0,G8&lt;0),"FRESHSHORT",IF(AND(C8&lt;0,G8&gt;0),"SHORTCOVERING","-"))))</f>
        <v>FRESHLONG</v>
      </c>
      <c r="B8" s="96">
        <f>(IFERROR(SUMIF(Sheet2!G$2:G$201,Optionchain2!H8,Sheet2!A$2:$A$201),"")*$D$4/100000)</f>
        <v>0.28920000000000001</v>
      </c>
      <c r="C8" s="96">
        <f>(IFERROR(SUMIF(Sheet2!G$2:G$203,Optionchain2!H8,Sheet2!$B$2:B$203),"")*$D$4/100000)</f>
        <v>0.2535</v>
      </c>
      <c r="D8" s="96">
        <f>(IFERROR(SUMIF(Sheet2!G$2:G$201,Optionchain2!H8,Sheet2!$C$2:C$201),"")*$D$4/100000)</f>
        <v>5.2656000000000001</v>
      </c>
      <c r="E8" s="98">
        <f>(IFERROR(SUMIF(Sheet2!G$2:G$201,Optionchain2!H8,Sheet2!$D$2:D$201),""))</f>
        <v>14.35</v>
      </c>
      <c r="F8" s="98">
        <f>(IFERROR(SUMIF(Sheet2!G$2:G$201,Optionchain2!H8,Sheet2!$E$2:E$201),""))</f>
        <v>1452.7</v>
      </c>
      <c r="G8" s="98">
        <f>(IFERROR(SUMIF(Sheet2!G$2:G$201,Optionchain2!H8,Sheet2!$F$2:F$201),""))</f>
        <v>251.8</v>
      </c>
      <c r="H8" s="99">
        <f>H9-$E$4</f>
        <v>55700</v>
      </c>
      <c r="I8" s="98">
        <f>(IFERROR(SUMIF(Sheet2!G$2:G$201,Optionchain2!H8,Sheet2!H$2:$H$201),""))</f>
        <v>-58.75</v>
      </c>
      <c r="J8" s="98">
        <f>(IFERROR(SUMIF(Sheet2!G$2:G$201,Optionchain2!H8,Sheet2!I$2:$I$201),""))</f>
        <v>238.45</v>
      </c>
      <c r="K8" s="98">
        <f>(IFERROR(SUMIF(Sheet2!G$2:G$201,Optionchain2!H8,Sheet2!J$2:$J$201),""))</f>
        <v>13.49</v>
      </c>
      <c r="L8" s="96">
        <f>(IFERROR(SUMIF(Sheet2!G$2:G$201,Optionchain2!H8,Sheet2!K$2:$K$201),"")*$D$4/100000)</f>
        <v>9.1173000000000002</v>
      </c>
      <c r="M8" s="96">
        <f>(IFERROR(SUMIF(Sheet2!G$2:G$203,Optionchain2!H8,Sheet2!$L$2:L$203),"")*$D$4/100000)</f>
        <v>0.91200000000000003</v>
      </c>
      <c r="N8" s="96">
        <f>(IFERROR(SUMIF(Sheet2!G$2:G$201,Optionchain2!H8,Sheet2!$M$2:M$201),"")*$D$4/100000)</f>
        <v>1.2297</v>
      </c>
      <c r="O8" s="94" t="str">
        <f>IF(AND(M8&gt;0,I8&gt;0),"FRESHLONG",IF(AND(M8&lt;0,I8&lt;0),"LONGUNWIND",IF(AND(M8&gt;0,I8&lt;0),"FRESHSHORT",IF(AND(M8&lt;0,I8&gt;0),"SHORTCOVERING","-"))))</f>
        <v>FRESHSHORT</v>
      </c>
      <c r="P8" s="67">
        <f>N8/B8</f>
        <v>4.2520746887966805</v>
      </c>
      <c r="Q8" s="68"/>
      <c r="R8" s="186" t="s">
        <v>60</v>
      </c>
      <c r="S8" s="187"/>
      <c r="T8" s="184" t="s">
        <v>61</v>
      </c>
      <c r="U8" s="185"/>
      <c r="V8" s="67">
        <f>L8/D8</f>
        <v>1.7314835916134914</v>
      </c>
      <c r="W8" s="89" t="s">
        <v>61</v>
      </c>
      <c r="X8" s="90">
        <f>IFERROR(LARGE($L$8:$L$27,1),"")</f>
        <v>50.3001</v>
      </c>
      <c r="Y8" s="90">
        <f>IFERROR(SUMIF($H$8:$H$27,$Z$8,$M$8:$M$27),"")</f>
        <v>1.3253999999999999</v>
      </c>
      <c r="Z8" s="90">
        <f>IFERROR(SUMIF(L8:L27,X8,H8:H27),"")</f>
        <v>56000</v>
      </c>
      <c r="AA8" s="90">
        <f>IFERROR(Y8/X8,"")</f>
        <v>2.6349848211037353E-2</v>
      </c>
    </row>
    <row r="9" spans="1:27" ht="24.95" customHeight="1" thickBot="1" x14ac:dyDescent="0.4">
      <c r="A9" s="93" t="str">
        <f t="shared" ref="A9:A27" si="0">IF(AND(C9&gt;0,G9&gt;0),"FRESHLONG",IF(AND(C9&lt;0,G9&lt;0),"LONGUNWIND",IF(AND(C9&gt;0,G9&lt;0),"FRESHSHORT",IF(AND(C9&lt;0,G9&gt;0),"SHORTCOVERING","-"))))</f>
        <v>FRESHLONG</v>
      </c>
      <c r="B9" s="96">
        <f>(IFERROR(SUMIF(Sheet2!G$2:G$201,Optionchain2!H9,Sheet2!A$2:$A$201),"")*$D$4/100000)</f>
        <v>0.35580000000000001</v>
      </c>
      <c r="C9" s="96">
        <f>(IFERROR(SUMIF(Sheet2!G$2:G$203,Optionchain2!H9,Sheet2!$B$2:B$203),"")*$D$4/100000)</f>
        <v>0.30780000000000002</v>
      </c>
      <c r="D9" s="96">
        <f>(IFERROR(SUMIF(Sheet2!G$2:G$201,Optionchain2!H9,Sheet2!$C$2:C$201),"")*$D$4/100000)</f>
        <v>6.5010000000000003</v>
      </c>
      <c r="E9" s="98">
        <f>(IFERROR(SUMIF(Sheet2!G$2:G$201,Optionchain2!H9,Sheet2!$D$2:D$201),""))</f>
        <v>14.3</v>
      </c>
      <c r="F9" s="98">
        <f>(IFERROR(SUMIF(Sheet2!G$2:G$201,Optionchain2!H9,Sheet2!$E$2:E$201),""))</f>
        <v>1378</v>
      </c>
      <c r="G9" s="98">
        <f>(IFERROR(SUMIF(Sheet2!G$2:G$201,Optionchain2!H9,Sheet2!$F$2:F$201),""))</f>
        <v>253.45</v>
      </c>
      <c r="H9" s="99">
        <f>H10-$E$4</f>
        <v>55800</v>
      </c>
      <c r="I9" s="98">
        <f>(IFERROR(SUMIF(Sheet2!G$2:G$201,Optionchain2!H9,Sheet2!H$2:$H$201),""))</f>
        <v>-67.7</v>
      </c>
      <c r="J9" s="98">
        <f>(IFERROR(SUMIF(Sheet2!G$2:G$201,Optionchain2!H9,Sheet2!I$2:$I$201),""))</f>
        <v>256</v>
      </c>
      <c r="K9" s="98">
        <f>(IFERROR(SUMIF(Sheet2!G$2:G$201,Optionchain2!H9,Sheet2!J$2:$J$201),""))</f>
        <v>13.3</v>
      </c>
      <c r="L9" s="96">
        <f>(IFERROR(SUMIF(Sheet2!G$2:G$201,Optionchain2!H9,Sheet2!K$2:$K$201),"")*$D$4/100000)</f>
        <v>15.6471</v>
      </c>
      <c r="M9" s="96">
        <f>(IFERROR(SUMIF(Sheet2!G$2:G$203,Optionchain2!H9,Sheet2!$L$2:L$203),"")*$D$4/100000)</f>
        <v>0.73770000000000002</v>
      </c>
      <c r="N9" s="96">
        <f>(IFERROR(SUMIF(Sheet2!G$2:G$201,Optionchain2!H9,Sheet2!$M$2:M$201),"")*$D$4/100000)</f>
        <v>1.5153000000000001</v>
      </c>
      <c r="O9" s="94" t="str">
        <f t="shared" ref="O9:O27" si="1">IF(AND(M9&gt;0,I9&gt;0),"FRESHLONG",IF(AND(M9&lt;0,I9&lt;0),"LONGUNWIND",IF(AND(M9&gt;0,I9&lt;0),"FRESHSHORT",IF(AND(M9&lt;0,I9&gt;0),"SHORTCOVERING","-"))))</f>
        <v>FRESHSHORT</v>
      </c>
      <c r="P9" s="67">
        <f t="shared" ref="P9:P27" si="2">N9/B9</f>
        <v>4.25885328836425</v>
      </c>
      <c r="Q9" s="69"/>
      <c r="R9" s="70" t="s">
        <v>34</v>
      </c>
      <c r="S9" s="70" t="s">
        <v>33</v>
      </c>
      <c r="T9" s="71" t="s">
        <v>33</v>
      </c>
      <c r="U9" s="71" t="s">
        <v>34</v>
      </c>
      <c r="V9" s="67">
        <f t="shared" ref="V9:V27" si="3">L9/D9</f>
        <v>2.4068758652514997</v>
      </c>
      <c r="W9" s="91"/>
      <c r="X9" s="92"/>
      <c r="Y9" s="92"/>
      <c r="Z9" s="92"/>
      <c r="AA9" s="92"/>
    </row>
    <row r="10" spans="1:27" ht="24.95" customHeight="1" thickBot="1" x14ac:dyDescent="0.4">
      <c r="A10" s="93" t="str">
        <f t="shared" si="0"/>
        <v>FRESHLONG</v>
      </c>
      <c r="B10" s="96">
        <f>(IFERROR(SUMIF(Sheet2!G$2:G$201,Optionchain2!H10,Sheet2!A$2:$A$201),"")*$D$4/100000)</f>
        <v>0.36570000000000003</v>
      </c>
      <c r="C10" s="96">
        <f>(IFERROR(SUMIF(Sheet2!G$2:G$203,Optionchain2!H10,Sheet2!$B$2:B$203),"")*$D$4/100000)</f>
        <v>0.32490000000000002</v>
      </c>
      <c r="D10" s="96">
        <f>(IFERROR(SUMIF(Sheet2!G$2:G$201,Optionchain2!H10,Sheet2!$C$2:C$201),"")*$D$4/100000)</f>
        <v>6.7728000000000002</v>
      </c>
      <c r="E10" s="98">
        <f>(IFERROR(SUMIF(Sheet2!G$2:G$201,Optionchain2!H10,Sheet2!$D$2:D$201),""))</f>
        <v>13.91</v>
      </c>
      <c r="F10" s="98">
        <f>(IFERROR(SUMIF(Sheet2!G$2:G$201,Optionchain2!H10,Sheet2!$E$2:E$201),""))</f>
        <v>1290.0999999999999</v>
      </c>
      <c r="G10" s="98">
        <f>(IFERROR(SUMIF(Sheet2!G$2:G$201,Optionchain2!H10,Sheet2!$F$2:F$201),""))</f>
        <v>237.2</v>
      </c>
      <c r="H10" s="99">
        <f>H11-$E$4</f>
        <v>55900</v>
      </c>
      <c r="I10" s="98">
        <f>(IFERROR(SUMIF(Sheet2!G$2:G$201,Optionchain2!H10,Sheet2!H$2:$H$201),""))</f>
        <v>-70.400000000000006</v>
      </c>
      <c r="J10" s="98">
        <f>(IFERROR(SUMIF(Sheet2!G$2:G$201,Optionchain2!H10,Sheet2!I$2:$I$201),""))</f>
        <v>282</v>
      </c>
      <c r="K10" s="98">
        <f>(IFERROR(SUMIF(Sheet2!G$2:G$201,Optionchain2!H10,Sheet2!J$2:$J$201),""))</f>
        <v>13.27</v>
      </c>
      <c r="L10" s="96">
        <f>(IFERROR(SUMIF(Sheet2!G$2:G$201,Optionchain2!H10,Sheet2!K$2:$K$201),"")*$D$4/100000)</f>
        <v>15.4704</v>
      </c>
      <c r="M10" s="96">
        <f>(IFERROR(SUMIF(Sheet2!G$2:G$203,Optionchain2!H10,Sheet2!$L$2:L$203),"")*$D$4/100000)</f>
        <v>0.67889999999999995</v>
      </c>
      <c r="N10" s="96">
        <f>(IFERROR(SUMIF(Sheet2!G$2:G$201,Optionchain2!H10,Sheet2!$M$2:M$201),"")*$D$4/100000)</f>
        <v>1.1336999999999999</v>
      </c>
      <c r="O10" s="94" t="str">
        <f t="shared" si="1"/>
        <v>FRESHSHORT</v>
      </c>
      <c r="P10" s="67">
        <f t="shared" si="2"/>
        <v>3.1000820344544704</v>
      </c>
      <c r="Q10" s="72" t="s">
        <v>62</v>
      </c>
      <c r="R10" s="70">
        <f ca="1">MAX(INDIRECT("B" &amp; ROW($B$27) + IF($H$5 &gt; $H$17, -11, -12) &amp; ":B" &amp; ROW($B$27)))</f>
        <v>21.362100000000002</v>
      </c>
      <c r="S10" s="73">
        <f ca="1">MAX(INDIRECT("D" &amp; ROW($D$27) + IF($H$5 &gt; $H$17, -11, -12) &amp; ":D" &amp; ROW($D$27)))</f>
        <v>37.899000000000001</v>
      </c>
      <c r="T10" s="71">
        <f ca="1">MAX(OFFSET($L$8,0,0,IF($H$5&gt;$H$17,11,10),1))</f>
        <v>50.3001</v>
      </c>
      <c r="U10" s="71">
        <f ca="1">MAX(OFFSET($N$8,0,0,IF($H$5&gt;$H$17,11,10),1))</f>
        <v>8.6826000000000008</v>
      </c>
      <c r="V10" s="67">
        <f t="shared" si="3"/>
        <v>2.2841956059532245</v>
      </c>
      <c r="W10" s="91"/>
      <c r="X10" s="90" t="s">
        <v>63</v>
      </c>
      <c r="Y10" s="90" t="s">
        <v>64</v>
      </c>
      <c r="Z10" s="92"/>
      <c r="AA10" s="92"/>
    </row>
    <row r="11" spans="1:27" ht="24.95" customHeight="1" thickBot="1" x14ac:dyDescent="0.4">
      <c r="A11" s="93" t="str">
        <f t="shared" si="0"/>
        <v>FRESHLONG</v>
      </c>
      <c r="B11" s="96">
        <f>(IFERROR(SUMIF(Sheet2!G$2:G$201,Optionchain2!H11,Sheet2!A$2:$A$201),"")*$D$4/100000)</f>
        <v>2.6225999999999998</v>
      </c>
      <c r="C11" s="96">
        <f>(IFERROR(SUMIF(Sheet2!G$2:G$203,Optionchain2!H11,Sheet2!$B$2:B$203),"")*$D$4/100000)</f>
        <v>0.80459999999999998</v>
      </c>
      <c r="D11" s="96">
        <f>(IFERROR(SUMIF(Sheet2!G$2:G$201,Optionchain2!H11,Sheet2!$C$2:C$201),"")*$D$4/100000)</f>
        <v>28.6374</v>
      </c>
      <c r="E11" s="98">
        <f>(IFERROR(SUMIF(Sheet2!G$2:G$201,Optionchain2!H11,Sheet2!$D$2:D$201),""))</f>
        <v>14.12</v>
      </c>
      <c r="F11" s="98">
        <f>(IFERROR(SUMIF(Sheet2!G$2:G$201,Optionchain2!H11,Sheet2!$E$2:E$201),""))</f>
        <v>1230</v>
      </c>
      <c r="G11" s="98">
        <f>(IFERROR(SUMIF(Sheet2!G$2:G$201,Optionchain2!H11,Sheet2!$F$2:F$201),""))</f>
        <v>244.3</v>
      </c>
      <c r="H11" s="99">
        <f t="shared" ref="H11:H16" si="4">H12-$E$4</f>
        <v>56000</v>
      </c>
      <c r="I11" s="98">
        <f>(IFERROR(SUMIF(Sheet2!G$2:G$201,Optionchain2!H11,Sheet2!H$2:$H$201),""))</f>
        <v>-78.3</v>
      </c>
      <c r="J11" s="98">
        <f>(IFERROR(SUMIF(Sheet2!G$2:G$201,Optionchain2!H11,Sheet2!I$2:$I$201),""))</f>
        <v>306</v>
      </c>
      <c r="K11" s="98">
        <f>(IFERROR(SUMIF(Sheet2!G$2:G$201,Optionchain2!H11,Sheet2!J$2:$J$201),""))</f>
        <v>13.16</v>
      </c>
      <c r="L11" s="96">
        <f>(IFERROR(SUMIF(Sheet2!G$2:G$201,Optionchain2!H11,Sheet2!K$2:$K$201),"")*$D$4/100000)</f>
        <v>50.3001</v>
      </c>
      <c r="M11" s="96">
        <f>(IFERROR(SUMIF(Sheet2!G$2:G$203,Optionchain2!H11,Sheet2!$L$2:L$203),"")*$D$4/100000)</f>
        <v>1.3253999999999999</v>
      </c>
      <c r="N11" s="96">
        <f>(IFERROR(SUMIF(Sheet2!G$2:G$201,Optionchain2!H11,Sheet2!$M$2:M$201),"")*$D$4/100000)</f>
        <v>8.6826000000000008</v>
      </c>
      <c r="O11" s="94" t="str">
        <f t="shared" si="1"/>
        <v>FRESHSHORT</v>
      </c>
      <c r="P11" s="67">
        <f t="shared" si="2"/>
        <v>3.310684053992222</v>
      </c>
      <c r="Q11" s="74" t="s">
        <v>65</v>
      </c>
      <c r="R11" s="70">
        <f ca="1">LARGE(INDIRECT("B" &amp; ROW($B$27) + IF($H$5 &gt; $H$17, -11, -12) &amp; ":B" &amp; ROW($B$27)), 2)</f>
        <v>8.3963999999999999</v>
      </c>
      <c r="S11" s="75">
        <f ca="1">LARGE(INDIRECT("D" &amp; ROW($D$27) + IF($H$5 &gt; $H$17, -11, -12) &amp; ":D" &amp; ROW($D$27)), 2)</f>
        <v>35.146799999999999</v>
      </c>
      <c r="T11" s="71">
        <f ca="1">LARGE(OFFSET($L$8,0,0,IF($H$5&gt;$H$17,11,10),1),2)</f>
        <v>27.660599999999999</v>
      </c>
      <c r="U11" s="71">
        <f ca="1">LARGE(OFFSET($N$8,0,0,IF($H$5&gt;$H$17,11,10),1),2)</f>
        <v>6.3120000000000003</v>
      </c>
      <c r="V11" s="67">
        <f t="shared" si="3"/>
        <v>1.7564478618869033</v>
      </c>
      <c r="W11" s="91"/>
      <c r="X11" s="90" t="str">
        <f>IFERROR(IF($AA$7&gt;$AA$8,"BIG PLAYER",IF($AA$7&lt;$AA$8,"RETAILER","")),"")</f>
        <v>RETAILER</v>
      </c>
      <c r="Y11" s="90" t="str">
        <f>IFERROR(IF(AA8&gt;AA7,"BIG PLAYER",IF(AA8&lt;AA7,"RETAILER","")),"")</f>
        <v>BIG PLAYER</v>
      </c>
      <c r="Z11" s="92"/>
      <c r="AA11" s="92"/>
    </row>
    <row r="12" spans="1:27" ht="24.95" customHeight="1" thickBot="1" x14ac:dyDescent="0.4">
      <c r="A12" s="93" t="str">
        <f t="shared" si="0"/>
        <v>FRESHLONG</v>
      </c>
      <c r="B12" s="96">
        <f>(IFERROR(SUMIF(Sheet2!G$2:G$201,Optionchain2!H12,Sheet2!A$2:$A$201),"")*$D$4/100000)</f>
        <v>0.40050000000000002</v>
      </c>
      <c r="C12" s="96">
        <f>(IFERROR(SUMIF(Sheet2!G$2:G$203,Optionchain2!H12,Sheet2!$B$2:B$203),"")*$D$4/100000)</f>
        <v>0.28410000000000002</v>
      </c>
      <c r="D12" s="96">
        <f>(IFERROR(SUMIF(Sheet2!G$2:G$201,Optionchain2!H12,Sheet2!$C$2:C$201),"")*$D$4/100000)</f>
        <v>10.009499999999999</v>
      </c>
      <c r="E12" s="98">
        <f>(IFERROR(SUMIF(Sheet2!G$2:G$201,Optionchain2!H12,Sheet2!$D$2:D$201),""))</f>
        <v>13.96</v>
      </c>
      <c r="F12" s="98">
        <f>(IFERROR(SUMIF(Sheet2!G$2:G$201,Optionchain2!H12,Sheet2!$E$2:E$201),""))</f>
        <v>1155.45</v>
      </c>
      <c r="G12" s="98">
        <f>(IFERROR(SUMIF(Sheet2!G$2:G$201,Optionchain2!H12,Sheet2!$F$2:F$201),""))</f>
        <v>233.6</v>
      </c>
      <c r="H12" s="99">
        <f t="shared" si="4"/>
        <v>56100</v>
      </c>
      <c r="I12" s="98">
        <f>(IFERROR(SUMIF(Sheet2!G$2:G$201,Optionchain2!H12,Sheet2!H$2:$H$201),""))</f>
        <v>-96.6</v>
      </c>
      <c r="J12" s="98">
        <f>(IFERROR(SUMIF(Sheet2!G$2:G$201,Optionchain2!H12,Sheet2!I$2:$I$201),""))</f>
        <v>321.60000000000002</v>
      </c>
      <c r="K12" s="98">
        <f>(IFERROR(SUMIF(Sheet2!G$2:G$201,Optionchain2!H12,Sheet2!J$2:$J$201),""))</f>
        <v>12.81</v>
      </c>
      <c r="L12" s="96">
        <f>(IFERROR(SUMIF(Sheet2!G$2:G$201,Optionchain2!H12,Sheet2!K$2:$K$201),"")*$D$4/100000)</f>
        <v>14.8209</v>
      </c>
      <c r="M12" s="96">
        <f>(IFERROR(SUMIF(Sheet2!G$2:G$203,Optionchain2!H12,Sheet2!$L$2:L$203),"")*$D$4/100000)</f>
        <v>0.4521</v>
      </c>
      <c r="N12" s="96">
        <f>(IFERROR(SUMIF(Sheet2!G$2:G$201,Optionchain2!H12,Sheet2!$M$2:M$201),"")*$D$4/100000)</f>
        <v>0.82679999999999998</v>
      </c>
      <c r="O12" s="94" t="str">
        <f t="shared" si="1"/>
        <v>FRESHSHORT</v>
      </c>
      <c r="P12" s="67">
        <f t="shared" si="2"/>
        <v>2.0644194756554306</v>
      </c>
      <c r="Q12" s="74" t="s">
        <v>66</v>
      </c>
      <c r="R12" s="76">
        <f ca="1">R11/R10</f>
        <v>0.39305124496187172</v>
      </c>
      <c r="S12" s="77">
        <f ca="1">S11/S10</f>
        <v>0.9273806696746616</v>
      </c>
      <c r="T12" s="78">
        <f ca="1">T11/T10</f>
        <v>0.54991143158761113</v>
      </c>
      <c r="U12" s="78">
        <f ca="1">U11/U10</f>
        <v>0.72697118374680392</v>
      </c>
      <c r="V12" s="67">
        <f t="shared" si="3"/>
        <v>1.4806833508167243</v>
      </c>
      <c r="W12" s="89" t="s">
        <v>34</v>
      </c>
      <c r="X12" s="90">
        <f>IFERROR(SUMIF($H$8:$H$27,$Z$7,$B$8:$B$27),"")</f>
        <v>3.9914999999999998</v>
      </c>
      <c r="Y12" s="90">
        <f>IFERROR(SUMIF($H$8:$H$27,$Z$8,$N$8:$N$27),"")</f>
        <v>8.6826000000000008</v>
      </c>
      <c r="Z12" s="92"/>
      <c r="AA12" s="92"/>
    </row>
    <row r="13" spans="1:27" ht="24.95" customHeight="1" thickBot="1" x14ac:dyDescent="0.4">
      <c r="A13" s="93" t="str">
        <f t="shared" si="0"/>
        <v>FRESHLONG</v>
      </c>
      <c r="B13" s="96">
        <f>(IFERROR(SUMIF(Sheet2!G$2:G$201,Optionchain2!H13,Sheet2!A$2:$A$201),"")*$D$4/100000)</f>
        <v>0.66600000000000004</v>
      </c>
      <c r="C13" s="96">
        <f>(IFERROR(SUMIF(Sheet2!G$2:G$203,Optionchain2!H13,Sheet2!$B$2:B$203),"")*$D$4/100000)</f>
        <v>0.34289999999999998</v>
      </c>
      <c r="D13" s="96">
        <f>(IFERROR(SUMIF(Sheet2!G$2:G$201,Optionchain2!H13,Sheet2!$C$2:C$201),"")*$D$4/100000)</f>
        <v>14.3916</v>
      </c>
      <c r="E13" s="98">
        <f>(IFERROR(SUMIF(Sheet2!G$2:G$201,Optionchain2!H13,Sheet2!$D$2:D$201),""))</f>
        <v>13.5</v>
      </c>
      <c r="F13" s="98">
        <f>(IFERROR(SUMIF(Sheet2!G$2:G$201,Optionchain2!H13,Sheet2!$E$2:E$201),""))</f>
        <v>1069.05</v>
      </c>
      <c r="G13" s="98">
        <f>(IFERROR(SUMIF(Sheet2!G$2:G$201,Optionchain2!H13,Sheet2!$F$2:F$201),""))</f>
        <v>210.15</v>
      </c>
      <c r="H13" s="99">
        <f t="shared" si="4"/>
        <v>56200</v>
      </c>
      <c r="I13" s="98">
        <f>(IFERROR(SUMIF(Sheet2!G$2:G$201,Optionchain2!H13,Sheet2!H$2:$H$201),""))</f>
        <v>-93.75</v>
      </c>
      <c r="J13" s="98">
        <f>(IFERROR(SUMIF(Sheet2!G$2:G$201,Optionchain2!H13,Sheet2!I$2:$I$201),""))</f>
        <v>361.4</v>
      </c>
      <c r="K13" s="98">
        <f>(IFERROR(SUMIF(Sheet2!G$2:G$201,Optionchain2!H13,Sheet2!J$2:$J$201),""))</f>
        <v>12.97</v>
      </c>
      <c r="L13" s="96">
        <f>(IFERROR(SUMIF(Sheet2!G$2:G$201,Optionchain2!H13,Sheet2!K$2:$K$201),"")*$D$4/100000)</f>
        <v>17.7</v>
      </c>
      <c r="M13" s="96">
        <f>(IFERROR(SUMIF(Sheet2!G$2:G$203,Optionchain2!H13,Sheet2!$L$2:L$203),"")*$D$4/100000)</f>
        <v>0.64200000000000002</v>
      </c>
      <c r="N13" s="96">
        <f>(IFERROR(SUMIF(Sheet2!G$2:G$201,Optionchain2!H13,Sheet2!$M$2:M$201),"")*$D$4/100000)</f>
        <v>1.3898999999999999</v>
      </c>
      <c r="O13" s="94" t="str">
        <f t="shared" si="1"/>
        <v>FRESHSHORT</v>
      </c>
      <c r="P13" s="67">
        <f t="shared" si="2"/>
        <v>2.0869369369369366</v>
      </c>
      <c r="Q13" s="74" t="s">
        <v>67</v>
      </c>
      <c r="R13" s="70">
        <f ca="1">VLOOKUP(LARGE(INDIRECT("B" &amp; ROW($B$27) + IF($H$5 &gt; $H$17, -11, -12) &amp; ":B" &amp; ROW($B$27)), 1), B8:H27, 7, FALSE)</f>
        <v>57500</v>
      </c>
      <c r="S13" s="75">
        <f ca="1">VLOOKUP(MAX(INDIRECT("D" &amp; ROW($D$27) + IF($H$5 &gt; $H$17, -11, -12) &amp; ":D" &amp; ROW($D$27))), $D$8:$H$27, 5, FALSE)</f>
        <v>56500</v>
      </c>
      <c r="T13" s="71">
        <f ca="1">INDEX(H8:N27,MATCH(MAX(OFFSET(L8,0,0,IF(H5&gt;H17,11,10),1)),L8:L27,0),1)</f>
        <v>56000</v>
      </c>
      <c r="U13" s="71">
        <f ca="1">INDEX(H8:L27,MATCH(MAX(OFFSET($N$8,0,0,IF($H$5&gt;$H$17,11,10),1)),N8:N27,0),1)</f>
        <v>56000</v>
      </c>
      <c r="V13" s="67">
        <f t="shared" si="3"/>
        <v>1.2298840990577837</v>
      </c>
      <c r="W13" s="91"/>
      <c r="X13" s="92"/>
      <c r="Y13" s="92"/>
      <c r="Z13" s="92"/>
      <c r="AA13" s="92"/>
    </row>
    <row r="14" spans="1:27" ht="24.95" customHeight="1" thickBot="1" x14ac:dyDescent="0.4">
      <c r="A14" s="93" t="str">
        <f t="shared" si="0"/>
        <v>FRESHLONG</v>
      </c>
      <c r="B14" s="96">
        <f>(IFERROR(SUMIF(Sheet2!G$2:G$201,Optionchain2!H14,Sheet2!A$2:$A$201),"")*$D$4/100000)</f>
        <v>0.78480000000000005</v>
      </c>
      <c r="C14" s="96">
        <f>(IFERROR(SUMIF(Sheet2!G$2:G$203,Optionchain2!H14,Sheet2!$B$2:B$203),"")*$D$4/100000)</f>
        <v>2.3400000000000001E-2</v>
      </c>
      <c r="D14" s="96">
        <f>(IFERROR(SUMIF(Sheet2!G$2:G$201,Optionchain2!H14,Sheet2!$C$2:C$201),"")*$D$4/100000)</f>
        <v>13.3896</v>
      </c>
      <c r="E14" s="98">
        <f>(IFERROR(SUMIF(Sheet2!G$2:G$201,Optionchain2!H14,Sheet2!$D$2:D$201),""))</f>
        <v>13.69</v>
      </c>
      <c r="F14" s="98">
        <f>(IFERROR(SUMIF(Sheet2!G$2:G$201,Optionchain2!H14,Sheet2!$E$2:E$201),""))</f>
        <v>1014</v>
      </c>
      <c r="G14" s="98">
        <f>(IFERROR(SUMIF(Sheet2!G$2:G$201,Optionchain2!H14,Sheet2!$F$2:F$201),""))</f>
        <v>218.1</v>
      </c>
      <c r="H14" s="99">
        <f t="shared" si="4"/>
        <v>56300</v>
      </c>
      <c r="I14" s="98">
        <f>(IFERROR(SUMIF(Sheet2!G$2:G$201,Optionchain2!H14,Sheet2!H$2:$H$201),""))</f>
        <v>-104.45</v>
      </c>
      <c r="J14" s="98">
        <f>(IFERROR(SUMIF(Sheet2!G$2:G$201,Optionchain2!H14,Sheet2!I$2:$I$201),""))</f>
        <v>388.55</v>
      </c>
      <c r="K14" s="98">
        <f>(IFERROR(SUMIF(Sheet2!G$2:G$201,Optionchain2!H14,Sheet2!J$2:$J$201),""))</f>
        <v>12.79</v>
      </c>
      <c r="L14" s="96">
        <f>(IFERROR(SUMIF(Sheet2!G$2:G$201,Optionchain2!H14,Sheet2!K$2:$K$201),"")*$D$4/100000)</f>
        <v>16.4559</v>
      </c>
      <c r="M14" s="96">
        <f>(IFERROR(SUMIF(Sheet2!G$2:G$203,Optionchain2!H14,Sheet2!$L$2:L$203),"")*$D$4/100000)</f>
        <v>0.2298</v>
      </c>
      <c r="N14" s="96">
        <f>(IFERROR(SUMIF(Sheet2!G$2:G$201,Optionchain2!H14,Sheet2!$M$2:M$201),"")*$D$4/100000)</f>
        <v>1.4574</v>
      </c>
      <c r="O14" s="94" t="str">
        <f t="shared" si="1"/>
        <v>FRESHSHORT</v>
      </c>
      <c r="P14" s="67">
        <f t="shared" si="2"/>
        <v>1.8570336391437308</v>
      </c>
      <c r="Q14" s="74" t="s">
        <v>68</v>
      </c>
      <c r="R14" s="70">
        <f ca="1">VLOOKUP(LARGE(INDIRECT("B" &amp; ROW($B$27) + IF($H$5 &gt; $H$17, -11, -12) &amp; ":B" &amp; ROW($B$27)), 2), B8:H27, 7, FALSE)</f>
        <v>57000</v>
      </c>
      <c r="S14" s="75">
        <f>VLOOKUP(LARGE($D$8:$D$27,2),$D$8:$H$27,5,0)</f>
        <v>57000</v>
      </c>
      <c r="T14" s="71">
        <f ca="1">INDEX(H8:L27,MATCH(LARGE(OFFSET($L$8,0,0,IF($H$5&gt;$H$17,11,10),1),2),L8:L27,0),1)</f>
        <v>56500</v>
      </c>
      <c r="U14" s="71">
        <f ca="1">INDEX($H$8:$N$27,MATCH(LARGE(OFFSET($N$8,0,0,IF($H$5&gt;$H$17,11,10),1),2),$N$8:$N$27,0),1)</f>
        <v>56500</v>
      </c>
      <c r="V14" s="67">
        <f t="shared" si="3"/>
        <v>1.2290060942821295</v>
      </c>
    </row>
    <row r="15" spans="1:27" ht="24.95" customHeight="1" thickBot="1" x14ac:dyDescent="0.4">
      <c r="A15" s="93" t="str">
        <f t="shared" si="0"/>
        <v>SHORTCOVERING</v>
      </c>
      <c r="B15" s="96">
        <f>(IFERROR(SUMIF(Sheet2!G$2:G$201,Optionchain2!H15,Sheet2!A$2:$A$201),"")*$D$4/100000)</f>
        <v>0.86909999999999998</v>
      </c>
      <c r="C15" s="96">
        <f>(IFERROR(SUMIF(Sheet2!G$2:G$203,Optionchain2!H15,Sheet2!$B$2:B$203),"")*$D$4/100000)</f>
        <v>-0.38729999999999998</v>
      </c>
      <c r="D15" s="96">
        <f>(IFERROR(SUMIF(Sheet2!G$2:G$201,Optionchain2!H15,Sheet2!$C$2:C$201),"")*$D$4/100000)</f>
        <v>12.579599999999999</v>
      </c>
      <c r="E15" s="98">
        <f>(IFERROR(SUMIF(Sheet2!G$2:G$201,Optionchain2!H15,Sheet2!$D$2:D$201),""))</f>
        <v>13.28</v>
      </c>
      <c r="F15" s="98">
        <f>(IFERROR(SUMIF(Sheet2!G$2:G$201,Optionchain2!H15,Sheet2!$E$2:E$201),""))</f>
        <v>933</v>
      </c>
      <c r="G15" s="98">
        <f>(IFERROR(SUMIF(Sheet2!G$2:G$201,Optionchain2!H15,Sheet2!$F$2:F$201),""))</f>
        <v>197</v>
      </c>
      <c r="H15" s="99">
        <f t="shared" si="4"/>
        <v>56400</v>
      </c>
      <c r="I15" s="98">
        <f>(IFERROR(SUMIF(Sheet2!G$2:G$201,Optionchain2!H15,Sheet2!H$2:$H$201),""))</f>
        <v>-119.8</v>
      </c>
      <c r="J15" s="98">
        <f>(IFERROR(SUMIF(Sheet2!G$2:G$201,Optionchain2!H15,Sheet2!I$2:$I$201),""))</f>
        <v>415.45</v>
      </c>
      <c r="K15" s="98">
        <f>(IFERROR(SUMIF(Sheet2!G$2:G$201,Optionchain2!H15,Sheet2!J$2:$J$201),""))</f>
        <v>12.58</v>
      </c>
      <c r="L15" s="96">
        <f>(IFERROR(SUMIF(Sheet2!G$2:G$201,Optionchain2!H15,Sheet2!K$2:$K$201),"")*$D$4/100000)</f>
        <v>11.9916</v>
      </c>
      <c r="M15" s="96">
        <f>(IFERROR(SUMIF(Sheet2!G$2:G$203,Optionchain2!H15,Sheet2!$L$2:L$203),"")*$D$4/100000)</f>
        <v>-7.1999999999999995E-2</v>
      </c>
      <c r="N15" s="96">
        <f>(IFERROR(SUMIF(Sheet2!G$2:G$201,Optionchain2!H15,Sheet2!$M$2:M$201),"")*$D$4/100000)</f>
        <v>1.0851</v>
      </c>
      <c r="O15" s="94" t="str">
        <f t="shared" si="1"/>
        <v>LONGUNWIND</v>
      </c>
      <c r="P15" s="67">
        <f t="shared" si="2"/>
        <v>1.2485329651363479</v>
      </c>
      <c r="Q15" s="74" t="s">
        <v>69</v>
      </c>
      <c r="R15" s="186">
        <f ca="1">SMALL($R$13:$S$13,1)</f>
        <v>56500</v>
      </c>
      <c r="S15" s="187"/>
      <c r="T15" s="184">
        <f ca="1">LARGE($T$13:$U$13,1)</f>
        <v>56000</v>
      </c>
      <c r="U15" s="185"/>
      <c r="V15" s="67">
        <f t="shared" si="3"/>
        <v>0.95325765525135941</v>
      </c>
      <c r="X15" t="str">
        <f>heatmap!A1</f>
        <v>SECTOR HEATMAP</v>
      </c>
    </row>
    <row r="16" spans="1:27" ht="24.95" customHeight="1" thickBot="1" x14ac:dyDescent="0.4">
      <c r="A16" s="93" t="str">
        <f t="shared" si="0"/>
        <v>SHORTCOVERING</v>
      </c>
      <c r="B16" s="96">
        <f>(IFERROR(SUMIF(Sheet2!G$2:G$201,Optionchain2!H16,Sheet2!A$2:$A$201),"")*$D$4/100000)</f>
        <v>3.9914999999999998</v>
      </c>
      <c r="C16" s="96">
        <f>(IFERROR(SUMIF(Sheet2!G$2:G$203,Optionchain2!H16,Sheet2!$B$2:B$203),"")*$D$4/100000)</f>
        <v>-0.36209999999999998</v>
      </c>
      <c r="D16" s="96">
        <f>(IFERROR(SUMIF(Sheet2!G$2:G$201,Optionchain2!H16,Sheet2!$C$2:C$201),"")*$D$4/100000)</f>
        <v>37.899000000000001</v>
      </c>
      <c r="E16" s="98">
        <f>(IFERROR(SUMIF(Sheet2!G$2:G$201,Optionchain2!H16,Sheet2!$D$2:D$201),""))</f>
        <v>13.34</v>
      </c>
      <c r="F16" s="98">
        <f>(IFERROR(SUMIF(Sheet2!G$2:G$201,Optionchain2!H16,Sheet2!$E$2:E$201),""))</f>
        <v>876.45</v>
      </c>
      <c r="G16" s="98">
        <f>(IFERROR(SUMIF(Sheet2!G$2:G$201,Optionchain2!H16,Sheet2!$F$2:F$201),""))</f>
        <v>196.6</v>
      </c>
      <c r="H16" s="99">
        <f t="shared" si="4"/>
        <v>56500</v>
      </c>
      <c r="I16" s="98">
        <f>(IFERROR(SUMIF(Sheet2!G$2:G$201,Optionchain2!H16,Sheet2!H$2:$H$201),""))</f>
        <v>-124.7</v>
      </c>
      <c r="J16" s="98">
        <f>(IFERROR(SUMIF(Sheet2!G$2:G$201,Optionchain2!H16,Sheet2!I$2:$I$201),""))</f>
        <v>451</v>
      </c>
      <c r="K16" s="98">
        <f>(IFERROR(SUMIF(Sheet2!G$2:G$201,Optionchain2!H16,Sheet2!J$2:$J$201),""))</f>
        <v>12.5</v>
      </c>
      <c r="L16" s="96">
        <f>(IFERROR(SUMIF(Sheet2!G$2:G$201,Optionchain2!H16,Sheet2!K$2:$K$201),"")*$D$4/100000)</f>
        <v>27.660599999999999</v>
      </c>
      <c r="M16" s="96">
        <f>(IFERROR(SUMIF(Sheet2!G$2:G$203,Optionchain2!H16,Sheet2!$L$2:L$203),"")*$D$4/100000)</f>
        <v>0.2712</v>
      </c>
      <c r="N16" s="96">
        <f>(IFERROR(SUMIF(Sheet2!G$2:G$201,Optionchain2!H16,Sheet2!$M$2:M$201),"")*$D$4/100000)</f>
        <v>6.3120000000000003</v>
      </c>
      <c r="O16" s="94" t="str">
        <f t="shared" si="1"/>
        <v>FRESHSHORT</v>
      </c>
      <c r="P16" s="67">
        <f t="shared" si="2"/>
        <v>1.5813603908305149</v>
      </c>
      <c r="Q16" s="79"/>
      <c r="R16" s="70" t="str">
        <f ca="1">IF(OR($R$12&lt;75%,$R$14&lt;($H$17-$E$4)),"STRONG",IF($R$14&gt;$R$13,"WTT","WTB"))</f>
        <v>STRONG</v>
      </c>
      <c r="S16" s="70" t="str">
        <f ca="1">IF(OR($S$12&lt;75%,$S$14&lt;($H$17-$E$4)),"STRONG",IF($S$14&gt;$S$13,"WTT","WTB"))</f>
        <v>WTT</v>
      </c>
      <c r="T16" s="71" t="str">
        <f ca="1">IF(OR($T$12&lt;75%,$T$14&gt;($H$17+$E$4)),"STRONG",IF($T$14&gt;$T$13,"WTT","WTB"))</f>
        <v>STRONG</v>
      </c>
      <c r="U16" s="71" t="s">
        <v>32</v>
      </c>
      <c r="V16" s="67">
        <f t="shared" si="3"/>
        <v>0.72985039183091893</v>
      </c>
      <c r="X16" s="153" t="str">
        <f>heatmap!A2</f>
        <v>Sector</v>
      </c>
      <c r="Y16" s="153" t="str">
        <f>heatmap!B2</f>
        <v>Value</v>
      </c>
      <c r="Z16" s="151" t="str">
        <f>heatmap!C2</f>
        <v>% Change</v>
      </c>
    </row>
    <row r="17" spans="1:26" ht="24.95" customHeight="1" thickBot="1" x14ac:dyDescent="0.4">
      <c r="A17" s="93" t="str">
        <f t="shared" si="0"/>
        <v>FRESHLONG</v>
      </c>
      <c r="B17" s="96">
        <f>(IFERROR(SUMIF(Sheet2!G$2:G$201,Optionchain2!H17,Sheet2!A$2:$A$201),"")*$D$4/100000)</f>
        <v>1.2848999999999999</v>
      </c>
      <c r="C17" s="96">
        <f>(IFERROR(SUMIF(Sheet2!G$2:G$203,Optionchain2!H17,Sheet2!$B$2:B$203),"")*$D$4/100000)</f>
        <v>0.12839999999999999</v>
      </c>
      <c r="D17" s="96">
        <f>(IFERROR(SUMIF(Sheet2!G$2:G$201,Optionchain2!H17,Sheet2!$C$2:C$201),"")*$D$4/100000)</f>
        <v>14.354100000000001</v>
      </c>
      <c r="E17" s="98">
        <f>(IFERROR(SUMIF(Sheet2!G$2:G$201,Optionchain2!H17,Sheet2!$D$2:D$201),""))</f>
        <v>13.33</v>
      </c>
      <c r="F17" s="98">
        <f>(IFERROR(SUMIF(Sheet2!G$2:G$201,Optionchain2!H17,Sheet2!$E$2:E$201),""))</f>
        <v>818.9</v>
      </c>
      <c r="G17" s="98">
        <f>(IFERROR(SUMIF(Sheet2!G$2:G$201,Optionchain2!H17,Sheet2!$F$2:F$201),""))</f>
        <v>193.15</v>
      </c>
      <c r="H17" s="103">
        <f>ROUND($H$5/$E$4,0)*$E$4</f>
        <v>56600</v>
      </c>
      <c r="I17" s="98">
        <f>(IFERROR(SUMIF(Sheet2!G$2:G$201,Optionchain2!H17,Sheet2!H$2:$H$201),""))</f>
        <v>-127.2</v>
      </c>
      <c r="J17" s="98">
        <f>(IFERROR(SUMIF(Sheet2!G$2:G$201,Optionchain2!H17,Sheet2!I$2:$I$201),""))</f>
        <v>493.9</v>
      </c>
      <c r="K17" s="98">
        <f>(IFERROR(SUMIF(Sheet2!G$2:G$201,Optionchain2!H17,Sheet2!J$2:$J$201),""))</f>
        <v>12.52</v>
      </c>
      <c r="L17" s="96">
        <f>(IFERROR(SUMIF(Sheet2!G$2:G$201,Optionchain2!H17,Sheet2!K$2:$K$201),"")*$D$4/100000)</f>
        <v>9.2187000000000001</v>
      </c>
      <c r="M17" s="96">
        <f>(IFERROR(SUMIF(Sheet2!G$2:G$203,Optionchain2!H17,Sheet2!$L$2:L$203),"")*$D$4/100000)</f>
        <v>0.3075</v>
      </c>
      <c r="N17" s="96">
        <f>(IFERROR(SUMIF(Sheet2!G$2:G$201,Optionchain2!H17,Sheet2!$M$2:M$201),"")*$D$4/100000)</f>
        <v>1.329</v>
      </c>
      <c r="O17" s="94" t="str">
        <f t="shared" si="1"/>
        <v>FRESHSHORT</v>
      </c>
      <c r="P17" s="67">
        <f t="shared" si="2"/>
        <v>1.0343217371001634</v>
      </c>
      <c r="Q17" s="79"/>
      <c r="R17" s="186" t="str">
        <f ca="1">IF($R$13&lt;&gt;$S$13, IF($R$13&lt;$S$13, UPPER(TRIM($R$16)), UPPER(TRIM($S$16))),
IF(AND(UPPER(TRIM(R16))="STRONG", UPPER(TRIM(S16))="STRONG"), "STRONG",
IF(AND(UPPER(TRIM(R16))="WTT", UPPER(TRIM(S16))="WTT"), "WTT",
IF(AND(UPPER(TRIM(R16))="WTB", UPPER(TRIM(S16))="WTB"), "WTB",
IF(OR(UPPER(TRIM(R16))="WTB", UPPER(TRIM(S16))="WTB"), "WTB",
IF(OR(AND(UPPER(TRIM(R16))="STRONG", UPPER(TRIM(S16))="WTT"), AND(UPPER(TRIM(R16))="WTT", UPPER(TRIM(S16))="STRONG")), "STRONG", ""))))))</f>
        <v>WTT</v>
      </c>
      <c r="S17" s="187"/>
      <c r="T17" s="184" t="str">
        <f ca="1">IF(T13&lt;&gt;U13, IF(T13&gt;U13, UPPER(TRIM(T16)), UPPER(TRIM(U16))),
IF(AND(UPPER(TRIM(T16))="STRONG", UPPER(TRIM(U16))="STRONG"), "STRONG",
IF(AND(UPPER(TRIM(T16))="WTT", UPPER(TRIM(U16))="WTT"), "WTT",
IF(AND(UPPER(TRIM(T16))="WTB", UPPER(TRIM(U16))="WTB"), "WTB",
IF(OR(UPPER(TRIM(T16))="WTT", UPPER(TRIM(U16))="WTT"), "WTT",
IF(OR(AND(UPPER(TRIM(T16))="STRONG", UPPER(TRIM(U16))="WTB"), AND(UPPER(TRIM(T16))="WTB", UPPER(TRIM(U16))="STRONG")), "STRONG", ""))))))</f>
        <v>STRONG</v>
      </c>
      <c r="U17" s="185"/>
      <c r="V17" s="67">
        <f t="shared" si="3"/>
        <v>0.64223462286036737</v>
      </c>
      <c r="X17" s="153" t="str">
        <f>heatmap!A3</f>
        <v>NIFTY AUTO</v>
      </c>
      <c r="Y17" s="153">
        <f>heatmap!B3</f>
        <v>27304.5</v>
      </c>
      <c r="Z17" s="154">
        <f>heatmap!C3</f>
        <v>-0.86</v>
      </c>
    </row>
    <row r="18" spans="1:26" ht="24.95" customHeight="1" thickBot="1" x14ac:dyDescent="0.4">
      <c r="A18" s="93" t="str">
        <f t="shared" si="0"/>
        <v>FRESHLONG</v>
      </c>
      <c r="B18" s="96">
        <f>(IFERROR(SUMIF(Sheet2!G$2:G$201,Optionchain2!H18,Sheet2!A$2:$A$201),"")*$D$4/100000)</f>
        <v>1.2354000000000001</v>
      </c>
      <c r="C18" s="96">
        <f>(IFERROR(SUMIF(Sheet2!G$2:G$203,Optionchain2!H18,Sheet2!$B$2:B$203),"")*$D$4/100000)</f>
        <v>2.2499999999999999E-2</v>
      </c>
      <c r="D18" s="96">
        <f>(IFERROR(SUMIF(Sheet2!G$2:G$201,Optionchain2!H18,Sheet2!$C$2:C$201),"")*$D$4/100000)</f>
        <v>10.0581</v>
      </c>
      <c r="E18" s="98">
        <f>(IFERROR(SUMIF(Sheet2!G$2:G$201,Optionchain2!H18,Sheet2!$D$2:D$201),""))</f>
        <v>13.05</v>
      </c>
      <c r="F18" s="98">
        <f>(IFERROR(SUMIF(Sheet2!G$2:G$201,Optionchain2!H18,Sheet2!$E$2:E$201),""))</f>
        <v>750.05</v>
      </c>
      <c r="G18" s="98">
        <f>(IFERROR(SUMIF(Sheet2!G$2:G$201,Optionchain2!H18,Sheet2!$F$2:F$201),""))</f>
        <v>174.6</v>
      </c>
      <c r="H18" s="99">
        <f t="shared" ref="H18:H23" si="5">H17+$E$4</f>
        <v>56700</v>
      </c>
      <c r="I18" s="98">
        <f>(IFERROR(SUMIF(Sheet2!G$2:G$201,Optionchain2!H18,Sheet2!H$2:$H$201),""))</f>
        <v>-135.94999999999999</v>
      </c>
      <c r="J18" s="98">
        <f>(IFERROR(SUMIF(Sheet2!G$2:G$201,Optionchain2!H18,Sheet2!I$2:$I$201),""))</f>
        <v>534.15</v>
      </c>
      <c r="K18" s="98">
        <f>(IFERROR(SUMIF(Sheet2!G$2:G$201,Optionchain2!H18,Sheet2!J$2:$J$201),""))</f>
        <v>12.43</v>
      </c>
      <c r="L18" s="96">
        <f>(IFERROR(SUMIF(Sheet2!G$2:G$201,Optionchain2!H18,Sheet2!K$2:$K$201),"")*$D$4/100000)</f>
        <v>6.2796000000000003</v>
      </c>
      <c r="M18" s="96">
        <f>(IFERROR(SUMIF(Sheet2!G$2:G$203,Optionchain2!H18,Sheet2!$L$2:L$203),"")*$D$4/100000)</f>
        <v>0.3765</v>
      </c>
      <c r="N18" s="96">
        <f>(IFERROR(SUMIF(Sheet2!G$2:G$201,Optionchain2!H18,Sheet2!$M$2:M$201),"")*$D$4/100000)</f>
        <v>1.4984999999999999</v>
      </c>
      <c r="O18" s="94" t="str">
        <f t="shared" si="1"/>
        <v>FRESHSHORT</v>
      </c>
      <c r="P18" s="67">
        <f t="shared" si="2"/>
        <v>1.2129674599320057</v>
      </c>
      <c r="Q18" s="80"/>
      <c r="R18" s="81" t="s">
        <v>70</v>
      </c>
      <c r="S18" s="80"/>
      <c r="T18" s="81" t="s">
        <v>71</v>
      </c>
      <c r="U18" s="81">
        <v>24000</v>
      </c>
      <c r="V18" s="67">
        <f t="shared" si="3"/>
        <v>0.62433262743460505</v>
      </c>
      <c r="X18" s="153" t="str">
        <f>heatmap!A4</f>
        <v>NIFTY BANK</v>
      </c>
      <c r="Y18" s="153">
        <f>heatmap!B4</f>
        <v>56606.55</v>
      </c>
      <c r="Z18" s="85">
        <f>heatmap!C4</f>
        <v>0.24</v>
      </c>
    </row>
    <row r="19" spans="1:26" ht="24.95" customHeight="1" thickBot="1" x14ac:dyDescent="0.4">
      <c r="A19" s="93" t="str">
        <f t="shared" si="0"/>
        <v>SHORTCOVERING</v>
      </c>
      <c r="B19" s="96">
        <f>(IFERROR(SUMIF(Sheet2!G$2:G$201,Optionchain2!H19,Sheet2!A$2:$A$201),"")*$D$4/100000)</f>
        <v>1.776</v>
      </c>
      <c r="C19" s="96">
        <f>(IFERROR(SUMIF(Sheet2!G$2:G$203,Optionchain2!H19,Sheet2!$B$2:B$203),"")*$D$4/100000)</f>
        <v>-1.0200000000000001E-2</v>
      </c>
      <c r="D19" s="96">
        <f>(IFERROR(SUMIF(Sheet2!G$2:G$201,Optionchain2!H19,Sheet2!$C$2:C$201),"")*$D$4/100000)</f>
        <v>14.408099999999999</v>
      </c>
      <c r="E19" s="98">
        <f>(IFERROR(SUMIF(Sheet2!G$2:G$201,Optionchain2!H19,Sheet2!$D$2:D$201),""))</f>
        <v>13.07</v>
      </c>
      <c r="F19" s="98">
        <f>(IFERROR(SUMIF(Sheet2!G$2:G$201,Optionchain2!H19,Sheet2!$E$2:E$201),""))</f>
        <v>698.65</v>
      </c>
      <c r="G19" s="98">
        <f>(IFERROR(SUMIF(Sheet2!G$2:G$201,Optionchain2!H19,Sheet2!$F$2:F$201),""))</f>
        <v>171.2</v>
      </c>
      <c r="H19" s="99">
        <f t="shared" si="5"/>
        <v>56800</v>
      </c>
      <c r="I19" s="98">
        <f>(IFERROR(SUMIF(Sheet2!G$2:G$201,Optionchain2!H19,Sheet2!H$2:$H$201),""))</f>
        <v>-149.55000000000001</v>
      </c>
      <c r="J19" s="98">
        <f>(IFERROR(SUMIF(Sheet2!G$2:G$201,Optionchain2!H19,Sheet2!I$2:$I$201),""))</f>
        <v>568.04999999999995</v>
      </c>
      <c r="K19" s="98">
        <f>(IFERROR(SUMIF(Sheet2!G$2:G$201,Optionchain2!H19,Sheet2!J$2:$J$201),""))</f>
        <v>12.17</v>
      </c>
      <c r="L19" s="96">
        <f>(IFERROR(SUMIF(Sheet2!G$2:G$201,Optionchain2!H19,Sheet2!K$2:$K$201),"")*$D$4/100000)</f>
        <v>4.4649000000000001</v>
      </c>
      <c r="M19" s="96">
        <f>(IFERROR(SUMIF(Sheet2!G$2:G$203,Optionchain2!H19,Sheet2!$L$2:L$203),"")*$D$4/100000)</f>
        <v>0.28050000000000003</v>
      </c>
      <c r="N19" s="96">
        <f>(IFERROR(SUMIF(Sheet2!G$2:G$201,Optionchain2!H19,Sheet2!$M$2:M$201),"")*$D$4/100000)</f>
        <v>1.4666999999999999</v>
      </c>
      <c r="O19" s="94" t="str">
        <f t="shared" si="1"/>
        <v>FRESHSHORT</v>
      </c>
      <c r="P19" s="67">
        <f t="shared" si="2"/>
        <v>0.82584459459459447</v>
      </c>
      <c r="Q19" s="80"/>
      <c r="R19" s="188"/>
      <c r="S19" s="189"/>
      <c r="T19" s="188"/>
      <c r="U19" s="189"/>
      <c r="V19" s="67">
        <f t="shared" si="3"/>
        <v>0.3098881878943095</v>
      </c>
      <c r="X19" s="153" t="str">
        <f>heatmap!A5</f>
        <v>NIFTY FIN SERVICE</v>
      </c>
      <c r="Y19" s="153">
        <f>heatmap!B5</f>
        <v>25545.4</v>
      </c>
      <c r="Z19" s="85">
        <f>heatmap!C5</f>
        <v>0.1</v>
      </c>
    </row>
    <row r="20" spans="1:26" ht="24.95" customHeight="1" thickBot="1" x14ac:dyDescent="0.4">
      <c r="A20" s="93" t="str">
        <f t="shared" si="0"/>
        <v>FRESHLONG</v>
      </c>
      <c r="B20" s="96">
        <f>(IFERROR(SUMIF(Sheet2!G$2:G$201,Optionchain2!H20,Sheet2!A$2:$A$201),"")*$D$4/100000)</f>
        <v>1.7408999999999999</v>
      </c>
      <c r="C20" s="96">
        <f>(IFERROR(SUMIF(Sheet2!G$2:G$203,Optionchain2!H20,Sheet2!$B$2:B$203),"")*$D$4/100000)</f>
        <v>5.7299999999999997E-2</v>
      </c>
      <c r="D20" s="96">
        <f>(IFERROR(SUMIF(Sheet2!G$2:G$201,Optionchain2!H20,Sheet2!$C$2:C$201),"")*$D$4/100000)</f>
        <v>8.4086999999999996</v>
      </c>
      <c r="E20" s="98">
        <f>(IFERROR(SUMIF(Sheet2!G$2:G$201,Optionchain2!H20,Sheet2!$D$2:D$201),""))</f>
        <v>12.97</v>
      </c>
      <c r="F20" s="98">
        <f>(IFERROR(SUMIF(Sheet2!G$2:G$201,Optionchain2!H20,Sheet2!$E$2:E$201),""))</f>
        <v>643.6</v>
      </c>
      <c r="G20" s="98">
        <f>(IFERROR(SUMIF(Sheet2!G$2:G$201,Optionchain2!H20,Sheet2!$F$2:F$201),""))</f>
        <v>162.6</v>
      </c>
      <c r="H20" s="99">
        <f t="shared" si="5"/>
        <v>56900</v>
      </c>
      <c r="I20" s="98">
        <f>(IFERROR(SUMIF(Sheet2!G$2:G$201,Optionchain2!H20,Sheet2!H$2:$H$201),""))</f>
        <v>-154.44999999999999</v>
      </c>
      <c r="J20" s="98">
        <f>(IFERROR(SUMIF(Sheet2!G$2:G$201,Optionchain2!H20,Sheet2!I$2:$I$201),""))</f>
        <v>617.9</v>
      </c>
      <c r="K20" s="98">
        <f>(IFERROR(SUMIF(Sheet2!G$2:G$201,Optionchain2!H20,Sheet2!J$2:$J$201),""))</f>
        <v>12.18</v>
      </c>
      <c r="L20" s="96">
        <f>(IFERROR(SUMIF(Sheet2!G$2:G$201,Optionchain2!H20,Sheet2!K$2:$K$201),"")*$D$4/100000)</f>
        <v>2.7707999999999999</v>
      </c>
      <c r="M20" s="96">
        <f>(IFERROR(SUMIF(Sheet2!G$2:G$203,Optionchain2!H20,Sheet2!$L$2:L$203),"")*$D$4/100000)</f>
        <v>0.39600000000000002</v>
      </c>
      <c r="N20" s="96">
        <f>(IFERROR(SUMIF(Sheet2!G$2:G$201,Optionchain2!H20,Sheet2!$M$2:M$201),"")*$D$4/100000)</f>
        <v>1.3352999999999999</v>
      </c>
      <c r="O20" s="94" t="str">
        <f t="shared" si="1"/>
        <v>FRESHSHORT</v>
      </c>
      <c r="P20" s="67">
        <f t="shared" si="2"/>
        <v>0.76701706014130622</v>
      </c>
      <c r="Q20" s="80"/>
      <c r="R20" s="81" t="s">
        <v>72</v>
      </c>
      <c r="S20" s="81" t="s">
        <v>73</v>
      </c>
      <c r="T20" s="81" t="s">
        <v>72</v>
      </c>
      <c r="U20" s="81" t="s">
        <v>73</v>
      </c>
      <c r="V20" s="67">
        <f t="shared" si="3"/>
        <v>0.32951585857504728</v>
      </c>
      <c r="X20" s="153" t="str">
        <f>heatmap!A6</f>
        <v>NIFTY FINSRV25 50</v>
      </c>
      <c r="Y20" s="153">
        <f>heatmap!B6</f>
        <v>27625.9</v>
      </c>
      <c r="Z20" s="85">
        <f>heatmap!C6</f>
        <v>0.04</v>
      </c>
    </row>
    <row r="21" spans="1:26" ht="24.95" customHeight="1" thickBot="1" x14ac:dyDescent="0.4">
      <c r="A21" s="93" t="str">
        <f t="shared" si="0"/>
        <v>SHORTCOVERING</v>
      </c>
      <c r="B21" s="96">
        <f>(IFERROR(SUMIF(Sheet2!G$2:G$201,Optionchain2!H21,Sheet2!A$2:$A$201),"")*$D$4/100000)</f>
        <v>8.3963999999999999</v>
      </c>
      <c r="C21" s="96">
        <f>(IFERROR(SUMIF(Sheet2!G$2:G$203,Optionchain2!H21,Sheet2!$B$2:B$203),"")*$D$4/100000)</f>
        <v>-0.86099999999999999</v>
      </c>
      <c r="D21" s="96">
        <f>(IFERROR(SUMIF(Sheet2!G$2:G$201,Optionchain2!H21,Sheet2!$C$2:C$201),"")*$D$4/100000)</f>
        <v>35.146799999999999</v>
      </c>
      <c r="E21" s="98">
        <f>(IFERROR(SUMIF(Sheet2!G$2:G$201,Optionchain2!H21,Sheet2!$D$2:D$201),""))</f>
        <v>12.85</v>
      </c>
      <c r="F21" s="98">
        <f>(IFERROR(SUMIF(Sheet2!G$2:G$201,Optionchain2!H21,Sheet2!$E$2:E$201),""))</f>
        <v>590</v>
      </c>
      <c r="G21" s="98">
        <f>(IFERROR(SUMIF(Sheet2!G$2:G$201,Optionchain2!H21,Sheet2!$F$2:F$201),""))</f>
        <v>152.85</v>
      </c>
      <c r="H21" s="99">
        <f t="shared" si="5"/>
        <v>57000</v>
      </c>
      <c r="I21" s="98">
        <f>(IFERROR(SUMIF(Sheet2!G$2:G$201,Optionchain2!H21,Sheet2!H$2:$H$201),""))</f>
        <v>-160.1</v>
      </c>
      <c r="J21" s="98">
        <f>(IFERROR(SUMIF(Sheet2!G$2:G$201,Optionchain2!H21,Sheet2!I$2:$I$201),""))</f>
        <v>665</v>
      </c>
      <c r="K21" s="98">
        <f>(IFERROR(SUMIF(Sheet2!G$2:G$201,Optionchain2!H21,Sheet2!J$2:$J$201),""))</f>
        <v>12.09</v>
      </c>
      <c r="L21" s="96">
        <f>(IFERROR(SUMIF(Sheet2!G$2:G$201,Optionchain2!H21,Sheet2!K$2:$K$201),"")*$D$4/100000)</f>
        <v>13.8795</v>
      </c>
      <c r="M21" s="96">
        <f>(IFERROR(SUMIF(Sheet2!G$2:G$203,Optionchain2!H21,Sheet2!$L$2:L$203),"")*$D$4/100000)</f>
        <v>0.47970000000000002</v>
      </c>
      <c r="N21" s="96">
        <f>(IFERROR(SUMIF(Sheet2!G$2:G$201,Optionchain2!H21,Sheet2!$M$2:M$201),"")*$D$4/100000)</f>
        <v>8.6129999999999995</v>
      </c>
      <c r="O21" s="94" t="str">
        <f t="shared" si="1"/>
        <v>FRESHSHORT</v>
      </c>
      <c r="P21" s="67">
        <f t="shared" si="2"/>
        <v>1.0257967700443047</v>
      </c>
      <c r="Q21" s="80"/>
      <c r="R21" s="81">
        <v>24000</v>
      </c>
      <c r="S21" s="81">
        <v>127</v>
      </c>
      <c r="T21" s="81">
        <v>24050</v>
      </c>
      <c r="U21" s="81">
        <v>123.19999999999999</v>
      </c>
      <c r="V21" s="67">
        <f t="shared" si="3"/>
        <v>0.39490081600600913</v>
      </c>
      <c r="X21" s="153" t="str">
        <f>heatmap!A7</f>
        <v>NIFTY FMCG</v>
      </c>
      <c r="Y21" s="153">
        <f>heatmap!B7</f>
        <v>45053.75</v>
      </c>
      <c r="Z21" s="85">
        <f>heatmap!C7</f>
        <v>-0.28999999999999998</v>
      </c>
    </row>
    <row r="22" spans="1:26" ht="24.95" customHeight="1" thickBot="1" x14ac:dyDescent="0.4">
      <c r="A22" s="93" t="str">
        <f t="shared" si="0"/>
        <v>SHORTCOVERING</v>
      </c>
      <c r="B22" s="96">
        <f>(IFERROR(SUMIF(Sheet2!G$2:G$201,Optionchain2!H22,Sheet2!A$2:$A$201),"")*$D$4/100000)</f>
        <v>1.5609</v>
      </c>
      <c r="C22" s="96">
        <f>(IFERROR(SUMIF(Sheet2!G$2:G$203,Optionchain2!H22,Sheet2!$B$2:B$203),"")*$D$4/100000)</f>
        <v>-8.5800000000000001E-2</v>
      </c>
      <c r="D22" s="96">
        <f>(IFERROR(SUMIF(Sheet2!G$2:G$201,Optionchain2!H22,Sheet2!$C$2:C$201),"")*$D$4/100000)</f>
        <v>6.7046999999999999</v>
      </c>
      <c r="E22" s="98">
        <f>(IFERROR(SUMIF(Sheet2!G$2:G$201,Optionchain2!H22,Sheet2!$D$2:D$201),""))</f>
        <v>12.56</v>
      </c>
      <c r="F22" s="98">
        <f>(IFERROR(SUMIF(Sheet2!G$2:G$201,Optionchain2!H22,Sheet2!$E$2:E$201),""))</f>
        <v>530.25</v>
      </c>
      <c r="G22" s="98">
        <f>(IFERROR(SUMIF(Sheet2!G$2:G$201,Optionchain2!H22,Sheet2!$F$2:F$201),""))</f>
        <v>133.25</v>
      </c>
      <c r="H22" s="99">
        <f t="shared" si="5"/>
        <v>57100</v>
      </c>
      <c r="I22" s="98">
        <f>(IFERROR(SUMIF(Sheet2!G$2:G$201,Optionchain2!H22,Sheet2!H$2:$H$201),""))</f>
        <v>-175.35</v>
      </c>
      <c r="J22" s="98">
        <f>(IFERROR(SUMIF(Sheet2!G$2:G$201,Optionchain2!H22,Sheet2!I$2:$I$201),""))</f>
        <v>710.1</v>
      </c>
      <c r="K22" s="98">
        <f>(IFERROR(SUMIF(Sheet2!G$2:G$201,Optionchain2!H22,Sheet2!J$2:$J$201),""))</f>
        <v>11.9</v>
      </c>
      <c r="L22" s="96">
        <f>(IFERROR(SUMIF(Sheet2!G$2:G$201,Optionchain2!H22,Sheet2!K$2:$K$201),"")*$D$4/100000)</f>
        <v>1.1664000000000001</v>
      </c>
      <c r="M22" s="96">
        <f>(IFERROR(SUMIF(Sheet2!G$2:G$203,Optionchain2!H22,Sheet2!$L$2:L$203),"")*$D$4/100000)</f>
        <v>-3.7499999999999999E-2</v>
      </c>
      <c r="N22" s="96">
        <f>(IFERROR(SUMIF(Sheet2!G$2:G$201,Optionchain2!H22,Sheet2!$M$2:M$201),"")*$D$4/100000)</f>
        <v>0.73229999999999995</v>
      </c>
      <c r="O22" s="94" t="str">
        <f t="shared" si="1"/>
        <v>LONGUNWIND</v>
      </c>
      <c r="P22" s="67">
        <f t="shared" si="2"/>
        <v>0.46915241206995961</v>
      </c>
      <c r="Q22" s="80"/>
      <c r="R22" s="81">
        <v>23950</v>
      </c>
      <c r="S22" s="81">
        <v>161.75</v>
      </c>
      <c r="T22" s="81">
        <v>24100</v>
      </c>
      <c r="U22" s="81">
        <v>131.15</v>
      </c>
      <c r="V22" s="67">
        <f t="shared" si="3"/>
        <v>0.17396751532507049</v>
      </c>
      <c r="X22" s="153" t="str">
        <f>heatmap!A8</f>
        <v>NIFTY IT</v>
      </c>
      <c r="Y22" s="153">
        <f>heatmap!B8</f>
        <v>28921.5</v>
      </c>
      <c r="Z22" s="85">
        <f>heatmap!C8</f>
        <v>0.11</v>
      </c>
    </row>
    <row r="23" spans="1:26" ht="24.95" customHeight="1" thickBot="1" x14ac:dyDescent="0.4">
      <c r="A23" s="93" t="str">
        <f t="shared" si="0"/>
        <v>SHORTCOVERING</v>
      </c>
      <c r="B23" s="96">
        <f>(IFERROR(SUMIF(Sheet2!G$2:G$201,Optionchain2!H23,Sheet2!A$2:$A$201),"")*$D$4/100000)</f>
        <v>2.2440000000000002</v>
      </c>
      <c r="C23" s="96">
        <f>(IFERROR(SUMIF(Sheet2!G$2:G$203,Optionchain2!H23,Sheet2!$B$2:B$203),"")*$D$4/100000)</f>
        <v>-0.15570000000000001</v>
      </c>
      <c r="D23" s="96">
        <f>(IFERROR(SUMIF(Sheet2!G$2:G$201,Optionchain2!H23,Sheet2!$C$2:C$201),"")*$D$4/100000)</f>
        <v>8.7332999999999998</v>
      </c>
      <c r="E23" s="98">
        <f>(IFERROR(SUMIF(Sheet2!G$2:G$201,Optionchain2!H23,Sheet2!$D$2:D$201),""))</f>
        <v>12.49</v>
      </c>
      <c r="F23" s="98">
        <f>(IFERROR(SUMIF(Sheet2!G$2:G$201,Optionchain2!H23,Sheet2!$E$2:E$201),""))</f>
        <v>484.5</v>
      </c>
      <c r="G23" s="98">
        <f>(IFERROR(SUMIF(Sheet2!G$2:G$201,Optionchain2!H23,Sheet2!$F$2:F$201),""))</f>
        <v>124.1</v>
      </c>
      <c r="H23" s="99">
        <f t="shared" si="5"/>
        <v>57200</v>
      </c>
      <c r="I23" s="98">
        <f>(IFERROR(SUMIF(Sheet2!G$2:G$201,Optionchain2!H23,Sheet2!H$2:$H$201),""))</f>
        <v>-196.75</v>
      </c>
      <c r="J23" s="98">
        <f>(IFERROR(SUMIF(Sheet2!G$2:G$201,Optionchain2!H23,Sheet2!I$2:$I$201),""))</f>
        <v>760</v>
      </c>
      <c r="K23" s="98">
        <f>(IFERROR(SUMIF(Sheet2!G$2:G$201,Optionchain2!H23,Sheet2!J$2:$J$201),""))</f>
        <v>11.75</v>
      </c>
      <c r="L23" s="96">
        <f>(IFERROR(SUMIF(Sheet2!G$2:G$201,Optionchain2!H23,Sheet2!K$2:$K$201),"")*$D$4/100000)</f>
        <v>1.0694999999999999</v>
      </c>
      <c r="M23" s="96">
        <f>(IFERROR(SUMIF(Sheet2!G$2:G$203,Optionchain2!H23,Sheet2!$L$2:L$203),"")*$D$4/100000)</f>
        <v>-5.8200000000000002E-2</v>
      </c>
      <c r="N23" s="96">
        <f>(IFERROR(SUMIF(Sheet2!G$2:G$201,Optionchain2!H23,Sheet2!$M$2:M$201),"")*$D$4/100000)</f>
        <v>1.1220000000000001</v>
      </c>
      <c r="O23" s="94" t="str">
        <f t="shared" si="1"/>
        <v>LONGUNWIND</v>
      </c>
      <c r="P23" s="67">
        <f t="shared" si="2"/>
        <v>0.5</v>
      </c>
      <c r="Q23" s="80"/>
      <c r="R23" s="81">
        <v>23900</v>
      </c>
      <c r="S23" s="81">
        <v>176.6</v>
      </c>
      <c r="T23" s="81">
        <v>24150</v>
      </c>
      <c r="U23" s="81">
        <v>153.5</v>
      </c>
      <c r="V23" s="67">
        <f t="shared" si="3"/>
        <v>0.12246229947442547</v>
      </c>
      <c r="X23" s="153" t="str">
        <f>heatmap!A9</f>
        <v>NIFTY MEDIA</v>
      </c>
      <c r="Y23" s="153">
        <f>heatmap!B9</f>
        <v>1537.2</v>
      </c>
      <c r="Z23" s="85">
        <f>heatmap!C9</f>
        <v>0.16</v>
      </c>
    </row>
    <row r="24" spans="1:26" ht="24.95" customHeight="1" thickBot="1" x14ac:dyDescent="0.4">
      <c r="A24" s="93" t="str">
        <f t="shared" si="0"/>
        <v>SHORTCOVERING</v>
      </c>
      <c r="B24" s="96">
        <f>(IFERROR(SUMIF(Sheet2!G$2:G$201,Optionchain2!H24,Sheet2!A$2:$A$201),"")*$D$4/100000)</f>
        <v>2.0369999999999999</v>
      </c>
      <c r="C24" s="96">
        <f>(IFERROR(SUMIF(Sheet2!G$2:G$203,Optionchain2!H24,Sheet2!$B$2:B$203),"")*$D$4/100000)</f>
        <v>-0.03</v>
      </c>
      <c r="D24" s="96">
        <f>(IFERROR(SUMIF(Sheet2!G$2:G$201,Optionchain2!H24,Sheet2!$C$2:C$201),"")*$D$4/100000)</f>
        <v>7.1993999999999998</v>
      </c>
      <c r="E24" s="98">
        <f>(IFERROR(SUMIF(Sheet2!G$2:G$201,Optionchain2!H24,Sheet2!$D$2:D$201),""))</f>
        <v>12.71</v>
      </c>
      <c r="F24" s="98">
        <f>(IFERROR(SUMIF(Sheet2!G$2:G$201,Optionchain2!H24,Sheet2!$E$2:E$201),""))</f>
        <v>455</v>
      </c>
      <c r="G24" s="98">
        <f>(IFERROR(SUMIF(Sheet2!G$2:G$201,Optionchain2!H24,Sheet2!$F$2:F$201),""))</f>
        <v>130.55000000000001</v>
      </c>
      <c r="H24" s="99">
        <f>H23+$E$4</f>
        <v>57300</v>
      </c>
      <c r="I24" s="98">
        <f>(IFERROR(SUMIF(Sheet2!G$2:G$201,Optionchain2!H24,Sheet2!H$2:$H$201),""))</f>
        <v>-181.35</v>
      </c>
      <c r="J24" s="98">
        <f>(IFERROR(SUMIF(Sheet2!G$2:G$201,Optionchain2!H24,Sheet2!I$2:$I$201),""))</f>
        <v>834.35</v>
      </c>
      <c r="K24" s="98">
        <f>(IFERROR(SUMIF(Sheet2!G$2:G$201,Optionchain2!H24,Sheet2!J$2:$J$201),""))</f>
        <v>12.05</v>
      </c>
      <c r="L24" s="96">
        <f>(IFERROR(SUMIF(Sheet2!G$2:G$201,Optionchain2!H24,Sheet2!K$2:$K$201),"")*$D$4/100000)</f>
        <v>0.44219999999999998</v>
      </c>
      <c r="M24" s="96">
        <f>(IFERROR(SUMIF(Sheet2!G$2:G$203,Optionchain2!H24,Sheet2!$L$2:L$203),"")*$D$4/100000)</f>
        <v>-6.8699999999999997E-2</v>
      </c>
      <c r="N24" s="96">
        <f>(IFERROR(SUMIF(Sheet2!G$2:G$201,Optionchain2!H24,Sheet2!$M$2:M$201),"")*$D$4/100000)</f>
        <v>1.0176000000000001</v>
      </c>
      <c r="O24" s="94" t="str">
        <f t="shared" si="1"/>
        <v>LONGUNWIND</v>
      </c>
      <c r="P24" s="67">
        <f t="shared" si="2"/>
        <v>0.49955817378497797</v>
      </c>
      <c r="Q24" s="80"/>
      <c r="R24" s="80"/>
      <c r="S24" s="80"/>
      <c r="T24" s="80"/>
      <c r="U24" s="80"/>
      <c r="V24" s="67">
        <f t="shared" si="3"/>
        <v>6.1421785148762398E-2</v>
      </c>
      <c r="X24" s="153" t="str">
        <f>heatmap!A10</f>
        <v>NIFTY METAL</v>
      </c>
      <c r="Y24" s="153">
        <f>heatmap!B10</f>
        <v>12999.05</v>
      </c>
      <c r="Z24" s="85">
        <f>heatmap!C10</f>
        <v>-2.2999999999999998</v>
      </c>
    </row>
    <row r="25" spans="1:26" ht="24.95" customHeight="1" thickBot="1" x14ac:dyDescent="0.4">
      <c r="A25" s="93" t="str">
        <f t="shared" si="0"/>
        <v>FRESHLONG</v>
      </c>
      <c r="B25" s="96">
        <f>(IFERROR(SUMIF(Sheet2!G$2:G$201,Optionchain2!H25,Sheet2!A$2:$A$201),"")*$D$4/100000)</f>
        <v>2.3754</v>
      </c>
      <c r="C25" s="96">
        <f>(IFERROR(SUMIF(Sheet2!G$2:G$203,Optionchain2!H25,Sheet2!$B$2:B$203),"")*$D$4/100000)</f>
        <v>3.9899999999999998E-2</v>
      </c>
      <c r="D25" s="96">
        <f>(IFERROR(SUMIF(Sheet2!G$2:G$201,Optionchain2!H25,Sheet2!$C$2:C$201),"")*$D$4/100000)</f>
        <v>5.8005000000000004</v>
      </c>
      <c r="E25" s="98">
        <f>(IFERROR(SUMIF(Sheet2!G$2:G$201,Optionchain2!H25,Sheet2!$D$2:D$201),""))</f>
        <v>12.54</v>
      </c>
      <c r="F25" s="98">
        <f>(IFERROR(SUMIF(Sheet2!G$2:G$201,Optionchain2!H25,Sheet2!$E$2:E$201),""))</f>
        <v>408.95</v>
      </c>
      <c r="G25" s="98">
        <f>(IFERROR(SUMIF(Sheet2!G$2:G$201,Optionchain2!H25,Sheet2!$F$2:F$201),""))</f>
        <v>115.55</v>
      </c>
      <c r="H25" s="99">
        <f>H24+$E$4</f>
        <v>57400</v>
      </c>
      <c r="I25" s="98">
        <f>(IFERROR(SUMIF(Sheet2!G$2:G$201,Optionchain2!H25,Sheet2!H$2:$H$201),""))</f>
        <v>-196.85</v>
      </c>
      <c r="J25" s="98">
        <f>(IFERROR(SUMIF(Sheet2!G$2:G$201,Optionchain2!H25,Sheet2!I$2:$I$201),""))</f>
        <v>884.45</v>
      </c>
      <c r="K25" s="98">
        <f>(IFERROR(SUMIF(Sheet2!G$2:G$201,Optionchain2!H25,Sheet2!J$2:$J$201),""))</f>
        <v>11.8</v>
      </c>
      <c r="L25" s="96">
        <f>(IFERROR(SUMIF(Sheet2!G$2:G$201,Optionchain2!H25,Sheet2!K$2:$K$201),"")*$D$4/100000)</f>
        <v>0.35070000000000001</v>
      </c>
      <c r="M25" s="96">
        <f>(IFERROR(SUMIF(Sheet2!G$2:G$203,Optionchain2!H25,Sheet2!$L$2:L$203),"")*$D$4/100000)</f>
        <v>-5.8799999999999998E-2</v>
      </c>
      <c r="N25" s="96">
        <f>(IFERROR(SUMIF(Sheet2!G$2:G$201,Optionchain2!H25,Sheet2!$M$2:M$201),"")*$D$4/100000)</f>
        <v>1.4712000000000001</v>
      </c>
      <c r="O25" s="94" t="str">
        <f t="shared" si="1"/>
        <v>LONGUNWIND</v>
      </c>
      <c r="P25" s="67">
        <f t="shared" si="2"/>
        <v>0.61934832028289977</v>
      </c>
      <c r="Q25" s="82"/>
      <c r="R25" s="82"/>
      <c r="S25" s="82"/>
      <c r="T25" s="82"/>
      <c r="U25" s="82"/>
      <c r="V25" s="67">
        <f t="shared" si="3"/>
        <v>6.046030514610809E-2</v>
      </c>
      <c r="X25" s="153" t="str">
        <f>heatmap!A11</f>
        <v>NIFTY PHARMA</v>
      </c>
      <c r="Y25" s="153">
        <f>heatmap!B11</f>
        <v>26532.400000000001</v>
      </c>
      <c r="Z25" s="85">
        <f>heatmap!C11</f>
        <v>-0.09</v>
      </c>
    </row>
    <row r="26" spans="1:26" ht="24.95" customHeight="1" thickBot="1" x14ac:dyDescent="0.4">
      <c r="A26" s="93" t="str">
        <f t="shared" si="0"/>
        <v>SHORTCOVERING</v>
      </c>
      <c r="B26" s="96">
        <f>(IFERROR(SUMIF(Sheet2!G$2:G$201,Optionchain2!H26,Sheet2!A$2:$A$201),"")*$D$4/100000)</f>
        <v>21.362100000000002</v>
      </c>
      <c r="C26" s="96">
        <f>(IFERROR(SUMIF(Sheet2!G$2:G$203,Optionchain2!H26,Sheet2!$B$2:B$203),"")*$D$4/100000)</f>
        <v>-0.61529999999999996</v>
      </c>
      <c r="D26" s="96">
        <f>(IFERROR(SUMIF(Sheet2!G$2:G$201,Optionchain2!H26,Sheet2!$C$2:C$201),"")*$D$4/100000)</f>
        <v>26.9541</v>
      </c>
      <c r="E26" s="98">
        <f>(IFERROR(SUMIF(Sheet2!G$2:G$201,Optionchain2!H26,Sheet2!$D$2:D$201),""))</f>
        <v>12.31</v>
      </c>
      <c r="F26" s="98">
        <f>(IFERROR(SUMIF(Sheet2!G$2:G$201,Optionchain2!H26,Sheet2!$E$2:E$201),""))</f>
        <v>362.75</v>
      </c>
      <c r="G26" s="98">
        <f>(IFERROR(SUMIF(Sheet2!G$2:G$201,Optionchain2!H26,Sheet2!$F$2:F$201),""))</f>
        <v>99.65</v>
      </c>
      <c r="H26" s="99">
        <f>H25+$E$4</f>
        <v>57500</v>
      </c>
      <c r="I26" s="98">
        <f>(IFERROR(SUMIF(Sheet2!G$2:G$201,Optionchain2!H26,Sheet2!H$2:$H$201),""))</f>
        <v>-207.7</v>
      </c>
      <c r="J26" s="98">
        <f>(IFERROR(SUMIF(Sheet2!G$2:G$201,Optionchain2!H26,Sheet2!I$2:$I$201),""))</f>
        <v>935</v>
      </c>
      <c r="K26" s="98">
        <f>(IFERROR(SUMIF(Sheet2!G$2:G$201,Optionchain2!H26,Sheet2!J$2:$J$201),""))</f>
        <v>11.49</v>
      </c>
      <c r="L26" s="96">
        <f>(IFERROR(SUMIF(Sheet2!G$2:G$201,Optionchain2!H26,Sheet2!K$2:$K$201),"")*$D$4/100000)</f>
        <v>4.1666999999999996</v>
      </c>
      <c r="M26" s="96">
        <f>(IFERROR(SUMIF(Sheet2!G$2:G$203,Optionchain2!H26,Sheet2!$L$2:L$203),"")*$D$4/100000)</f>
        <v>-0.3609</v>
      </c>
      <c r="N26" s="96">
        <f>(IFERROR(SUMIF(Sheet2!G$2:G$201,Optionchain2!H26,Sheet2!$M$2:M$201),"")*$D$4/100000)</f>
        <v>16.717500000000001</v>
      </c>
      <c r="O26" s="94" t="str">
        <f t="shared" si="1"/>
        <v>LONGUNWIND</v>
      </c>
      <c r="P26" s="67">
        <f t="shared" si="2"/>
        <v>0.78257755557740105</v>
      </c>
      <c r="Q26" s="83" t="s">
        <v>74</v>
      </c>
      <c r="R26" s="82"/>
      <c r="S26" s="82"/>
      <c r="T26" s="82"/>
      <c r="U26" s="82"/>
      <c r="V26" s="67">
        <f t="shared" si="3"/>
        <v>0.15458501675069838</v>
      </c>
      <c r="X26" s="153" t="str">
        <f>heatmap!A12</f>
        <v>NIFTY PSU BANK</v>
      </c>
      <c r="Y26" s="153">
        <f>heatmap!B12</f>
        <v>8349.9</v>
      </c>
      <c r="Z26" s="85">
        <f>heatmap!C12</f>
        <v>-0.62</v>
      </c>
    </row>
    <row r="27" spans="1:26" ht="24.95" customHeight="1" thickBot="1" x14ac:dyDescent="0.4">
      <c r="A27" s="93" t="str">
        <f t="shared" si="0"/>
        <v>SHORTCOVERING</v>
      </c>
      <c r="B27" s="96">
        <f>(IFERROR(SUMIF(Sheet2!G$2:G$201,Optionchain2!H27,Sheet2!A$2:$A$201),"")*$D$4/100000)</f>
        <v>2.4411</v>
      </c>
      <c r="C27" s="96">
        <f>(IFERROR(SUMIF(Sheet2!G$2:G$203,Optionchain2!H27,Sheet2!$B$2:B$203),"")*$D$4/100000)</f>
        <v>-1.7999999999999999E-2</v>
      </c>
      <c r="D27" s="96">
        <f>(IFERROR(SUMIF(Sheet2!G$2:G$201,Optionchain2!H27,Sheet2!$C$2:C$201),"")*$D$4/100000)</f>
        <v>6.6363000000000003</v>
      </c>
      <c r="E27" s="98">
        <f>(IFERROR(SUMIF(Sheet2!G$2:G$201,Optionchain2!H27,Sheet2!$D$2:D$201),""))</f>
        <v>12.37</v>
      </c>
      <c r="F27" s="98">
        <f>(IFERROR(SUMIF(Sheet2!G$2:G$201,Optionchain2!H27,Sheet2!$E$2:E$201),""))</f>
        <v>332.2</v>
      </c>
      <c r="G27" s="98">
        <f>(IFERROR(SUMIF(Sheet2!G$2:G$201,Optionchain2!H27,Sheet2!$F$2:F$201),""))</f>
        <v>95.15</v>
      </c>
      <c r="H27" s="99">
        <f>H26+$E$4</f>
        <v>57600</v>
      </c>
      <c r="I27" s="98">
        <f>(IFERROR(SUMIF(Sheet2!G$2:G$201,Optionchain2!H27,Sheet2!H$2:$H$201),""))</f>
        <v>-225.4</v>
      </c>
      <c r="J27" s="98">
        <f>(IFERROR(SUMIF(Sheet2!G$2:G$201,Optionchain2!H27,Sheet2!I$2:$I$201),""))</f>
        <v>1001</v>
      </c>
      <c r="K27" s="98">
        <f>(IFERROR(SUMIF(Sheet2!G$2:G$201,Optionchain2!H27,Sheet2!J$2:$J$201),""))</f>
        <v>11.45</v>
      </c>
      <c r="L27" s="96">
        <f>(IFERROR(SUMIF(Sheet2!G$2:G$201,Optionchain2!H27,Sheet2!K$2:$K$201),"")*$D$4/100000)</f>
        <v>0.35010000000000002</v>
      </c>
      <c r="M27" s="96">
        <f>(IFERROR(SUMIF(Sheet2!G$2:G$203,Optionchain2!H27,Sheet2!$L$2:L$203),"")*$D$4/100000)</f>
        <v>-7.0800000000000002E-2</v>
      </c>
      <c r="N27" s="96">
        <f>(IFERROR(SUMIF(Sheet2!G$2:G$201,Optionchain2!H27,Sheet2!$M$2:M$201),"")*$D$4/100000)</f>
        <v>0.80549999999999999</v>
      </c>
      <c r="O27" s="94" t="str">
        <f t="shared" si="1"/>
        <v>LONGUNWIND</v>
      </c>
      <c r="P27" s="67">
        <f t="shared" si="2"/>
        <v>0.32997419196263977</v>
      </c>
      <c r="Q27" s="82"/>
      <c r="R27" s="82"/>
      <c r="S27" s="82"/>
      <c r="T27" s="82"/>
      <c r="U27" s="82"/>
      <c r="V27" s="67">
        <f t="shared" si="3"/>
        <v>5.2755300393291446E-2</v>
      </c>
      <c r="X27" s="153" t="str">
        <f>heatmap!A13</f>
        <v>NIFTY REALTY</v>
      </c>
      <c r="Y27" s="153">
        <f>heatmap!B13</f>
        <v>848.5</v>
      </c>
      <c r="Z27" s="85">
        <f>heatmap!C13</f>
        <v>-2.7</v>
      </c>
    </row>
    <row r="28" spans="1:26" ht="24.95" customHeight="1" x14ac:dyDescent="0.35">
      <c r="A28" s="54" t="s">
        <v>75</v>
      </c>
      <c r="B28" s="96">
        <f>SUM(B8:B27)</f>
        <v>56.799299999999995</v>
      </c>
      <c r="C28" s="96">
        <f>SUM(C8:C27)</f>
        <v>6.3900000000000082E-2</v>
      </c>
      <c r="D28" s="96">
        <f>SUM(D8:D27)</f>
        <v>279.85019999999997</v>
      </c>
      <c r="E28" s="98">
        <f>AVERAGE(E15:E19)</f>
        <v>13.213999999999999</v>
      </c>
      <c r="F28" s="100"/>
      <c r="G28" s="98"/>
      <c r="H28" s="101" t="s">
        <v>76</v>
      </c>
      <c r="I28" s="102"/>
      <c r="J28" s="102"/>
      <c r="K28" s="98">
        <f>AVERAGE(K15:K19)</f>
        <v>12.44</v>
      </c>
      <c r="L28" s="96">
        <f>SUM(L8:L27)</f>
        <v>223.32300000000001</v>
      </c>
      <c r="M28" s="96">
        <f>SUM(M8:M27)</f>
        <v>6.3624000000000009</v>
      </c>
      <c r="N28" s="96">
        <f>SUM(N8:N27)</f>
        <v>59.74110000000001</v>
      </c>
      <c r="O28" s="55"/>
      <c r="P28" s="84"/>
      <c r="Q28" s="85"/>
      <c r="R28" s="85"/>
      <c r="S28" s="85"/>
      <c r="T28" s="85"/>
      <c r="U28" s="85"/>
      <c r="V28" s="85"/>
      <c r="X28" s="153" t="str">
        <f>heatmap!A14</f>
        <v>NIFTY PVT BANK</v>
      </c>
      <c r="Y28" s="153">
        <f>heatmap!B14</f>
        <v>27436</v>
      </c>
      <c r="Z28" s="85">
        <f>heatmap!C14</f>
        <v>0.48</v>
      </c>
    </row>
    <row r="29" spans="1:26" ht="24.95" customHeight="1" x14ac:dyDescent="0.3">
      <c r="F29" s="115"/>
      <c r="G29" s="115"/>
      <c r="H29" s="115"/>
      <c r="I29" s="116"/>
      <c r="J29" s="115"/>
      <c r="K29" s="115"/>
      <c r="X29" s="153" t="str">
        <f>heatmap!A15</f>
        <v>NIFTY HEALTHCARE</v>
      </c>
      <c r="Y29" s="153">
        <f>heatmap!B15</f>
        <v>16492.099999999999</v>
      </c>
      <c r="Z29" s="85">
        <f>heatmap!C15</f>
        <v>-0.16</v>
      </c>
    </row>
    <row r="30" spans="1:26" ht="24.95" customHeight="1" x14ac:dyDescent="0.3">
      <c r="F30" s="115"/>
      <c r="G30" s="115"/>
      <c r="H30" s="115"/>
      <c r="I30" s="117"/>
      <c r="J30" s="115"/>
      <c r="K30" s="115"/>
      <c r="X30" s="153" t="str">
        <f>heatmap!A16</f>
        <v>NIFTY CONSR DURBL</v>
      </c>
      <c r="Y30" s="153">
        <f>heatmap!B16</f>
        <v>38900.800000000003</v>
      </c>
      <c r="Z30" s="85">
        <f>heatmap!C16</f>
        <v>-0.3</v>
      </c>
    </row>
    <row r="31" spans="1:26" ht="24.95" customHeight="1" x14ac:dyDescent="0.3">
      <c r="F31" s="115"/>
      <c r="G31" s="115"/>
      <c r="H31" s="190"/>
      <c r="I31" s="190"/>
      <c r="J31" s="115"/>
      <c r="K31" s="118"/>
      <c r="X31" s="153" t="str">
        <f>heatmap!A17</f>
        <v>NIFTY OIL AND GAS</v>
      </c>
      <c r="Y31" s="153">
        <f>heatmap!B17</f>
        <v>10937</v>
      </c>
      <c r="Z31" s="85">
        <f>heatmap!C17</f>
        <v>-0.84</v>
      </c>
    </row>
    <row r="32" spans="1:26" ht="24.95" customHeight="1" x14ac:dyDescent="0.3">
      <c r="F32" s="115"/>
      <c r="G32" s="115"/>
      <c r="H32" s="190"/>
      <c r="I32" s="190"/>
      <c r="J32" s="115"/>
      <c r="K32" s="115"/>
      <c r="X32" s="153" t="str">
        <f>heatmap!A18</f>
        <v>NIFTY MIDSML HLTH</v>
      </c>
      <c r="Y32" s="153">
        <f>heatmap!B18</f>
        <v>52262.75</v>
      </c>
      <c r="Z32" s="85">
        <f>heatmap!C18</f>
        <v>-0.06</v>
      </c>
    </row>
    <row r="33" spans="6:26" ht="24.95" customHeight="1" x14ac:dyDescent="0.3">
      <c r="F33" s="115"/>
      <c r="G33" s="115"/>
      <c r="H33" s="190"/>
      <c r="I33" s="190"/>
      <c r="J33" s="115"/>
      <c r="K33" s="115"/>
      <c r="X33" s="153" t="str">
        <f>heatmap!A19</f>
        <v>NIFTY CHEMICALS</v>
      </c>
      <c r="Y33" s="153">
        <f>heatmap!B19</f>
        <v>29782</v>
      </c>
      <c r="Z33" s="85">
        <f>heatmap!C19</f>
        <v>-1.02</v>
      </c>
    </row>
    <row r="34" spans="6:26" ht="24.95" customHeight="1" x14ac:dyDescent="0.3">
      <c r="F34" s="115"/>
      <c r="G34" s="115"/>
      <c r="H34" s="190"/>
      <c r="I34" s="190"/>
      <c r="J34" s="115"/>
      <c r="K34" s="115"/>
      <c r="X34" s="153" t="str">
        <f>heatmap!A20</f>
        <v>NIFTY500 HEALTH</v>
      </c>
      <c r="Y34" s="153">
        <f>heatmap!B20</f>
        <v>21656.1</v>
      </c>
      <c r="Z34" s="85">
        <f>heatmap!C20</f>
        <v>-0.18</v>
      </c>
    </row>
    <row r="35" spans="6:26" ht="24.95" customHeight="1" x14ac:dyDescent="0.3">
      <c r="F35" s="115"/>
      <c r="G35" s="115"/>
      <c r="H35" s="190"/>
      <c r="I35" s="190"/>
      <c r="J35" s="115"/>
      <c r="K35" s="119"/>
      <c r="X35" s="153" t="str">
        <f>heatmap!A21</f>
        <v>NIFTY FINSEREXBNK</v>
      </c>
      <c r="Y35" s="153">
        <f>heatmap!B21</f>
        <v>31646.5</v>
      </c>
      <c r="Z35" s="85">
        <f>heatmap!C21</f>
        <v>-0.11</v>
      </c>
    </row>
    <row r="36" spans="6:26" ht="24.95" customHeight="1" x14ac:dyDescent="0.3">
      <c r="X36" s="153" t="str">
        <f>heatmap!A22</f>
        <v>NIFTY MS FIN SERV</v>
      </c>
      <c r="Y36" s="153">
        <f>heatmap!B22</f>
        <v>22662.25</v>
      </c>
      <c r="Z36" s="85">
        <f>heatmap!C22</f>
        <v>0.44</v>
      </c>
    </row>
    <row r="37" spans="6:26" ht="24.95" customHeight="1" x14ac:dyDescent="0.3">
      <c r="X37" s="153" t="str">
        <f>heatmap!A23</f>
        <v>NIFTY MS IT TELCM</v>
      </c>
      <c r="Y37" s="153">
        <f>heatmap!B23</f>
        <v>9959.2000000000007</v>
      </c>
      <c r="Z37" s="85">
        <f>heatmap!C23</f>
        <v>0.56000000000000005</v>
      </c>
    </row>
    <row r="38" spans="6:26" ht="24.95" customHeight="1" x14ac:dyDescent="0.3">
      <c r="X38" s="153" t="str">
        <f>heatmap!A24</f>
        <v>NIFTY CEMENT</v>
      </c>
      <c r="Y38" s="153">
        <f>heatmap!B24</f>
        <v>14191.85</v>
      </c>
      <c r="Z38" s="85">
        <f>heatmap!C24</f>
        <v>-0.7</v>
      </c>
    </row>
    <row r="39" spans="6:26" ht="24.95" customHeight="1" x14ac:dyDescent="0.3">
      <c r="X39" s="153" t="str">
        <f>heatmap!A25</f>
        <v>NIFTY REITS REALTY</v>
      </c>
      <c r="Y39" s="153">
        <f>heatmap!B25</f>
        <v>1887.05</v>
      </c>
      <c r="Z39" s="85">
        <f>heatmap!C25</f>
        <v>-1.26</v>
      </c>
    </row>
  </sheetData>
  <mergeCells count="10">
    <mergeCell ref="H31:I32"/>
    <mergeCell ref="H33:I35"/>
    <mergeCell ref="R19:S19"/>
    <mergeCell ref="T19:U19"/>
    <mergeCell ref="R8:S8"/>
    <mergeCell ref="T8:U8"/>
    <mergeCell ref="R15:S15"/>
    <mergeCell ref="T15:U15"/>
    <mergeCell ref="R17:S17"/>
    <mergeCell ref="T17:U17"/>
  </mergeCells>
  <conditionalFormatting sqref="A8:A27">
    <cfRule type="containsText" dxfId="41" priority="19" operator="containsText" text="SHORTCOVERING">
      <formula>NOT(ISERROR(SEARCH("SHORTCOVERING",A8)))</formula>
    </cfRule>
    <cfRule type="containsText" dxfId="40" priority="20" operator="containsText" text="FRESHLONG">
      <formula>NOT(ISERROR(SEARCH("FRESHLONG",A8)))</formula>
    </cfRule>
    <cfRule type="containsText" dxfId="39" priority="21" operator="containsText" text="FRESHSHORT">
      <formula>NOT(ISERROR(SEARCH("FRESHSHORT",A8)))</formula>
    </cfRule>
    <cfRule type="containsText" dxfId="38" priority="22" operator="containsText" text="LONGUNWIND">
      <formula>NOT(ISERROR(SEARCH("LONGUNWIND",A8)))</formula>
    </cfRule>
  </conditionalFormatting>
  <conditionalFormatting sqref="B8:B2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{B8819D40-EF06-4C18-B5DF-460D9EF83CE8}</x14:id>
        </ext>
      </extLst>
    </cfRule>
  </conditionalFormatting>
  <conditionalFormatting sqref="C8:C27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{D397B1F4-AE00-42D3-99A7-5A8851CAD2FE}</x14:id>
        </ext>
      </extLst>
    </cfRule>
  </conditionalFormatting>
  <conditionalFormatting sqref="D8:D27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{2AD4E67E-C57E-47F8-9746-715273DBC3B5}</x14:id>
        </ext>
      </extLst>
    </cfRule>
  </conditionalFormatting>
  <conditionalFormatting sqref="E8:E27">
    <cfRule type="colorScale" priority="7">
      <colorScale>
        <cfvo type="min"/>
        <cfvo type="max"/>
        <color rgb="FFFCFCFF"/>
        <color rgb="FFF8696B"/>
      </colorScale>
    </cfRule>
  </conditionalFormatting>
  <conditionalFormatting sqref="F8:F27">
    <cfRule type="colorScale" priority="8">
      <colorScale>
        <cfvo type="min"/>
        <cfvo type="max"/>
        <color rgb="FFFCFCFF"/>
        <color rgb="FFF8696B"/>
      </colorScale>
    </cfRule>
  </conditionalFormatting>
  <conditionalFormatting sqref="G8:G27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8:I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:J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8:K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8:L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{EC5BD785-FA7E-41E9-A479-FE9269BA6A69}</x14:id>
        </ext>
      </extLst>
    </cfRule>
  </conditionalFormatting>
  <conditionalFormatting sqref="M8:M2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{B04D4500-AB81-417C-BAE6-C96D15E73C61}</x14:id>
        </ext>
      </extLst>
    </cfRule>
  </conditionalFormatting>
  <conditionalFormatting sqref="N8:N2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{BFBF6D00-26E8-4F9D-A02B-574FC3A1241F}</x14:id>
        </ext>
      </extLst>
    </cfRule>
  </conditionalFormatting>
  <conditionalFormatting sqref="O8:O27">
    <cfRule type="containsText" dxfId="37" priority="23" operator="containsText" text="FRESHLONG">
      <formula>NOT(ISERROR(SEARCH("FRESHLONG",O8)))</formula>
    </cfRule>
    <cfRule type="containsText" dxfId="36" priority="24" operator="containsText" text="SHORTCOVERING">
      <formula>NOT(ISERROR(SEARCH("SHORTCOVERING",O8)))</formula>
    </cfRule>
    <cfRule type="containsText" dxfId="35" priority="25" stopIfTrue="1" operator="containsText" text="FRESHSHORT">
      <formula>NOT(ISERROR(SEARCH("FRESHSHORT",O8)))</formula>
    </cfRule>
    <cfRule type="containsText" dxfId="34" priority="26" operator="containsText" text="LONGUNWIND">
      <formula>NOT(ISERROR(SEARCH("LONGUNWIND",O8)))</formula>
    </cfRule>
  </conditionalFormatting>
  <conditionalFormatting sqref="P8:P27">
    <cfRule type="cellIs" dxfId="33" priority="5" operator="lessThan">
      <formula>1</formula>
    </cfRule>
    <cfRule type="cellIs" dxfId="32" priority="6" operator="greaterThan">
      <formula>1</formula>
    </cfRule>
  </conditionalFormatting>
  <conditionalFormatting sqref="V8:V27">
    <cfRule type="cellIs" dxfId="31" priority="3" operator="lessThan">
      <formula>1</formula>
    </cfRule>
    <cfRule type="cellIs" dxfId="30" priority="4" operator="greaterThan">
      <formula>1</formula>
    </cfRule>
  </conditionalFormatting>
  <conditionalFormatting sqref="Z18:Z39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819D40-EF06-4C18-B5DF-460D9EF83C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B8:B27</xm:sqref>
        </x14:conditionalFormatting>
        <x14:conditionalFormatting xmlns:xm="http://schemas.microsoft.com/office/excel/2006/main">
          <x14:cfRule type="dataBar" id="{D397B1F4-AE00-42D3-99A7-5A8851CAD2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C8:C27</xm:sqref>
        </x14:conditionalFormatting>
        <x14:conditionalFormatting xmlns:xm="http://schemas.microsoft.com/office/excel/2006/main">
          <x14:cfRule type="dataBar" id="{2AD4E67E-C57E-47F8-9746-715273DBC3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D8:D27</xm:sqref>
        </x14:conditionalFormatting>
        <x14:conditionalFormatting xmlns:xm="http://schemas.microsoft.com/office/excel/2006/main">
          <x14:cfRule type="dataBar" id="{EC5BD785-FA7E-41E9-A479-FE9269BA6A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L8:L27</xm:sqref>
        </x14:conditionalFormatting>
        <x14:conditionalFormatting xmlns:xm="http://schemas.microsoft.com/office/excel/2006/main">
          <x14:cfRule type="dataBar" id="{B04D4500-AB81-417C-BAE6-C96D15E73C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M8:M27</xm:sqref>
        </x14:conditionalFormatting>
        <x14:conditionalFormatting xmlns:xm="http://schemas.microsoft.com/office/excel/2006/main">
          <x14:cfRule type="dataBar" id="{BFBF6D00-26E8-4F9D-A02B-574FC3A124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N8:N27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36C54-5D02-43A1-8565-56B43119CF0D}">
  <dimension ref="A1:AA39"/>
  <sheetViews>
    <sheetView topLeftCell="A40" zoomScale="70" zoomScaleNormal="70" workbookViewId="0">
      <selection activeCell="E4" sqref="E4"/>
    </sheetView>
  </sheetViews>
  <sheetFormatPr defaultColWidth="16.5703125" defaultRowHeight="24.95" customHeight="1" x14ac:dyDescent="0.25"/>
  <cols>
    <col min="1" max="1" width="27.5703125" customWidth="1"/>
    <col min="2" max="2" width="19.5703125" customWidth="1"/>
    <col min="6" max="6" width="21" customWidth="1"/>
    <col min="8" max="8" width="20.28515625" customWidth="1"/>
    <col min="15" max="15" width="21" customWidth="1"/>
    <col min="16" max="16" width="18.140625" customWidth="1"/>
    <col min="23" max="23" width="12.42578125" customWidth="1"/>
    <col min="24" max="24" width="25.5703125" customWidth="1"/>
  </cols>
  <sheetData>
    <row r="1" spans="1:27" ht="24.95" customHeight="1" thickBot="1" x14ac:dyDescent="0.5">
      <c r="A1" s="4"/>
      <c r="B1" s="5" t="s">
        <v>29</v>
      </c>
      <c r="C1" s="6">
        <f ca="1">R15</f>
        <v>25500</v>
      </c>
      <c r="D1" s="5" t="str">
        <f ca="1">R17</f>
        <v>STRONG</v>
      </c>
      <c r="E1" s="7" t="s">
        <v>77</v>
      </c>
      <c r="F1" s="8"/>
      <c r="G1" s="9"/>
      <c r="H1" s="10" t="s">
        <v>30</v>
      </c>
      <c r="I1" s="10"/>
      <c r="J1" s="11"/>
      <c r="K1" s="4"/>
      <c r="L1" s="12" t="s">
        <v>31</v>
      </c>
      <c r="M1" s="13">
        <f ca="1">T15</f>
        <v>25500</v>
      </c>
      <c r="N1" s="14" t="str">
        <f ca="1">T17</f>
        <v>STRONG</v>
      </c>
      <c r="O1" s="105" t="str">
        <f ca="1">IF(N1="STRONG","",IF(T12&gt;U12,T12,U12))</f>
        <v/>
      </c>
      <c r="P1" s="56"/>
    </row>
    <row r="2" spans="1:27" ht="24.95" customHeight="1" thickBo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6" t="s">
        <v>33</v>
      </c>
      <c r="M2" s="16" t="s">
        <v>34</v>
      </c>
      <c r="N2" s="17" t="s">
        <v>34</v>
      </c>
      <c r="O2" s="17" t="s">
        <v>33</v>
      </c>
      <c r="P2" s="146" t="str">
        <f ca="1">IF(AND(UPPER(TRIM(T17))="STRONG",UPPER(TRIM(R17))="WTT"),"BUY CE",IF(AND(UPPER(TRIM(T17))="STRONG",UPPER(TRIM(R17))="WTB"),"BUY PE",IF(AND(UPPER(TRIM(T17))="WTT",UPPER(TRIM(R17))="STRONG"),"BUY CE",IF(AND(UPPER(TRIM(T17))="WTB",UPPER(TRIM(R17))="WTB"),"BUY PE",IF(AND(UPPER(TRIM(T17))="STRONG",UPPER(TRIM(R17))="STRONG"),"BUY CE &amp; PE",IF(AND(UPPER(TRIM(T17))="WTT",UPPER(TRIM(R17))="WTB"),"NO TRADE",IF(AND(UPPER(TRIM(T17))="WTB",UPPER(TRIM(R17))="WTT"),"NO TRADE",IF(AND(UPPER(TRIM(T17))="WTT",UPPER(TRIM(R17))="WTT"),"BUY CE",IF(AND(UPPER(TRIM(T17))="WTB",UPPER(TRIM(R17))="STRONG"),"BUY PE","")))))))))</f>
        <v>BUY CE &amp; PE</v>
      </c>
    </row>
    <row r="3" spans="1:27" ht="24.95" customHeight="1" thickBot="1" x14ac:dyDescent="0.4">
      <c r="A3" s="18" t="s">
        <v>35</v>
      </c>
      <c r="B3" s="60"/>
      <c r="C3" s="19" t="s">
        <v>36</v>
      </c>
      <c r="D3" s="20" t="s">
        <v>37</v>
      </c>
      <c r="E3" s="21" t="s">
        <v>38</v>
      </c>
      <c r="F3" s="22" t="s">
        <v>93</v>
      </c>
      <c r="G3" s="23" t="s">
        <v>0</v>
      </c>
      <c r="H3" s="24">
        <v>46230.826384259257</v>
      </c>
      <c r="I3" s="127" t="s">
        <v>92</v>
      </c>
      <c r="J3" s="25" t="s">
        <v>39</v>
      </c>
      <c r="K3" s="26" t="s">
        <v>40</v>
      </c>
      <c r="L3" s="16" t="s">
        <v>29</v>
      </c>
      <c r="M3" s="16" t="s">
        <v>29</v>
      </c>
      <c r="N3" s="17" t="s">
        <v>31</v>
      </c>
      <c r="O3" s="17" t="s">
        <v>31</v>
      </c>
      <c r="P3" s="56"/>
      <c r="Q3" s="1"/>
    </row>
    <row r="4" spans="1:27" ht="24.95" customHeight="1" thickBot="1" x14ac:dyDescent="0.4">
      <c r="A4" s="27" t="s">
        <v>79</v>
      </c>
      <c r="B4" s="28"/>
      <c r="C4" s="59">
        <v>46231</v>
      </c>
      <c r="D4" s="29">
        <v>60</v>
      </c>
      <c r="E4" s="30">
        <v>50</v>
      </c>
      <c r="F4" s="31">
        <f>M28/C28</f>
        <v>-2.7159090909090895</v>
      </c>
      <c r="G4" s="15"/>
      <c r="H4" s="31" t="s">
        <v>42</v>
      </c>
      <c r="I4" s="15">
        <f>N28/B28</f>
        <v>0.94630034342803626</v>
      </c>
      <c r="J4" s="32">
        <f>Sheet3!O4</f>
        <v>0.52141873835938135</v>
      </c>
      <c r="K4" s="33">
        <f>Sheet3!Q4</f>
        <v>0.40450621183407032</v>
      </c>
      <c r="L4" s="34">
        <f>VLOOKUP(MAX($D$8:$D$27),$D$8:$H$27,5,0)</f>
        <v>25500</v>
      </c>
      <c r="M4" s="35">
        <f>VLOOKUP(MAX($B$8:$B$27),$B$8:$H$27,7,0)</f>
        <v>26000</v>
      </c>
      <c r="N4" s="104">
        <f>INDEX($H$8:$N$27,MATCH(MAX($N$8:$N$27),$N$8:$N$27,0),1)</f>
        <v>25500</v>
      </c>
      <c r="O4" s="17">
        <f>INDEX(H8:L27,MATCH(MAX(L8:L27),L8:L27,0),1)</f>
        <v>25200</v>
      </c>
      <c r="P4" s="57"/>
    </row>
    <row r="5" spans="1:27" ht="24.95" customHeight="1" thickBot="1" x14ac:dyDescent="0.4">
      <c r="A5" s="36" t="s">
        <v>43</v>
      </c>
      <c r="B5" s="37" t="str">
        <f ca="1" xml:space="preserve">     R16</f>
        <v>STRONG</v>
      </c>
      <c r="C5" s="38" t="str">
        <f ca="1">IF(OR(B5="WTT",B5="WTB"),R12,"")</f>
        <v/>
      </c>
      <c r="D5" s="39" t="s">
        <v>44</v>
      </c>
      <c r="E5" s="39" t="str">
        <f ca="1">S16</f>
        <v>STRONG</v>
      </c>
      <c r="F5" s="40" t="s">
        <v>77</v>
      </c>
      <c r="G5" s="15"/>
      <c r="H5" s="41">
        <f>Sheet3!O2</f>
        <v>25545.4</v>
      </c>
      <c r="I5" s="42"/>
      <c r="J5" s="39" t="s">
        <v>45</v>
      </c>
      <c r="K5" s="39" t="str">
        <f ca="1">U16</f>
        <v>STRONG</v>
      </c>
      <c r="L5" s="38" t="str">
        <f ca="1">IF(OR(K5="WTT",K5="WTB"),U12,"")</f>
        <v/>
      </c>
      <c r="M5" s="39" t="s">
        <v>44</v>
      </c>
      <c r="N5" s="39" t="str">
        <f ca="1">T16</f>
        <v>WTT</v>
      </c>
      <c r="O5" s="43">
        <f ca="1">IF(OR(N5="WTT",N5="WTB"),T12,"")</f>
        <v>0.81240063593004763</v>
      </c>
      <c r="P5" s="56"/>
    </row>
    <row r="6" spans="1:27" ht="24.95" customHeight="1" thickBot="1" x14ac:dyDescent="0.4">
      <c r="A6" s="58"/>
      <c r="B6" s="44"/>
      <c r="C6" s="44" t="s">
        <v>46</v>
      </c>
      <c r="D6" s="44" t="s">
        <v>47</v>
      </c>
      <c r="E6" s="44">
        <v>24000</v>
      </c>
      <c r="F6" s="44"/>
      <c r="G6" s="45"/>
      <c r="H6" s="46" t="s">
        <v>48</v>
      </c>
      <c r="I6" s="47"/>
      <c r="J6" s="48" t="s">
        <v>31</v>
      </c>
      <c r="K6" s="49">
        <v>24000</v>
      </c>
      <c r="L6" s="49"/>
      <c r="M6" s="49" t="s">
        <v>49</v>
      </c>
      <c r="N6" s="49"/>
      <c r="O6" s="50"/>
      <c r="P6" s="61"/>
      <c r="Q6" s="62"/>
      <c r="R6" s="62"/>
      <c r="S6" s="62"/>
      <c r="T6" s="62"/>
      <c r="U6" s="62"/>
      <c r="V6" s="62"/>
      <c r="W6" s="86"/>
      <c r="X6" s="87" t="s">
        <v>50</v>
      </c>
      <c r="Y6" s="87" t="s">
        <v>51</v>
      </c>
      <c r="Z6" s="87" t="s">
        <v>7</v>
      </c>
      <c r="AA6" s="88"/>
    </row>
    <row r="7" spans="1:27" ht="24.95" customHeight="1" thickBot="1" x14ac:dyDescent="0.4">
      <c r="A7" s="51" t="s">
        <v>52</v>
      </c>
      <c r="B7" s="52" t="s">
        <v>53</v>
      </c>
      <c r="C7" s="52" t="s">
        <v>51</v>
      </c>
      <c r="D7" s="52" t="s">
        <v>33</v>
      </c>
      <c r="E7" s="52" t="s">
        <v>54</v>
      </c>
      <c r="F7" s="52" t="s">
        <v>55</v>
      </c>
      <c r="G7" s="52" t="s">
        <v>56</v>
      </c>
      <c r="H7" s="95" t="s">
        <v>7</v>
      </c>
      <c r="I7" s="97" t="s">
        <v>56</v>
      </c>
      <c r="J7" s="52" t="s">
        <v>55</v>
      </c>
      <c r="K7" s="52" t="s">
        <v>54</v>
      </c>
      <c r="L7" s="52" t="s">
        <v>33</v>
      </c>
      <c r="M7" s="52" t="s">
        <v>51</v>
      </c>
      <c r="N7" s="52" t="s">
        <v>57</v>
      </c>
      <c r="O7" s="53" t="s">
        <v>52</v>
      </c>
      <c r="P7" s="63" t="s">
        <v>58</v>
      </c>
      <c r="Q7" s="64">
        <v>24100</v>
      </c>
      <c r="R7" s="65">
        <v>24050</v>
      </c>
      <c r="S7" s="66">
        <v>24000</v>
      </c>
      <c r="T7" s="65">
        <v>23950</v>
      </c>
      <c r="U7" s="65">
        <v>23900</v>
      </c>
      <c r="V7" s="65" t="s">
        <v>59</v>
      </c>
      <c r="W7" s="89" t="s">
        <v>60</v>
      </c>
      <c r="X7" s="90">
        <f>IFERROR(LARGE($D$8:$D$27,1),"")</f>
        <v>1.7076</v>
      </c>
      <c r="Y7" s="90">
        <f>IFERROR(SUMIF($H$8:$H$27,$Z$7,$C$8:$C$27),"")</f>
        <v>5.4000000000000003E-3</v>
      </c>
      <c r="Z7" s="90">
        <f>IFERROR(SUMIF(D8:D27,X7,H8:H27),"")</f>
        <v>25500</v>
      </c>
      <c r="AA7" s="90">
        <f>IFERROR(Y7/X7,"")</f>
        <v>3.1623330990864372E-3</v>
      </c>
    </row>
    <row r="8" spans="1:27" ht="24.95" customHeight="1" thickBot="1" x14ac:dyDescent="0.4">
      <c r="A8" s="93" t="str">
        <f>IF(AND(C8&gt;0,G8&gt;0),"FRESHLONG",IF(AND(C8&lt;0,G8&lt;0),"LONGUNWIND",IF(AND(C8&gt;0,G8&lt;0),"FRESHSHORT",IF(AND(C8&lt;0,G8&gt;0),"SHORTCOVERING","-"))))</f>
        <v>FRESHSHORT</v>
      </c>
      <c r="B8" s="96">
        <f>(IFERROR(SUMIF(Sheet3!G$2:G$201,Optionchain3!H8,Sheet3!A$2:$A$201),"")*$D$4/100000)</f>
        <v>1.6799999999999999E-2</v>
      </c>
      <c r="C8" s="96">
        <f>(IFERROR(SUMIF(Sheet3!G$2:G$203,Optionchain3!H8,Sheet3!$B$2:B$203),"")*$D$4/100000)</f>
        <v>1.6799999999999999E-2</v>
      </c>
      <c r="D8" s="96">
        <f>(IFERROR(SUMIF(Sheet3!G$2:G$201,Optionchain3!H8,Sheet3!$C$2:C$201),"")*$D$4/100000)</f>
        <v>0.03</v>
      </c>
      <c r="E8" s="98">
        <f>(IFERROR(SUMIF(Sheet3!G$2:G$201,Optionchain3!H8,Sheet3!$D$2:D$201),""))</f>
        <v>0</v>
      </c>
      <c r="F8" s="98">
        <f>(IFERROR(SUMIF(Sheet3!G$2:G$201,Optionchain3!H8,Sheet3!$E$2:E$201),""))</f>
        <v>510.4</v>
      </c>
      <c r="G8" s="98">
        <f>(IFERROR(SUMIF(Sheet3!G$2:G$201,Optionchain3!H8,Sheet3!$F$2:F$201),""))</f>
        <v>-1747.65</v>
      </c>
      <c r="H8" s="99">
        <f>H9-$E$4</f>
        <v>25100</v>
      </c>
      <c r="I8" s="98">
        <f>(IFERROR(SUMIF(Sheet3!G$2:G$201,Optionchain3!H8,Sheet3!H$2:$H$201),""))</f>
        <v>-301.25</v>
      </c>
      <c r="J8" s="98">
        <f>(IFERROR(SUMIF(Sheet3!G$2:G$201,Optionchain3!H8,Sheet3!I$2:$I$201),""))</f>
        <v>117.25</v>
      </c>
      <c r="K8" s="98">
        <f>(IFERROR(SUMIF(Sheet3!G$2:G$201,Optionchain3!H8,Sheet3!J$2:$J$201),""))</f>
        <v>14.55</v>
      </c>
      <c r="L8" s="96">
        <f>(IFERROR(SUMIF(Sheet3!G$2:G$201,Optionchain3!H8,Sheet3!K$2:$K$201),"")*$D$4/100000)</f>
        <v>0.25140000000000001</v>
      </c>
      <c r="M8" s="96">
        <f>(IFERROR(SUMIF(Sheet3!G$2:G$203,Optionchain3!H8,Sheet3!$L$2:L$203),"")*$D$4/100000)</f>
        <v>2.2800000000000001E-2</v>
      </c>
      <c r="N8" s="96">
        <f>(IFERROR(SUMIF(Sheet3!G$2:G$201,Optionchain3!H8,Sheet3!$M$2:M$201),"")*$D$4/100000)</f>
        <v>2.2800000000000001E-2</v>
      </c>
      <c r="O8" s="94" t="str">
        <f>IF(AND(M8&gt;0,I8&gt;0),"FRESHLONG",IF(AND(M8&lt;0,I8&lt;0),"LONGUNWIND",IF(AND(M8&gt;0,I8&lt;0),"FRESHSHORT",IF(AND(M8&lt;0,I8&gt;0),"SHORTCOVERING","-"))))</f>
        <v>FRESHSHORT</v>
      </c>
      <c r="P8" s="67">
        <f>N8/B8</f>
        <v>1.3571428571428572</v>
      </c>
      <c r="Q8" s="68"/>
      <c r="R8" s="186" t="s">
        <v>60</v>
      </c>
      <c r="S8" s="187"/>
      <c r="T8" s="184" t="s">
        <v>61</v>
      </c>
      <c r="U8" s="185"/>
      <c r="V8" s="67" t="e">
        <f>T8/H8</f>
        <v>#VALUE!</v>
      </c>
      <c r="W8" s="89" t="s">
        <v>61</v>
      </c>
      <c r="X8" s="90">
        <f>IFERROR(LARGE($L$8:$L$27,1),"")</f>
        <v>1.5096000000000001</v>
      </c>
      <c r="Y8" s="90">
        <f>IFERROR(SUMIF($H$8:$H$27,$Z$8,$M$8:$M$27),"")</f>
        <v>0.12659999999999999</v>
      </c>
      <c r="Z8" s="90">
        <f>IFERROR(SUMIF(L8:L27,X8,H8:H27),"")</f>
        <v>25200</v>
      </c>
      <c r="AA8" s="90">
        <f>IFERROR(Y8/X8,"")</f>
        <v>8.3863275039745624E-2</v>
      </c>
    </row>
    <row r="9" spans="1:27" ht="24.95" customHeight="1" thickBot="1" x14ac:dyDescent="0.4">
      <c r="A9" s="93" t="str">
        <f t="shared" ref="A9:A27" si="0">IF(AND(C9&gt;0,G9&gt;0),"FRESHLONG",IF(AND(C9&lt;0,G9&lt;0),"LONGUNWIND",IF(AND(C9&gt;0,G9&lt;0),"FRESHSHORT",IF(AND(C9&lt;0,G9&gt;0),"SHORTCOVERING","-"))))</f>
        <v>FRESHSHORT</v>
      </c>
      <c r="B9" s="96">
        <f>(IFERROR(SUMIF(Sheet3!G$2:G$201,Optionchain3!H9,Sheet3!A$2:$A$201),"")*$D$4/100000)</f>
        <v>1.32E-2</v>
      </c>
      <c r="C9" s="96">
        <f>(IFERROR(SUMIF(Sheet3!G$2:G$203,Optionchain3!H9,Sheet3!$B$2:B$203),"")*$D$4/100000)</f>
        <v>1.32E-2</v>
      </c>
      <c r="D9" s="96">
        <f>(IFERROR(SUMIF(Sheet3!G$2:G$201,Optionchain3!H9,Sheet3!$C$2:C$201),"")*$D$4/100000)</f>
        <v>3.3599999999999998E-2</v>
      </c>
      <c r="E9" s="98">
        <f>(IFERROR(SUMIF(Sheet3!G$2:G$201,Optionchain3!H9,Sheet3!$D$2:D$201),""))</f>
        <v>11.73</v>
      </c>
      <c r="F9" s="98">
        <f>(IFERROR(SUMIF(Sheet3!G$2:G$201,Optionchain3!H9,Sheet3!$E$2:E$201),""))</f>
        <v>600</v>
      </c>
      <c r="G9" s="98">
        <f>(IFERROR(SUMIF(Sheet3!G$2:G$201,Optionchain3!H9,Sheet3!$F$2:F$201),""))</f>
        <v>-852.3</v>
      </c>
      <c r="H9" s="99">
        <f>H10-$E$4</f>
        <v>25150</v>
      </c>
      <c r="I9" s="98">
        <f>(IFERROR(SUMIF(Sheet3!G$2:G$201,Optionchain3!H9,Sheet3!H$2:$H$201),""))</f>
        <v>-30.6</v>
      </c>
      <c r="J9" s="98">
        <f>(IFERROR(SUMIF(Sheet3!G$2:G$201,Optionchain3!H9,Sheet3!I$2:$I$201),""))</f>
        <v>128.55000000000001</v>
      </c>
      <c r="K9" s="98">
        <f>(IFERROR(SUMIF(Sheet3!G$2:G$201,Optionchain3!H9,Sheet3!J$2:$J$201),""))</f>
        <v>14.47</v>
      </c>
      <c r="L9" s="96">
        <f>(IFERROR(SUMIF(Sheet3!G$2:G$201,Optionchain3!H9,Sheet3!K$2:$K$201),"")*$D$4/100000)</f>
        <v>0.27060000000000001</v>
      </c>
      <c r="M9" s="96">
        <f>(IFERROR(SUMIF(Sheet3!G$2:G$203,Optionchain3!H9,Sheet3!$L$2:L$203),"")*$D$4/100000)</f>
        <v>-1.38E-2</v>
      </c>
      <c r="N9" s="96">
        <f>(IFERROR(SUMIF(Sheet3!G$2:G$201,Optionchain3!H9,Sheet3!$M$2:M$201),"")*$D$4/100000)</f>
        <v>2.2800000000000001E-2</v>
      </c>
      <c r="O9" s="94" t="str">
        <f t="shared" ref="O9:O27" si="1">IF(AND(M9&gt;0,I9&gt;0),"FRESHLONG",IF(AND(M9&lt;0,I9&lt;0),"LONGUNWIND",IF(AND(M9&gt;0,I9&lt;0),"FRESHSHORT",IF(AND(M9&lt;0,I9&gt;0),"SHORTCOVERING","-"))))</f>
        <v>LONGUNWIND</v>
      </c>
      <c r="P9" s="67">
        <f t="shared" ref="P9:P27" si="2">N9/B9</f>
        <v>1.7272727272727273</v>
      </c>
      <c r="Q9" s="69"/>
      <c r="R9" s="70" t="s">
        <v>34</v>
      </c>
      <c r="S9" s="70" t="s">
        <v>33</v>
      </c>
      <c r="T9" s="71" t="s">
        <v>33</v>
      </c>
      <c r="U9" s="71" t="s">
        <v>34</v>
      </c>
      <c r="V9" s="67" t="e">
        <f t="shared" ref="V9:V27" si="3">T9/H9</f>
        <v>#VALUE!</v>
      </c>
      <c r="W9" s="91"/>
      <c r="X9" s="92"/>
      <c r="Y9" s="92"/>
      <c r="Z9" s="92"/>
      <c r="AA9" s="92"/>
    </row>
    <row r="10" spans="1:27" ht="24.95" customHeight="1" thickBot="1" x14ac:dyDescent="0.4">
      <c r="A10" s="93" t="str">
        <f t="shared" si="0"/>
        <v>FRESHSHORT</v>
      </c>
      <c r="B10" s="96">
        <f>(IFERROR(SUMIF(Sheet3!G$2:G$201,Optionchain3!H10,Sheet3!A$2:$A$201),"")*$D$4/100000)</f>
        <v>2.9399999999999999E-2</v>
      </c>
      <c r="C10" s="96">
        <f>(IFERROR(SUMIF(Sheet3!G$2:G$203,Optionchain3!H10,Sheet3!$B$2:B$203),"")*$D$4/100000)</f>
        <v>2.9399999999999999E-2</v>
      </c>
      <c r="D10" s="96">
        <f>(IFERROR(SUMIF(Sheet3!G$2:G$201,Optionchain3!H10,Sheet3!$C$2:C$201),"")*$D$4/100000)</f>
        <v>0.2208</v>
      </c>
      <c r="E10" s="98">
        <f>(IFERROR(SUMIF(Sheet3!G$2:G$201,Optionchain3!H10,Sheet3!$D$2:D$201),""))</f>
        <v>14.02</v>
      </c>
      <c r="F10" s="98">
        <f>(IFERROR(SUMIF(Sheet3!G$2:G$201,Optionchain3!H10,Sheet3!$E$2:E$201),""))</f>
        <v>603.15</v>
      </c>
      <c r="G10" s="98">
        <f>(IFERROR(SUMIF(Sheet3!G$2:G$201,Optionchain3!H10,Sheet3!$F$2:F$201),""))</f>
        <v>-1583.5</v>
      </c>
      <c r="H10" s="99">
        <f>H11-$E$4</f>
        <v>25200</v>
      </c>
      <c r="I10" s="98">
        <f>(IFERROR(SUMIF(Sheet3!G$2:G$201,Optionchain3!H10,Sheet3!H$2:$H$201),""))</f>
        <v>-306.64999999999998</v>
      </c>
      <c r="J10" s="98">
        <f>(IFERROR(SUMIF(Sheet3!G$2:G$201,Optionchain3!H10,Sheet3!I$2:$I$201),""))</f>
        <v>138.9</v>
      </c>
      <c r="K10" s="98">
        <f>(IFERROR(SUMIF(Sheet3!G$2:G$201,Optionchain3!H10,Sheet3!J$2:$J$201),""))</f>
        <v>14.29</v>
      </c>
      <c r="L10" s="96">
        <f>(IFERROR(SUMIF(Sheet3!G$2:G$201,Optionchain3!H10,Sheet3!K$2:$K$201),"")*$D$4/100000)</f>
        <v>1.5096000000000001</v>
      </c>
      <c r="M10" s="96">
        <f>(IFERROR(SUMIF(Sheet3!G$2:G$203,Optionchain3!H10,Sheet3!$L$2:L$203),"")*$D$4/100000)</f>
        <v>0.12659999999999999</v>
      </c>
      <c r="N10" s="96">
        <f>(IFERROR(SUMIF(Sheet3!G$2:G$201,Optionchain3!H10,Sheet3!$M$2:M$201),"")*$D$4/100000)</f>
        <v>0.12659999999999999</v>
      </c>
      <c r="O10" s="94" t="str">
        <f t="shared" si="1"/>
        <v>FRESHSHORT</v>
      </c>
      <c r="P10" s="67">
        <f t="shared" si="2"/>
        <v>4.3061224489795915</v>
      </c>
      <c r="Q10" s="72" t="s">
        <v>62</v>
      </c>
      <c r="R10" s="70">
        <f ca="1">MAX(INDIRECT("B" &amp; ROW($B$27) + IF($H$5 &gt; $H$17, -11, -12) &amp; ":B" &amp; ROW($B$27)))</f>
        <v>0.65639999999999998</v>
      </c>
      <c r="S10" s="73">
        <f ca="1">MAX(INDIRECT("D" &amp; ROW($D$27) + IF($H$5 &gt; $H$17, -11, -12) &amp; ":D" &amp; ROW($D$27)))</f>
        <v>1.7076</v>
      </c>
      <c r="T10" s="71">
        <f ca="1">MAX(OFFSET($L$8,0,0,IF($H$5&gt;$H$17,11,10),1))</f>
        <v>1.5096000000000001</v>
      </c>
      <c r="U10" s="71">
        <f ca="1">MAX(OFFSET($N$8,0,0,IF($H$5&gt;$H$17,11,10),1))</f>
        <v>0.28920000000000001</v>
      </c>
      <c r="V10" s="67">
        <f t="shared" ca="1" si="3"/>
        <v>5.9904761904761905E-5</v>
      </c>
      <c r="W10" s="91"/>
      <c r="X10" s="90" t="s">
        <v>63</v>
      </c>
      <c r="Y10" s="90" t="s">
        <v>64</v>
      </c>
      <c r="Z10" s="92"/>
      <c r="AA10" s="92"/>
    </row>
    <row r="11" spans="1:27" ht="24.95" customHeight="1" thickBot="1" x14ac:dyDescent="0.4">
      <c r="A11" s="93" t="str">
        <f t="shared" si="0"/>
        <v>FRESHSHORT</v>
      </c>
      <c r="B11" s="96">
        <f>(IFERROR(SUMIF(Sheet3!G$2:G$201,Optionchain3!H11,Sheet3!A$2:$A$201),"")*$D$4/100000)</f>
        <v>1.26E-2</v>
      </c>
      <c r="C11" s="96">
        <f>(IFERROR(SUMIF(Sheet3!G$2:G$203,Optionchain3!H11,Sheet3!$B$2:B$203),"")*$D$4/100000)</f>
        <v>1.26E-2</v>
      </c>
      <c r="D11" s="96">
        <f>(IFERROR(SUMIF(Sheet3!G$2:G$201,Optionchain3!H11,Sheet3!$C$2:C$201),"")*$D$4/100000)</f>
        <v>9.4200000000000006E-2</v>
      </c>
      <c r="E11" s="98">
        <f>(IFERROR(SUMIF(Sheet3!G$2:G$201,Optionchain3!H11,Sheet3!$D$2:D$201),""))</f>
        <v>12.25</v>
      </c>
      <c r="F11" s="98">
        <f>(IFERROR(SUMIF(Sheet3!G$2:G$201,Optionchain3!H11,Sheet3!$E$2:E$201),""))</f>
        <v>534.15</v>
      </c>
      <c r="G11" s="98">
        <f>(IFERROR(SUMIF(Sheet3!G$2:G$201,Optionchain3!H11,Sheet3!$F$2:F$201),""))</f>
        <v>-842.8</v>
      </c>
      <c r="H11" s="99">
        <f t="shared" ref="H11:H16" si="4">H12-$E$4</f>
        <v>25250</v>
      </c>
      <c r="I11" s="98">
        <f>(IFERROR(SUMIF(Sheet3!G$2:G$201,Optionchain3!H11,Sheet3!H$2:$H$201),""))</f>
        <v>-37.25</v>
      </c>
      <c r="J11" s="98">
        <f>(IFERROR(SUMIF(Sheet3!G$2:G$201,Optionchain3!H11,Sheet3!I$2:$I$201),""))</f>
        <v>145</v>
      </c>
      <c r="K11" s="98">
        <f>(IFERROR(SUMIF(Sheet3!G$2:G$201,Optionchain3!H11,Sheet3!J$2:$J$201),""))</f>
        <v>13.85</v>
      </c>
      <c r="L11" s="96">
        <f>(IFERROR(SUMIF(Sheet3!G$2:G$201,Optionchain3!H11,Sheet3!K$2:$K$201),"")*$D$4/100000)</f>
        <v>0.24959999999999999</v>
      </c>
      <c r="M11" s="96">
        <f>(IFERROR(SUMIF(Sheet3!G$2:G$203,Optionchain3!H11,Sheet3!$L$2:L$203),"")*$D$4/100000)</f>
        <v>2.1000000000000001E-2</v>
      </c>
      <c r="N11" s="96">
        <f>(IFERROR(SUMIF(Sheet3!G$2:G$201,Optionchain3!H11,Sheet3!$M$2:M$201),"")*$D$4/100000)</f>
        <v>7.1999999999999995E-2</v>
      </c>
      <c r="O11" s="94" t="str">
        <f t="shared" si="1"/>
        <v>FRESHSHORT</v>
      </c>
      <c r="P11" s="67">
        <f t="shared" si="2"/>
        <v>5.7142857142857135</v>
      </c>
      <c r="Q11" s="74" t="s">
        <v>65</v>
      </c>
      <c r="R11" s="70">
        <f ca="1">LARGE(INDIRECT("B" &amp; ROW($B$27) + IF($H$5 &gt; $H$17, -11, -12) &amp; ":B" &amp; ROW($B$27)), 2)</f>
        <v>0.32279999999999998</v>
      </c>
      <c r="S11" s="75">
        <f ca="1">LARGE(INDIRECT("D" &amp; ROW($D$27) + IF($H$5 &gt; $H$17, -11, -12) &amp; ":D" &amp; ROW($D$27)), 2)</f>
        <v>0.91439999999999999</v>
      </c>
      <c r="T11" s="71">
        <f ca="1">LARGE(OFFSET($L$8,0,0,IF($H$5&gt;$H$17,11,10),1),2)</f>
        <v>1.2263999999999999</v>
      </c>
      <c r="U11" s="71">
        <f ca="1">LARGE(OFFSET($N$8,0,0,IF($H$5&gt;$H$17,11,10),1),2)</f>
        <v>0.12659999999999999</v>
      </c>
      <c r="V11" s="67">
        <f t="shared" ca="1" si="3"/>
        <v>4.8570297029702969E-5</v>
      </c>
      <c r="W11" s="91"/>
      <c r="X11" s="90" t="str">
        <f>IFERROR(IF($AA$7&gt;$AA$8,"BIG PLAYER",IF($AA$7&lt;$AA$8,"RETAILER","")),"")</f>
        <v>RETAILER</v>
      </c>
      <c r="Y11" s="90" t="str">
        <f>IFERROR(IF(AA8&gt;AA7,"BIG PLAYER",IF(AA8&lt;AA7,"RETAILER","")),"")</f>
        <v>BIG PLAYER</v>
      </c>
      <c r="Z11" s="92"/>
      <c r="AA11" s="92"/>
    </row>
    <row r="12" spans="1:27" ht="24.95" customHeight="1" thickBot="1" x14ac:dyDescent="0.4">
      <c r="A12" s="93" t="str">
        <f t="shared" si="0"/>
        <v>FRESHSHORT</v>
      </c>
      <c r="B12" s="96">
        <f>(IFERROR(SUMIF(Sheet3!G$2:G$201,Optionchain3!H12,Sheet3!A$2:$A$201),"")*$D$4/100000)</f>
        <v>2.7E-2</v>
      </c>
      <c r="C12" s="96">
        <f>(IFERROR(SUMIF(Sheet3!G$2:G$203,Optionchain3!H12,Sheet3!$B$2:B$203),"")*$D$4/100000)</f>
        <v>2.7E-2</v>
      </c>
      <c r="D12" s="96">
        <f>(IFERROR(SUMIF(Sheet3!G$2:G$201,Optionchain3!H12,Sheet3!$C$2:C$201),"")*$D$4/100000)</f>
        <v>0.2472</v>
      </c>
      <c r="E12" s="98">
        <f>(IFERROR(SUMIF(Sheet3!G$2:G$201,Optionchain3!H12,Sheet3!$D$2:D$201),""))</f>
        <v>13.68</v>
      </c>
      <c r="F12" s="98">
        <f>(IFERROR(SUMIF(Sheet3!G$2:G$201,Optionchain3!H12,Sheet3!$E$2:E$201),""))</f>
        <v>527</v>
      </c>
      <c r="G12" s="98">
        <f>(IFERROR(SUMIF(Sheet3!G$2:G$201,Optionchain3!H12,Sheet3!$F$2:F$201),""))</f>
        <v>-1588.45</v>
      </c>
      <c r="H12" s="99">
        <f t="shared" si="4"/>
        <v>25300</v>
      </c>
      <c r="I12" s="98">
        <f>(IFERROR(SUMIF(Sheet3!G$2:G$201,Optionchain3!H12,Sheet3!H$2:$H$201),""))</f>
        <v>-314.14999999999998</v>
      </c>
      <c r="J12" s="98">
        <f>(IFERROR(SUMIF(Sheet3!G$2:G$201,Optionchain3!H12,Sheet3!I$2:$I$201),""))</f>
        <v>158.69999999999999</v>
      </c>
      <c r="K12" s="98">
        <f>(IFERROR(SUMIF(Sheet3!G$2:G$201,Optionchain3!H12,Sheet3!J$2:$J$201),""))</f>
        <v>13.76</v>
      </c>
      <c r="L12" s="96">
        <f>(IFERROR(SUMIF(Sheet3!G$2:G$201,Optionchain3!H12,Sheet3!K$2:$K$201),"")*$D$4/100000)</f>
        <v>0.62460000000000004</v>
      </c>
      <c r="M12" s="96">
        <f>(IFERROR(SUMIF(Sheet3!G$2:G$203,Optionchain3!H12,Sheet3!$L$2:L$203),"")*$D$4/100000)</f>
        <v>0.1038</v>
      </c>
      <c r="N12" s="96">
        <f>(IFERROR(SUMIF(Sheet3!G$2:G$201,Optionchain3!H12,Sheet3!$M$2:M$201),"")*$D$4/100000)</f>
        <v>0.1038</v>
      </c>
      <c r="O12" s="94" t="str">
        <f t="shared" si="1"/>
        <v>FRESHSHORT</v>
      </c>
      <c r="P12" s="67">
        <f t="shared" si="2"/>
        <v>3.8444444444444446</v>
      </c>
      <c r="Q12" s="74" t="s">
        <v>66</v>
      </c>
      <c r="R12" s="76">
        <f ca="1">R11/R10</f>
        <v>0.49177330895795246</v>
      </c>
      <c r="S12" s="77">
        <f ca="1">S11/S10</f>
        <v>0.53548840477863668</v>
      </c>
      <c r="T12" s="78">
        <f ca="1">T11/T10</f>
        <v>0.81240063593004763</v>
      </c>
      <c r="U12" s="78">
        <f ca="1">U11/U10</f>
        <v>0.43775933609958501</v>
      </c>
      <c r="V12" s="67">
        <f t="shared" ca="1" si="3"/>
        <v>3.2110697072333899E-5</v>
      </c>
      <c r="W12" s="89" t="s">
        <v>34</v>
      </c>
      <c r="X12" s="90">
        <f>IFERROR(SUMIF($H$8:$H$27,$Z$7,$B$8:$B$27),"")</f>
        <v>0.32279999999999998</v>
      </c>
      <c r="Y12" s="90">
        <f>IFERROR(SUMIF($H$8:$H$27,$Z$8,$N$8:$N$27),"")</f>
        <v>0.12659999999999999</v>
      </c>
      <c r="Z12" s="92"/>
      <c r="AA12" s="92"/>
    </row>
    <row r="13" spans="1:27" ht="24.95" customHeight="1" thickBot="1" x14ac:dyDescent="0.4">
      <c r="A13" s="93" t="str">
        <f t="shared" si="0"/>
        <v>FRESHLONG</v>
      </c>
      <c r="B13" s="96">
        <f>(IFERROR(SUMIF(Sheet3!G$2:G$201,Optionchain3!H13,Sheet3!A$2:$A$201),"")*$D$4/100000)</f>
        <v>1.38E-2</v>
      </c>
      <c r="C13" s="96">
        <f>(IFERROR(SUMIF(Sheet3!G$2:G$203,Optionchain3!H13,Sheet3!$B$2:B$203),"")*$D$4/100000)</f>
        <v>8.3999999999999995E-3</v>
      </c>
      <c r="D13" s="96">
        <f>(IFERROR(SUMIF(Sheet3!G$2:G$201,Optionchain3!H13,Sheet3!$C$2:C$201),"")*$D$4/100000)</f>
        <v>0.22439999999999999</v>
      </c>
      <c r="E13" s="98">
        <f>(IFERROR(SUMIF(Sheet3!G$2:G$201,Optionchain3!H13,Sheet3!$D$2:D$201),""))</f>
        <v>13.74</v>
      </c>
      <c r="F13" s="98">
        <f>(IFERROR(SUMIF(Sheet3!G$2:G$201,Optionchain3!H13,Sheet3!$E$2:E$201),""))</f>
        <v>495</v>
      </c>
      <c r="G13" s="98">
        <f>(IFERROR(SUMIF(Sheet3!G$2:G$201,Optionchain3!H13,Sheet3!$F$2:F$201),""))</f>
        <v>95.95</v>
      </c>
      <c r="H13" s="99">
        <f t="shared" si="4"/>
        <v>25350</v>
      </c>
      <c r="I13" s="98">
        <f>(IFERROR(SUMIF(Sheet3!G$2:G$201,Optionchain3!H13,Sheet3!H$2:$H$201),""))</f>
        <v>-34.299999999999997</v>
      </c>
      <c r="J13" s="98">
        <f>(IFERROR(SUMIF(Sheet3!G$2:G$201,Optionchain3!H13,Sheet3!I$2:$I$201),""))</f>
        <v>176</v>
      </c>
      <c r="K13" s="98">
        <f>(IFERROR(SUMIF(Sheet3!G$2:G$201,Optionchain3!H13,Sheet3!J$2:$J$201),""))</f>
        <v>13.79</v>
      </c>
      <c r="L13" s="96">
        <f>(IFERROR(SUMIF(Sheet3!G$2:G$201,Optionchain3!H13,Sheet3!K$2:$K$201),"")*$D$4/100000)</f>
        <v>6.54E-2</v>
      </c>
      <c r="M13" s="96">
        <f>(IFERROR(SUMIF(Sheet3!G$2:G$203,Optionchain3!H13,Sheet3!$L$2:L$203),"")*$D$4/100000)</f>
        <v>-1.14E-2</v>
      </c>
      <c r="N13" s="96">
        <f>(IFERROR(SUMIF(Sheet3!G$2:G$201,Optionchain3!H13,Sheet3!$M$2:M$201),"")*$D$4/100000)</f>
        <v>1.0200000000000001E-2</v>
      </c>
      <c r="O13" s="94" t="str">
        <f t="shared" si="1"/>
        <v>LONGUNWIND</v>
      </c>
      <c r="P13" s="67">
        <f t="shared" si="2"/>
        <v>0.73913043478260876</v>
      </c>
      <c r="Q13" s="74" t="s">
        <v>67</v>
      </c>
      <c r="R13" s="70">
        <f ca="1">VLOOKUP(LARGE(INDIRECT("B" &amp; ROW($B$27) + IF($H$5 &gt; $H$17, -11, -12) &amp; ":B" &amp; ROW($B$27)), 1), B8:H27, 7, FALSE)</f>
        <v>26000</v>
      </c>
      <c r="S13" s="75">
        <f ca="1">VLOOKUP(MAX(INDIRECT("D" &amp; ROW($D$27) + IF($H$5 &gt; $H$17, -11, -12) &amp; ":D" &amp; ROW($D$27))), $D$8:$H$27, 5, FALSE)</f>
        <v>25500</v>
      </c>
      <c r="T13" s="71">
        <f ca="1">INDEX(H8:N27,MATCH(MAX(OFFSET(L8,0,0,IF(H5&gt;H17,11,10),1)),L8:L27,0),1)</f>
        <v>25200</v>
      </c>
      <c r="U13" s="71">
        <f ca="1">INDEX(H8:L27,MATCH(MAX(OFFSET($N$8,0,0,IF($H$5&gt;$H$17,11,10),1)),N8:N27,0),1)</f>
        <v>25500</v>
      </c>
      <c r="V13" s="67">
        <f t="shared" ca="1" si="3"/>
        <v>0.99408284023668636</v>
      </c>
      <c r="W13" s="91"/>
      <c r="X13" s="92"/>
      <c r="Y13" s="92"/>
      <c r="Z13" s="92"/>
      <c r="AA13" s="92"/>
    </row>
    <row r="14" spans="1:27" ht="24.95" customHeight="1" thickBot="1" x14ac:dyDescent="0.4">
      <c r="A14" s="93" t="str">
        <f t="shared" si="0"/>
        <v>FRESHLONG</v>
      </c>
      <c r="B14" s="96">
        <f>(IFERROR(SUMIF(Sheet3!G$2:G$201,Optionchain3!H14,Sheet3!A$2:$A$201),"")*$D$4/100000)</f>
        <v>2.8799999999999999E-2</v>
      </c>
      <c r="C14" s="96">
        <f>(IFERROR(SUMIF(Sheet3!G$2:G$203,Optionchain3!H14,Sheet3!$B$2:B$203),"")*$D$4/100000)</f>
        <v>1.9199999999999998E-2</v>
      </c>
      <c r="D14" s="96">
        <f>(IFERROR(SUMIF(Sheet3!G$2:G$201,Optionchain3!H14,Sheet3!$C$2:C$201),"")*$D$4/100000)</f>
        <v>0.2928</v>
      </c>
      <c r="E14" s="98">
        <f>(IFERROR(SUMIF(Sheet3!G$2:G$201,Optionchain3!H14,Sheet3!$D$2:D$201),""))</f>
        <v>13.88</v>
      </c>
      <c r="F14" s="98">
        <f>(IFERROR(SUMIF(Sheet3!G$2:G$201,Optionchain3!H14,Sheet3!$E$2:E$201),""))</f>
        <v>466</v>
      </c>
      <c r="G14" s="98">
        <f>(IFERROR(SUMIF(Sheet3!G$2:G$201,Optionchain3!H14,Sheet3!$F$2:F$201),""))</f>
        <v>85.9</v>
      </c>
      <c r="H14" s="99">
        <f t="shared" si="4"/>
        <v>25400</v>
      </c>
      <c r="I14" s="98">
        <f>(IFERROR(SUMIF(Sheet3!G$2:G$201,Optionchain3!H14,Sheet3!H$2:$H$201),""))</f>
        <v>-38.549999999999997</v>
      </c>
      <c r="J14" s="98">
        <f>(IFERROR(SUMIF(Sheet3!G$2:G$201,Optionchain3!H14,Sheet3!I$2:$I$201),""))</f>
        <v>190.4</v>
      </c>
      <c r="K14" s="98">
        <f>(IFERROR(SUMIF(Sheet3!G$2:G$201,Optionchain3!H14,Sheet3!J$2:$J$201),""))</f>
        <v>13.63</v>
      </c>
      <c r="L14" s="96">
        <f>(IFERROR(SUMIF(Sheet3!G$2:G$201,Optionchain3!H14,Sheet3!K$2:$K$201),"")*$D$4/100000)</f>
        <v>0.6804</v>
      </c>
      <c r="M14" s="96">
        <f>(IFERROR(SUMIF(Sheet3!G$2:G$203,Optionchain3!H14,Sheet3!$L$2:L$203),"")*$D$4/100000)</f>
        <v>3.1199999999999999E-2</v>
      </c>
      <c r="N14" s="96">
        <f>(IFERROR(SUMIF(Sheet3!G$2:G$201,Optionchain3!H14,Sheet3!$M$2:M$201),"")*$D$4/100000)</f>
        <v>7.9200000000000007E-2</v>
      </c>
      <c r="O14" s="94" t="str">
        <f t="shared" si="1"/>
        <v>FRESHSHORT</v>
      </c>
      <c r="P14" s="67">
        <f t="shared" si="2"/>
        <v>2.7500000000000004</v>
      </c>
      <c r="Q14" s="74" t="s">
        <v>68</v>
      </c>
      <c r="R14" s="70">
        <f ca="1">VLOOKUP(LARGE(INDIRECT("B" &amp; ROW($B$27) + IF($H$5 &gt; $H$17, -11, -12) &amp; ":B" &amp; ROW($B$27)), 2), B8:H27, 7, FALSE)</f>
        <v>25500</v>
      </c>
      <c r="S14" s="75">
        <f>VLOOKUP(LARGE($D$8:$D$27,2),$D$8:$H$27,5,0)</f>
        <v>26000</v>
      </c>
      <c r="T14" s="71">
        <f ca="1">INDEX(H8:L27,MATCH(LARGE(OFFSET($L$8,0,0,IF($H$5&gt;$H$17,11,10),1),2),L8:L27,0),1)</f>
        <v>25500</v>
      </c>
      <c r="U14" s="71">
        <f ca="1">INDEX($H$8:$N$27,MATCH(LARGE(OFFSET($N$8,0,0,IF($H$5&gt;$H$17,11,10),1),2),$N$8:$N$27,0),1)</f>
        <v>25200</v>
      </c>
      <c r="V14" s="67">
        <f t="shared" ca="1" si="3"/>
        <v>1.0039370078740157</v>
      </c>
    </row>
    <row r="15" spans="1:27" ht="24.95" customHeight="1" thickBot="1" x14ac:dyDescent="0.4">
      <c r="A15" s="93" t="str">
        <f t="shared" si="0"/>
        <v>SHORTCOVERING</v>
      </c>
      <c r="B15" s="96">
        <f>(IFERROR(SUMIF(Sheet3!G$2:G$201,Optionchain3!H15,Sheet3!A$2:$A$201),"")*$D$4/100000)</f>
        <v>2.1600000000000001E-2</v>
      </c>
      <c r="C15" s="96">
        <f>(IFERROR(SUMIF(Sheet3!G$2:G$203,Optionchain3!H15,Sheet3!$B$2:B$203),"")*$D$4/100000)</f>
        <v>-2.3999999999999998E-3</v>
      </c>
      <c r="D15" s="96">
        <f>(IFERROR(SUMIF(Sheet3!G$2:G$201,Optionchain3!H15,Sheet3!$C$2:C$201),"")*$D$4/100000)</f>
        <v>6.6600000000000006E-2</v>
      </c>
      <c r="E15" s="98">
        <f>(IFERROR(SUMIF(Sheet3!G$2:G$201,Optionchain3!H15,Sheet3!$D$2:D$201),""))</f>
        <v>12.05</v>
      </c>
      <c r="F15" s="98">
        <f>(IFERROR(SUMIF(Sheet3!G$2:G$201,Optionchain3!H15,Sheet3!$E$2:E$201),""))</f>
        <v>396</v>
      </c>
      <c r="G15" s="98">
        <f>(IFERROR(SUMIF(Sheet3!G$2:G$201,Optionchain3!H15,Sheet3!$F$2:F$201),""))</f>
        <v>40.5</v>
      </c>
      <c r="H15" s="99">
        <f t="shared" si="4"/>
        <v>25450</v>
      </c>
      <c r="I15" s="98">
        <f>(IFERROR(SUMIF(Sheet3!G$2:G$201,Optionchain3!H15,Sheet3!H$2:$H$201),""))</f>
        <v>-37.75</v>
      </c>
      <c r="J15" s="98">
        <f>(IFERROR(SUMIF(Sheet3!G$2:G$201,Optionchain3!H15,Sheet3!I$2:$I$201),""))</f>
        <v>212.7</v>
      </c>
      <c r="K15" s="98">
        <f>(IFERROR(SUMIF(Sheet3!G$2:G$201,Optionchain3!H15,Sheet3!J$2:$J$201),""))</f>
        <v>13.79</v>
      </c>
      <c r="L15" s="96">
        <f>(IFERROR(SUMIF(Sheet3!G$2:G$201,Optionchain3!H15,Sheet3!K$2:$K$201),"")*$D$4/100000)</f>
        <v>0.17219999999999999</v>
      </c>
      <c r="M15" s="96">
        <f>(IFERROR(SUMIF(Sheet3!G$2:G$203,Optionchain3!H15,Sheet3!$L$2:L$203),"")*$D$4/100000)</f>
        <v>-5.9400000000000001E-2</v>
      </c>
      <c r="N15" s="96">
        <f>(IFERROR(SUMIF(Sheet3!G$2:G$201,Optionchain3!H15,Sheet3!$M$2:M$201),"")*$D$4/100000)</f>
        <v>4.5600000000000002E-2</v>
      </c>
      <c r="O15" s="94" t="str">
        <f t="shared" si="1"/>
        <v>LONGUNWIND</v>
      </c>
      <c r="P15" s="67">
        <f t="shared" si="2"/>
        <v>2.1111111111111112</v>
      </c>
      <c r="Q15" s="74" t="s">
        <v>69</v>
      </c>
      <c r="R15" s="186">
        <f ca="1">SMALL($R$13:$S$13,1)</f>
        <v>25500</v>
      </c>
      <c r="S15" s="187"/>
      <c r="T15" s="184">
        <f ca="1">LARGE($T$13:$U$13,1)</f>
        <v>25500</v>
      </c>
      <c r="U15" s="185"/>
      <c r="V15" s="67">
        <f t="shared" ca="1" si="3"/>
        <v>1.0019646365422397</v>
      </c>
      <c r="X15" s="153" t="str">
        <f>heatmap!A1</f>
        <v>SECTOR HEATMAP</v>
      </c>
      <c r="Y15" s="153"/>
      <c r="Z15" s="151"/>
    </row>
    <row r="16" spans="1:27" ht="24.95" customHeight="1" thickBot="1" x14ac:dyDescent="0.4">
      <c r="A16" s="93" t="str">
        <f t="shared" si="0"/>
        <v>FRESHLONG</v>
      </c>
      <c r="B16" s="96">
        <f>(IFERROR(SUMIF(Sheet3!G$2:G$201,Optionchain3!H16,Sheet3!A$2:$A$201),"")*$D$4/100000)</f>
        <v>0.32279999999999998</v>
      </c>
      <c r="C16" s="96">
        <f>(IFERROR(SUMIF(Sheet3!G$2:G$203,Optionchain3!H16,Sheet3!$B$2:B$203),"")*$D$4/100000)</f>
        <v>5.4000000000000003E-3</v>
      </c>
      <c r="D16" s="96">
        <f>(IFERROR(SUMIF(Sheet3!G$2:G$201,Optionchain3!H16,Sheet3!$C$2:C$201),"")*$D$4/100000)</f>
        <v>1.7076</v>
      </c>
      <c r="E16" s="98">
        <f>(IFERROR(SUMIF(Sheet3!G$2:G$201,Optionchain3!H16,Sheet3!$D$2:D$201),""))</f>
        <v>13.09</v>
      </c>
      <c r="F16" s="98">
        <f>(IFERROR(SUMIF(Sheet3!G$2:G$201,Optionchain3!H16,Sheet3!$E$2:E$201),""))</f>
        <v>388.45</v>
      </c>
      <c r="G16" s="98">
        <f>(IFERROR(SUMIF(Sheet3!G$2:G$201,Optionchain3!H16,Sheet3!$F$2:F$201),""))</f>
        <v>60.4</v>
      </c>
      <c r="H16" s="99">
        <f t="shared" si="4"/>
        <v>25500</v>
      </c>
      <c r="I16" s="98">
        <f>(IFERROR(SUMIF(Sheet3!G$2:G$201,Optionchain3!H16,Sheet3!H$2:$H$201),""))</f>
        <v>-40.65</v>
      </c>
      <c r="J16" s="98">
        <f>(IFERROR(SUMIF(Sheet3!G$2:G$201,Optionchain3!H16,Sheet3!I$2:$I$201),""))</f>
        <v>228</v>
      </c>
      <c r="K16" s="98">
        <f>(IFERROR(SUMIF(Sheet3!G$2:G$201,Optionchain3!H16,Sheet3!J$2:$J$201),""))</f>
        <v>13.56</v>
      </c>
      <c r="L16" s="96">
        <f>(IFERROR(SUMIF(Sheet3!G$2:G$201,Optionchain3!H16,Sheet3!K$2:$K$201),"")*$D$4/100000)</f>
        <v>1.2263999999999999</v>
      </c>
      <c r="M16" s="96">
        <f>(IFERROR(SUMIF(Sheet3!G$2:G$203,Optionchain3!H16,Sheet3!$L$2:L$203),"")*$D$4/100000)</f>
        <v>-0.17100000000000001</v>
      </c>
      <c r="N16" s="96">
        <f>(IFERROR(SUMIF(Sheet3!G$2:G$201,Optionchain3!H16,Sheet3!$M$2:M$201),"")*$D$4/100000)</f>
        <v>0.28920000000000001</v>
      </c>
      <c r="O16" s="94" t="str">
        <f t="shared" si="1"/>
        <v>LONGUNWIND</v>
      </c>
      <c r="P16" s="67">
        <f t="shared" si="2"/>
        <v>0.89591078066914509</v>
      </c>
      <c r="Q16" s="79"/>
      <c r="R16" s="70" t="str">
        <f ca="1">IF(OR($R$12&lt;75%,$R$14&lt;($H$17-$E$4)),"STRONG",IF($R$14&gt;$R$13,"WTT","WTB"))</f>
        <v>STRONG</v>
      </c>
      <c r="S16" s="70" t="str">
        <f ca="1">IF(OR($S$12&lt;75%,$S$14&lt;($H$17-$E$4)),"STRONG",IF($S$14&gt;$S$13,"WTT","WTB"))</f>
        <v>STRONG</v>
      </c>
      <c r="T16" s="71" t="str">
        <f ca="1">IF(OR($T$12&lt;75%,$T$14&gt;($H$17+$E$4)),"STRONG",IF($T$14&gt;$T$13,"WTT","WTB"))</f>
        <v>WTT</v>
      </c>
      <c r="U16" s="71" t="str">
        <f ca="1">IF(OR($U$12&lt;75%,$U$14&gt;($H$17+$E$4)),"STRONG",IF($U$14&gt;$U$13,"WTT","WTB"))</f>
        <v>STRONG</v>
      </c>
      <c r="V16" s="67" t="e">
        <f t="shared" ca="1" si="3"/>
        <v>#VALUE!</v>
      </c>
      <c r="X16" s="153" t="str">
        <f>heatmap!A2</f>
        <v>Sector</v>
      </c>
      <c r="Y16" s="153" t="str">
        <f>heatmap!B2</f>
        <v>Value</v>
      </c>
      <c r="Z16" s="154" t="str">
        <f>heatmap!C2</f>
        <v>% Change</v>
      </c>
    </row>
    <row r="17" spans="1:26" ht="24.95" customHeight="1" thickBot="1" x14ac:dyDescent="0.4">
      <c r="A17" s="93" t="str">
        <f t="shared" si="0"/>
        <v>SHORTCOVERING</v>
      </c>
      <c r="B17" s="96">
        <f>(IFERROR(SUMIF(Sheet3!G$2:G$201,Optionchain3!H17,Sheet3!A$2:$A$201),"")*$D$4/100000)</f>
        <v>2.0400000000000001E-2</v>
      </c>
      <c r="C17" s="96">
        <f>(IFERROR(SUMIF(Sheet3!G$2:G$203,Optionchain3!H17,Sheet3!$B$2:B$203),"")*$D$4/100000)</f>
        <v>-8.9999999999999993E-3</v>
      </c>
      <c r="D17" s="96">
        <f>(IFERROR(SUMIF(Sheet3!G$2:G$201,Optionchain3!H17,Sheet3!$C$2:C$201),"")*$D$4/100000)</f>
        <v>9.8400000000000001E-2</v>
      </c>
      <c r="E17" s="98">
        <f>(IFERROR(SUMIF(Sheet3!G$2:G$201,Optionchain3!H17,Sheet3!$D$2:D$201),""))</f>
        <v>13.13</v>
      </c>
      <c r="F17" s="98">
        <f>(IFERROR(SUMIF(Sheet3!G$2:G$201,Optionchain3!H17,Sheet3!$E$2:E$201),""))</f>
        <v>361</v>
      </c>
      <c r="G17" s="98">
        <f>(IFERROR(SUMIF(Sheet3!G$2:G$201,Optionchain3!H17,Sheet3!$F$2:F$201),""))</f>
        <v>57.55</v>
      </c>
      <c r="H17" s="103">
        <f>ROUND($H$5/$E$4,0)*$E$4</f>
        <v>25550</v>
      </c>
      <c r="I17" s="98">
        <f>(IFERROR(SUMIF(Sheet3!G$2:G$201,Optionchain3!H17,Sheet3!H$2:$H$201),""))</f>
        <v>-49.45</v>
      </c>
      <c r="J17" s="98">
        <f>(IFERROR(SUMIF(Sheet3!G$2:G$201,Optionchain3!H17,Sheet3!I$2:$I$201),""))</f>
        <v>244.75</v>
      </c>
      <c r="K17" s="98">
        <f>(IFERROR(SUMIF(Sheet3!G$2:G$201,Optionchain3!H17,Sheet3!J$2:$J$201),""))</f>
        <v>13.35</v>
      </c>
      <c r="L17" s="96">
        <f>(IFERROR(SUMIF(Sheet3!G$2:G$201,Optionchain3!H17,Sheet3!K$2:$K$201),"")*$D$4/100000)</f>
        <v>4.6800000000000001E-2</v>
      </c>
      <c r="M17" s="96">
        <f>(IFERROR(SUMIF(Sheet3!G$2:G$203,Optionchain3!H17,Sheet3!$L$2:L$203),"")*$D$4/100000)</f>
        <v>-2.3400000000000001E-2</v>
      </c>
      <c r="N17" s="96">
        <f>(IFERROR(SUMIF(Sheet3!G$2:G$201,Optionchain3!H17,Sheet3!$M$2:M$201),"")*$D$4/100000)</f>
        <v>3.5400000000000001E-2</v>
      </c>
      <c r="O17" s="94" t="str">
        <f t="shared" si="1"/>
        <v>LONGUNWIND</v>
      </c>
      <c r="P17" s="67">
        <f t="shared" si="2"/>
        <v>1.7352941176470587</v>
      </c>
      <c r="Q17" s="79"/>
      <c r="R17" s="186" t="str">
        <f ca="1">IF($R$13&lt;&gt;$S$13, IF($R$13&lt;$S$13, UPPER(TRIM($R$16)), UPPER(TRIM($S$16))),
IF(AND(UPPER(TRIM(R16))="STRONG", UPPER(TRIM(S16))="STRONG"), "STRONG",
IF(AND(UPPER(TRIM(R16))="WTT", UPPER(TRIM(S16))="WTT"), "WTT",
IF(AND(UPPER(TRIM(R16))="WTB", UPPER(TRIM(S16))="WTB"), "WTB",
IF(OR(UPPER(TRIM(R16))="WTB", UPPER(TRIM(S16))="WTB"), "WTB",
IF(OR(AND(UPPER(TRIM(R16))="STRONG", UPPER(TRIM(S16))="WTT"), AND(UPPER(TRIM(R16))="WTT", UPPER(TRIM(S16))="STRONG")), "STRONG", ""))))))</f>
        <v>STRONG</v>
      </c>
      <c r="S17" s="187"/>
      <c r="T17" s="184" t="str">
        <f ca="1">IF(T13&lt;&gt;U13, IF(T13&gt;U13, UPPER(TRIM(T16)), UPPER(TRIM(U16))),
IF(AND(UPPER(TRIM(T16))="STRONG", UPPER(TRIM(U16))="STRONG"), "STRONG",
IF(AND(UPPER(TRIM(T16))="WTT", UPPER(TRIM(U16))="WTT"), "WTT",
IF(AND(UPPER(TRIM(T16))="WTB", UPPER(TRIM(U16))="WTB"), "WTB",
IF(OR(UPPER(TRIM(T16))="WTT", UPPER(TRIM(U16))="WTT"), "WTT",
IF(OR(AND(UPPER(TRIM(T16))="STRONG", UPPER(TRIM(U16))="WTB"), AND(UPPER(TRIM(T16))="WTB", UPPER(TRIM(U16))="STRONG")), "STRONG", ""))))))</f>
        <v>STRONG</v>
      </c>
      <c r="U17" s="185"/>
      <c r="V17" s="67" t="e">
        <f t="shared" ca="1" si="3"/>
        <v>#VALUE!</v>
      </c>
      <c r="X17" s="153" t="str">
        <f>heatmap!A3</f>
        <v>NIFTY AUTO</v>
      </c>
      <c r="Y17" s="153">
        <f>heatmap!B3</f>
        <v>27304.5</v>
      </c>
      <c r="Z17" s="85">
        <f>heatmap!C3</f>
        <v>-0.86</v>
      </c>
    </row>
    <row r="18" spans="1:26" ht="24.95" customHeight="1" thickBot="1" x14ac:dyDescent="0.4">
      <c r="A18" s="93" t="str">
        <f t="shared" si="0"/>
        <v>FRESHLONG</v>
      </c>
      <c r="B18" s="96">
        <f>(IFERROR(SUMIF(Sheet3!G$2:G$201,Optionchain3!H18,Sheet3!A$2:$A$201),"")*$D$4/100000)</f>
        <v>0.12959999999999999</v>
      </c>
      <c r="C18" s="96">
        <f>(IFERROR(SUMIF(Sheet3!G$2:G$203,Optionchain3!H18,Sheet3!$B$2:B$203),"")*$D$4/100000)</f>
        <v>3.5400000000000001E-2</v>
      </c>
      <c r="D18" s="96">
        <f>(IFERROR(SUMIF(Sheet3!G$2:G$201,Optionchain3!H18,Sheet3!$C$2:C$201),"")*$D$4/100000)</f>
        <v>0.56399999999999995</v>
      </c>
      <c r="E18" s="98">
        <f>(IFERROR(SUMIF(Sheet3!G$2:G$201,Optionchain3!H18,Sheet3!$D$2:D$201),""))</f>
        <v>13.17</v>
      </c>
      <c r="F18" s="98">
        <f>(IFERROR(SUMIF(Sheet3!G$2:G$201,Optionchain3!H18,Sheet3!$E$2:E$201),""))</f>
        <v>334.6</v>
      </c>
      <c r="G18" s="98">
        <f>(IFERROR(SUMIF(Sheet3!G$2:G$201,Optionchain3!H18,Sheet3!$F$2:F$201),""))</f>
        <v>66.349999999999994</v>
      </c>
      <c r="H18" s="99">
        <f t="shared" ref="H18:H23" si="5">H17+$E$4</f>
        <v>25600</v>
      </c>
      <c r="I18" s="98">
        <f>(IFERROR(SUMIF(Sheet3!G$2:G$201,Optionchain3!H18,Sheet3!H$2:$H$201),""))</f>
        <v>-59</v>
      </c>
      <c r="J18" s="98">
        <f>(IFERROR(SUMIF(Sheet3!G$2:G$201,Optionchain3!H18,Sheet3!I$2:$I$201),""))</f>
        <v>268.45</v>
      </c>
      <c r="K18" s="98">
        <f>(IFERROR(SUMIF(Sheet3!G$2:G$201,Optionchain3!H18,Sheet3!J$2:$J$201),""))</f>
        <v>13.4</v>
      </c>
      <c r="L18" s="96">
        <f>(IFERROR(SUMIF(Sheet3!G$2:G$201,Optionchain3!H18,Sheet3!K$2:$K$201),"")*$D$4/100000)</f>
        <v>0.1716</v>
      </c>
      <c r="M18" s="96">
        <f>(IFERROR(SUMIF(Sheet3!G$2:G$203,Optionchain3!H18,Sheet3!$L$2:L$203),"")*$D$4/100000)</f>
        <v>7.9200000000000007E-2</v>
      </c>
      <c r="N18" s="96">
        <f>(IFERROR(SUMIF(Sheet3!G$2:G$201,Optionchain3!H18,Sheet3!$M$2:M$201),"")*$D$4/100000)</f>
        <v>0.1128</v>
      </c>
      <c r="O18" s="94" t="str">
        <f t="shared" si="1"/>
        <v>FRESHSHORT</v>
      </c>
      <c r="P18" s="67">
        <f t="shared" si="2"/>
        <v>0.87037037037037035</v>
      </c>
      <c r="Q18" s="80"/>
      <c r="R18" s="81" t="s">
        <v>70</v>
      </c>
      <c r="S18" s="80"/>
      <c r="T18" s="81" t="s">
        <v>71</v>
      </c>
      <c r="U18" s="81">
        <v>24000</v>
      </c>
      <c r="V18" s="67" t="e">
        <f t="shared" si="3"/>
        <v>#VALUE!</v>
      </c>
      <c r="X18" s="153" t="str">
        <f>heatmap!A4</f>
        <v>NIFTY BANK</v>
      </c>
      <c r="Y18" s="153">
        <f>heatmap!B4</f>
        <v>56606.55</v>
      </c>
      <c r="Z18" s="85">
        <f>heatmap!C4</f>
        <v>0.24</v>
      </c>
    </row>
    <row r="19" spans="1:26" ht="24.95" customHeight="1" thickBot="1" x14ac:dyDescent="0.4">
      <c r="A19" s="93" t="str">
        <f t="shared" si="0"/>
        <v>FRESHLONG</v>
      </c>
      <c r="B19" s="96">
        <f>(IFERROR(SUMIF(Sheet3!G$2:G$201,Optionchain3!H19,Sheet3!A$2:$A$201),"")*$D$4/100000)</f>
        <v>2.0400000000000001E-2</v>
      </c>
      <c r="C19" s="96">
        <f>(IFERROR(SUMIF(Sheet3!G$2:G$203,Optionchain3!H19,Sheet3!$B$2:B$203),"")*$D$4/100000)</f>
        <v>1.8E-3</v>
      </c>
      <c r="D19" s="96">
        <f>(IFERROR(SUMIF(Sheet3!G$2:G$201,Optionchain3!H19,Sheet3!$C$2:C$201),"")*$D$4/100000)</f>
        <v>5.04E-2</v>
      </c>
      <c r="E19" s="98">
        <f>(IFERROR(SUMIF(Sheet3!G$2:G$201,Optionchain3!H19,Sheet3!$D$2:D$201),""))</f>
        <v>12.92</v>
      </c>
      <c r="F19" s="98">
        <f>(IFERROR(SUMIF(Sheet3!G$2:G$201,Optionchain3!H19,Sheet3!$E$2:E$201),""))</f>
        <v>303.25</v>
      </c>
      <c r="G19" s="98">
        <f>(IFERROR(SUMIF(Sheet3!G$2:G$201,Optionchain3!H19,Sheet3!$F$2:F$201),""))</f>
        <v>53.3</v>
      </c>
      <c r="H19" s="99">
        <f t="shared" si="5"/>
        <v>25650</v>
      </c>
      <c r="I19" s="98">
        <f>(IFERROR(SUMIF(Sheet3!G$2:G$201,Optionchain3!H19,Sheet3!H$2:$H$201),""))</f>
        <v>-28.8</v>
      </c>
      <c r="J19" s="98">
        <f>(IFERROR(SUMIF(Sheet3!G$2:G$201,Optionchain3!H19,Sheet3!I$2:$I$201),""))</f>
        <v>304.2</v>
      </c>
      <c r="K19" s="98">
        <f>(IFERROR(SUMIF(Sheet3!G$2:G$201,Optionchain3!H19,Sheet3!J$2:$J$201),""))</f>
        <v>13.92</v>
      </c>
      <c r="L19" s="96">
        <f>(IFERROR(SUMIF(Sheet3!G$2:G$201,Optionchain3!H19,Sheet3!K$2:$K$201),"")*$D$4/100000)</f>
        <v>0.03</v>
      </c>
      <c r="M19" s="96">
        <f>(IFERROR(SUMIF(Sheet3!G$2:G$203,Optionchain3!H19,Sheet3!$L$2:L$203),"")*$D$4/100000)</f>
        <v>5.9999999999999995E-4</v>
      </c>
      <c r="N19" s="96">
        <f>(IFERROR(SUMIF(Sheet3!G$2:G$201,Optionchain3!H19,Sheet3!$M$2:M$201),"")*$D$4/100000)</f>
        <v>4.02E-2</v>
      </c>
      <c r="O19" s="94" t="str">
        <f t="shared" si="1"/>
        <v>FRESHSHORT</v>
      </c>
      <c r="P19" s="67">
        <f t="shared" si="2"/>
        <v>1.9705882352941175</v>
      </c>
      <c r="Q19" s="80"/>
      <c r="R19" s="188"/>
      <c r="S19" s="189"/>
      <c r="T19" s="188"/>
      <c r="U19" s="189"/>
      <c r="V19" s="67">
        <f t="shared" si="3"/>
        <v>0</v>
      </c>
      <c r="X19" s="153" t="str">
        <f>heatmap!A5</f>
        <v>NIFTY FIN SERVICE</v>
      </c>
      <c r="Y19" s="153">
        <f>heatmap!B5</f>
        <v>25545.4</v>
      </c>
      <c r="Z19" s="85">
        <f>heatmap!C5</f>
        <v>0.1</v>
      </c>
    </row>
    <row r="20" spans="1:26" ht="24.95" customHeight="1" thickBot="1" x14ac:dyDescent="0.4">
      <c r="A20" s="93" t="str">
        <f t="shared" si="0"/>
        <v>SHORTCOVERING</v>
      </c>
      <c r="B20" s="96">
        <f>(IFERROR(SUMIF(Sheet3!G$2:G$201,Optionchain3!H20,Sheet3!A$2:$A$201),"")*$D$4/100000)</f>
        <v>0.16500000000000001</v>
      </c>
      <c r="C20" s="96">
        <f>(IFERROR(SUMIF(Sheet3!G$2:G$203,Optionchain3!H20,Sheet3!$B$2:B$203),"")*$D$4/100000)</f>
        <v>-2.46E-2</v>
      </c>
      <c r="D20" s="96">
        <f>(IFERROR(SUMIF(Sheet3!G$2:G$201,Optionchain3!H20,Sheet3!$C$2:C$201),"")*$D$4/100000)</f>
        <v>0.54779999999999995</v>
      </c>
      <c r="E20" s="98">
        <f>(IFERROR(SUMIF(Sheet3!G$2:G$201,Optionchain3!H20,Sheet3!$D$2:D$201),""))</f>
        <v>13.17</v>
      </c>
      <c r="F20" s="98">
        <f>(IFERROR(SUMIF(Sheet3!G$2:G$201,Optionchain3!H20,Sheet3!$E$2:E$201),""))</f>
        <v>284.3</v>
      </c>
      <c r="G20" s="98">
        <f>(IFERROR(SUMIF(Sheet3!G$2:G$201,Optionchain3!H20,Sheet3!$F$2:F$201),""))</f>
        <v>52.55</v>
      </c>
      <c r="H20" s="99">
        <f t="shared" si="5"/>
        <v>25700</v>
      </c>
      <c r="I20" s="98">
        <f>(IFERROR(SUMIF(Sheet3!G$2:G$201,Optionchain3!H20,Sheet3!H$2:$H$201),""))</f>
        <v>-50.15</v>
      </c>
      <c r="J20" s="98">
        <f>(IFERROR(SUMIF(Sheet3!G$2:G$201,Optionchain3!H20,Sheet3!I$2:$I$201),""))</f>
        <v>322.95</v>
      </c>
      <c r="K20" s="98">
        <f>(IFERROR(SUMIF(Sheet3!G$2:G$201,Optionchain3!H20,Sheet3!J$2:$J$201),""))</f>
        <v>13.63</v>
      </c>
      <c r="L20" s="96">
        <f>(IFERROR(SUMIF(Sheet3!G$2:G$201,Optionchain3!H20,Sheet3!K$2:$K$201),"")*$D$4/100000)</f>
        <v>3.7199999999999997E-2</v>
      </c>
      <c r="M20" s="96">
        <f>(IFERROR(SUMIF(Sheet3!G$2:G$203,Optionchain3!H20,Sheet3!$L$2:L$203),"")*$D$4/100000)</f>
        <v>-2.52E-2</v>
      </c>
      <c r="N20" s="96">
        <f>(IFERROR(SUMIF(Sheet3!G$2:G$201,Optionchain3!H20,Sheet3!$M$2:M$201),"")*$D$4/100000)</f>
        <v>0.159</v>
      </c>
      <c r="O20" s="94" t="str">
        <f t="shared" si="1"/>
        <v>LONGUNWIND</v>
      </c>
      <c r="P20" s="67">
        <f t="shared" si="2"/>
        <v>0.96363636363636362</v>
      </c>
      <c r="Q20" s="80"/>
      <c r="R20" s="81" t="s">
        <v>72</v>
      </c>
      <c r="S20" s="81" t="s">
        <v>73</v>
      </c>
      <c r="T20" s="81" t="s">
        <v>72</v>
      </c>
      <c r="U20" s="81" t="s">
        <v>73</v>
      </c>
      <c r="V20" s="67" t="e">
        <f t="shared" si="3"/>
        <v>#VALUE!</v>
      </c>
      <c r="X20" s="153" t="str">
        <f>heatmap!A6</f>
        <v>NIFTY FINSRV25 50</v>
      </c>
      <c r="Y20" s="153">
        <f>heatmap!B6</f>
        <v>27625.9</v>
      </c>
      <c r="Z20" s="85">
        <f>heatmap!C6</f>
        <v>0.04</v>
      </c>
    </row>
    <row r="21" spans="1:26" ht="24.95" customHeight="1" thickBot="1" x14ac:dyDescent="0.4">
      <c r="A21" s="93" t="str">
        <f t="shared" si="0"/>
        <v>SHORTCOVERING</v>
      </c>
      <c r="B21" s="96">
        <f>(IFERROR(SUMIF(Sheet3!G$2:G$201,Optionchain3!H21,Sheet3!A$2:$A$201),"")*$D$4/100000)</f>
        <v>1.38E-2</v>
      </c>
      <c r="C21" s="96">
        <f>(IFERROR(SUMIF(Sheet3!G$2:G$203,Optionchain3!H21,Sheet3!$B$2:B$203),"")*$D$4/100000)</f>
        <v>-5.4000000000000003E-3</v>
      </c>
      <c r="D21" s="96">
        <f>(IFERROR(SUMIF(Sheet3!G$2:G$201,Optionchain3!H21,Sheet3!$C$2:C$201),"")*$D$4/100000)</f>
        <v>7.6799999999999993E-2</v>
      </c>
      <c r="E21" s="98">
        <f>(IFERROR(SUMIF(Sheet3!G$2:G$201,Optionchain3!H21,Sheet3!$D$2:D$201),""))</f>
        <v>12.58</v>
      </c>
      <c r="F21" s="98">
        <f>(IFERROR(SUMIF(Sheet3!G$2:G$201,Optionchain3!H21,Sheet3!$E$2:E$201),""))</f>
        <v>247.85</v>
      </c>
      <c r="G21" s="98">
        <f>(IFERROR(SUMIF(Sheet3!G$2:G$201,Optionchain3!H21,Sheet3!$F$2:F$201),""))</f>
        <v>47.8</v>
      </c>
      <c r="H21" s="99">
        <f t="shared" si="5"/>
        <v>25750</v>
      </c>
      <c r="I21" s="98">
        <f>(IFERROR(SUMIF(Sheet3!G$2:G$201,Optionchain3!H21,Sheet3!H$2:$H$201),""))</f>
        <v>13.25</v>
      </c>
      <c r="J21" s="98">
        <f>(IFERROR(SUMIF(Sheet3!G$2:G$201,Optionchain3!H21,Sheet3!I$2:$I$201),""))</f>
        <v>452.45</v>
      </c>
      <c r="K21" s="98">
        <f>(IFERROR(SUMIF(Sheet3!G$2:G$201,Optionchain3!H21,Sheet3!J$2:$J$201),""))</f>
        <v>13.92</v>
      </c>
      <c r="L21" s="96">
        <f>(IFERROR(SUMIF(Sheet3!G$2:G$201,Optionchain3!H21,Sheet3!K$2:$K$201),"")*$D$4/100000)</f>
        <v>0</v>
      </c>
      <c r="M21" s="96">
        <f>(IFERROR(SUMIF(Sheet3!G$2:G$203,Optionchain3!H21,Sheet3!$L$2:L$203),"")*$D$4/100000)</f>
        <v>0</v>
      </c>
      <c r="N21" s="96">
        <f>(IFERROR(SUMIF(Sheet3!G$2:G$201,Optionchain3!H21,Sheet3!$M$2:M$201),"")*$D$4/100000)</f>
        <v>5.28E-2</v>
      </c>
      <c r="O21" s="94" t="str">
        <f t="shared" si="1"/>
        <v>-</v>
      </c>
      <c r="P21" s="67">
        <f t="shared" si="2"/>
        <v>3.8260869565217392</v>
      </c>
      <c r="Q21" s="80"/>
      <c r="R21" s="81">
        <v>24000</v>
      </c>
      <c r="S21" s="81">
        <v>127</v>
      </c>
      <c r="T21" s="81">
        <v>24050</v>
      </c>
      <c r="U21" s="81">
        <v>123.19999999999999</v>
      </c>
      <c r="V21" s="67">
        <f t="shared" si="3"/>
        <v>0.93398058252427185</v>
      </c>
      <c r="X21" s="153" t="str">
        <f>heatmap!A7</f>
        <v>NIFTY FMCG</v>
      </c>
      <c r="Y21" s="153">
        <f>heatmap!B7</f>
        <v>45053.75</v>
      </c>
      <c r="Z21" s="85">
        <f>heatmap!C7</f>
        <v>-0.28999999999999998</v>
      </c>
    </row>
    <row r="22" spans="1:26" ht="24.95" customHeight="1" thickBot="1" x14ac:dyDescent="0.4">
      <c r="A22" s="93" t="str">
        <f t="shared" si="0"/>
        <v>SHORTCOVERING</v>
      </c>
      <c r="B22" s="96">
        <f>(IFERROR(SUMIF(Sheet3!G$2:G$201,Optionchain3!H22,Sheet3!A$2:$A$201),"")*$D$4/100000)</f>
        <v>0.22439999999999999</v>
      </c>
      <c r="C22" s="96">
        <f>(IFERROR(SUMIF(Sheet3!G$2:G$203,Optionchain3!H22,Sheet3!$B$2:B$203),"")*$D$4/100000)</f>
        <v>-0.1686</v>
      </c>
      <c r="D22" s="96">
        <f>(IFERROR(SUMIF(Sheet3!G$2:G$201,Optionchain3!H22,Sheet3!$C$2:C$201),"")*$D$4/100000)</f>
        <v>0.62939999999999996</v>
      </c>
      <c r="E22" s="98">
        <f>(IFERROR(SUMIF(Sheet3!G$2:G$201,Optionchain3!H22,Sheet3!$D$2:D$201),""))</f>
        <v>12.83</v>
      </c>
      <c r="F22" s="98">
        <f>(IFERROR(SUMIF(Sheet3!G$2:G$201,Optionchain3!H22,Sheet3!$E$2:E$201),""))</f>
        <v>231.6</v>
      </c>
      <c r="G22" s="98">
        <f>(IFERROR(SUMIF(Sheet3!G$2:G$201,Optionchain3!H22,Sheet3!$F$2:F$201),""))</f>
        <v>43.6</v>
      </c>
      <c r="H22" s="99">
        <f t="shared" si="5"/>
        <v>25800</v>
      </c>
      <c r="I22" s="98">
        <f>(IFERROR(SUMIF(Sheet3!G$2:G$201,Optionchain3!H22,Sheet3!H$2:$H$201),""))</f>
        <v>-63.55</v>
      </c>
      <c r="J22" s="98">
        <f>(IFERROR(SUMIF(Sheet3!G$2:G$201,Optionchain3!H22,Sheet3!I$2:$I$201),""))</f>
        <v>364.15</v>
      </c>
      <c r="K22" s="98">
        <f>(IFERROR(SUMIF(Sheet3!G$2:G$201,Optionchain3!H22,Sheet3!J$2:$J$201),""))</f>
        <v>13.04</v>
      </c>
      <c r="L22" s="96">
        <f>(IFERROR(SUMIF(Sheet3!G$2:G$201,Optionchain3!H22,Sheet3!K$2:$K$201),"")*$D$4/100000)</f>
        <v>0.2364</v>
      </c>
      <c r="M22" s="96">
        <f>(IFERROR(SUMIF(Sheet3!G$2:G$203,Optionchain3!H22,Sheet3!$L$2:L$203),"")*$D$4/100000)</f>
        <v>7.8600000000000003E-2</v>
      </c>
      <c r="N22" s="96">
        <f>(IFERROR(SUMIF(Sheet3!G$2:G$201,Optionchain3!H22,Sheet3!$M$2:M$201),"")*$D$4/100000)</f>
        <v>0.26939999999999997</v>
      </c>
      <c r="O22" s="94" t="str">
        <f t="shared" si="1"/>
        <v>FRESHSHORT</v>
      </c>
      <c r="P22" s="67">
        <f t="shared" si="2"/>
        <v>1.2005347593582887</v>
      </c>
      <c r="Q22" s="80"/>
      <c r="R22" s="81">
        <v>23950</v>
      </c>
      <c r="S22" s="81">
        <v>161.75</v>
      </c>
      <c r="T22" s="81">
        <v>24100</v>
      </c>
      <c r="U22" s="81">
        <v>131.15</v>
      </c>
      <c r="V22" s="67">
        <f t="shared" si="3"/>
        <v>0.93410852713178294</v>
      </c>
      <c r="X22" s="153" t="str">
        <f>heatmap!A8</f>
        <v>NIFTY IT</v>
      </c>
      <c r="Y22" s="153">
        <f>heatmap!B8</f>
        <v>28921.5</v>
      </c>
      <c r="Z22" s="85">
        <f>heatmap!C8</f>
        <v>0.11</v>
      </c>
    </row>
    <row r="23" spans="1:26" ht="24.95" customHeight="1" thickBot="1" x14ac:dyDescent="0.4">
      <c r="A23" s="93" t="str">
        <f t="shared" si="0"/>
        <v>SHORTCOVERING</v>
      </c>
      <c r="B23" s="96">
        <f>(IFERROR(SUMIF(Sheet3!G$2:G$201,Optionchain3!H23,Sheet3!A$2:$A$201),"")*$D$4/100000)</f>
        <v>1.9800000000000002E-2</v>
      </c>
      <c r="C23" s="96">
        <f>(IFERROR(SUMIF(Sheet3!G$2:G$203,Optionchain3!H23,Sheet3!$B$2:B$203),"")*$D$4/100000)</f>
        <v>-5.9999999999999995E-4</v>
      </c>
      <c r="D23" s="96">
        <f>(IFERROR(SUMIF(Sheet3!G$2:G$201,Optionchain3!H23,Sheet3!$C$2:C$201),"")*$D$4/100000)</f>
        <v>5.7599999999999998E-2</v>
      </c>
      <c r="E23" s="98">
        <f>(IFERROR(SUMIF(Sheet3!G$2:G$201,Optionchain3!H23,Sheet3!$D$2:D$201),""))</f>
        <v>13.03</v>
      </c>
      <c r="F23" s="98">
        <f>(IFERROR(SUMIF(Sheet3!G$2:G$201,Optionchain3!H23,Sheet3!$E$2:E$201),""))</f>
        <v>215.65</v>
      </c>
      <c r="G23" s="98">
        <f>(IFERROR(SUMIF(Sheet3!G$2:G$201,Optionchain3!H23,Sheet3!$F$2:F$201),""))</f>
        <v>45.5</v>
      </c>
      <c r="H23" s="99">
        <f t="shared" si="5"/>
        <v>25850</v>
      </c>
      <c r="I23" s="98">
        <f>(IFERROR(SUMIF(Sheet3!G$2:G$201,Optionchain3!H23,Sheet3!H$2:$H$201),""))</f>
        <v>0</v>
      </c>
      <c r="J23" s="98">
        <f>(IFERROR(SUMIF(Sheet3!G$2:G$201,Optionchain3!H23,Sheet3!I$2:$I$201),""))</f>
        <v>452.2</v>
      </c>
      <c r="K23" s="98">
        <f>(IFERROR(SUMIF(Sheet3!G$2:G$201,Optionchain3!H23,Sheet3!J$2:$J$201),""))</f>
        <v>0</v>
      </c>
      <c r="L23" s="96">
        <f>(IFERROR(SUMIF(Sheet3!G$2:G$201,Optionchain3!H23,Sheet3!K$2:$K$201),"")*$D$4/100000)</f>
        <v>0</v>
      </c>
      <c r="M23" s="96">
        <f>(IFERROR(SUMIF(Sheet3!G$2:G$203,Optionchain3!H23,Sheet3!$L$2:L$203),"")*$D$4/100000)</f>
        <v>0</v>
      </c>
      <c r="N23" s="96">
        <f>(IFERROR(SUMIF(Sheet3!G$2:G$201,Optionchain3!H23,Sheet3!$M$2:M$201),"")*$D$4/100000)</f>
        <v>2.2800000000000001E-2</v>
      </c>
      <c r="O23" s="94" t="str">
        <f t="shared" si="1"/>
        <v>-</v>
      </c>
      <c r="P23" s="67">
        <f t="shared" si="2"/>
        <v>1.1515151515151514</v>
      </c>
      <c r="Q23" s="80"/>
      <c r="R23" s="81">
        <v>23900</v>
      </c>
      <c r="S23" s="81">
        <v>176.6</v>
      </c>
      <c r="T23" s="81">
        <v>24150</v>
      </c>
      <c r="U23" s="81">
        <v>153.5</v>
      </c>
      <c r="V23" s="67">
        <f t="shared" si="3"/>
        <v>0.93423597678916825</v>
      </c>
      <c r="X23" s="153" t="str">
        <f>heatmap!A9</f>
        <v>NIFTY MEDIA</v>
      </c>
      <c r="Y23" s="153">
        <f>heatmap!B9</f>
        <v>1537.2</v>
      </c>
      <c r="Z23" s="85">
        <f>heatmap!C9</f>
        <v>0.16</v>
      </c>
    </row>
    <row r="24" spans="1:26" ht="24.95" customHeight="1" thickBot="1" x14ac:dyDescent="0.4">
      <c r="A24" s="93" t="str">
        <f t="shared" si="0"/>
        <v>SHORTCOVERING</v>
      </c>
      <c r="B24" s="96">
        <f>(IFERROR(SUMIF(Sheet3!G$2:G$201,Optionchain3!H24,Sheet3!A$2:$A$201),"")*$D$4/100000)</f>
        <v>0.12720000000000001</v>
      </c>
      <c r="C24" s="96">
        <f>(IFERROR(SUMIF(Sheet3!G$2:G$203,Optionchain3!H24,Sheet3!$B$2:B$203),"")*$D$4/100000)</f>
        <v>-8.3999999999999995E-3</v>
      </c>
      <c r="D24" s="96">
        <f>(IFERROR(SUMIF(Sheet3!G$2:G$201,Optionchain3!H24,Sheet3!$C$2:C$201),"")*$D$4/100000)</f>
        <v>9.9599999999999994E-2</v>
      </c>
      <c r="E24" s="98">
        <f>(IFERROR(SUMIF(Sheet3!G$2:G$201,Optionchain3!H24,Sheet3!$D$2:D$201),""))</f>
        <v>12.88</v>
      </c>
      <c r="F24" s="98">
        <f>(IFERROR(SUMIF(Sheet3!G$2:G$201,Optionchain3!H24,Sheet3!$E$2:E$201),""))</f>
        <v>193</v>
      </c>
      <c r="G24" s="98">
        <f>(IFERROR(SUMIF(Sheet3!G$2:G$201,Optionchain3!H24,Sheet3!$F$2:F$201),""))</f>
        <v>39.549999999999997</v>
      </c>
      <c r="H24" s="99">
        <f>H23+$E$4</f>
        <v>25900</v>
      </c>
      <c r="I24" s="98">
        <f>(IFERROR(SUMIF(Sheet3!G$2:G$201,Optionchain3!H24,Sheet3!H$2:$H$201),""))</f>
        <v>-17.100000000000001</v>
      </c>
      <c r="J24" s="98">
        <f>(IFERROR(SUMIF(Sheet3!G$2:G$201,Optionchain3!H24,Sheet3!I$2:$I$201),""))</f>
        <v>484.5</v>
      </c>
      <c r="K24" s="98">
        <f>(IFERROR(SUMIF(Sheet3!G$2:G$201,Optionchain3!H24,Sheet3!J$2:$J$201),""))</f>
        <v>0</v>
      </c>
      <c r="L24" s="96">
        <f>(IFERROR(SUMIF(Sheet3!G$2:G$201,Optionchain3!H24,Sheet3!K$2:$K$201),"")*$D$4/100000)</f>
        <v>0</v>
      </c>
      <c r="M24" s="96">
        <f>(IFERROR(SUMIF(Sheet3!G$2:G$203,Optionchain3!H24,Sheet3!$L$2:L$203),"")*$D$4/100000)</f>
        <v>0</v>
      </c>
      <c r="N24" s="96">
        <f>(IFERROR(SUMIF(Sheet3!G$2:G$201,Optionchain3!H24,Sheet3!$M$2:M$201),"")*$D$4/100000)</f>
        <v>8.3400000000000002E-2</v>
      </c>
      <c r="O24" s="94" t="str">
        <f t="shared" si="1"/>
        <v>-</v>
      </c>
      <c r="P24" s="67">
        <f t="shared" si="2"/>
        <v>0.65566037735849059</v>
      </c>
      <c r="Q24" s="80"/>
      <c r="R24" s="80"/>
      <c r="S24" s="80"/>
      <c r="T24" s="80"/>
      <c r="U24" s="80"/>
      <c r="V24" s="67">
        <f t="shared" si="3"/>
        <v>0</v>
      </c>
      <c r="X24" s="153" t="str">
        <f>heatmap!A10</f>
        <v>NIFTY METAL</v>
      </c>
      <c r="Y24" s="153">
        <f>heatmap!B10</f>
        <v>12999.05</v>
      </c>
      <c r="Z24" s="85">
        <f>heatmap!C10</f>
        <v>-2.2999999999999998</v>
      </c>
    </row>
    <row r="25" spans="1:26" ht="24.95" customHeight="1" thickBot="1" x14ac:dyDescent="0.4">
      <c r="A25" s="93" t="str">
        <f t="shared" si="0"/>
        <v>SHORTCOVERING</v>
      </c>
      <c r="B25" s="96">
        <f>(IFERROR(SUMIF(Sheet3!G$2:G$201,Optionchain3!H25,Sheet3!A$2:$A$201),"")*$D$4/100000)</f>
        <v>2.7E-2</v>
      </c>
      <c r="C25" s="96">
        <f>(IFERROR(SUMIF(Sheet3!G$2:G$203,Optionchain3!H25,Sheet3!$B$2:B$203),"")*$D$4/100000)</f>
        <v>-3.0000000000000001E-3</v>
      </c>
      <c r="D25" s="96">
        <f>(IFERROR(SUMIF(Sheet3!G$2:G$201,Optionchain3!H25,Sheet3!$C$2:C$201),"")*$D$4/100000)</f>
        <v>1.6799999999999999E-2</v>
      </c>
      <c r="E25" s="98">
        <f>(IFERROR(SUMIF(Sheet3!G$2:G$201,Optionchain3!H25,Sheet3!$D$2:D$201),""))</f>
        <v>12.84</v>
      </c>
      <c r="F25" s="98">
        <f>(IFERROR(SUMIF(Sheet3!G$2:G$201,Optionchain3!H25,Sheet3!$E$2:E$201),""))</f>
        <v>174.35</v>
      </c>
      <c r="G25" s="98">
        <f>(IFERROR(SUMIF(Sheet3!G$2:G$201,Optionchain3!H25,Sheet3!$F$2:F$201),""))</f>
        <v>10.6</v>
      </c>
      <c r="H25" s="99">
        <f>H24+$E$4</f>
        <v>25950</v>
      </c>
      <c r="I25" s="98">
        <f>(IFERROR(SUMIF(Sheet3!G$2:G$201,Optionchain3!H25,Sheet3!H$2:$H$201),""))</f>
        <v>0</v>
      </c>
      <c r="J25" s="98">
        <f>(IFERROR(SUMIF(Sheet3!G$2:G$201,Optionchain3!H25,Sheet3!I$2:$I$201),""))</f>
        <v>507.85</v>
      </c>
      <c r="K25" s="98">
        <f>(IFERROR(SUMIF(Sheet3!G$2:G$201,Optionchain3!H25,Sheet3!J$2:$J$201),""))</f>
        <v>9.91</v>
      </c>
      <c r="L25" s="96">
        <f>(IFERROR(SUMIF(Sheet3!G$2:G$201,Optionchain3!H25,Sheet3!K$2:$K$201),"")*$D$4/100000)</f>
        <v>0</v>
      </c>
      <c r="M25" s="96">
        <f>(IFERROR(SUMIF(Sheet3!G$2:G$203,Optionchain3!H25,Sheet3!$L$2:L$203),"")*$D$4/100000)</f>
        <v>0</v>
      </c>
      <c r="N25" s="96">
        <f>(IFERROR(SUMIF(Sheet3!G$2:G$201,Optionchain3!H25,Sheet3!$M$2:M$201),"")*$D$4/100000)</f>
        <v>9.5999999999999992E-3</v>
      </c>
      <c r="O25" s="94" t="str">
        <f t="shared" si="1"/>
        <v>-</v>
      </c>
      <c r="P25" s="67">
        <f t="shared" si="2"/>
        <v>0.35555555555555551</v>
      </c>
      <c r="Q25" s="82"/>
      <c r="R25" s="82"/>
      <c r="S25" s="82"/>
      <c r="T25" s="82"/>
      <c r="U25" s="82"/>
      <c r="V25" s="67">
        <f t="shared" si="3"/>
        <v>0</v>
      </c>
      <c r="X25" s="153" t="str">
        <f>heatmap!A11</f>
        <v>NIFTY PHARMA</v>
      </c>
      <c r="Y25" s="153">
        <f>heatmap!B11</f>
        <v>26532.400000000001</v>
      </c>
      <c r="Z25" s="85">
        <f>heatmap!C11</f>
        <v>-0.09</v>
      </c>
    </row>
    <row r="26" spans="1:26" ht="24.95" customHeight="1" thickBot="1" x14ac:dyDescent="0.4">
      <c r="A26" s="93" t="str">
        <f t="shared" si="0"/>
        <v>-</v>
      </c>
      <c r="B26" s="96">
        <f>(IFERROR(SUMIF(Sheet3!G$2:G$201,Optionchain3!H26,Sheet3!A$2:$A$201),"")*$D$4/100000)</f>
        <v>0.65639999999999998</v>
      </c>
      <c r="C26" s="96">
        <f>(IFERROR(SUMIF(Sheet3!G$2:G$203,Optionchain3!H26,Sheet3!$B$2:B$203),"")*$D$4/100000)</f>
        <v>0</v>
      </c>
      <c r="D26" s="96">
        <f>(IFERROR(SUMIF(Sheet3!G$2:G$201,Optionchain3!H26,Sheet3!$C$2:C$201),"")*$D$4/100000)</f>
        <v>0.91439999999999999</v>
      </c>
      <c r="E26" s="98">
        <f>(IFERROR(SUMIF(Sheet3!G$2:G$201,Optionchain3!H26,Sheet3!$D$2:D$201),""))</f>
        <v>13</v>
      </c>
      <c r="F26" s="98">
        <f>(IFERROR(SUMIF(Sheet3!G$2:G$201,Optionchain3!H26,Sheet3!$E$2:E$201),""))</f>
        <v>161</v>
      </c>
      <c r="G26" s="98">
        <f>(IFERROR(SUMIF(Sheet3!G$2:G$201,Optionchain3!H26,Sheet3!$F$2:F$201),""))</f>
        <v>31.7</v>
      </c>
      <c r="H26" s="99">
        <f>H25+$E$4</f>
        <v>26000</v>
      </c>
      <c r="I26" s="98">
        <f>(IFERROR(SUMIF(Sheet3!G$2:G$201,Optionchain3!H26,Sheet3!H$2:$H$201),""))</f>
        <v>-69.2</v>
      </c>
      <c r="J26" s="98">
        <f>(IFERROR(SUMIF(Sheet3!G$2:G$201,Optionchain3!H26,Sheet3!I$2:$I$201),""))</f>
        <v>480.55</v>
      </c>
      <c r="K26" s="98">
        <f>(IFERROR(SUMIF(Sheet3!G$2:G$201,Optionchain3!H26,Sheet3!J$2:$J$201),""))</f>
        <v>12.66</v>
      </c>
      <c r="L26" s="96">
        <f>(IFERROR(SUMIF(Sheet3!G$2:G$201,Optionchain3!H26,Sheet3!K$2:$K$201),"")*$D$4/100000)</f>
        <v>8.7599999999999997E-2</v>
      </c>
      <c r="M26" s="96">
        <f>(IFERROR(SUMIF(Sheet3!G$2:G$203,Optionchain3!H26,Sheet3!$L$2:L$203),"")*$D$4/100000)</f>
        <v>-1.6199999999999999E-2</v>
      </c>
      <c r="N26" s="96">
        <f>(IFERROR(SUMIF(Sheet3!G$2:G$201,Optionchain3!H26,Sheet3!$M$2:M$201),"")*$D$4/100000)</f>
        <v>0.2172</v>
      </c>
      <c r="O26" s="94" t="str">
        <f t="shared" si="1"/>
        <v>LONGUNWIND</v>
      </c>
      <c r="P26" s="67">
        <f t="shared" si="2"/>
        <v>0.33089579524680074</v>
      </c>
      <c r="Q26" s="83" t="s">
        <v>74</v>
      </c>
      <c r="R26" s="82"/>
      <c r="S26" s="82"/>
      <c r="T26" s="82"/>
      <c r="U26" s="82"/>
      <c r="V26" s="67">
        <f t="shared" si="3"/>
        <v>0</v>
      </c>
      <c r="X26" s="153" t="str">
        <f>heatmap!A12</f>
        <v>NIFTY PSU BANK</v>
      </c>
      <c r="Y26" s="153">
        <f>heatmap!B12</f>
        <v>8349.9</v>
      </c>
      <c r="Z26" s="85">
        <f>heatmap!C12</f>
        <v>-0.62</v>
      </c>
    </row>
    <row r="27" spans="1:26" ht="24.95" customHeight="1" thickBot="1" x14ac:dyDescent="0.4">
      <c r="A27" s="93" t="str">
        <f t="shared" si="0"/>
        <v>-</v>
      </c>
      <c r="B27" s="96">
        <f>(IFERROR(SUMIF(Sheet3!G$2:G$201,Optionchain3!H27,Sheet3!A$2:$A$201),"")*$D$4/100000)</f>
        <v>3.1800000000000002E-2</v>
      </c>
      <c r="C27" s="96">
        <f>(IFERROR(SUMIF(Sheet3!G$2:G$203,Optionchain3!H27,Sheet3!$B$2:B$203),"")*$D$4/100000)</f>
        <v>0</v>
      </c>
      <c r="D27" s="96">
        <f>(IFERROR(SUMIF(Sheet3!G$2:G$201,Optionchain3!H27,Sheet3!$C$2:C$201),"")*$D$4/100000)</f>
        <v>0</v>
      </c>
      <c r="E27" s="98">
        <f>(IFERROR(SUMIF(Sheet3!G$2:G$201,Optionchain3!H27,Sheet3!$D$2:D$201),""))</f>
        <v>15.45</v>
      </c>
      <c r="F27" s="98">
        <f>(IFERROR(SUMIF(Sheet3!G$2:G$201,Optionchain3!H27,Sheet3!$E$2:E$201),""))</f>
        <v>111.55</v>
      </c>
      <c r="G27" s="98">
        <f>(IFERROR(SUMIF(Sheet3!G$2:G$201,Optionchain3!H27,Sheet3!$F$2:F$201),""))</f>
        <v>0</v>
      </c>
      <c r="H27" s="99">
        <f>H26+$E$4</f>
        <v>26050</v>
      </c>
      <c r="I27" s="98">
        <f>(IFERROR(SUMIF(Sheet3!G$2:G$201,Optionchain3!H27,Sheet3!H$2:$H$201),""))</f>
        <v>-0.1</v>
      </c>
      <c r="J27" s="98">
        <f>(IFERROR(SUMIF(Sheet3!G$2:G$201,Optionchain3!H27,Sheet3!I$2:$I$201),""))</f>
        <v>309.75</v>
      </c>
      <c r="K27" s="98">
        <f>(IFERROR(SUMIF(Sheet3!G$2:G$201,Optionchain3!H27,Sheet3!J$2:$J$201),""))</f>
        <v>12.19</v>
      </c>
      <c r="L27" s="96">
        <f>(IFERROR(SUMIF(Sheet3!G$2:G$201,Optionchain3!H27,Sheet3!K$2:$K$201),"")*$D$4/100000)</f>
        <v>0</v>
      </c>
      <c r="M27" s="96">
        <f>(IFERROR(SUMIF(Sheet3!G$2:G$203,Optionchain3!H27,Sheet3!$L$2:L$203),"")*$D$4/100000)</f>
        <v>0</v>
      </c>
      <c r="N27" s="96">
        <f>(IFERROR(SUMIF(Sheet3!G$2:G$201,Optionchain3!H27,Sheet3!$M$2:M$201),"")*$D$4/100000)</f>
        <v>4.3799999999999999E-2</v>
      </c>
      <c r="O27" s="94" t="str">
        <f t="shared" si="1"/>
        <v>-</v>
      </c>
      <c r="P27" s="67">
        <f t="shared" si="2"/>
        <v>1.3773584905660377</v>
      </c>
      <c r="Q27" s="82"/>
      <c r="R27" s="82"/>
      <c r="S27" s="82"/>
      <c r="T27" s="82"/>
      <c r="U27" s="82"/>
      <c r="V27" s="67">
        <f t="shared" si="3"/>
        <v>0</v>
      </c>
      <c r="X27" s="153" t="str">
        <f>heatmap!A13</f>
        <v>NIFTY REALTY</v>
      </c>
      <c r="Y27" s="153">
        <f>heatmap!B13</f>
        <v>848.5</v>
      </c>
      <c r="Z27" s="85">
        <f>heatmap!C13</f>
        <v>-2.7</v>
      </c>
    </row>
    <row r="28" spans="1:26" ht="24.95" customHeight="1" x14ac:dyDescent="0.35">
      <c r="A28" s="54" t="s">
        <v>75</v>
      </c>
      <c r="B28" s="96">
        <f>SUM(B8:B27)</f>
        <v>1.9217999999999997</v>
      </c>
      <c r="C28" s="96">
        <f>SUM(C8:C27)</f>
        <v>-5.2800000000000007E-2</v>
      </c>
      <c r="D28" s="96">
        <f>SUM(D8:D27)</f>
        <v>5.9723999999999995</v>
      </c>
      <c r="E28" s="98">
        <f>AVERAGE(E15:E19)</f>
        <v>12.872</v>
      </c>
      <c r="F28" s="100"/>
      <c r="G28" s="98"/>
      <c r="H28" s="101" t="s">
        <v>76</v>
      </c>
      <c r="I28" s="102"/>
      <c r="J28" s="102"/>
      <c r="K28" s="98">
        <f>AVERAGE(K15:K19)</f>
        <v>13.603999999999999</v>
      </c>
      <c r="L28" s="96">
        <f>SUM(L8:L27)</f>
        <v>5.6598000000000006</v>
      </c>
      <c r="M28" s="96">
        <f>SUM(M8:M27)</f>
        <v>0.14339999999999994</v>
      </c>
      <c r="N28" s="96">
        <f>SUM(N8:N27)</f>
        <v>1.8185999999999998</v>
      </c>
      <c r="O28" s="94"/>
      <c r="P28" s="84"/>
      <c r="Q28" s="85"/>
      <c r="R28" s="85"/>
      <c r="S28" s="85"/>
      <c r="T28" s="85"/>
      <c r="U28" s="85"/>
      <c r="V28" s="85"/>
      <c r="X28" s="153" t="str">
        <f>heatmap!A14</f>
        <v>NIFTY PVT BANK</v>
      </c>
      <c r="Y28" s="153">
        <f>heatmap!B14</f>
        <v>27436</v>
      </c>
      <c r="Z28" s="85">
        <f>heatmap!C14</f>
        <v>0.48</v>
      </c>
    </row>
    <row r="29" spans="1:26" ht="24.95" customHeight="1" x14ac:dyDescent="0.3">
      <c r="F29" s="115"/>
      <c r="G29" s="115"/>
      <c r="H29" s="115"/>
      <c r="I29" s="116"/>
      <c r="J29" s="115"/>
      <c r="K29" s="115"/>
      <c r="X29" s="153" t="str">
        <f>heatmap!A15</f>
        <v>NIFTY HEALTHCARE</v>
      </c>
      <c r="Y29" s="153">
        <f>heatmap!B15</f>
        <v>16492.099999999999</v>
      </c>
      <c r="Z29" s="85">
        <f>heatmap!C15</f>
        <v>-0.16</v>
      </c>
    </row>
    <row r="30" spans="1:26" ht="24.95" customHeight="1" x14ac:dyDescent="0.3">
      <c r="F30" s="115"/>
      <c r="G30" s="115"/>
      <c r="H30" s="115"/>
      <c r="I30" s="117"/>
      <c r="J30" s="115"/>
      <c r="K30" s="115"/>
      <c r="X30" s="153" t="str">
        <f>heatmap!A16</f>
        <v>NIFTY CONSR DURBL</v>
      </c>
      <c r="Y30" s="153">
        <f>heatmap!B16</f>
        <v>38900.800000000003</v>
      </c>
      <c r="Z30" s="85">
        <f>heatmap!C16</f>
        <v>-0.3</v>
      </c>
    </row>
    <row r="31" spans="1:26" ht="24.95" customHeight="1" x14ac:dyDescent="0.3">
      <c r="F31" s="115"/>
      <c r="G31" s="115"/>
      <c r="H31" s="190"/>
      <c r="I31" s="190"/>
      <c r="J31" s="115"/>
      <c r="K31" s="118"/>
      <c r="X31" s="153" t="str">
        <f>heatmap!A17</f>
        <v>NIFTY OIL AND GAS</v>
      </c>
      <c r="Y31" s="153">
        <f>heatmap!B17</f>
        <v>10937</v>
      </c>
      <c r="Z31" s="85">
        <f>heatmap!C17</f>
        <v>-0.84</v>
      </c>
    </row>
    <row r="32" spans="1:26" ht="24.95" customHeight="1" x14ac:dyDescent="0.3">
      <c r="F32" s="115"/>
      <c r="G32" s="115"/>
      <c r="H32" s="190"/>
      <c r="I32" s="190"/>
      <c r="J32" s="115"/>
      <c r="K32" s="115"/>
      <c r="X32" s="153" t="str">
        <f>heatmap!A18</f>
        <v>NIFTY MIDSML HLTH</v>
      </c>
      <c r="Y32" s="153">
        <f>heatmap!B18</f>
        <v>52262.75</v>
      </c>
      <c r="Z32" s="85">
        <f>heatmap!C18</f>
        <v>-0.06</v>
      </c>
    </row>
    <row r="33" spans="6:26" ht="24.95" customHeight="1" x14ac:dyDescent="0.3">
      <c r="F33" s="115"/>
      <c r="G33" s="115"/>
      <c r="H33" s="190"/>
      <c r="I33" s="190"/>
      <c r="J33" s="115"/>
      <c r="K33" s="115"/>
      <c r="X33" s="153" t="str">
        <f>heatmap!A19</f>
        <v>NIFTY CHEMICALS</v>
      </c>
      <c r="Y33" s="153">
        <f>heatmap!B19</f>
        <v>29782</v>
      </c>
      <c r="Z33" s="85">
        <f>heatmap!C19</f>
        <v>-1.02</v>
      </c>
    </row>
    <row r="34" spans="6:26" ht="24.95" customHeight="1" x14ac:dyDescent="0.3">
      <c r="F34" s="115"/>
      <c r="G34" s="115"/>
      <c r="H34" s="190"/>
      <c r="I34" s="190"/>
      <c r="J34" s="115"/>
      <c r="K34" s="115"/>
      <c r="X34" s="153" t="str">
        <f>heatmap!A20</f>
        <v>NIFTY500 HEALTH</v>
      </c>
      <c r="Y34" s="153">
        <f>heatmap!B20</f>
        <v>21656.1</v>
      </c>
      <c r="Z34" s="85">
        <f>heatmap!C20</f>
        <v>-0.18</v>
      </c>
    </row>
    <row r="35" spans="6:26" ht="24.95" customHeight="1" x14ac:dyDescent="0.3">
      <c r="F35" s="115"/>
      <c r="G35" s="115"/>
      <c r="H35" s="190"/>
      <c r="I35" s="190"/>
      <c r="J35" s="115"/>
      <c r="K35" s="119"/>
      <c r="X35" s="153" t="str">
        <f>heatmap!A21</f>
        <v>NIFTY FINSEREXBNK</v>
      </c>
      <c r="Y35" s="153">
        <f>heatmap!B21</f>
        <v>31646.5</v>
      </c>
      <c r="Z35" s="85">
        <f>heatmap!C21</f>
        <v>-0.11</v>
      </c>
    </row>
    <row r="36" spans="6:26" ht="24.95" customHeight="1" x14ac:dyDescent="0.3">
      <c r="X36" s="153" t="str">
        <f>heatmap!A22</f>
        <v>NIFTY MS FIN SERV</v>
      </c>
      <c r="Y36" s="153">
        <f>heatmap!B22</f>
        <v>22662.25</v>
      </c>
      <c r="Z36" s="85">
        <f>heatmap!C22</f>
        <v>0.44</v>
      </c>
    </row>
    <row r="37" spans="6:26" ht="24.95" customHeight="1" x14ac:dyDescent="0.3">
      <c r="X37" s="153" t="str">
        <f>heatmap!A23</f>
        <v>NIFTY MS IT TELCM</v>
      </c>
      <c r="Y37" s="153">
        <f>heatmap!B23</f>
        <v>9959.2000000000007</v>
      </c>
      <c r="Z37" s="85">
        <f>heatmap!C23</f>
        <v>0.56000000000000005</v>
      </c>
    </row>
    <row r="38" spans="6:26" ht="24.95" customHeight="1" x14ac:dyDescent="0.3">
      <c r="X38" s="153" t="str">
        <f>heatmap!A24</f>
        <v>NIFTY CEMENT</v>
      </c>
      <c r="Y38" s="153">
        <f>heatmap!B24</f>
        <v>14191.85</v>
      </c>
      <c r="Z38" s="85">
        <f>heatmap!C24</f>
        <v>-0.7</v>
      </c>
    </row>
    <row r="39" spans="6:26" ht="24.95" customHeight="1" x14ac:dyDescent="0.3">
      <c r="X39" s="153" t="str">
        <f>heatmap!A25</f>
        <v>NIFTY REITS REALTY</v>
      </c>
      <c r="Y39" s="153">
        <f>heatmap!B25</f>
        <v>1887.05</v>
      </c>
      <c r="Z39" s="85">
        <f>heatmap!C25</f>
        <v>-1.26</v>
      </c>
    </row>
  </sheetData>
  <mergeCells count="10">
    <mergeCell ref="H31:I32"/>
    <mergeCell ref="H33:I35"/>
    <mergeCell ref="R19:S19"/>
    <mergeCell ref="T19:U19"/>
    <mergeCell ref="R8:S8"/>
    <mergeCell ref="T8:U8"/>
    <mergeCell ref="R15:S15"/>
    <mergeCell ref="T15:U15"/>
    <mergeCell ref="R17:S17"/>
    <mergeCell ref="T17:U17"/>
  </mergeCells>
  <conditionalFormatting sqref="A8:A27">
    <cfRule type="containsText" dxfId="27" priority="19" operator="containsText" text="SHORTCOVERING">
      <formula>NOT(ISERROR(SEARCH("SHORTCOVERING",A8)))</formula>
    </cfRule>
    <cfRule type="containsText" dxfId="26" priority="20" operator="containsText" text="FRESHLONG">
      <formula>NOT(ISERROR(SEARCH("FRESHLONG",A8)))</formula>
    </cfRule>
    <cfRule type="containsText" dxfId="25" priority="21" operator="containsText" text="FRESHSHORT">
      <formula>NOT(ISERROR(SEARCH("FRESHSHORT",A8)))</formula>
    </cfRule>
    <cfRule type="containsText" dxfId="24" priority="22" operator="containsText" text="LONGUNWIND">
      <formula>NOT(ISERROR(SEARCH("LONGUNWIND",A8)))</formula>
    </cfRule>
  </conditionalFormatting>
  <conditionalFormatting sqref="B8:B2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{AB5AB168-4D07-4764-8084-47C249B41042}</x14:id>
        </ext>
      </extLst>
    </cfRule>
  </conditionalFormatting>
  <conditionalFormatting sqref="C8:C27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{BC7DE3FB-4598-4765-BC4A-0B0ED0DE030C}</x14:id>
        </ext>
      </extLst>
    </cfRule>
  </conditionalFormatting>
  <conditionalFormatting sqref="D8:D27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{AE00F56D-A4E9-4DBE-BEFB-37C250C67143}</x14:id>
        </ext>
      </extLst>
    </cfRule>
  </conditionalFormatting>
  <conditionalFormatting sqref="E8:E27">
    <cfRule type="colorScale" priority="7">
      <colorScale>
        <cfvo type="min"/>
        <cfvo type="max"/>
        <color rgb="FFFCFCFF"/>
        <color rgb="FFF8696B"/>
      </colorScale>
    </cfRule>
  </conditionalFormatting>
  <conditionalFormatting sqref="F8:F27">
    <cfRule type="colorScale" priority="8">
      <colorScale>
        <cfvo type="min"/>
        <cfvo type="max"/>
        <color rgb="FFFCFCFF"/>
        <color rgb="FFF8696B"/>
      </colorScale>
    </cfRule>
  </conditionalFormatting>
  <conditionalFormatting sqref="G8:G27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8:I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:J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8:K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8:L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{C6CD511F-FC01-4E4A-9507-A0442A061301}</x14:id>
        </ext>
      </extLst>
    </cfRule>
  </conditionalFormatting>
  <conditionalFormatting sqref="M8:M2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{C095772B-9756-4064-A8D0-64FD2DD849A9}</x14:id>
        </ext>
      </extLst>
    </cfRule>
  </conditionalFormatting>
  <conditionalFormatting sqref="N8:N2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{4E4CC270-3AE5-40F4-B21F-497A25BF7E19}</x14:id>
        </ext>
      </extLst>
    </cfRule>
  </conditionalFormatting>
  <conditionalFormatting sqref="O8:O28">
    <cfRule type="containsText" dxfId="23" priority="23" operator="containsText" text="FRESHLONG">
      <formula>NOT(ISERROR(SEARCH("FRESHLONG",O8)))</formula>
    </cfRule>
    <cfRule type="containsText" dxfId="22" priority="24" operator="containsText" text="SHORTCOVERING">
      <formula>NOT(ISERROR(SEARCH("SHORTCOVERING",O8)))</formula>
    </cfRule>
    <cfRule type="containsText" dxfId="21" priority="25" stopIfTrue="1" operator="containsText" text="FRESHSHORT">
      <formula>NOT(ISERROR(SEARCH("FRESHSHORT",O8)))</formula>
    </cfRule>
    <cfRule type="containsText" dxfId="20" priority="26" operator="containsText" text="LONGUNWIND">
      <formula>NOT(ISERROR(SEARCH("LONGUNWIND",O8)))</formula>
    </cfRule>
  </conditionalFormatting>
  <conditionalFormatting sqref="P8:P27">
    <cfRule type="cellIs" dxfId="19" priority="5" operator="lessThan">
      <formula>1</formula>
    </cfRule>
    <cfRule type="cellIs" dxfId="18" priority="6" operator="greaterThan">
      <formula>1</formula>
    </cfRule>
  </conditionalFormatting>
  <conditionalFormatting sqref="V8:V27">
    <cfRule type="cellIs" dxfId="17" priority="3" operator="lessThan">
      <formula>1</formula>
    </cfRule>
    <cfRule type="cellIs" dxfId="16" priority="4" operator="greaterThan">
      <formula>1</formula>
    </cfRule>
  </conditionalFormatting>
  <conditionalFormatting sqref="Z17:Z39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5AB168-4D07-4764-8084-47C249B410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B8:B27</xm:sqref>
        </x14:conditionalFormatting>
        <x14:conditionalFormatting xmlns:xm="http://schemas.microsoft.com/office/excel/2006/main">
          <x14:cfRule type="dataBar" id="{BC7DE3FB-4598-4765-BC4A-0B0ED0DE03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C8:C27</xm:sqref>
        </x14:conditionalFormatting>
        <x14:conditionalFormatting xmlns:xm="http://schemas.microsoft.com/office/excel/2006/main">
          <x14:cfRule type="dataBar" id="{AE00F56D-A4E9-4DBE-BEFB-37C250C671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D8:D27</xm:sqref>
        </x14:conditionalFormatting>
        <x14:conditionalFormatting xmlns:xm="http://schemas.microsoft.com/office/excel/2006/main">
          <x14:cfRule type="dataBar" id="{C6CD511F-FC01-4E4A-9507-A0442A0613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L8:L27</xm:sqref>
        </x14:conditionalFormatting>
        <x14:conditionalFormatting xmlns:xm="http://schemas.microsoft.com/office/excel/2006/main">
          <x14:cfRule type="dataBar" id="{C095772B-9756-4064-A8D0-64FD2DD849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M8:M27</xm:sqref>
        </x14:conditionalFormatting>
        <x14:conditionalFormatting xmlns:xm="http://schemas.microsoft.com/office/excel/2006/main">
          <x14:cfRule type="dataBar" id="{4E4CC270-3AE5-40F4-B21F-497A25BF7E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N8:N27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E46EA-FC3C-4F16-92A2-3B5E1C47A755}">
  <dimension ref="A1:AA39"/>
  <sheetViews>
    <sheetView topLeftCell="A35" zoomScale="70" zoomScaleNormal="70" workbookViewId="0">
      <selection activeCell="W6" sqref="W6:AA13"/>
    </sheetView>
  </sheetViews>
  <sheetFormatPr defaultColWidth="16.5703125" defaultRowHeight="24.95" customHeight="1" x14ac:dyDescent="0.25"/>
  <cols>
    <col min="1" max="1" width="27.5703125" customWidth="1"/>
    <col min="2" max="2" width="19.42578125" customWidth="1"/>
    <col min="8" max="8" width="20.28515625" customWidth="1"/>
    <col min="15" max="15" width="28" customWidth="1"/>
    <col min="16" max="16" width="20.7109375" customWidth="1"/>
    <col min="24" max="24" width="22.28515625" customWidth="1"/>
  </cols>
  <sheetData>
    <row r="1" spans="1:27" ht="24.95" customHeight="1" thickBot="1" x14ac:dyDescent="0.5">
      <c r="A1" s="4"/>
      <c r="B1" s="5" t="s">
        <v>29</v>
      </c>
      <c r="C1" s="6">
        <f ca="1">R15</f>
        <v>75000</v>
      </c>
      <c r="D1" s="5" t="str">
        <f ca="1">R17</f>
        <v>STRONG</v>
      </c>
      <c r="E1" s="7" t="s">
        <v>77</v>
      </c>
      <c r="F1" s="8"/>
      <c r="G1" s="9"/>
      <c r="H1" s="10" t="s">
        <v>30</v>
      </c>
      <c r="I1" s="10"/>
      <c r="J1" s="11"/>
      <c r="K1" s="4"/>
      <c r="L1" s="12" t="s">
        <v>31</v>
      </c>
      <c r="M1" s="13">
        <f ca="1">T15</f>
        <v>74500</v>
      </c>
      <c r="N1" s="14" t="str">
        <f ca="1">T17</f>
        <v>WTB</v>
      </c>
      <c r="O1" s="105">
        <f ca="1">IF(N1="STRONG","",IF(T12&gt;U12,T12,U12))</f>
        <v>0.87097206959053486</v>
      </c>
      <c r="P1" s="56"/>
    </row>
    <row r="2" spans="1:27" ht="24.95" customHeight="1" thickBo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6" t="s">
        <v>33</v>
      </c>
      <c r="M2" s="16" t="s">
        <v>34</v>
      </c>
      <c r="N2" s="17" t="s">
        <v>34</v>
      </c>
      <c r="O2" s="17" t="s">
        <v>33</v>
      </c>
      <c r="P2" s="149" t="str">
        <f ca="1">IF(AND(UPPER(TRIM(T17))="STRONG",UPPER(TRIM(R17))="WTT"),"BUY CE",IF(AND(UPPER(TRIM(T17))="STRONG",UPPER(TRIM(R17))="WTB"),"BUY PE",IF(AND(UPPER(TRIM(T17))="WTT",UPPER(TRIM(R17))="STRONG"),"BUY CE",IF(AND(UPPER(TRIM(T17))="WTB",UPPER(TRIM(R17))="WTB"),"BUY PE",IF(AND(UPPER(TRIM(T17))="STRONG",UPPER(TRIM(R17))="STRONG"),"BUY CE &amp; PE",IF(AND(UPPER(TRIM(T17))="WTT",UPPER(TRIM(R17))="WTB"),"NO TRADE",IF(AND(UPPER(TRIM(T17))="WTB",UPPER(TRIM(R17))="WTT"),"NO TRADE",IF(AND(UPPER(TRIM(T17))="WTT",UPPER(TRIM(R17))="WTT"),"BUY CE",IF(AND(UPPER(TRIM(T17))="WTB",UPPER(TRIM(R17))="STRONG"),"BUY PE","")))))))))</f>
        <v>BUY PE</v>
      </c>
    </row>
    <row r="3" spans="1:27" ht="24.95" customHeight="1" thickBot="1" x14ac:dyDescent="0.4">
      <c r="A3" s="18" t="s">
        <v>35</v>
      </c>
      <c r="B3" s="60"/>
      <c r="C3" s="19" t="s">
        <v>36</v>
      </c>
      <c r="D3" s="20" t="s">
        <v>37</v>
      </c>
      <c r="E3" s="130" t="s">
        <v>38</v>
      </c>
      <c r="F3" s="133" t="s">
        <v>91</v>
      </c>
      <c r="G3" s="132" t="s">
        <v>0</v>
      </c>
      <c r="H3" s="135">
        <v>46230.826384259257</v>
      </c>
      <c r="I3" s="138" t="s">
        <v>58</v>
      </c>
      <c r="J3" s="136" t="s">
        <v>39</v>
      </c>
      <c r="K3" s="26" t="s">
        <v>40</v>
      </c>
      <c r="L3" s="16" t="s">
        <v>29</v>
      </c>
      <c r="M3" s="16" t="s">
        <v>29</v>
      </c>
      <c r="N3" s="17" t="s">
        <v>31</v>
      </c>
      <c r="O3" s="17" t="s">
        <v>31</v>
      </c>
      <c r="P3" s="56"/>
      <c r="Q3" s="1"/>
    </row>
    <row r="4" spans="1:27" ht="24.95" customHeight="1" thickBot="1" x14ac:dyDescent="0.4">
      <c r="A4" s="27" t="s">
        <v>80</v>
      </c>
      <c r="B4" s="28"/>
      <c r="C4" s="59">
        <f>Sheet4!S2</f>
        <v>46282</v>
      </c>
      <c r="D4" s="29">
        <v>20</v>
      </c>
      <c r="E4" s="131">
        <v>100</v>
      </c>
      <c r="F4" s="134" t="e">
        <f>M28/C28</f>
        <v>#DIV/0!</v>
      </c>
      <c r="G4" s="15"/>
      <c r="H4" s="31" t="s">
        <v>42</v>
      </c>
      <c r="I4" s="134">
        <f>N28/B28</f>
        <v>1.2453624239998</v>
      </c>
      <c r="J4" s="137">
        <f>Sheet4!O4</f>
        <v>0.70697185508710747</v>
      </c>
      <c r="K4" s="33">
        <f>Sheet4!Q4</f>
        <v>1.0919720485319306</v>
      </c>
      <c r="L4" s="34">
        <f>VLOOKUP(MAX($D$8:$D$27),$D$8:$H$27,5,0)</f>
        <v>75000</v>
      </c>
      <c r="M4" s="35">
        <f>VLOOKUP(MAX($B$8:$B$27),$B$8:$H$27,7,0)</f>
        <v>75000</v>
      </c>
      <c r="N4" s="104">
        <f>INDEX($H$8:$N$27,MATCH(MAX($N$8:$N$27),$N$8:$N$27,0),1)</f>
        <v>74000</v>
      </c>
      <c r="O4" s="17">
        <f>INDEX(H8:L27,MATCH(MAX(L8:L27),L8:L27,0),1)</f>
        <v>74500</v>
      </c>
      <c r="P4" s="57"/>
    </row>
    <row r="5" spans="1:27" ht="24.95" customHeight="1" thickBot="1" x14ac:dyDescent="0.4">
      <c r="A5" s="36" t="s">
        <v>43</v>
      </c>
      <c r="B5" s="37" t="str">
        <f ca="1" xml:space="preserve">     R16</f>
        <v>STRONG</v>
      </c>
      <c r="C5" s="38" t="str">
        <f ca="1">IF(OR(B5="WTT",B5="WTB"),R12,"")</f>
        <v/>
      </c>
      <c r="D5" s="39" t="s">
        <v>44</v>
      </c>
      <c r="E5" s="39" t="str">
        <f ca="1">S16</f>
        <v>STRONG</v>
      </c>
      <c r="F5" s="40" t="s">
        <v>77</v>
      </c>
      <c r="G5" s="15"/>
      <c r="H5" s="41">
        <f>Sheet4!O2</f>
        <v>74781.759999999995</v>
      </c>
      <c r="I5" s="42"/>
      <c r="J5" s="39" t="s">
        <v>45</v>
      </c>
      <c r="K5" s="39" t="str">
        <f ca="1">U16</f>
        <v>WTT</v>
      </c>
      <c r="L5" s="38">
        <f ca="1">IF(OR(K5="WTT",K5="WTB"),U12,"")</f>
        <v>0.81191395477109762</v>
      </c>
      <c r="M5" s="39" t="s">
        <v>44</v>
      </c>
      <c r="N5" s="39" t="str">
        <f ca="1">T16</f>
        <v>WTB</v>
      </c>
      <c r="O5" s="43">
        <f ca="1">IF(OR(N5="WTT",N5="WTB"),T12,"")</f>
        <v>0.87097206959053486</v>
      </c>
      <c r="P5" s="56"/>
    </row>
    <row r="6" spans="1:27" ht="24.95" customHeight="1" thickBot="1" x14ac:dyDescent="0.4">
      <c r="A6" s="58"/>
      <c r="B6" s="44"/>
      <c r="C6" s="44" t="s">
        <v>46</v>
      </c>
      <c r="D6" s="44" t="s">
        <v>47</v>
      </c>
      <c r="E6" s="44">
        <v>24000</v>
      </c>
      <c r="F6" s="44"/>
      <c r="G6" s="45"/>
      <c r="H6" s="46" t="s">
        <v>48</v>
      </c>
      <c r="I6" s="47"/>
      <c r="J6" s="48" t="s">
        <v>31</v>
      </c>
      <c r="K6" s="49">
        <v>24000</v>
      </c>
      <c r="L6" s="49"/>
      <c r="M6" s="49" t="s">
        <v>49</v>
      </c>
      <c r="N6" s="49"/>
      <c r="O6" s="50"/>
      <c r="P6" s="61"/>
      <c r="Q6" s="62"/>
      <c r="R6" s="62"/>
      <c r="S6" s="62"/>
      <c r="T6" s="62"/>
      <c r="U6" s="62"/>
      <c r="V6" s="62"/>
      <c r="W6" s="86"/>
      <c r="X6" s="87" t="s">
        <v>50</v>
      </c>
      <c r="Y6" s="87" t="s">
        <v>51</v>
      </c>
      <c r="Z6" s="87" t="s">
        <v>7</v>
      </c>
      <c r="AA6" s="88"/>
    </row>
    <row r="7" spans="1:27" ht="24.95" customHeight="1" thickBot="1" x14ac:dyDescent="0.4">
      <c r="A7" s="51" t="s">
        <v>52</v>
      </c>
      <c r="B7" s="52" t="s">
        <v>53</v>
      </c>
      <c r="C7" s="52" t="s">
        <v>51</v>
      </c>
      <c r="D7" s="52" t="s">
        <v>33</v>
      </c>
      <c r="E7" s="52" t="s">
        <v>54</v>
      </c>
      <c r="F7" s="52" t="s">
        <v>55</v>
      </c>
      <c r="G7" s="52" t="s">
        <v>56</v>
      </c>
      <c r="H7" s="95" t="s">
        <v>7</v>
      </c>
      <c r="I7" s="97" t="s">
        <v>56</v>
      </c>
      <c r="J7" s="52" t="s">
        <v>55</v>
      </c>
      <c r="K7" s="52" t="s">
        <v>54</v>
      </c>
      <c r="L7" s="52" t="s">
        <v>33</v>
      </c>
      <c r="M7" s="52" t="s">
        <v>51</v>
      </c>
      <c r="N7" s="52" t="s">
        <v>57</v>
      </c>
      <c r="O7" s="53" t="s">
        <v>52</v>
      </c>
      <c r="P7" s="63" t="s">
        <v>58</v>
      </c>
      <c r="Q7" s="64">
        <v>24100</v>
      </c>
      <c r="R7" s="65">
        <v>24050</v>
      </c>
      <c r="S7" s="66">
        <v>24000</v>
      </c>
      <c r="T7" s="65">
        <v>23950</v>
      </c>
      <c r="U7" s="65">
        <v>23900</v>
      </c>
      <c r="V7" s="65" t="s">
        <v>59</v>
      </c>
      <c r="W7" s="89" t="s">
        <v>60</v>
      </c>
      <c r="X7" s="90">
        <f>IFERROR(LARGE($D$8:$D$27,1),"")</f>
        <v>168.94560000000001</v>
      </c>
      <c r="Y7" s="90">
        <f>IFERROR(SUMIF($H$8:$H$27,$Z$7,$C$8:$C$27),"")</f>
        <v>0</v>
      </c>
      <c r="Z7" s="90">
        <f>IFERROR(SUMIF(D8:D27,X7,H8:H27),"")</f>
        <v>75000</v>
      </c>
      <c r="AA7" s="90">
        <f>IFERROR(Y7/X7,"")</f>
        <v>0</v>
      </c>
    </row>
    <row r="8" spans="1:27" ht="24.95" customHeight="1" thickBot="1" x14ac:dyDescent="0.4">
      <c r="A8" s="93" t="str">
        <f>IF(AND(C8&gt;0,G8&gt;0),"FRESHLONG",IF(AND(C8&lt;0,G8&lt;0),"LONGUNWIND",IF(AND(C8&gt;0,G8&lt;0),"FRESHSHORT",IF(AND(C8&lt;0,G8&gt;0),"SHORTCOVERING","-"))))</f>
        <v>-</v>
      </c>
      <c r="B8" s="96">
        <f>(IFERROR(SUMIF(Sheet4!G$2:G$201,Optionchain4!H8,Sheet4!A$2:$A$201),"")*$D$4/100000)</f>
        <v>0.2482</v>
      </c>
      <c r="C8" s="96">
        <f>(IFERROR(SUMIF(Sheet4!G$2:G$203,Optionchain4!H8,Sheet4!$B$2:B$203),"")*$D$4/100000)</f>
        <v>0</v>
      </c>
      <c r="D8" s="96">
        <f>(IFERROR(SUMIF(Sheet4!G$2:G$201,Optionchain4!H8,Sheet4!$C$2:C$201),"")*$D$4/100000)</f>
        <v>2.5444</v>
      </c>
      <c r="E8" s="98">
        <f>(IFERROR(SUMIF(Sheet4!G$2:G$201,Optionchain4!H8,Sheet4!$D$2:D$201),""))</f>
        <v>17.273499999999999</v>
      </c>
      <c r="F8" s="98">
        <f>(IFERROR(SUMIF(Sheet4!G$2:G$201,Optionchain4!H8,Sheet4!$E$2:E$201),""))</f>
        <v>1247.3499999999999</v>
      </c>
      <c r="G8" s="98">
        <f>(IFERROR(SUMIF(Sheet4!G$2:G$201,Optionchain4!H8,Sheet4!$F$2:F$201),""))</f>
        <v>138.75</v>
      </c>
      <c r="H8" s="99">
        <f>H9-$E$4</f>
        <v>73900</v>
      </c>
      <c r="I8" s="98">
        <f>(IFERROR(SUMIF(Sheet4!G$2:G$201,Optionchain4!H8,Sheet4!H$2:$H$201),""))</f>
        <v>-2.35</v>
      </c>
      <c r="J8" s="98">
        <f>(IFERROR(SUMIF(Sheet4!G$2:G$201,Optionchain4!H8,Sheet4!I$2:$I$201),""))</f>
        <v>147.5</v>
      </c>
      <c r="K8" s="98">
        <f>(IFERROR(SUMIF(Sheet4!G$2:G$201,Optionchain4!H8,Sheet4!J$2:$J$201),""))</f>
        <v>12.9581</v>
      </c>
      <c r="L8" s="96">
        <f>(IFERROR(SUMIF(Sheet4!G$2:G$201,Optionchain4!H8,Sheet4!K$2:$K$201),"")*$D$4/100000)</f>
        <v>36.047400000000003</v>
      </c>
      <c r="M8" s="96">
        <f>(IFERROR(SUMIF(Sheet4!G$2:G$203,Optionchain4!H8,Sheet4!$L$2:L$203),"")*$D$4/100000)</f>
        <v>0</v>
      </c>
      <c r="N8" s="96">
        <f>(IFERROR(SUMIF(Sheet4!G$2:G$201,Optionchain4!H8,Sheet4!$M$2:M$201),"")*$D$4/100000)</f>
        <v>3.0983999999999998</v>
      </c>
      <c r="O8" s="94" t="str">
        <f>IF(AND(M8&gt;0,I8&gt;0),"FRESHLONG",IF(AND(M8&lt;0,I8&lt;0),"LONGUNWIND",IF(AND(M8&gt;0,I8&lt;0),"FRESHSHORT",IF(AND(M8&lt;0,I8&gt;0),"SHORTCOVERING","-"))))</f>
        <v>-</v>
      </c>
      <c r="P8" s="67">
        <f>N8/B8</f>
        <v>12.483481063658338</v>
      </c>
      <c r="Q8" s="68"/>
      <c r="R8" s="186" t="s">
        <v>60</v>
      </c>
      <c r="S8" s="187"/>
      <c r="T8" s="184" t="s">
        <v>61</v>
      </c>
      <c r="U8" s="185"/>
      <c r="V8" s="67">
        <f>L8/D8</f>
        <v>14.167347901273386</v>
      </c>
      <c r="W8" s="89" t="s">
        <v>61</v>
      </c>
      <c r="X8" s="90">
        <f>IFERROR(LARGE($L$8:$L$27,1),"")</f>
        <v>140.13399999999999</v>
      </c>
      <c r="Y8" s="90">
        <f>IFERROR(SUMIF($H$8:$H$27,$Z$8,$M$8:$M$27),"")</f>
        <v>0</v>
      </c>
      <c r="Z8" s="90">
        <f>IFERROR(SUMIF(L8:L27,X8,H8:H27),"")</f>
        <v>74500</v>
      </c>
      <c r="AA8" s="90">
        <f>IFERROR(Y8/X8,"")</f>
        <v>0</v>
      </c>
    </row>
    <row r="9" spans="1:27" ht="24.95" customHeight="1" thickBot="1" x14ac:dyDescent="0.4">
      <c r="A9" s="93" t="str">
        <f t="shared" ref="A9:A27" si="0">IF(AND(C9&gt;0,G9&gt;0),"FRESHLONG",IF(AND(C9&lt;0,G9&lt;0),"LONGUNWIND",IF(AND(C9&gt;0,G9&lt;0),"FRESHSHORT",IF(AND(C9&lt;0,G9&gt;0),"SHORTCOVERING","-"))))</f>
        <v>-</v>
      </c>
      <c r="B9" s="96">
        <f>(IFERROR(SUMIF(Sheet4!G$2:G$201,Optionchain4!H9,Sheet4!A$2:$A$201),"")*$D$4/100000)</f>
        <v>1.0351999999999999</v>
      </c>
      <c r="C9" s="96">
        <f>(IFERROR(SUMIF(Sheet4!G$2:G$203,Optionchain4!H9,Sheet4!$B$2:B$203),"")*$D$4/100000)</f>
        <v>0</v>
      </c>
      <c r="D9" s="96">
        <f>(IFERROR(SUMIF(Sheet4!G$2:G$201,Optionchain4!H9,Sheet4!$C$2:C$201),"")*$D$4/100000)</f>
        <v>20.350200000000001</v>
      </c>
      <c r="E9" s="98">
        <f>(IFERROR(SUMIF(Sheet4!G$2:G$201,Optionchain4!H9,Sheet4!$D$2:D$201),""))</f>
        <v>16.9572</v>
      </c>
      <c r="F9" s="98">
        <f>(IFERROR(SUMIF(Sheet4!G$2:G$201,Optionchain4!H9,Sheet4!$E$2:E$201),""))</f>
        <v>1162</v>
      </c>
      <c r="G9" s="98">
        <f>(IFERROR(SUMIF(Sheet4!G$2:G$201,Optionchain4!H9,Sheet4!$F$2:F$201),""))</f>
        <v>125.7</v>
      </c>
      <c r="H9" s="99">
        <f>H10-$E$4</f>
        <v>74000</v>
      </c>
      <c r="I9" s="98">
        <f>(IFERROR(SUMIF(Sheet4!G$2:G$201,Optionchain4!H9,Sheet4!H$2:$H$201),""))</f>
        <v>-12.45</v>
      </c>
      <c r="J9" s="98">
        <f>(IFERROR(SUMIF(Sheet4!G$2:G$201,Optionchain4!H9,Sheet4!I$2:$I$201),""))</f>
        <v>160</v>
      </c>
      <c r="K9" s="98">
        <f>(IFERROR(SUMIF(Sheet4!G$2:G$201,Optionchain4!H9,Sheet4!J$2:$J$201),""))</f>
        <v>12.823499999999999</v>
      </c>
      <c r="L9" s="96">
        <f>(IFERROR(SUMIF(Sheet4!G$2:G$201,Optionchain4!H9,Sheet4!K$2:$K$201),"")*$D$4/100000)</f>
        <v>120.724</v>
      </c>
      <c r="M9" s="96">
        <f>(IFERROR(SUMIF(Sheet4!G$2:G$203,Optionchain4!H9,Sheet4!$L$2:L$203),"")*$D$4/100000)</f>
        <v>0</v>
      </c>
      <c r="N9" s="96">
        <f>(IFERROR(SUMIF(Sheet4!G$2:G$201,Optionchain4!H9,Sheet4!$M$2:M$201),"")*$D$4/100000)</f>
        <v>7.2519999999999998</v>
      </c>
      <c r="O9" s="94" t="str">
        <f t="shared" ref="O9:O27" si="1">IF(AND(M9&gt;0,I9&gt;0),"FRESHLONG",IF(AND(M9&lt;0,I9&lt;0),"LONGUNWIND",IF(AND(M9&gt;0,I9&lt;0),"FRESHSHORT",IF(AND(M9&lt;0,I9&gt;0),"SHORTCOVERING","-"))))</f>
        <v>-</v>
      </c>
      <c r="P9" s="67">
        <f t="shared" ref="P9:P27" si="2">N9/B9</f>
        <v>7.0054095826893361</v>
      </c>
      <c r="Q9" s="69"/>
      <c r="R9" s="70" t="s">
        <v>34</v>
      </c>
      <c r="S9" s="70" t="s">
        <v>33</v>
      </c>
      <c r="T9" s="71" t="s">
        <v>33</v>
      </c>
      <c r="U9" s="71" t="s">
        <v>34</v>
      </c>
      <c r="V9" s="67">
        <f t="shared" ref="V9:V27" si="3">L9/D9</f>
        <v>5.932324989434993</v>
      </c>
      <c r="W9" s="91"/>
      <c r="X9" s="92"/>
      <c r="Y9" s="92"/>
      <c r="Z9" s="92"/>
      <c r="AA9" s="92"/>
    </row>
    <row r="10" spans="1:27" ht="24.95" customHeight="1" thickBot="1" x14ac:dyDescent="0.4">
      <c r="A10" s="93" t="str">
        <f t="shared" si="0"/>
        <v>-</v>
      </c>
      <c r="B10" s="96">
        <f>(IFERROR(SUMIF(Sheet4!G$2:G$201,Optionchain4!H10,Sheet4!A$2:$A$201),"")*$D$4/100000)</f>
        <v>0.49099999999999999</v>
      </c>
      <c r="C10" s="96">
        <f>(IFERROR(SUMIF(Sheet4!G$2:G$203,Optionchain4!H10,Sheet4!$B$2:B$203),"")*$D$4/100000)</f>
        <v>0</v>
      </c>
      <c r="D10" s="96">
        <f>(IFERROR(SUMIF(Sheet4!G$2:G$201,Optionchain4!H10,Sheet4!$C$2:C$201),"")*$D$4/100000)</f>
        <v>12.088800000000001</v>
      </c>
      <c r="E10" s="98">
        <f>(IFERROR(SUMIF(Sheet4!G$2:G$201,Optionchain4!H10,Sheet4!$D$2:D$201),""))</f>
        <v>16.457799999999999</v>
      </c>
      <c r="F10" s="98">
        <f>(IFERROR(SUMIF(Sheet4!G$2:G$201,Optionchain4!H10,Sheet4!$E$2:E$201),""))</f>
        <v>1081</v>
      </c>
      <c r="G10" s="98">
        <f>(IFERROR(SUMIF(Sheet4!G$2:G$201,Optionchain4!H10,Sheet4!$F$2:F$201),""))</f>
        <v>121</v>
      </c>
      <c r="H10" s="99">
        <f>H11-$E$4</f>
        <v>74100</v>
      </c>
      <c r="I10" s="98">
        <f>(IFERROR(SUMIF(Sheet4!G$2:G$201,Optionchain4!H10,Sheet4!H$2:$H$201),""))</f>
        <v>-12.05</v>
      </c>
      <c r="J10" s="98">
        <f>(IFERROR(SUMIF(Sheet4!G$2:G$201,Optionchain4!H10,Sheet4!I$2:$I$201),""))</f>
        <v>182.95</v>
      </c>
      <c r="K10" s="98">
        <f>(IFERROR(SUMIF(Sheet4!G$2:G$201,Optionchain4!H10,Sheet4!J$2:$J$201),""))</f>
        <v>12.3276</v>
      </c>
      <c r="L10" s="96">
        <f>(IFERROR(SUMIF(Sheet4!G$2:G$201,Optionchain4!H10,Sheet4!K$2:$K$201),"")*$D$4/100000)</f>
        <v>54.452599999999997</v>
      </c>
      <c r="M10" s="96">
        <f>(IFERROR(SUMIF(Sheet4!G$2:G$203,Optionchain4!H10,Sheet4!$L$2:L$203),"")*$D$4/100000)</f>
        <v>0</v>
      </c>
      <c r="N10" s="96">
        <f>(IFERROR(SUMIF(Sheet4!G$2:G$201,Optionchain4!H10,Sheet4!$M$2:M$201),"")*$D$4/100000)</f>
        <v>2.4224000000000001</v>
      </c>
      <c r="O10" s="94" t="str">
        <f t="shared" si="1"/>
        <v>-</v>
      </c>
      <c r="P10" s="67">
        <f t="shared" si="2"/>
        <v>4.9336048879837069</v>
      </c>
      <c r="Q10" s="72" t="s">
        <v>62</v>
      </c>
      <c r="R10" s="70">
        <f ca="1">MAX(INDIRECT("B" &amp; ROW($B$27) + IF($H$5 &gt; $H$17, -11, -12) &amp; ":B" &amp; ROW($B$27)))</f>
        <v>7.782</v>
      </c>
      <c r="S10" s="73">
        <f ca="1">MAX(INDIRECT("D" &amp; ROW($D$27) + IF($H$5 &gt; $H$17, -11, -12) &amp; ":D" &amp; ROW($D$27)))</f>
        <v>168.94560000000001</v>
      </c>
      <c r="T10" s="71">
        <f ca="1">MAX(OFFSET($L$8,0,0,IF($H$5&gt;$H$17,11,10),1))</f>
        <v>140.13399999999999</v>
      </c>
      <c r="U10" s="71">
        <f ca="1">MAX(OFFSET($N$8,0,0,IF($H$5&gt;$H$17,11,10),1))</f>
        <v>7.2519999999999998</v>
      </c>
      <c r="V10" s="67">
        <f t="shared" si="3"/>
        <v>4.5043842234134068</v>
      </c>
      <c r="W10" s="91"/>
      <c r="X10" s="90" t="s">
        <v>63</v>
      </c>
      <c r="Y10" s="90" t="s">
        <v>64</v>
      </c>
      <c r="Z10" s="92"/>
      <c r="AA10" s="92"/>
    </row>
    <row r="11" spans="1:27" ht="24.95" customHeight="1" thickBot="1" x14ac:dyDescent="0.4">
      <c r="A11" s="93" t="str">
        <f t="shared" si="0"/>
        <v>-</v>
      </c>
      <c r="B11" s="96">
        <f>(IFERROR(SUMIF(Sheet4!G$2:G$201,Optionchain4!H11,Sheet4!A$2:$A$201),"")*$D$4/100000)</f>
        <v>1.532</v>
      </c>
      <c r="C11" s="96">
        <f>(IFERROR(SUMIF(Sheet4!G$2:G$203,Optionchain4!H11,Sheet4!$B$2:B$203),"")*$D$4/100000)</f>
        <v>0</v>
      </c>
      <c r="D11" s="96">
        <f>(IFERROR(SUMIF(Sheet4!G$2:G$201,Optionchain4!H11,Sheet4!$C$2:C$201),"")*$D$4/100000)</f>
        <v>50.432600000000001</v>
      </c>
      <c r="E11" s="98">
        <f>(IFERROR(SUMIF(Sheet4!G$2:G$201,Optionchain4!H11,Sheet4!$D$2:D$201),""))</f>
        <v>16.047599999999999</v>
      </c>
      <c r="F11" s="98">
        <f>(IFERROR(SUMIF(Sheet4!G$2:G$201,Optionchain4!H11,Sheet4!$E$2:E$201),""))</f>
        <v>996.6</v>
      </c>
      <c r="G11" s="98">
        <f>(IFERROR(SUMIF(Sheet4!G$2:G$201,Optionchain4!H11,Sheet4!$F$2:F$201),""))</f>
        <v>117.7</v>
      </c>
      <c r="H11" s="99">
        <f t="shared" ref="H11:H16" si="4">H12-$E$4</f>
        <v>74200</v>
      </c>
      <c r="I11" s="98">
        <f>(IFERROR(SUMIF(Sheet4!G$2:G$201,Optionchain4!H11,Sheet4!H$2:$H$201),""))</f>
        <v>-15.6</v>
      </c>
      <c r="J11" s="98">
        <f>(IFERROR(SUMIF(Sheet4!G$2:G$201,Optionchain4!H11,Sheet4!I$2:$I$201),""))</f>
        <v>203.65</v>
      </c>
      <c r="K11" s="98">
        <f>(IFERROR(SUMIF(Sheet4!G$2:G$201,Optionchain4!H11,Sheet4!J$2:$J$201),""))</f>
        <v>12.2902</v>
      </c>
      <c r="L11" s="96">
        <f>(IFERROR(SUMIF(Sheet4!G$2:G$201,Optionchain4!H11,Sheet4!K$2:$K$201),"")*$D$4/100000)</f>
        <v>104.047</v>
      </c>
      <c r="M11" s="96">
        <f>(IFERROR(SUMIF(Sheet4!G$2:G$203,Optionchain4!H11,Sheet4!$L$2:L$203),"")*$D$4/100000)</f>
        <v>0</v>
      </c>
      <c r="N11" s="96">
        <f>(IFERROR(SUMIF(Sheet4!G$2:G$201,Optionchain4!H11,Sheet4!$M$2:M$201),"")*$D$4/100000)</f>
        <v>4.4951999999999996</v>
      </c>
      <c r="O11" s="94" t="str">
        <f t="shared" si="1"/>
        <v>-</v>
      </c>
      <c r="P11" s="67">
        <f t="shared" si="2"/>
        <v>2.93420365535248</v>
      </c>
      <c r="Q11" s="74" t="s">
        <v>65</v>
      </c>
      <c r="R11" s="70">
        <f ca="1">LARGE(INDIRECT("B" &amp; ROW($B$27) + IF($H$5 &gt; $H$17, -11, -12) &amp; ":B" &amp; ROW($B$27)), 2)</f>
        <v>5.2102000000000004</v>
      </c>
      <c r="S11" s="75">
        <f ca="1">LARGE(INDIRECT("D" &amp; ROW($D$27) + IF($H$5 &gt; $H$17, -11, -12) &amp; ":D" &amp; ROW($D$27)), 2)</f>
        <v>105.0008</v>
      </c>
      <c r="T11" s="71">
        <f ca="1">LARGE(OFFSET($L$8,0,0,IF($H$5&gt;$H$17,11,10),1),2)</f>
        <v>122.0528</v>
      </c>
      <c r="U11" s="71">
        <f ca="1">LARGE(OFFSET($N$8,0,0,IF($H$5&gt;$H$17,11,10),1),2)</f>
        <v>5.8879999999999999</v>
      </c>
      <c r="V11" s="67">
        <f t="shared" si="3"/>
        <v>2.0630901440734761</v>
      </c>
      <c r="W11" s="91"/>
      <c r="X11" s="90" t="str">
        <f>IFERROR(IF($AA$7&gt;$AA$8,"BIG PLAYER",IF($AA$7&lt;$AA$8,"RETAILER","")),"")</f>
        <v/>
      </c>
      <c r="Y11" s="90" t="str">
        <f>IFERROR(IF(AA8&gt;AA7,"BIG PLAYER",IF(AA8&lt;AA7,"RETAILER","")),"")</f>
        <v/>
      </c>
      <c r="Z11" s="92"/>
      <c r="AA11" s="92"/>
    </row>
    <row r="12" spans="1:27" ht="24.95" customHeight="1" thickBot="1" x14ac:dyDescent="0.4">
      <c r="A12" s="93" t="str">
        <f t="shared" si="0"/>
        <v>-</v>
      </c>
      <c r="B12" s="96">
        <f>(IFERROR(SUMIF(Sheet4!G$2:G$201,Optionchain4!H12,Sheet4!A$2:$A$201),"")*$D$4/100000)</f>
        <v>1.9972000000000001</v>
      </c>
      <c r="C12" s="96">
        <f>(IFERROR(SUMIF(Sheet4!G$2:G$203,Optionchain4!H12,Sheet4!$B$2:B$203),"")*$D$4/100000)</f>
        <v>0</v>
      </c>
      <c r="D12" s="96">
        <f>(IFERROR(SUMIF(Sheet4!G$2:G$201,Optionchain4!H12,Sheet4!$C$2:C$201),"")*$D$4/100000)</f>
        <v>83.430999999999997</v>
      </c>
      <c r="E12" s="98">
        <f>(IFERROR(SUMIF(Sheet4!G$2:G$201,Optionchain4!H12,Sheet4!$D$2:D$201),""))</f>
        <v>15.5418</v>
      </c>
      <c r="F12" s="98">
        <f>(IFERROR(SUMIF(Sheet4!G$2:G$201,Optionchain4!H12,Sheet4!$E$2:E$201),""))</f>
        <v>919.7</v>
      </c>
      <c r="G12" s="98">
        <f>(IFERROR(SUMIF(Sheet4!G$2:G$201,Optionchain4!H12,Sheet4!$F$2:F$201),""))</f>
        <v>132.35</v>
      </c>
      <c r="H12" s="99">
        <f t="shared" si="4"/>
        <v>74300</v>
      </c>
      <c r="I12" s="98">
        <f>(IFERROR(SUMIF(Sheet4!G$2:G$201,Optionchain4!H12,Sheet4!H$2:$H$201),""))</f>
        <v>-19.149999999999999</v>
      </c>
      <c r="J12" s="98">
        <f>(IFERROR(SUMIF(Sheet4!G$2:G$201,Optionchain4!H12,Sheet4!I$2:$I$201),""))</f>
        <v>228</v>
      </c>
      <c r="K12" s="98">
        <f>(IFERROR(SUMIF(Sheet4!G$2:G$201,Optionchain4!H12,Sheet4!J$2:$J$201),""))</f>
        <v>11.729699999999999</v>
      </c>
      <c r="L12" s="96">
        <f>(IFERROR(SUMIF(Sheet4!G$2:G$201,Optionchain4!H12,Sheet4!K$2:$K$201),"")*$D$4/100000)</f>
        <v>122.0528</v>
      </c>
      <c r="M12" s="96">
        <f>(IFERROR(SUMIF(Sheet4!G$2:G$203,Optionchain4!H12,Sheet4!$L$2:L$203),"")*$D$4/100000)</f>
        <v>0</v>
      </c>
      <c r="N12" s="96">
        <f>(IFERROR(SUMIF(Sheet4!G$2:G$201,Optionchain4!H12,Sheet4!$M$2:M$201),"")*$D$4/100000)</f>
        <v>4.5288000000000004</v>
      </c>
      <c r="O12" s="94" t="str">
        <f t="shared" si="1"/>
        <v>-</v>
      </c>
      <c r="P12" s="67">
        <f t="shared" si="2"/>
        <v>2.2675746044462248</v>
      </c>
      <c r="Q12" s="74" t="s">
        <v>66</v>
      </c>
      <c r="R12" s="76">
        <f ca="1">R11/R10</f>
        <v>0.66951940375224883</v>
      </c>
      <c r="S12" s="77">
        <f ca="1">S11/S10</f>
        <v>0.62150656779460367</v>
      </c>
      <c r="T12" s="78">
        <f ca="1">T11/T10</f>
        <v>0.87097206959053486</v>
      </c>
      <c r="U12" s="78">
        <f ca="1">U11/U10</f>
        <v>0.81191395477109762</v>
      </c>
      <c r="V12" s="67">
        <f t="shared" si="3"/>
        <v>1.4629190588630125</v>
      </c>
      <c r="W12" s="89" t="s">
        <v>34</v>
      </c>
      <c r="X12" s="90">
        <f>IFERROR(SUMIF($H$8:$H$27,$Z$7,$B$8:$B$27),"")</f>
        <v>7.782</v>
      </c>
      <c r="Y12" s="90">
        <f>IFERROR(SUMIF($H$8:$H$27,$Z$8,$N$8:$N$27),"")</f>
        <v>5.8879999999999999</v>
      </c>
      <c r="Z12" s="92"/>
      <c r="AA12" s="92"/>
    </row>
    <row r="13" spans="1:27" ht="24.95" customHeight="1" thickBot="1" x14ac:dyDescent="0.4">
      <c r="A13" s="93" t="str">
        <f t="shared" si="0"/>
        <v>-</v>
      </c>
      <c r="B13" s="96">
        <f>(IFERROR(SUMIF(Sheet4!G$2:G$201,Optionchain4!H13,Sheet4!A$2:$A$201),"")*$D$4/100000)</f>
        <v>0.84419999999999995</v>
      </c>
      <c r="C13" s="96">
        <f>(IFERROR(SUMIF(Sheet4!G$2:G$203,Optionchain4!H13,Sheet4!$B$2:B$203),"")*$D$4/100000)</f>
        <v>0</v>
      </c>
      <c r="D13" s="96">
        <f>(IFERROR(SUMIF(Sheet4!G$2:G$201,Optionchain4!H13,Sheet4!$C$2:C$201),"")*$D$4/100000)</f>
        <v>76.147599999999997</v>
      </c>
      <c r="E13" s="98">
        <f>(IFERROR(SUMIF(Sheet4!G$2:G$201,Optionchain4!H13,Sheet4!$D$2:D$201),""))</f>
        <v>15.377599999999999</v>
      </c>
      <c r="F13" s="98">
        <f>(IFERROR(SUMIF(Sheet4!G$2:G$201,Optionchain4!H13,Sheet4!$E$2:E$201),""))</f>
        <v>847.7</v>
      </c>
      <c r="G13" s="98">
        <f>(IFERROR(SUMIF(Sheet4!G$2:G$201,Optionchain4!H13,Sheet4!$F$2:F$201),""))</f>
        <v>116.25</v>
      </c>
      <c r="H13" s="99">
        <f t="shared" si="4"/>
        <v>74400</v>
      </c>
      <c r="I13" s="98">
        <f>(IFERROR(SUMIF(Sheet4!G$2:G$201,Optionchain4!H13,Sheet4!H$2:$H$201),""))</f>
        <v>-33.950000000000003</v>
      </c>
      <c r="J13" s="98">
        <f>(IFERROR(SUMIF(Sheet4!G$2:G$201,Optionchain4!H13,Sheet4!I$2:$I$201),""))</f>
        <v>247.3</v>
      </c>
      <c r="K13" s="98">
        <f>(IFERROR(SUMIF(Sheet4!G$2:G$201,Optionchain4!H13,Sheet4!J$2:$J$201),""))</f>
        <v>11.5489</v>
      </c>
      <c r="L13" s="96">
        <f>(IFERROR(SUMIF(Sheet4!G$2:G$201,Optionchain4!H13,Sheet4!K$2:$K$201),"")*$D$4/100000)</f>
        <v>90.372</v>
      </c>
      <c r="M13" s="96">
        <f>(IFERROR(SUMIF(Sheet4!G$2:G$203,Optionchain4!H13,Sheet4!$L$2:L$203),"")*$D$4/100000)</f>
        <v>0</v>
      </c>
      <c r="N13" s="96">
        <f>(IFERROR(SUMIF(Sheet4!G$2:G$201,Optionchain4!H13,Sheet4!$M$2:M$201),"")*$D$4/100000)</f>
        <v>2.9674</v>
      </c>
      <c r="O13" s="94" t="str">
        <f t="shared" si="1"/>
        <v>-</v>
      </c>
      <c r="P13" s="67">
        <f t="shared" si="2"/>
        <v>3.5150438284766645</v>
      </c>
      <c r="Q13" s="74" t="s">
        <v>67</v>
      </c>
      <c r="R13" s="70">
        <f ca="1">VLOOKUP(LARGE(INDIRECT("B" &amp; ROW($B$27) + IF($H$5 &gt; $H$17, -11, -12) &amp; ":B" &amp; ROW($B$27)), 1), B8:H27, 7, FALSE)</f>
        <v>75000</v>
      </c>
      <c r="S13" s="75">
        <f ca="1">VLOOKUP(MAX(INDIRECT("D" &amp; ROW($D$27) + IF($H$5 &gt; $H$17, -11, -12) &amp; ":D" &amp; ROW($D$27))), $D$8:$H$27, 5, FALSE)</f>
        <v>75000</v>
      </c>
      <c r="T13" s="71">
        <f ca="1">INDEX(H8:N27,MATCH(MAX(OFFSET(L8,0,0,IF(H5&gt;H17,11,10),1)),L8:L27,0),1)</f>
        <v>74500</v>
      </c>
      <c r="U13" s="71">
        <f ca="1">INDEX(H8:L27,MATCH(MAX(OFFSET($N$8,0,0,IF($H$5&gt;$H$17,11,10),1)),N8:N27,0),1)</f>
        <v>74000</v>
      </c>
      <c r="V13" s="67">
        <f t="shared" si="3"/>
        <v>1.1868003719092921</v>
      </c>
      <c r="W13" s="91"/>
      <c r="X13" s="92"/>
      <c r="Y13" s="92"/>
      <c r="Z13" s="92"/>
      <c r="AA13" s="92"/>
    </row>
    <row r="14" spans="1:27" ht="24.95" customHeight="1" thickBot="1" x14ac:dyDescent="0.4">
      <c r="A14" s="93" t="str">
        <f t="shared" si="0"/>
        <v>-</v>
      </c>
      <c r="B14" s="96">
        <f>(IFERROR(SUMIF(Sheet4!G$2:G$201,Optionchain4!H14,Sheet4!A$2:$A$201),"")*$D$4/100000)</f>
        <v>2.4226000000000001</v>
      </c>
      <c r="C14" s="96">
        <f>(IFERROR(SUMIF(Sheet4!G$2:G$203,Optionchain4!H14,Sheet4!$B$2:B$203),"")*$D$4/100000)</f>
        <v>0</v>
      </c>
      <c r="D14" s="96">
        <f>(IFERROR(SUMIF(Sheet4!G$2:G$201,Optionchain4!H14,Sheet4!$C$2:C$201),"")*$D$4/100000)</f>
        <v>142.5094</v>
      </c>
      <c r="E14" s="98">
        <f>(IFERROR(SUMIF(Sheet4!G$2:G$201,Optionchain4!H14,Sheet4!$D$2:D$201),""))</f>
        <v>15.0326</v>
      </c>
      <c r="F14" s="98">
        <f>(IFERROR(SUMIF(Sheet4!G$2:G$201,Optionchain4!H14,Sheet4!$E$2:E$201),""))</f>
        <v>760.65</v>
      </c>
      <c r="G14" s="98">
        <f>(IFERROR(SUMIF(Sheet4!G$2:G$201,Optionchain4!H14,Sheet4!$F$2:F$201),""))</f>
        <v>101.4</v>
      </c>
      <c r="H14" s="99">
        <f t="shared" si="4"/>
        <v>74500</v>
      </c>
      <c r="I14" s="98">
        <f>(IFERROR(SUMIF(Sheet4!G$2:G$201,Optionchain4!H14,Sheet4!H$2:$H$201),""))</f>
        <v>-48.3</v>
      </c>
      <c r="J14" s="98">
        <f>(IFERROR(SUMIF(Sheet4!G$2:G$201,Optionchain4!H14,Sheet4!I$2:$I$201),""))</f>
        <v>264.25</v>
      </c>
      <c r="K14" s="98">
        <f>(IFERROR(SUMIF(Sheet4!G$2:G$201,Optionchain4!H14,Sheet4!J$2:$J$201),""))</f>
        <v>11.274699999999999</v>
      </c>
      <c r="L14" s="96">
        <f>(IFERROR(SUMIF(Sheet4!G$2:G$201,Optionchain4!H14,Sheet4!K$2:$K$201),"")*$D$4/100000)</f>
        <v>140.13399999999999</v>
      </c>
      <c r="M14" s="96">
        <f>(IFERROR(SUMIF(Sheet4!G$2:G$203,Optionchain4!H14,Sheet4!$L$2:L$203),"")*$D$4/100000)</f>
        <v>0</v>
      </c>
      <c r="N14" s="96">
        <f>(IFERROR(SUMIF(Sheet4!G$2:G$201,Optionchain4!H14,Sheet4!$M$2:M$201),"")*$D$4/100000)</f>
        <v>5.8879999999999999</v>
      </c>
      <c r="O14" s="94" t="str">
        <f t="shared" si="1"/>
        <v>-</v>
      </c>
      <c r="P14" s="67">
        <f t="shared" si="2"/>
        <v>2.4304466275901921</v>
      </c>
      <c r="Q14" s="74" t="s">
        <v>68</v>
      </c>
      <c r="R14" s="70">
        <f ca="1">VLOOKUP(LARGE(INDIRECT("B" &amp; ROW($B$27) + IF($H$5 &gt; $H$17, -11, -12) &amp; ":B" &amp; ROW($B$27)), 2), B8:H27, 7, FALSE)</f>
        <v>75500</v>
      </c>
      <c r="S14" s="75">
        <f>VLOOKUP(LARGE($D$8:$D$27,2),$D$8:$H$27,5,0)</f>
        <v>74500</v>
      </c>
      <c r="T14" s="71">
        <f ca="1">INDEX(H8:L27,MATCH(LARGE(OFFSET($L$8,0,0,IF($H$5&gt;$H$17,11,10),1),2),L8:L27,0),1)</f>
        <v>74300</v>
      </c>
      <c r="U14" s="71">
        <f ca="1">INDEX($H$8:$N$27,MATCH(LARGE(OFFSET($N$8,0,0,IF($H$5&gt;$H$17,11,10),1),2),$N$8:$N$27,0),1)</f>
        <v>74500</v>
      </c>
      <c r="V14" s="67">
        <f t="shared" si="3"/>
        <v>0.98333162584362843</v>
      </c>
    </row>
    <row r="15" spans="1:27" ht="24.95" customHeight="1" thickBot="1" x14ac:dyDescent="0.4">
      <c r="A15" s="93" t="str">
        <f t="shared" si="0"/>
        <v>-</v>
      </c>
      <c r="B15" s="96">
        <f>(IFERROR(SUMIF(Sheet4!G$2:G$201,Optionchain4!H15,Sheet4!A$2:$A$201),"")*$D$4/100000)</f>
        <v>2.1749999999999998</v>
      </c>
      <c r="C15" s="96">
        <f>(IFERROR(SUMIF(Sheet4!G$2:G$203,Optionchain4!H15,Sheet4!$B$2:B$203),"")*$D$4/100000)</f>
        <v>0</v>
      </c>
      <c r="D15" s="96">
        <f>(IFERROR(SUMIF(Sheet4!G$2:G$201,Optionchain4!H15,Sheet4!$C$2:C$201),"")*$D$4/100000)</f>
        <v>86.197000000000003</v>
      </c>
      <c r="E15" s="98">
        <f>(IFERROR(SUMIF(Sheet4!G$2:G$201,Optionchain4!H15,Sheet4!$D$2:D$201),""))</f>
        <v>14.812099999999999</v>
      </c>
      <c r="F15" s="98">
        <f>(IFERROR(SUMIF(Sheet4!G$2:G$201,Optionchain4!H15,Sheet4!$E$2:E$201),""))</f>
        <v>700.05</v>
      </c>
      <c r="G15" s="98">
        <f>(IFERROR(SUMIF(Sheet4!G$2:G$201,Optionchain4!H15,Sheet4!$F$2:F$201),""))</f>
        <v>118.85</v>
      </c>
      <c r="H15" s="99">
        <f t="shared" si="4"/>
        <v>74600</v>
      </c>
      <c r="I15" s="98">
        <f>(IFERROR(SUMIF(Sheet4!G$2:G$201,Optionchain4!H15,Sheet4!H$2:$H$201),""))</f>
        <v>-48</v>
      </c>
      <c r="J15" s="98">
        <f>(IFERROR(SUMIF(Sheet4!G$2:G$201,Optionchain4!H15,Sheet4!I$2:$I$201),""))</f>
        <v>307.14999999999998</v>
      </c>
      <c r="K15" s="98">
        <f>(IFERROR(SUMIF(Sheet4!G$2:G$201,Optionchain4!H15,Sheet4!J$2:$J$201),""))</f>
        <v>11.196</v>
      </c>
      <c r="L15" s="96">
        <f>(IFERROR(SUMIF(Sheet4!G$2:G$201,Optionchain4!H15,Sheet4!K$2:$K$201),"")*$D$4/100000)</f>
        <v>67.301400000000001</v>
      </c>
      <c r="M15" s="96">
        <f>(IFERROR(SUMIF(Sheet4!G$2:G$203,Optionchain4!H15,Sheet4!$L$2:L$203),"")*$D$4/100000)</f>
        <v>0</v>
      </c>
      <c r="N15" s="96">
        <f>(IFERROR(SUMIF(Sheet4!G$2:G$201,Optionchain4!H15,Sheet4!$M$2:M$201),"")*$D$4/100000)</f>
        <v>2.4969999999999999</v>
      </c>
      <c r="O15" s="94" t="str">
        <f t="shared" si="1"/>
        <v>-</v>
      </c>
      <c r="P15" s="67">
        <f t="shared" si="2"/>
        <v>1.1480459770114944</v>
      </c>
      <c r="Q15" s="74" t="s">
        <v>69</v>
      </c>
      <c r="R15" s="186">
        <f ca="1">SMALL($R$13:$S$13,1)</f>
        <v>75000</v>
      </c>
      <c r="S15" s="187"/>
      <c r="T15" s="184">
        <f ca="1">LARGE($T$13:$U$13,1)</f>
        <v>74500</v>
      </c>
      <c r="U15" s="185"/>
      <c r="V15" s="67">
        <f t="shared" si="3"/>
        <v>0.78078587421836021</v>
      </c>
      <c r="X15" s="153" t="str">
        <f>heatmap!A1</f>
        <v>SECTOR HEATMAP</v>
      </c>
      <c r="Y15" s="153"/>
      <c r="Z15" s="151"/>
    </row>
    <row r="16" spans="1:27" ht="24.95" customHeight="1" thickBot="1" x14ac:dyDescent="0.4">
      <c r="A16" s="93" t="str">
        <f t="shared" si="0"/>
        <v>-</v>
      </c>
      <c r="B16" s="96">
        <f>(IFERROR(SUMIF(Sheet4!G$2:G$201,Optionchain4!H16,Sheet4!A$2:$A$201),"")*$D$4/100000)</f>
        <v>2.7191999999999998</v>
      </c>
      <c r="C16" s="96">
        <f>(IFERROR(SUMIF(Sheet4!G$2:G$203,Optionchain4!H16,Sheet4!$B$2:B$203),"")*$D$4/100000)</f>
        <v>0</v>
      </c>
      <c r="D16" s="96">
        <f>(IFERROR(SUMIF(Sheet4!G$2:G$201,Optionchain4!H16,Sheet4!$C$2:C$201),"")*$D$4/100000)</f>
        <v>78.173599999999993</v>
      </c>
      <c r="E16" s="98">
        <f>(IFERROR(SUMIF(Sheet4!G$2:G$201,Optionchain4!H16,Sheet4!$D$2:D$201),""))</f>
        <v>14.4267</v>
      </c>
      <c r="F16" s="98">
        <f>(IFERROR(SUMIF(Sheet4!G$2:G$201,Optionchain4!H16,Sheet4!$E$2:E$201),""))</f>
        <v>631.65</v>
      </c>
      <c r="G16" s="98">
        <f>(IFERROR(SUMIF(Sheet4!G$2:G$201,Optionchain4!H16,Sheet4!$F$2:F$201),""))</f>
        <v>93.95</v>
      </c>
      <c r="H16" s="99">
        <f t="shared" si="4"/>
        <v>74700</v>
      </c>
      <c r="I16" s="98">
        <f>(IFERROR(SUMIF(Sheet4!G$2:G$201,Optionchain4!H16,Sheet4!H$2:$H$201),""))</f>
        <v>-52.2</v>
      </c>
      <c r="J16" s="98">
        <f>(IFERROR(SUMIF(Sheet4!G$2:G$201,Optionchain4!H16,Sheet4!I$2:$I$201),""))</f>
        <v>337.65</v>
      </c>
      <c r="K16" s="98">
        <f>(IFERROR(SUMIF(Sheet4!G$2:G$201,Optionchain4!H16,Sheet4!J$2:$J$201),""))</f>
        <v>10.9734</v>
      </c>
      <c r="L16" s="96">
        <f>(IFERROR(SUMIF(Sheet4!G$2:G$201,Optionchain4!H16,Sheet4!K$2:$K$201),"")*$D$4/100000)</f>
        <v>47.594999999999999</v>
      </c>
      <c r="M16" s="96">
        <f>(IFERROR(SUMIF(Sheet4!G$2:G$203,Optionchain4!H16,Sheet4!$L$2:L$203),"")*$D$4/100000)</f>
        <v>0</v>
      </c>
      <c r="N16" s="96">
        <f>(IFERROR(SUMIF(Sheet4!G$2:G$201,Optionchain4!H16,Sheet4!$M$2:M$201),"")*$D$4/100000)</f>
        <v>3.1778</v>
      </c>
      <c r="O16" s="94" t="str">
        <f t="shared" si="1"/>
        <v>-</v>
      </c>
      <c r="P16" s="67">
        <f t="shared" si="2"/>
        <v>1.1686525448661371</v>
      </c>
      <c r="Q16" s="79"/>
      <c r="R16" s="70" t="str">
        <f ca="1">IF(OR($R$12&lt;75%,$R$14&lt;($H$17-$E$4)),"STRONG",IF($R$14&gt;$R$13,"WTT","WTB"))</f>
        <v>STRONG</v>
      </c>
      <c r="S16" s="70" t="str">
        <f ca="1">IF(OR($S$12&lt;75%,$S$14&lt;($H$17-$E$4)),"STRONG",IF($S$14&gt;$S$13,"WTT","WTB"))</f>
        <v>STRONG</v>
      </c>
      <c r="T16" s="71" t="str">
        <f ca="1">IF(OR($T$12&lt;75%,$T$14&gt;($H$17+$E$4)),"STRONG",IF($T$14&gt;$T$13,"WTT","WTB"))</f>
        <v>WTB</v>
      </c>
      <c r="U16" s="71" t="str">
        <f ca="1">IF(OR($U$12&lt;75%,$U$14&gt;($H$17+$E$4)),"STRONG",IF($U$14&gt;$U$13,"WTT","WTB"))</f>
        <v>WTT</v>
      </c>
      <c r="V16" s="67">
        <f t="shared" si="3"/>
        <v>0.6088372545207078</v>
      </c>
      <c r="X16" s="153" t="str">
        <f>heatmap!A2</f>
        <v>Sector</v>
      </c>
      <c r="Y16" s="153" t="str">
        <f>heatmap!B2</f>
        <v>Value</v>
      </c>
      <c r="Z16" s="154" t="str">
        <f>heatmap!C2</f>
        <v>% Change</v>
      </c>
    </row>
    <row r="17" spans="1:26" ht="24.95" customHeight="1" thickBot="1" x14ac:dyDescent="0.4">
      <c r="A17" s="93" t="str">
        <f t="shared" si="0"/>
        <v>-</v>
      </c>
      <c r="B17" s="96">
        <f>(IFERROR(SUMIF(Sheet4!G$2:G$201,Optionchain4!H17,Sheet4!A$2:$A$201),"")*$D$4/100000)</f>
        <v>2.488</v>
      </c>
      <c r="C17" s="96">
        <f>(IFERROR(SUMIF(Sheet4!G$2:G$203,Optionchain4!H17,Sheet4!$B$2:B$203),"")*$D$4/100000)</f>
        <v>0</v>
      </c>
      <c r="D17" s="96">
        <f>(IFERROR(SUMIF(Sheet4!G$2:G$201,Optionchain4!H17,Sheet4!$C$2:C$201),"")*$D$4/100000)</f>
        <v>89.922799999999995</v>
      </c>
      <c r="E17" s="98">
        <f>(IFERROR(SUMIF(Sheet4!G$2:G$201,Optionchain4!H17,Sheet4!$D$2:D$201),""))</f>
        <v>14.1623</v>
      </c>
      <c r="F17" s="98">
        <f>(IFERROR(SUMIF(Sheet4!G$2:G$201,Optionchain4!H17,Sheet4!$E$2:E$201),""))</f>
        <v>568.65</v>
      </c>
      <c r="G17" s="98">
        <f>(IFERROR(SUMIF(Sheet4!G$2:G$201,Optionchain4!H17,Sheet4!$F$2:F$201),""))</f>
        <v>88.3</v>
      </c>
      <c r="H17" s="103">
        <f>ROUND($H$5/$E$4,0)*$E$4</f>
        <v>74800</v>
      </c>
      <c r="I17" s="98">
        <f>(IFERROR(SUMIF(Sheet4!G$2:G$201,Optionchain4!H17,Sheet4!H$2:$H$201),""))</f>
        <v>-71.849999999999994</v>
      </c>
      <c r="J17" s="98">
        <f>(IFERROR(SUMIF(Sheet4!G$2:G$201,Optionchain4!H17,Sheet4!I$2:$I$201),""))</f>
        <v>364.9</v>
      </c>
      <c r="K17" s="98">
        <f>(IFERROR(SUMIF(Sheet4!G$2:G$201,Optionchain4!H17,Sheet4!J$2:$J$201),""))</f>
        <v>10.661099999999999</v>
      </c>
      <c r="L17" s="96">
        <f>(IFERROR(SUMIF(Sheet4!G$2:G$201,Optionchain4!H17,Sheet4!K$2:$K$201),"")*$D$4/100000)</f>
        <v>46.086799999999997</v>
      </c>
      <c r="M17" s="96">
        <f>(IFERROR(SUMIF(Sheet4!G$2:G$203,Optionchain4!H17,Sheet4!$L$2:L$203),"")*$D$4/100000)</f>
        <v>0</v>
      </c>
      <c r="N17" s="96">
        <f>(IFERROR(SUMIF(Sheet4!G$2:G$201,Optionchain4!H17,Sheet4!$M$2:M$201),"")*$D$4/100000)</f>
        <v>3.4024000000000001</v>
      </c>
      <c r="O17" s="94" t="str">
        <f t="shared" si="1"/>
        <v>-</v>
      </c>
      <c r="P17" s="67">
        <f t="shared" si="2"/>
        <v>1.367524115755627</v>
      </c>
      <c r="Q17" s="79"/>
      <c r="R17" s="186" t="str">
        <f ca="1">IF($R$13&lt;&gt;$S$13, IF($R$13&lt;$S$13, UPPER(TRIM($R$16)), UPPER(TRIM($S$16))),
IF(AND(UPPER(TRIM(R16))="STRONG", UPPER(TRIM(S16))="STRONG"), "STRONG",
IF(AND(UPPER(TRIM(R16))="WTT", UPPER(TRIM(S16))="WTT"), "WTT",
IF(AND(UPPER(TRIM(R16))="WTB", UPPER(TRIM(S16))="WTB"), "WTB",
IF(OR(UPPER(TRIM(R16))="WTB", UPPER(TRIM(S16))="WTB"), "WTB",
IF(OR(AND(UPPER(TRIM(R16))="STRONG", UPPER(TRIM(S16))="WTT"), AND(UPPER(TRIM(R16))="WTT", UPPER(TRIM(S16))="STRONG")), "STRONG", ""))))))</f>
        <v>STRONG</v>
      </c>
      <c r="S17" s="187"/>
      <c r="T17" s="184" t="str">
        <f ca="1">IF(T13&lt;&gt;U13, IF(T13&gt;U13, UPPER(TRIM(T16)), UPPER(TRIM(U16))),
IF(AND(UPPER(TRIM(T16))="STRONG", UPPER(TRIM(U16))="STRONG"), "STRONG",
IF(AND(UPPER(TRIM(T16))="WTT", UPPER(TRIM(U16))="WTT"), "WTT",
IF(AND(UPPER(TRIM(T16))="WTB", UPPER(TRIM(U16))="WTB"), "WTB",
IF(OR(UPPER(TRIM(T16))="WTT", UPPER(TRIM(U16))="WTT"), "WTT",
IF(OR(AND(UPPER(TRIM(T16))="STRONG", UPPER(TRIM(U16))="WTB"), AND(UPPER(TRIM(T16))="WTB", UPPER(TRIM(U16))="STRONG")), "STRONG", ""))))))</f>
        <v>WTB</v>
      </c>
      <c r="U17" s="185"/>
      <c r="V17" s="67">
        <f t="shared" si="3"/>
        <v>0.51251517968746518</v>
      </c>
      <c r="X17" s="153" t="str">
        <f>heatmap!A3</f>
        <v>NIFTY AUTO</v>
      </c>
      <c r="Y17" s="153">
        <f>heatmap!B3</f>
        <v>27304.5</v>
      </c>
      <c r="Z17" s="85">
        <f>heatmap!C3</f>
        <v>-0.86</v>
      </c>
    </row>
    <row r="18" spans="1:26" ht="24.95" customHeight="1" thickBot="1" x14ac:dyDescent="0.4">
      <c r="A18" s="93" t="str">
        <f t="shared" si="0"/>
        <v>-</v>
      </c>
      <c r="B18" s="96">
        <f>(IFERROR(SUMIF(Sheet4!G$2:G$201,Optionchain4!H18,Sheet4!A$2:$A$201),"")*$D$4/100000)</f>
        <v>1.8694</v>
      </c>
      <c r="C18" s="96">
        <f>(IFERROR(SUMIF(Sheet4!G$2:G$203,Optionchain4!H18,Sheet4!$B$2:B$203),"")*$D$4/100000)</f>
        <v>0</v>
      </c>
      <c r="D18" s="96">
        <f>(IFERROR(SUMIF(Sheet4!G$2:G$201,Optionchain4!H18,Sheet4!$C$2:C$201),"")*$D$4/100000)</f>
        <v>78.286000000000001</v>
      </c>
      <c r="E18" s="98">
        <f>(IFERROR(SUMIF(Sheet4!G$2:G$201,Optionchain4!H18,Sheet4!$D$2:D$201),""))</f>
        <v>13.924899999999999</v>
      </c>
      <c r="F18" s="98">
        <f>(IFERROR(SUMIF(Sheet4!G$2:G$201,Optionchain4!H18,Sheet4!$E$2:E$201),""))</f>
        <v>511</v>
      </c>
      <c r="G18" s="98">
        <f>(IFERROR(SUMIF(Sheet4!G$2:G$201,Optionchain4!H18,Sheet4!$F$2:F$201),""))</f>
        <v>71.849999999999994</v>
      </c>
      <c r="H18" s="99">
        <f t="shared" ref="H18:H23" si="5">H17+$E$4</f>
        <v>74900</v>
      </c>
      <c r="I18" s="98">
        <f>(IFERROR(SUMIF(Sheet4!G$2:G$201,Optionchain4!H18,Sheet4!H$2:$H$201),""))</f>
        <v>-57.9</v>
      </c>
      <c r="J18" s="98">
        <f>(IFERROR(SUMIF(Sheet4!G$2:G$201,Optionchain4!H18,Sheet4!I$2:$I$201),""))</f>
        <v>418.3</v>
      </c>
      <c r="K18" s="98">
        <f>(IFERROR(SUMIF(Sheet4!G$2:G$201,Optionchain4!H18,Sheet4!J$2:$J$201),""))</f>
        <v>10.4229</v>
      </c>
      <c r="L18" s="96">
        <f>(IFERROR(SUMIF(Sheet4!G$2:G$201,Optionchain4!H18,Sheet4!K$2:$K$201),"")*$D$4/100000)</f>
        <v>31.393999999999998</v>
      </c>
      <c r="M18" s="96">
        <f>(IFERROR(SUMIF(Sheet4!G$2:G$203,Optionchain4!H18,Sheet4!$L$2:L$203),"")*$D$4/100000)</f>
        <v>0</v>
      </c>
      <c r="N18" s="96">
        <f>(IFERROR(SUMIF(Sheet4!G$2:G$201,Optionchain4!H18,Sheet4!$M$2:M$201),"")*$D$4/100000)</f>
        <v>2.5834000000000001</v>
      </c>
      <c r="O18" s="94" t="str">
        <f t="shared" si="1"/>
        <v>-</v>
      </c>
      <c r="P18" s="67">
        <f t="shared" si="2"/>
        <v>1.3819407296458759</v>
      </c>
      <c r="Q18" s="80"/>
      <c r="R18" s="81" t="s">
        <v>70</v>
      </c>
      <c r="S18" s="80"/>
      <c r="T18" s="81" t="s">
        <v>71</v>
      </c>
      <c r="U18" s="81">
        <v>24000</v>
      </c>
      <c r="V18" s="67">
        <f t="shared" si="3"/>
        <v>0.40101678461027512</v>
      </c>
      <c r="X18" s="153" t="str">
        <f>heatmap!A4</f>
        <v>NIFTY BANK</v>
      </c>
      <c r="Y18" s="153">
        <f>heatmap!B4</f>
        <v>56606.55</v>
      </c>
      <c r="Z18" s="85">
        <f>heatmap!C4</f>
        <v>0.24</v>
      </c>
    </row>
    <row r="19" spans="1:26" ht="24.95" customHeight="1" thickBot="1" x14ac:dyDescent="0.4">
      <c r="A19" s="93" t="str">
        <f t="shared" si="0"/>
        <v>-</v>
      </c>
      <c r="B19" s="96">
        <f>(IFERROR(SUMIF(Sheet4!G$2:G$201,Optionchain4!H19,Sheet4!A$2:$A$201),"")*$D$4/100000)</f>
        <v>7.782</v>
      </c>
      <c r="C19" s="96">
        <f>(IFERROR(SUMIF(Sheet4!G$2:G$203,Optionchain4!H19,Sheet4!$B$2:B$203),"")*$D$4/100000)</f>
        <v>0</v>
      </c>
      <c r="D19" s="96">
        <f>(IFERROR(SUMIF(Sheet4!G$2:G$201,Optionchain4!H19,Sheet4!$C$2:C$201),"")*$D$4/100000)</f>
        <v>168.94560000000001</v>
      </c>
      <c r="E19" s="98">
        <f>(IFERROR(SUMIF(Sheet4!G$2:G$201,Optionchain4!H19,Sheet4!$D$2:D$201),""))</f>
        <v>13.7753</v>
      </c>
      <c r="F19" s="98">
        <f>(IFERROR(SUMIF(Sheet4!G$2:G$201,Optionchain4!H19,Sheet4!$E$2:E$201),""))</f>
        <v>459.9</v>
      </c>
      <c r="G19" s="98">
        <f>(IFERROR(SUMIF(Sheet4!G$2:G$201,Optionchain4!H19,Sheet4!$F$2:F$201),""))</f>
        <v>71.2</v>
      </c>
      <c r="H19" s="99">
        <f t="shared" si="5"/>
        <v>75000</v>
      </c>
      <c r="I19" s="98">
        <f>(IFERROR(SUMIF(Sheet4!G$2:G$201,Optionchain4!H19,Sheet4!H$2:$H$201),""))</f>
        <v>-73.25</v>
      </c>
      <c r="J19" s="98">
        <f>(IFERROR(SUMIF(Sheet4!G$2:G$201,Optionchain4!H19,Sheet4!I$2:$I$201),""))</f>
        <v>454</v>
      </c>
      <c r="K19" s="98">
        <f>(IFERROR(SUMIF(Sheet4!G$2:G$201,Optionchain4!H19,Sheet4!J$2:$J$201),""))</f>
        <v>10.3142</v>
      </c>
      <c r="L19" s="96">
        <f>(IFERROR(SUMIF(Sheet4!G$2:G$201,Optionchain4!H19,Sheet4!K$2:$K$201),"")*$D$4/100000)</f>
        <v>39.346800000000002</v>
      </c>
      <c r="M19" s="96">
        <f>(IFERROR(SUMIF(Sheet4!G$2:G$203,Optionchain4!H19,Sheet4!$L$2:L$203),"")*$D$4/100000)</f>
        <v>0</v>
      </c>
      <c r="N19" s="96">
        <f>(IFERROR(SUMIF(Sheet4!G$2:G$201,Optionchain4!H19,Sheet4!$M$2:M$201),"")*$D$4/100000)</f>
        <v>4.4066000000000001</v>
      </c>
      <c r="O19" s="94" t="str">
        <f t="shared" si="1"/>
        <v>-</v>
      </c>
      <c r="P19" s="67">
        <f t="shared" si="2"/>
        <v>0.56625546132099713</v>
      </c>
      <c r="Q19" s="80"/>
      <c r="R19" s="188"/>
      <c r="S19" s="189"/>
      <c r="T19" s="188"/>
      <c r="U19" s="189"/>
      <c r="V19" s="67">
        <f t="shared" si="3"/>
        <v>0.23289626956842913</v>
      </c>
      <c r="X19" s="153" t="str">
        <f>heatmap!A5</f>
        <v>NIFTY FIN SERVICE</v>
      </c>
      <c r="Y19" s="153">
        <f>heatmap!B5</f>
        <v>25545.4</v>
      </c>
      <c r="Z19" s="85">
        <f>heatmap!C5</f>
        <v>0.1</v>
      </c>
    </row>
    <row r="20" spans="1:26" ht="24.95" customHeight="1" thickBot="1" x14ac:dyDescent="0.4">
      <c r="A20" s="93" t="str">
        <f t="shared" si="0"/>
        <v>-</v>
      </c>
      <c r="B20" s="96">
        <f>(IFERROR(SUMIF(Sheet4!G$2:G$201,Optionchain4!H20,Sheet4!A$2:$A$201),"")*$D$4/100000)</f>
        <v>1.2462</v>
      </c>
      <c r="C20" s="96">
        <f>(IFERROR(SUMIF(Sheet4!G$2:G$203,Optionchain4!H20,Sheet4!$B$2:B$203),"")*$D$4/100000)</f>
        <v>0</v>
      </c>
      <c r="D20" s="96">
        <f>(IFERROR(SUMIF(Sheet4!G$2:G$201,Optionchain4!H20,Sheet4!$C$2:C$201),"")*$D$4/100000)</f>
        <v>48.365400000000001</v>
      </c>
      <c r="E20" s="98">
        <f>(IFERROR(SUMIF(Sheet4!G$2:G$201,Optionchain4!H20,Sheet4!$D$2:D$201),""))</f>
        <v>13.565</v>
      </c>
      <c r="F20" s="98">
        <f>(IFERROR(SUMIF(Sheet4!G$2:G$201,Optionchain4!H20,Sheet4!$E$2:E$201),""))</f>
        <v>407.5</v>
      </c>
      <c r="G20" s="98">
        <f>(IFERROR(SUMIF(Sheet4!G$2:G$201,Optionchain4!H20,Sheet4!$F$2:F$201),""))</f>
        <v>71.05</v>
      </c>
      <c r="H20" s="99">
        <f t="shared" si="5"/>
        <v>75100</v>
      </c>
      <c r="I20" s="98">
        <f>(IFERROR(SUMIF(Sheet4!G$2:G$201,Optionchain4!H20,Sheet4!H$2:$H$201),""))</f>
        <v>-89.05</v>
      </c>
      <c r="J20" s="98">
        <f>(IFERROR(SUMIF(Sheet4!G$2:G$201,Optionchain4!H20,Sheet4!I$2:$I$201),""))</f>
        <v>497.55</v>
      </c>
      <c r="K20" s="98">
        <f>(IFERROR(SUMIF(Sheet4!G$2:G$201,Optionchain4!H20,Sheet4!J$2:$J$201),""))</f>
        <v>9.9911999999999992</v>
      </c>
      <c r="L20" s="96">
        <f>(IFERROR(SUMIF(Sheet4!G$2:G$201,Optionchain4!H20,Sheet4!K$2:$K$201),"")*$D$4/100000)</f>
        <v>6.6063999999999998</v>
      </c>
      <c r="M20" s="96">
        <f>(IFERROR(SUMIF(Sheet4!G$2:G$203,Optionchain4!H20,Sheet4!$L$2:L$203),"")*$D$4/100000)</f>
        <v>0</v>
      </c>
      <c r="N20" s="96">
        <f>(IFERROR(SUMIF(Sheet4!G$2:G$201,Optionchain4!H20,Sheet4!$M$2:M$201),"")*$D$4/100000)</f>
        <v>0.51719999999999999</v>
      </c>
      <c r="O20" s="94" t="str">
        <f t="shared" si="1"/>
        <v>-</v>
      </c>
      <c r="P20" s="67">
        <f t="shared" si="2"/>
        <v>0.41502166586422723</v>
      </c>
      <c r="Q20" s="80"/>
      <c r="R20" s="81" t="s">
        <v>72</v>
      </c>
      <c r="S20" s="81" t="s">
        <v>73</v>
      </c>
      <c r="T20" s="81" t="s">
        <v>72</v>
      </c>
      <c r="U20" s="81" t="s">
        <v>73</v>
      </c>
      <c r="V20" s="67">
        <f t="shared" si="3"/>
        <v>0.13659351519888183</v>
      </c>
      <c r="X20" s="153" t="str">
        <f>heatmap!A6</f>
        <v>NIFTY FINSRV25 50</v>
      </c>
      <c r="Y20" s="153">
        <f>heatmap!B6</f>
        <v>27625.9</v>
      </c>
      <c r="Z20" s="85">
        <f>heatmap!C6</f>
        <v>0.04</v>
      </c>
    </row>
    <row r="21" spans="1:26" ht="24.95" customHeight="1" thickBot="1" x14ac:dyDescent="0.4">
      <c r="A21" s="93" t="str">
        <f t="shared" si="0"/>
        <v>-</v>
      </c>
      <c r="B21" s="96">
        <f>(IFERROR(SUMIF(Sheet4!G$2:G$201,Optionchain4!H21,Sheet4!A$2:$A$201),"")*$D$4/100000)</f>
        <v>1.6437999999999999</v>
      </c>
      <c r="C21" s="96">
        <f>(IFERROR(SUMIF(Sheet4!G$2:G$203,Optionchain4!H21,Sheet4!$B$2:B$203),"")*$D$4/100000)</f>
        <v>0</v>
      </c>
      <c r="D21" s="96">
        <f>(IFERROR(SUMIF(Sheet4!G$2:G$201,Optionchain4!H21,Sheet4!$C$2:C$201),"")*$D$4/100000)</f>
        <v>53.403799999999997</v>
      </c>
      <c r="E21" s="98">
        <f>(IFERROR(SUMIF(Sheet4!G$2:G$201,Optionchain4!H21,Sheet4!$D$2:D$201),""))</f>
        <v>13.3246</v>
      </c>
      <c r="F21" s="98">
        <f>(IFERROR(SUMIF(Sheet4!G$2:G$201,Optionchain4!H21,Sheet4!$E$2:E$201),""))</f>
        <v>355.05</v>
      </c>
      <c r="G21" s="98">
        <f>(IFERROR(SUMIF(Sheet4!G$2:G$201,Optionchain4!H21,Sheet4!$F$2:F$201),""))</f>
        <v>51.3</v>
      </c>
      <c r="H21" s="99">
        <f t="shared" si="5"/>
        <v>75200</v>
      </c>
      <c r="I21" s="98">
        <f>(IFERROR(SUMIF(Sheet4!G$2:G$201,Optionchain4!H21,Sheet4!H$2:$H$201),""))</f>
        <v>-98.95</v>
      </c>
      <c r="J21" s="98">
        <f>(IFERROR(SUMIF(Sheet4!G$2:G$201,Optionchain4!H21,Sheet4!I$2:$I$201),""))</f>
        <v>542.6</v>
      </c>
      <c r="K21" s="98">
        <f>(IFERROR(SUMIF(Sheet4!G$2:G$201,Optionchain4!H21,Sheet4!J$2:$J$201),""))</f>
        <v>9.7689000000000004</v>
      </c>
      <c r="L21" s="96">
        <f>(IFERROR(SUMIF(Sheet4!G$2:G$201,Optionchain4!H21,Sheet4!K$2:$K$201),"")*$D$4/100000)</f>
        <v>4.8064</v>
      </c>
      <c r="M21" s="96">
        <f>(IFERROR(SUMIF(Sheet4!G$2:G$203,Optionchain4!H21,Sheet4!$L$2:L$203),"")*$D$4/100000)</f>
        <v>0</v>
      </c>
      <c r="N21" s="96">
        <f>(IFERROR(SUMIF(Sheet4!G$2:G$201,Optionchain4!H21,Sheet4!$M$2:M$201),"")*$D$4/100000)</f>
        <v>0.60219999999999996</v>
      </c>
      <c r="O21" s="94" t="str">
        <f t="shared" si="1"/>
        <v>-</v>
      </c>
      <c r="P21" s="67">
        <f t="shared" si="2"/>
        <v>0.36634627083586813</v>
      </c>
      <c r="Q21" s="80"/>
      <c r="R21" s="81">
        <v>24000</v>
      </c>
      <c r="S21" s="81">
        <v>127</v>
      </c>
      <c r="T21" s="81">
        <v>24050</v>
      </c>
      <c r="U21" s="81">
        <v>123.19999999999999</v>
      </c>
      <c r="V21" s="67">
        <f t="shared" si="3"/>
        <v>9.0001086065036581E-2</v>
      </c>
      <c r="X21" s="153" t="str">
        <f>heatmap!A7</f>
        <v>NIFTY FMCG</v>
      </c>
      <c r="Y21" s="153">
        <f>heatmap!B7</f>
        <v>45053.75</v>
      </c>
      <c r="Z21" s="85">
        <f>heatmap!C7</f>
        <v>-0.28999999999999998</v>
      </c>
    </row>
    <row r="22" spans="1:26" ht="24.95" customHeight="1" thickBot="1" x14ac:dyDescent="0.4">
      <c r="A22" s="93" t="str">
        <f t="shared" si="0"/>
        <v>-</v>
      </c>
      <c r="B22" s="96">
        <f>(IFERROR(SUMIF(Sheet4!G$2:G$201,Optionchain4!H22,Sheet4!A$2:$A$201),"")*$D$4/100000)</f>
        <v>1.1294</v>
      </c>
      <c r="C22" s="96">
        <f>(IFERROR(SUMIF(Sheet4!G$2:G$203,Optionchain4!H22,Sheet4!$B$2:B$203),"")*$D$4/100000)</f>
        <v>0</v>
      </c>
      <c r="D22" s="96">
        <f>(IFERROR(SUMIF(Sheet4!G$2:G$201,Optionchain4!H22,Sheet4!$C$2:C$201),"")*$D$4/100000)</f>
        <v>49.925400000000003</v>
      </c>
      <c r="E22" s="98">
        <f>(IFERROR(SUMIF(Sheet4!G$2:G$201,Optionchain4!H22,Sheet4!$D$2:D$201),""))</f>
        <v>13.1881</v>
      </c>
      <c r="F22" s="98">
        <f>(IFERROR(SUMIF(Sheet4!G$2:G$201,Optionchain4!H22,Sheet4!$E$2:E$201),""))</f>
        <v>310.10000000000002</v>
      </c>
      <c r="G22" s="98">
        <f>(IFERROR(SUMIF(Sheet4!G$2:G$201,Optionchain4!H22,Sheet4!$F$2:F$201),""))</f>
        <v>46.9</v>
      </c>
      <c r="H22" s="99">
        <f t="shared" si="5"/>
        <v>75300</v>
      </c>
      <c r="I22" s="98">
        <f>(IFERROR(SUMIF(Sheet4!G$2:G$201,Optionchain4!H22,Sheet4!H$2:$H$201),""))</f>
        <v>-102.45</v>
      </c>
      <c r="J22" s="98">
        <f>(IFERROR(SUMIF(Sheet4!G$2:G$201,Optionchain4!H22,Sheet4!I$2:$I$201),""))</f>
        <v>598.65</v>
      </c>
      <c r="K22" s="98">
        <f>(IFERROR(SUMIF(Sheet4!G$2:G$201,Optionchain4!H22,Sheet4!J$2:$J$201),""))</f>
        <v>9.4176000000000002</v>
      </c>
      <c r="L22" s="96">
        <f>(IFERROR(SUMIF(Sheet4!G$2:G$201,Optionchain4!H22,Sheet4!K$2:$K$201),"")*$D$4/100000)</f>
        <v>2.7164000000000001</v>
      </c>
      <c r="M22" s="96">
        <f>(IFERROR(SUMIF(Sheet4!G$2:G$203,Optionchain4!H22,Sheet4!$L$2:L$203),"")*$D$4/100000)</f>
        <v>0</v>
      </c>
      <c r="N22" s="96">
        <f>(IFERROR(SUMIF(Sheet4!G$2:G$201,Optionchain4!H22,Sheet4!$M$2:M$201),"")*$D$4/100000)</f>
        <v>0.31019999999999998</v>
      </c>
      <c r="O22" s="94" t="str">
        <f t="shared" si="1"/>
        <v>-</v>
      </c>
      <c r="P22" s="67">
        <f t="shared" si="2"/>
        <v>0.27465911103240659</v>
      </c>
      <c r="Q22" s="80"/>
      <c r="R22" s="81">
        <v>23950</v>
      </c>
      <c r="S22" s="81">
        <v>161.75</v>
      </c>
      <c r="T22" s="81">
        <v>24100</v>
      </c>
      <c r="U22" s="81">
        <v>131.15</v>
      </c>
      <c r="V22" s="67">
        <f t="shared" si="3"/>
        <v>5.4409178494313516E-2</v>
      </c>
      <c r="X22" s="153" t="str">
        <f>heatmap!A8</f>
        <v>NIFTY IT</v>
      </c>
      <c r="Y22" s="153">
        <f>heatmap!B8</f>
        <v>28921.5</v>
      </c>
      <c r="Z22" s="85">
        <f>heatmap!C8</f>
        <v>0.11</v>
      </c>
    </row>
    <row r="23" spans="1:26" ht="24.95" customHeight="1" thickBot="1" x14ac:dyDescent="0.4">
      <c r="A23" s="93" t="str">
        <f t="shared" si="0"/>
        <v>-</v>
      </c>
      <c r="B23" s="96">
        <f>(IFERROR(SUMIF(Sheet4!G$2:G$201,Optionchain4!H23,Sheet4!A$2:$A$201),"")*$D$4/100000)</f>
        <v>0.98440000000000005</v>
      </c>
      <c r="C23" s="96">
        <f>(IFERROR(SUMIF(Sheet4!G$2:G$203,Optionchain4!H23,Sheet4!$B$2:B$203),"")*$D$4/100000)</f>
        <v>0</v>
      </c>
      <c r="D23" s="96">
        <f>(IFERROR(SUMIF(Sheet4!G$2:G$201,Optionchain4!H23,Sheet4!$C$2:C$201),"")*$D$4/100000)</f>
        <v>42.013399999999997</v>
      </c>
      <c r="E23" s="98">
        <f>(IFERROR(SUMIF(Sheet4!G$2:G$201,Optionchain4!H23,Sheet4!$D$2:D$201),""))</f>
        <v>12.9582</v>
      </c>
      <c r="F23" s="98">
        <f>(IFERROR(SUMIF(Sheet4!G$2:G$201,Optionchain4!H23,Sheet4!$E$2:E$201),""))</f>
        <v>272.3</v>
      </c>
      <c r="G23" s="98">
        <f>(IFERROR(SUMIF(Sheet4!G$2:G$201,Optionchain4!H23,Sheet4!$F$2:F$201),""))</f>
        <v>38.299999999999997</v>
      </c>
      <c r="H23" s="99">
        <f t="shared" si="5"/>
        <v>75400</v>
      </c>
      <c r="I23" s="98">
        <f>(IFERROR(SUMIF(Sheet4!G$2:G$201,Optionchain4!H23,Sheet4!H$2:$H$201),""))</f>
        <v>-116.35</v>
      </c>
      <c r="J23" s="98">
        <f>(IFERROR(SUMIF(Sheet4!G$2:G$201,Optionchain4!H23,Sheet4!I$2:$I$201),""))</f>
        <v>666.1</v>
      </c>
      <c r="K23" s="98">
        <f>(IFERROR(SUMIF(Sheet4!G$2:G$201,Optionchain4!H23,Sheet4!J$2:$J$201),""))</f>
        <v>9.2798999999999996</v>
      </c>
      <c r="L23" s="96">
        <f>(IFERROR(SUMIF(Sheet4!G$2:G$201,Optionchain4!H23,Sheet4!K$2:$K$201),"")*$D$4/100000)</f>
        <v>1.1732</v>
      </c>
      <c r="M23" s="96">
        <f>(IFERROR(SUMIF(Sheet4!G$2:G$203,Optionchain4!H23,Sheet4!$L$2:L$203),"")*$D$4/100000)</f>
        <v>0</v>
      </c>
      <c r="N23" s="96">
        <f>(IFERROR(SUMIF(Sheet4!G$2:G$201,Optionchain4!H23,Sheet4!$M$2:M$201),"")*$D$4/100000)</f>
        <v>0.1658</v>
      </c>
      <c r="O23" s="94" t="str">
        <f t="shared" si="1"/>
        <v>-</v>
      </c>
      <c r="P23" s="67">
        <f t="shared" si="2"/>
        <v>0.16842746850873627</v>
      </c>
      <c r="Q23" s="80"/>
      <c r="R23" s="81">
        <v>23900</v>
      </c>
      <c r="S23" s="81">
        <v>176.6</v>
      </c>
      <c r="T23" s="81">
        <v>24150</v>
      </c>
      <c r="U23" s="81">
        <v>153.5</v>
      </c>
      <c r="V23" s="67">
        <f t="shared" si="3"/>
        <v>2.7924424112307028E-2</v>
      </c>
      <c r="X23" s="153" t="str">
        <f>heatmap!A9</f>
        <v>NIFTY MEDIA</v>
      </c>
      <c r="Y23" s="153">
        <f>heatmap!B9</f>
        <v>1537.2</v>
      </c>
      <c r="Z23" s="85">
        <f>heatmap!C9</f>
        <v>0.16</v>
      </c>
    </row>
    <row r="24" spans="1:26" ht="24.95" customHeight="1" thickBot="1" x14ac:dyDescent="0.4">
      <c r="A24" s="93" t="str">
        <f t="shared" si="0"/>
        <v>-</v>
      </c>
      <c r="B24" s="96">
        <f>(IFERROR(SUMIF(Sheet4!G$2:G$201,Optionchain4!H24,Sheet4!A$2:$A$201),"")*$D$4/100000)</f>
        <v>5.2102000000000004</v>
      </c>
      <c r="C24" s="96">
        <f>(IFERROR(SUMIF(Sheet4!G$2:G$203,Optionchain4!H24,Sheet4!$B$2:B$203),"")*$D$4/100000)</f>
        <v>0</v>
      </c>
      <c r="D24" s="96">
        <f>(IFERROR(SUMIF(Sheet4!G$2:G$201,Optionchain4!H24,Sheet4!$C$2:C$201),"")*$D$4/100000)</f>
        <v>105.0008</v>
      </c>
      <c r="E24" s="98">
        <f>(IFERROR(SUMIF(Sheet4!G$2:G$201,Optionchain4!H24,Sheet4!$D$2:D$201),""))</f>
        <v>12.819599999999999</v>
      </c>
      <c r="F24" s="98">
        <f>(IFERROR(SUMIF(Sheet4!G$2:G$201,Optionchain4!H24,Sheet4!$E$2:E$201),""))</f>
        <v>232.25</v>
      </c>
      <c r="G24" s="98">
        <f>(IFERROR(SUMIF(Sheet4!G$2:G$201,Optionchain4!H24,Sheet4!$F$2:F$201),""))</f>
        <v>30.2</v>
      </c>
      <c r="H24" s="99">
        <f>H23+$E$4</f>
        <v>75500</v>
      </c>
      <c r="I24" s="98">
        <f>(IFERROR(SUMIF(Sheet4!G$2:G$201,Optionchain4!H24,Sheet4!H$2:$H$201),""))</f>
        <v>-124.15</v>
      </c>
      <c r="J24" s="98">
        <f>(IFERROR(SUMIF(Sheet4!G$2:G$201,Optionchain4!H24,Sheet4!I$2:$I$201),""))</f>
        <v>727.9</v>
      </c>
      <c r="K24" s="98">
        <f>(IFERROR(SUMIF(Sheet4!G$2:G$201,Optionchain4!H24,Sheet4!J$2:$J$201),""))</f>
        <v>8.8722999999999992</v>
      </c>
      <c r="L24" s="96">
        <f>(IFERROR(SUMIF(Sheet4!G$2:G$201,Optionchain4!H24,Sheet4!K$2:$K$201),"")*$D$4/100000)</f>
        <v>3.2519999999999998</v>
      </c>
      <c r="M24" s="96">
        <f>(IFERROR(SUMIF(Sheet4!G$2:G$203,Optionchain4!H24,Sheet4!$L$2:L$203),"")*$D$4/100000)</f>
        <v>0</v>
      </c>
      <c r="N24" s="96">
        <f>(IFERROR(SUMIF(Sheet4!G$2:G$201,Optionchain4!H24,Sheet4!$M$2:M$201),"")*$D$4/100000)</f>
        <v>1.1437999999999999</v>
      </c>
      <c r="O24" s="94" t="str">
        <f t="shared" si="1"/>
        <v>-</v>
      </c>
      <c r="P24" s="67">
        <f t="shared" si="2"/>
        <v>0.21953092011822958</v>
      </c>
      <c r="Q24" s="80"/>
      <c r="R24" s="80"/>
      <c r="S24" s="80"/>
      <c r="T24" s="80"/>
      <c r="U24" s="80"/>
      <c r="V24" s="67">
        <f t="shared" si="3"/>
        <v>3.097119260043733E-2</v>
      </c>
      <c r="X24" s="153" t="str">
        <f>heatmap!A10</f>
        <v>NIFTY METAL</v>
      </c>
      <c r="Y24" s="153">
        <f>heatmap!B10</f>
        <v>12999.05</v>
      </c>
      <c r="Z24" s="85">
        <f>heatmap!C10</f>
        <v>-2.2999999999999998</v>
      </c>
    </row>
    <row r="25" spans="1:26" ht="24.95" customHeight="1" thickBot="1" x14ac:dyDescent="0.4">
      <c r="A25" s="93" t="str">
        <f t="shared" si="0"/>
        <v>-</v>
      </c>
      <c r="B25" s="96">
        <f>(IFERROR(SUMIF(Sheet4!G$2:G$201,Optionchain4!H25,Sheet4!A$2:$A$201),"")*$D$4/100000)</f>
        <v>1.0262</v>
      </c>
      <c r="C25" s="96">
        <f>(IFERROR(SUMIF(Sheet4!G$2:G$203,Optionchain4!H25,Sheet4!$B$2:B$203),"")*$D$4/100000)</f>
        <v>0</v>
      </c>
      <c r="D25" s="96">
        <f>(IFERROR(SUMIF(Sheet4!G$2:G$201,Optionchain4!H25,Sheet4!$C$2:C$201),"")*$D$4/100000)</f>
        <v>36.464599999999997</v>
      </c>
      <c r="E25" s="98">
        <f>(IFERROR(SUMIF(Sheet4!G$2:G$201,Optionchain4!H25,Sheet4!$D$2:D$201),""))</f>
        <v>12.7395</v>
      </c>
      <c r="F25" s="98">
        <f>(IFERROR(SUMIF(Sheet4!G$2:G$201,Optionchain4!H25,Sheet4!$E$2:E$201),""))</f>
        <v>202.35</v>
      </c>
      <c r="G25" s="98">
        <f>(IFERROR(SUMIF(Sheet4!G$2:G$201,Optionchain4!H25,Sheet4!$F$2:F$201),""))</f>
        <v>27.4</v>
      </c>
      <c r="H25" s="99">
        <f>H24+$E$4</f>
        <v>75600</v>
      </c>
      <c r="I25" s="98">
        <f>(IFERROR(SUMIF(Sheet4!G$2:G$201,Optionchain4!H25,Sheet4!H$2:$H$201),""))</f>
        <v>-81.95</v>
      </c>
      <c r="J25" s="98">
        <f>(IFERROR(SUMIF(Sheet4!G$2:G$201,Optionchain4!H25,Sheet4!I$2:$I$201),""))</f>
        <v>823.7</v>
      </c>
      <c r="K25" s="98">
        <f>(IFERROR(SUMIF(Sheet4!G$2:G$201,Optionchain4!H25,Sheet4!J$2:$J$201),""))</f>
        <v>7.8718000000000004</v>
      </c>
      <c r="L25" s="96">
        <f>(IFERROR(SUMIF(Sheet4!G$2:G$201,Optionchain4!H25,Sheet4!K$2:$K$201),"")*$D$4/100000)</f>
        <v>0.75960000000000005</v>
      </c>
      <c r="M25" s="96">
        <f>(IFERROR(SUMIF(Sheet4!G$2:G$203,Optionchain4!H25,Sheet4!$L$2:L$203),"")*$D$4/100000)</f>
        <v>0</v>
      </c>
      <c r="N25" s="96">
        <f>(IFERROR(SUMIF(Sheet4!G$2:G$201,Optionchain4!H25,Sheet4!$M$2:M$201),"")*$D$4/100000)</f>
        <v>0.1148</v>
      </c>
      <c r="O25" s="94" t="str">
        <f t="shared" si="1"/>
        <v>-</v>
      </c>
      <c r="P25" s="67">
        <f t="shared" si="2"/>
        <v>0.11186903137789904</v>
      </c>
      <c r="Q25" s="82"/>
      <c r="R25" s="82"/>
      <c r="S25" s="82"/>
      <c r="T25" s="82"/>
      <c r="U25" s="82"/>
      <c r="V25" s="67">
        <f t="shared" si="3"/>
        <v>2.0831162277935314E-2</v>
      </c>
      <c r="X25" s="153" t="str">
        <f>heatmap!A11</f>
        <v>NIFTY PHARMA</v>
      </c>
      <c r="Y25" s="153">
        <f>heatmap!B11</f>
        <v>26532.400000000001</v>
      </c>
      <c r="Z25" s="85">
        <f>heatmap!C11</f>
        <v>-0.09</v>
      </c>
    </row>
    <row r="26" spans="1:26" ht="24.95" customHeight="1" thickBot="1" x14ac:dyDescent="0.4">
      <c r="A26" s="93" t="str">
        <f t="shared" si="0"/>
        <v>-</v>
      </c>
      <c r="B26" s="96">
        <f>(IFERROR(SUMIF(Sheet4!G$2:G$201,Optionchain4!H26,Sheet4!A$2:$A$201),"")*$D$4/100000)</f>
        <v>1.4878</v>
      </c>
      <c r="C26" s="96">
        <f>(IFERROR(SUMIF(Sheet4!G$2:G$203,Optionchain4!H26,Sheet4!$B$2:B$203),"")*$D$4/100000)</f>
        <v>0</v>
      </c>
      <c r="D26" s="96">
        <f>(IFERROR(SUMIF(Sheet4!G$2:G$201,Optionchain4!H26,Sheet4!$C$2:C$201),"")*$D$4/100000)</f>
        <v>40.937800000000003</v>
      </c>
      <c r="E26" s="98">
        <f>(IFERROR(SUMIF(Sheet4!G$2:G$201,Optionchain4!H26,Sheet4!$D$2:D$201),""))</f>
        <v>12.6471</v>
      </c>
      <c r="F26" s="98">
        <f>(IFERROR(SUMIF(Sheet4!G$2:G$201,Optionchain4!H26,Sheet4!$E$2:E$201),""))</f>
        <v>179.9</v>
      </c>
      <c r="G26" s="98">
        <f>(IFERROR(SUMIF(Sheet4!G$2:G$201,Optionchain4!H26,Sheet4!$F$2:F$201),""))</f>
        <v>29.7</v>
      </c>
      <c r="H26" s="99">
        <f>H25+$E$4</f>
        <v>75700</v>
      </c>
      <c r="I26" s="98">
        <f>(IFERROR(SUMIF(Sheet4!G$2:G$201,Optionchain4!H26,Sheet4!H$2:$H$201),""))</f>
        <v>-118.8</v>
      </c>
      <c r="J26" s="98">
        <f>(IFERROR(SUMIF(Sheet4!G$2:G$201,Optionchain4!H26,Sheet4!I$2:$I$201),""))</f>
        <v>891.85</v>
      </c>
      <c r="K26" s="98">
        <f>(IFERROR(SUMIF(Sheet4!G$2:G$201,Optionchain4!H26,Sheet4!J$2:$J$201),""))</f>
        <v>7.9668999999999999</v>
      </c>
      <c r="L26" s="96">
        <f>(IFERROR(SUMIF(Sheet4!G$2:G$201,Optionchain4!H26,Sheet4!K$2:$K$201),"")*$D$4/100000)</f>
        <v>0.2944</v>
      </c>
      <c r="M26" s="96">
        <f>(IFERROR(SUMIF(Sheet4!G$2:G$203,Optionchain4!H26,Sheet4!$L$2:L$203),"")*$D$4/100000)</f>
        <v>0</v>
      </c>
      <c r="N26" s="96">
        <f>(IFERROR(SUMIF(Sheet4!G$2:G$201,Optionchain4!H26,Sheet4!$M$2:M$201),"")*$D$4/100000)</f>
        <v>9.1399999999999995E-2</v>
      </c>
      <c r="O26" s="94" t="str">
        <f t="shared" si="1"/>
        <v>-</v>
      </c>
      <c r="P26" s="67">
        <f t="shared" si="2"/>
        <v>6.1432988304879685E-2</v>
      </c>
      <c r="Q26" s="83" t="s">
        <v>74</v>
      </c>
      <c r="R26" s="82"/>
      <c r="S26" s="82"/>
      <c r="T26" s="82"/>
      <c r="U26" s="82"/>
      <c r="V26" s="67">
        <f t="shared" si="3"/>
        <v>7.1913976813605023E-3</v>
      </c>
      <c r="X26" s="153" t="str">
        <f>heatmap!A12</f>
        <v>NIFTY PSU BANK</v>
      </c>
      <c r="Y26" s="153">
        <f>heatmap!B12</f>
        <v>8349.9</v>
      </c>
      <c r="Z26" s="85">
        <f>heatmap!C12</f>
        <v>-0.62</v>
      </c>
    </row>
    <row r="27" spans="1:26" ht="24.95" customHeight="1" thickBot="1" x14ac:dyDescent="0.4">
      <c r="A27" s="93" t="str">
        <f t="shared" si="0"/>
        <v>-</v>
      </c>
      <c r="B27" s="96">
        <f>(IFERROR(SUMIF(Sheet4!G$2:G$201,Optionchain4!H27,Sheet4!A$2:$A$201),"")*$D$4/100000)</f>
        <v>1.635</v>
      </c>
      <c r="C27" s="96">
        <f>(IFERROR(SUMIF(Sheet4!G$2:G$203,Optionchain4!H27,Sheet4!$B$2:B$203),"")*$D$4/100000)</f>
        <v>0</v>
      </c>
      <c r="D27" s="96">
        <f>(IFERROR(SUMIF(Sheet4!G$2:G$201,Optionchain4!H27,Sheet4!$C$2:C$201),"")*$D$4/100000)</f>
        <v>44.041800000000002</v>
      </c>
      <c r="E27" s="98">
        <f>(IFERROR(SUMIF(Sheet4!G$2:G$201,Optionchain4!H27,Sheet4!$D$2:D$201),""))</f>
        <v>12.4786</v>
      </c>
      <c r="F27" s="98">
        <f>(IFERROR(SUMIF(Sheet4!G$2:G$201,Optionchain4!H27,Sheet4!$E$2:E$201),""))</f>
        <v>144.80000000000001</v>
      </c>
      <c r="G27" s="98">
        <f>(IFERROR(SUMIF(Sheet4!G$2:G$201,Optionchain4!H27,Sheet4!$F$2:F$201),""))</f>
        <v>12.05</v>
      </c>
      <c r="H27" s="99">
        <f>H26+$E$4</f>
        <v>75800</v>
      </c>
      <c r="I27" s="98">
        <f>(IFERROR(SUMIF(Sheet4!G$2:G$201,Optionchain4!H27,Sheet4!H$2:$H$201),""))</f>
        <v>-112.7</v>
      </c>
      <c r="J27" s="98">
        <f>(IFERROR(SUMIF(Sheet4!G$2:G$201,Optionchain4!H27,Sheet4!I$2:$I$201),""))</f>
        <v>956.6</v>
      </c>
      <c r="K27" s="98">
        <f>(IFERROR(SUMIF(Sheet4!G$2:G$201,Optionchain4!H27,Sheet4!J$2:$J$201),""))</f>
        <v>7.1852</v>
      </c>
      <c r="L27" s="96">
        <f>(IFERROR(SUMIF(Sheet4!G$2:G$201,Optionchain4!H27,Sheet4!K$2:$K$201),"")*$D$4/100000)</f>
        <v>0.30459999999999998</v>
      </c>
      <c r="M27" s="96">
        <f>(IFERROR(SUMIF(Sheet4!G$2:G$203,Optionchain4!H27,Sheet4!$L$2:L$203),"")*$D$4/100000)</f>
        <v>0</v>
      </c>
      <c r="N27" s="96">
        <f>(IFERROR(SUMIF(Sheet4!G$2:G$201,Optionchain4!H27,Sheet4!$M$2:M$201),"")*$D$4/100000)</f>
        <v>0.1086</v>
      </c>
      <c r="O27" s="94" t="str">
        <f t="shared" si="1"/>
        <v>-</v>
      </c>
      <c r="P27" s="67">
        <f t="shared" si="2"/>
        <v>6.6422018348623851E-2</v>
      </c>
      <c r="Q27" s="82"/>
      <c r="R27" s="82"/>
      <c r="S27" s="82"/>
      <c r="T27" s="82"/>
      <c r="U27" s="82"/>
      <c r="V27" s="67">
        <f t="shared" si="3"/>
        <v>6.9161569236498048E-3</v>
      </c>
      <c r="X27" s="153" t="str">
        <f>heatmap!A13</f>
        <v>NIFTY REALTY</v>
      </c>
      <c r="Y27" s="153">
        <f>heatmap!B13</f>
        <v>848.5</v>
      </c>
      <c r="Z27" s="85">
        <f>heatmap!C13</f>
        <v>-2.7</v>
      </c>
    </row>
    <row r="28" spans="1:26" ht="24.95" customHeight="1" x14ac:dyDescent="0.35">
      <c r="A28" s="54" t="s">
        <v>75</v>
      </c>
      <c r="B28" s="96">
        <f>SUM(B8:B27)</f>
        <v>39.966999999999999</v>
      </c>
      <c r="C28" s="96">
        <f>SUM(C8:C27)</f>
        <v>0</v>
      </c>
      <c r="D28" s="96">
        <f>SUM(D8:D27)</f>
        <v>1309.182</v>
      </c>
      <c r="E28" s="98">
        <f>AVERAGE(E15:E19)</f>
        <v>14.22026</v>
      </c>
      <c r="F28" s="100"/>
      <c r="G28" s="98"/>
      <c r="H28" s="101" t="s">
        <v>76</v>
      </c>
      <c r="I28" s="102"/>
      <c r="J28" s="102"/>
      <c r="K28" s="98">
        <f>AVERAGE(K15:K19)</f>
        <v>10.713519999999999</v>
      </c>
      <c r="L28" s="96">
        <f>SUM(L8:L27)</f>
        <v>919.46680000000015</v>
      </c>
      <c r="M28" s="96">
        <f>SUM(M8:M27)</f>
        <v>0</v>
      </c>
      <c r="N28" s="96">
        <f>SUM(N8:N27)</f>
        <v>49.773400000000002</v>
      </c>
      <c r="O28" s="55"/>
      <c r="P28" s="84"/>
      <c r="Q28" s="85"/>
      <c r="R28" s="85"/>
      <c r="S28" s="85"/>
      <c r="T28" s="85"/>
      <c r="U28" s="85"/>
      <c r="V28" s="85"/>
      <c r="X28" s="153" t="str">
        <f>heatmap!A14</f>
        <v>NIFTY PVT BANK</v>
      </c>
      <c r="Y28" s="153">
        <f>heatmap!B14</f>
        <v>27436</v>
      </c>
      <c r="Z28" s="85">
        <f>heatmap!C14</f>
        <v>0.48</v>
      </c>
    </row>
    <row r="29" spans="1:26" ht="24.95" customHeight="1" x14ac:dyDescent="0.3">
      <c r="F29" s="120"/>
      <c r="G29" s="120"/>
      <c r="H29" s="120"/>
      <c r="I29" s="121"/>
      <c r="J29" s="120"/>
      <c r="K29" s="120"/>
      <c r="X29" s="153" t="str">
        <f>heatmap!A15</f>
        <v>NIFTY HEALTHCARE</v>
      </c>
      <c r="Y29" s="153">
        <f>heatmap!B15</f>
        <v>16492.099999999999</v>
      </c>
      <c r="Z29" s="85">
        <f>heatmap!C15</f>
        <v>-0.16</v>
      </c>
    </row>
    <row r="30" spans="1:26" ht="24.95" customHeight="1" x14ac:dyDescent="0.3">
      <c r="F30" s="120"/>
      <c r="G30" s="120"/>
      <c r="H30" s="120"/>
      <c r="I30" s="122"/>
      <c r="J30" s="120"/>
      <c r="K30" s="120"/>
      <c r="X30" s="153" t="str">
        <f>heatmap!A16</f>
        <v>NIFTY CONSR DURBL</v>
      </c>
      <c r="Y30" s="153">
        <f>heatmap!B16</f>
        <v>38900.800000000003</v>
      </c>
      <c r="Z30" s="85">
        <f>heatmap!C16</f>
        <v>-0.3</v>
      </c>
    </row>
    <row r="31" spans="1:26" ht="24.95" customHeight="1" x14ac:dyDescent="0.3">
      <c r="F31" s="120"/>
      <c r="G31" s="120"/>
      <c r="H31" s="191"/>
      <c r="I31" s="191"/>
      <c r="J31" s="120"/>
      <c r="K31" s="123"/>
      <c r="N31">
        <f>N28*D4</f>
        <v>995.46800000000007</v>
      </c>
      <c r="X31" s="153" t="str">
        <f>heatmap!A17</f>
        <v>NIFTY OIL AND GAS</v>
      </c>
      <c r="Y31" s="153">
        <f>heatmap!B17</f>
        <v>10937</v>
      </c>
      <c r="Z31" s="85">
        <f>heatmap!C17</f>
        <v>-0.84</v>
      </c>
    </row>
    <row r="32" spans="1:26" ht="24.95" customHeight="1" x14ac:dyDescent="0.3">
      <c r="F32" s="120"/>
      <c r="G32" s="120"/>
      <c r="H32" s="191"/>
      <c r="I32" s="191"/>
      <c r="J32" s="120"/>
      <c r="K32" s="120"/>
      <c r="X32" s="153" t="str">
        <f>heatmap!A18</f>
        <v>NIFTY MIDSML HLTH</v>
      </c>
      <c r="Y32" s="153">
        <f>heatmap!B18</f>
        <v>52262.75</v>
      </c>
      <c r="Z32" s="85">
        <f>heatmap!C18</f>
        <v>-0.06</v>
      </c>
    </row>
    <row r="33" spans="6:26" ht="24.95" customHeight="1" x14ac:dyDescent="0.3">
      <c r="F33" s="120"/>
      <c r="G33" s="120"/>
      <c r="H33" s="191"/>
      <c r="I33" s="191"/>
      <c r="J33" s="120"/>
      <c r="K33" s="120"/>
      <c r="X33" s="153" t="str">
        <f>heatmap!A19</f>
        <v>NIFTY CHEMICALS</v>
      </c>
      <c r="Y33" s="153">
        <f>heatmap!B19</f>
        <v>29782</v>
      </c>
      <c r="Z33" s="85">
        <f>heatmap!C19</f>
        <v>-1.02</v>
      </c>
    </row>
    <row r="34" spans="6:26" ht="24.95" customHeight="1" x14ac:dyDescent="0.3">
      <c r="F34" s="120"/>
      <c r="G34" s="120"/>
      <c r="H34" s="191"/>
      <c r="I34" s="191"/>
      <c r="J34" s="120"/>
      <c r="K34" s="120"/>
      <c r="X34" s="153" t="str">
        <f>heatmap!A20</f>
        <v>NIFTY500 HEALTH</v>
      </c>
      <c r="Y34" s="153">
        <f>heatmap!B20</f>
        <v>21656.1</v>
      </c>
      <c r="Z34" s="85">
        <f>heatmap!C20</f>
        <v>-0.18</v>
      </c>
    </row>
    <row r="35" spans="6:26" ht="24.95" customHeight="1" x14ac:dyDescent="0.3">
      <c r="F35" s="120"/>
      <c r="G35" s="120"/>
      <c r="H35" s="191"/>
      <c r="I35" s="191"/>
      <c r="J35" s="120"/>
      <c r="K35" s="124"/>
      <c r="X35" s="153" t="str">
        <f>heatmap!A21</f>
        <v>NIFTY FINSEREXBNK</v>
      </c>
      <c r="Y35" s="153">
        <f>heatmap!B21</f>
        <v>31646.5</v>
      </c>
      <c r="Z35" s="85">
        <f>heatmap!C21</f>
        <v>-0.11</v>
      </c>
    </row>
    <row r="36" spans="6:26" ht="24.95" customHeight="1" x14ac:dyDescent="0.3">
      <c r="X36" s="153" t="str">
        <f>heatmap!A22</f>
        <v>NIFTY MS FIN SERV</v>
      </c>
      <c r="Y36" s="153">
        <f>heatmap!B22</f>
        <v>22662.25</v>
      </c>
      <c r="Z36" s="85">
        <f>heatmap!C22</f>
        <v>0.44</v>
      </c>
    </row>
    <row r="37" spans="6:26" ht="24.95" customHeight="1" x14ac:dyDescent="0.3">
      <c r="X37" s="153" t="str">
        <f>heatmap!A23</f>
        <v>NIFTY MS IT TELCM</v>
      </c>
      <c r="Y37" s="153">
        <f>heatmap!B23</f>
        <v>9959.2000000000007</v>
      </c>
      <c r="Z37" s="85">
        <f>heatmap!C23</f>
        <v>0.56000000000000005</v>
      </c>
    </row>
    <row r="38" spans="6:26" ht="24.95" customHeight="1" x14ac:dyDescent="0.3">
      <c r="X38" s="153" t="str">
        <f>heatmap!A24</f>
        <v>NIFTY CEMENT</v>
      </c>
      <c r="Y38" s="153">
        <f>heatmap!B24</f>
        <v>14191.85</v>
      </c>
      <c r="Z38" s="85">
        <f>heatmap!C24</f>
        <v>-0.7</v>
      </c>
    </row>
    <row r="39" spans="6:26" ht="24.95" customHeight="1" x14ac:dyDescent="0.3">
      <c r="X39" s="153" t="str">
        <f>heatmap!A25</f>
        <v>NIFTY REITS REALTY</v>
      </c>
      <c r="Y39" s="153">
        <f>heatmap!B25</f>
        <v>1887.05</v>
      </c>
      <c r="Z39" s="85">
        <f>heatmap!C25</f>
        <v>-1.26</v>
      </c>
    </row>
  </sheetData>
  <mergeCells count="10">
    <mergeCell ref="H31:I32"/>
    <mergeCell ref="H33:I35"/>
    <mergeCell ref="R19:S19"/>
    <mergeCell ref="T19:U19"/>
    <mergeCell ref="R8:S8"/>
    <mergeCell ref="T8:U8"/>
    <mergeCell ref="R15:S15"/>
    <mergeCell ref="T15:U15"/>
    <mergeCell ref="R17:S17"/>
    <mergeCell ref="T17:U17"/>
  </mergeCells>
  <conditionalFormatting sqref="A8:A27">
    <cfRule type="containsText" dxfId="13" priority="18" operator="containsText" text="SHORTCOVERING">
      <formula>NOT(ISERROR(SEARCH("SHORTCOVERING",A8)))</formula>
    </cfRule>
    <cfRule type="containsText" dxfId="12" priority="19" operator="containsText" text="FRESHLONG">
      <formula>NOT(ISERROR(SEARCH("FRESHLONG",A8)))</formula>
    </cfRule>
    <cfRule type="containsText" dxfId="11" priority="20" operator="containsText" text="FRESHSHORT">
      <formula>NOT(ISERROR(SEARCH("FRESHSHORT",A8)))</formula>
    </cfRule>
    <cfRule type="containsText" dxfId="10" priority="21" operator="containsText" text="LONGUNWIND">
      <formula>NOT(ISERROR(SEARCH("LONGUNWIND",A8)))</formula>
    </cfRule>
  </conditionalFormatting>
  <conditionalFormatting sqref="B8:B27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{CF4C0D2D-89A2-4C24-9FD4-04578331E867}</x14:id>
        </ext>
      </extLst>
    </cfRule>
  </conditionalFormatting>
  <conditionalFormatting sqref="C8:C27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{ED059B55-93BB-49AD-A49B-724546950812}</x14:id>
        </ext>
      </extLst>
    </cfRule>
  </conditionalFormatting>
  <conditionalFormatting sqref="D8:D27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{3FA691D3-F4EB-436F-88D8-B1629FF6F17F}</x14:id>
        </ext>
      </extLst>
    </cfRule>
  </conditionalFormatting>
  <conditionalFormatting sqref="E8:E27">
    <cfRule type="colorScale" priority="7">
      <colorScale>
        <cfvo type="min"/>
        <cfvo type="max"/>
        <color rgb="FFFCFCFF"/>
        <color rgb="FFF8696B"/>
      </colorScale>
    </cfRule>
  </conditionalFormatting>
  <conditionalFormatting sqref="F8:F27">
    <cfRule type="colorScale" priority="8">
      <colorScale>
        <cfvo type="min"/>
        <cfvo type="max"/>
        <color rgb="FFFCFCFF"/>
        <color rgb="FFF8696B"/>
      </colorScale>
    </cfRule>
  </conditionalFormatting>
  <conditionalFormatting sqref="G8:G27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8:I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:J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8:K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8:L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{30B343CF-4B9B-4751-8300-24518D429596}</x14:id>
        </ext>
      </extLst>
    </cfRule>
  </conditionalFormatting>
  <conditionalFormatting sqref="M8:M2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{E7FB1D40-638A-485B-A098-BA3FC55156B1}</x14:id>
        </ext>
      </extLst>
    </cfRule>
  </conditionalFormatting>
  <conditionalFormatting sqref="N8:N2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{6A7C6457-9DE3-4098-BE26-CFD0E1255E50}</x14:id>
        </ext>
      </extLst>
    </cfRule>
  </conditionalFormatting>
  <conditionalFormatting sqref="O8:O27">
    <cfRule type="containsText" dxfId="9" priority="22" operator="containsText" text="FRESHLONG">
      <formula>NOT(ISERROR(SEARCH("FRESHLONG",O8)))</formula>
    </cfRule>
    <cfRule type="containsText" dxfId="8" priority="23" operator="containsText" text="SHORTCOVERING">
      <formula>NOT(ISERROR(SEARCH("SHORTCOVERING",O8)))</formula>
    </cfRule>
    <cfRule type="containsText" dxfId="7" priority="24" stopIfTrue="1" operator="containsText" text="FRESHSHORT">
      <formula>NOT(ISERROR(SEARCH("FRESHSHORT",O8)))</formula>
    </cfRule>
    <cfRule type="containsText" dxfId="6" priority="25" operator="containsText" text="LONGUNWIND">
      <formula>NOT(ISERROR(SEARCH("LONGUNWIND",O8)))</formula>
    </cfRule>
  </conditionalFormatting>
  <conditionalFormatting sqref="P8:P27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V8:V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Z17:Z3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4C0D2D-89A2-4C24-9FD4-04578331E8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B8:B27</xm:sqref>
        </x14:conditionalFormatting>
        <x14:conditionalFormatting xmlns:xm="http://schemas.microsoft.com/office/excel/2006/main">
          <x14:cfRule type="dataBar" id="{ED059B55-93BB-49AD-A49B-7245469508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C8:C27</xm:sqref>
        </x14:conditionalFormatting>
        <x14:conditionalFormatting xmlns:xm="http://schemas.microsoft.com/office/excel/2006/main">
          <x14:cfRule type="dataBar" id="{3FA691D3-F4EB-436F-88D8-B1629FF6F1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D8:D27</xm:sqref>
        </x14:conditionalFormatting>
        <x14:conditionalFormatting xmlns:xm="http://schemas.microsoft.com/office/excel/2006/main">
          <x14:cfRule type="dataBar" id="{30B343CF-4B9B-4751-8300-24518D4295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L8:L27</xm:sqref>
        </x14:conditionalFormatting>
        <x14:conditionalFormatting xmlns:xm="http://schemas.microsoft.com/office/excel/2006/main">
          <x14:cfRule type="dataBar" id="{E7FB1D40-638A-485B-A098-BA3FC55156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M8:M27</xm:sqref>
        </x14:conditionalFormatting>
        <x14:conditionalFormatting xmlns:xm="http://schemas.microsoft.com/office/excel/2006/main">
          <x14:cfRule type="dataBar" id="{6A7C6457-9DE3-4098-BE26-CFD0E1255E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N8:N27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C7FC-0FBE-41C3-A908-E78F6CD9840E}">
  <dimension ref="K4:N234"/>
  <sheetViews>
    <sheetView workbookViewId="0">
      <selection activeCell="O4" sqref="O4"/>
    </sheetView>
  </sheetViews>
  <sheetFormatPr defaultRowHeight="15" x14ac:dyDescent="0.25"/>
  <cols>
    <col min="14" max="14" width="14.7109375" customWidth="1"/>
  </cols>
  <sheetData>
    <row r="4" spans="11:14" x14ac:dyDescent="0.25">
      <c r="K4" s="139"/>
      <c r="N4" s="150">
        <v>46276</v>
      </c>
    </row>
    <row r="5" spans="11:14" x14ac:dyDescent="0.25">
      <c r="K5" s="139"/>
    </row>
    <row r="6" spans="11:14" x14ac:dyDescent="0.25">
      <c r="K6" s="139"/>
    </row>
    <row r="7" spans="11:14" x14ac:dyDescent="0.25">
      <c r="K7" s="139"/>
    </row>
    <row r="8" spans="11:14" x14ac:dyDescent="0.25">
      <c r="K8" s="139"/>
    </row>
    <row r="9" spans="11:14" x14ac:dyDescent="0.25">
      <c r="K9" s="139"/>
    </row>
    <row r="10" spans="11:14" x14ac:dyDescent="0.25">
      <c r="K10" s="139"/>
    </row>
    <row r="11" spans="11:14" x14ac:dyDescent="0.25">
      <c r="K11" s="139"/>
    </row>
    <row r="12" spans="11:14" x14ac:dyDescent="0.25">
      <c r="K12" s="139"/>
    </row>
    <row r="13" spans="11:14" x14ac:dyDescent="0.25">
      <c r="K13" s="139"/>
    </row>
    <row r="14" spans="11:14" x14ac:dyDescent="0.25">
      <c r="K14" s="139"/>
    </row>
    <row r="15" spans="11:14" x14ac:dyDescent="0.25">
      <c r="K15" s="139"/>
    </row>
    <row r="16" spans="11:14" x14ac:dyDescent="0.25">
      <c r="K16" s="139"/>
    </row>
    <row r="17" spans="11:11" x14ac:dyDescent="0.25">
      <c r="K17" s="139"/>
    </row>
    <row r="18" spans="11:11" x14ac:dyDescent="0.25">
      <c r="K18" s="139"/>
    </row>
    <row r="19" spans="11:11" x14ac:dyDescent="0.25">
      <c r="K19" s="139"/>
    </row>
    <row r="20" spans="11:11" x14ac:dyDescent="0.25">
      <c r="K20" s="139"/>
    </row>
    <row r="21" spans="11:11" x14ac:dyDescent="0.25">
      <c r="K21" s="139"/>
    </row>
    <row r="22" spans="11:11" x14ac:dyDescent="0.25">
      <c r="K22" s="139"/>
    </row>
    <row r="23" spans="11:11" x14ac:dyDescent="0.25">
      <c r="K23" s="139"/>
    </row>
    <row r="24" spans="11:11" x14ac:dyDescent="0.25">
      <c r="K24" s="139"/>
    </row>
    <row r="25" spans="11:11" x14ac:dyDescent="0.25">
      <c r="K25" s="139"/>
    </row>
    <row r="26" spans="11:11" x14ac:dyDescent="0.25">
      <c r="K26" s="139"/>
    </row>
    <row r="27" spans="11:11" x14ac:dyDescent="0.25">
      <c r="K27" s="139"/>
    </row>
    <row r="28" spans="11:11" x14ac:dyDescent="0.25">
      <c r="K28" s="139"/>
    </row>
    <row r="29" spans="11:11" x14ac:dyDescent="0.25">
      <c r="K29" s="139"/>
    </row>
    <row r="30" spans="11:11" x14ac:dyDescent="0.25">
      <c r="K30" s="139"/>
    </row>
    <row r="31" spans="11:11" x14ac:dyDescent="0.25">
      <c r="K31" s="139"/>
    </row>
    <row r="32" spans="11:11" x14ac:dyDescent="0.25">
      <c r="K32" s="139"/>
    </row>
    <row r="33" spans="11:11" x14ac:dyDescent="0.25">
      <c r="K33" s="139"/>
    </row>
    <row r="34" spans="11:11" x14ac:dyDescent="0.25">
      <c r="K34" s="139"/>
    </row>
    <row r="35" spans="11:11" x14ac:dyDescent="0.25">
      <c r="K35" s="139"/>
    </row>
    <row r="36" spans="11:11" x14ac:dyDescent="0.25">
      <c r="K36" s="139"/>
    </row>
    <row r="37" spans="11:11" x14ac:dyDescent="0.25">
      <c r="K37" s="139"/>
    </row>
    <row r="38" spans="11:11" x14ac:dyDescent="0.25">
      <c r="K38" s="139"/>
    </row>
    <row r="39" spans="11:11" x14ac:dyDescent="0.25">
      <c r="K39" s="139"/>
    </row>
    <row r="40" spans="11:11" x14ac:dyDescent="0.25">
      <c r="K40" s="139"/>
    </row>
    <row r="41" spans="11:11" x14ac:dyDescent="0.25">
      <c r="K41" s="139"/>
    </row>
    <row r="42" spans="11:11" x14ac:dyDescent="0.25">
      <c r="K42" s="139"/>
    </row>
    <row r="43" spans="11:11" x14ac:dyDescent="0.25">
      <c r="K43" s="139"/>
    </row>
    <row r="44" spans="11:11" x14ac:dyDescent="0.25">
      <c r="K44" s="139"/>
    </row>
    <row r="45" spans="11:11" x14ac:dyDescent="0.25">
      <c r="K45" s="139"/>
    </row>
    <row r="46" spans="11:11" x14ac:dyDescent="0.25">
      <c r="K46" s="139"/>
    </row>
    <row r="47" spans="11:11" x14ac:dyDescent="0.25">
      <c r="K47" s="139"/>
    </row>
    <row r="48" spans="11:11" x14ac:dyDescent="0.25">
      <c r="K48" s="139"/>
    </row>
    <row r="49" spans="11:11" x14ac:dyDescent="0.25">
      <c r="K49" s="139"/>
    </row>
    <row r="50" spans="11:11" x14ac:dyDescent="0.25">
      <c r="K50" s="139"/>
    </row>
    <row r="51" spans="11:11" x14ac:dyDescent="0.25">
      <c r="K51" s="139"/>
    </row>
    <row r="52" spans="11:11" x14ac:dyDescent="0.25">
      <c r="K52" s="139"/>
    </row>
    <row r="53" spans="11:11" x14ac:dyDescent="0.25">
      <c r="K53" s="139"/>
    </row>
    <row r="54" spans="11:11" x14ac:dyDescent="0.25">
      <c r="K54" s="139"/>
    </row>
    <row r="55" spans="11:11" x14ac:dyDescent="0.25">
      <c r="K55" s="139"/>
    </row>
    <row r="56" spans="11:11" x14ac:dyDescent="0.25">
      <c r="K56" s="139"/>
    </row>
    <row r="57" spans="11:11" x14ac:dyDescent="0.25">
      <c r="K57" s="139"/>
    </row>
    <row r="58" spans="11:11" x14ac:dyDescent="0.25">
      <c r="K58" s="139"/>
    </row>
    <row r="59" spans="11:11" x14ac:dyDescent="0.25">
      <c r="K59" s="139"/>
    </row>
    <row r="60" spans="11:11" x14ac:dyDescent="0.25">
      <c r="K60" s="139"/>
    </row>
    <row r="61" spans="11:11" x14ac:dyDescent="0.25">
      <c r="K61" s="139"/>
    </row>
    <row r="62" spans="11:11" x14ac:dyDescent="0.25">
      <c r="K62" s="139"/>
    </row>
    <row r="63" spans="11:11" x14ac:dyDescent="0.25">
      <c r="K63" s="139"/>
    </row>
    <row r="64" spans="11:11" x14ac:dyDescent="0.25">
      <c r="K64" s="139"/>
    </row>
    <row r="65" spans="11:11" x14ac:dyDescent="0.25">
      <c r="K65" s="139"/>
    </row>
    <row r="66" spans="11:11" x14ac:dyDescent="0.25">
      <c r="K66" s="139"/>
    </row>
    <row r="67" spans="11:11" x14ac:dyDescent="0.25">
      <c r="K67" s="139"/>
    </row>
    <row r="68" spans="11:11" x14ac:dyDescent="0.25">
      <c r="K68" s="139"/>
    </row>
    <row r="69" spans="11:11" x14ac:dyDescent="0.25">
      <c r="K69" s="139"/>
    </row>
    <row r="70" spans="11:11" x14ac:dyDescent="0.25">
      <c r="K70" s="139"/>
    </row>
    <row r="71" spans="11:11" x14ac:dyDescent="0.25">
      <c r="K71" s="139"/>
    </row>
    <row r="72" spans="11:11" x14ac:dyDescent="0.25">
      <c r="K72" s="139"/>
    </row>
    <row r="73" spans="11:11" x14ac:dyDescent="0.25">
      <c r="K73" s="139"/>
    </row>
    <row r="74" spans="11:11" x14ac:dyDescent="0.25">
      <c r="K74" s="139"/>
    </row>
    <row r="75" spans="11:11" x14ac:dyDescent="0.25">
      <c r="K75" s="139"/>
    </row>
    <row r="76" spans="11:11" x14ac:dyDescent="0.25">
      <c r="K76" s="139"/>
    </row>
    <row r="77" spans="11:11" x14ac:dyDescent="0.25">
      <c r="K77" s="139"/>
    </row>
    <row r="78" spans="11:11" x14ac:dyDescent="0.25">
      <c r="K78" s="139"/>
    </row>
    <row r="79" spans="11:11" x14ac:dyDescent="0.25">
      <c r="K79" s="139"/>
    </row>
    <row r="80" spans="11:11" x14ac:dyDescent="0.25">
      <c r="K80" s="139"/>
    </row>
    <row r="81" spans="11:11" x14ac:dyDescent="0.25">
      <c r="K81" s="139"/>
    </row>
    <row r="82" spans="11:11" x14ac:dyDescent="0.25">
      <c r="K82" s="139"/>
    </row>
    <row r="83" spans="11:11" x14ac:dyDescent="0.25">
      <c r="K83" s="139"/>
    </row>
    <row r="84" spans="11:11" x14ac:dyDescent="0.25">
      <c r="K84" s="139"/>
    </row>
    <row r="85" spans="11:11" x14ac:dyDescent="0.25">
      <c r="K85" s="139"/>
    </row>
    <row r="86" spans="11:11" x14ac:dyDescent="0.25">
      <c r="K86" s="139"/>
    </row>
    <row r="87" spans="11:11" x14ac:dyDescent="0.25">
      <c r="K87" s="139"/>
    </row>
    <row r="88" spans="11:11" x14ac:dyDescent="0.25">
      <c r="K88" s="139"/>
    </row>
    <row r="89" spans="11:11" x14ac:dyDescent="0.25">
      <c r="K89" s="139"/>
    </row>
    <row r="90" spans="11:11" x14ac:dyDescent="0.25">
      <c r="K90" s="139"/>
    </row>
    <row r="91" spans="11:11" x14ac:dyDescent="0.25">
      <c r="K91" s="139"/>
    </row>
    <row r="92" spans="11:11" x14ac:dyDescent="0.25">
      <c r="K92" s="139"/>
    </row>
    <row r="93" spans="11:11" x14ac:dyDescent="0.25">
      <c r="K93" s="139"/>
    </row>
    <row r="94" spans="11:11" x14ac:dyDescent="0.25">
      <c r="K94" s="139"/>
    </row>
    <row r="95" spans="11:11" x14ac:dyDescent="0.25">
      <c r="K95" s="139"/>
    </row>
    <row r="96" spans="11:11" x14ac:dyDescent="0.25">
      <c r="K96" s="139"/>
    </row>
    <row r="97" spans="11:11" x14ac:dyDescent="0.25">
      <c r="K97" s="139"/>
    </row>
    <row r="98" spans="11:11" x14ac:dyDescent="0.25">
      <c r="K98" s="139"/>
    </row>
    <row r="99" spans="11:11" x14ac:dyDescent="0.25">
      <c r="K99" s="139"/>
    </row>
    <row r="100" spans="11:11" x14ac:dyDescent="0.25">
      <c r="K100" s="139"/>
    </row>
    <row r="101" spans="11:11" x14ac:dyDescent="0.25">
      <c r="K101" s="139"/>
    </row>
    <row r="102" spans="11:11" x14ac:dyDescent="0.25">
      <c r="K102" s="139"/>
    </row>
    <row r="103" spans="11:11" x14ac:dyDescent="0.25">
      <c r="K103" s="139"/>
    </row>
    <row r="104" spans="11:11" x14ac:dyDescent="0.25">
      <c r="K104" s="139"/>
    </row>
    <row r="105" spans="11:11" x14ac:dyDescent="0.25">
      <c r="K105" s="139"/>
    </row>
    <row r="106" spans="11:11" x14ac:dyDescent="0.25">
      <c r="K106" s="139"/>
    </row>
    <row r="107" spans="11:11" x14ac:dyDescent="0.25">
      <c r="K107" s="139"/>
    </row>
    <row r="108" spans="11:11" x14ac:dyDescent="0.25">
      <c r="K108" s="139"/>
    </row>
    <row r="109" spans="11:11" x14ac:dyDescent="0.25">
      <c r="K109" s="139"/>
    </row>
    <row r="110" spans="11:11" x14ac:dyDescent="0.25">
      <c r="K110" s="139"/>
    </row>
    <row r="111" spans="11:11" x14ac:dyDescent="0.25">
      <c r="K111" s="139"/>
    </row>
    <row r="112" spans="11:11" x14ac:dyDescent="0.25">
      <c r="K112" s="139"/>
    </row>
    <row r="113" spans="11:11" x14ac:dyDescent="0.25">
      <c r="K113" s="139"/>
    </row>
    <row r="114" spans="11:11" x14ac:dyDescent="0.25">
      <c r="K114" s="139"/>
    </row>
    <row r="115" spans="11:11" x14ac:dyDescent="0.25">
      <c r="K115" s="139"/>
    </row>
    <row r="116" spans="11:11" x14ac:dyDescent="0.25">
      <c r="K116" s="139"/>
    </row>
    <row r="117" spans="11:11" x14ac:dyDescent="0.25">
      <c r="K117" s="139"/>
    </row>
    <row r="118" spans="11:11" x14ac:dyDescent="0.25">
      <c r="K118" s="139"/>
    </row>
    <row r="119" spans="11:11" x14ac:dyDescent="0.25">
      <c r="K119" s="139"/>
    </row>
    <row r="120" spans="11:11" x14ac:dyDescent="0.25">
      <c r="K120" s="139"/>
    </row>
    <row r="121" spans="11:11" x14ac:dyDescent="0.25">
      <c r="K121" s="139"/>
    </row>
    <row r="122" spans="11:11" x14ac:dyDescent="0.25">
      <c r="K122" s="139"/>
    </row>
    <row r="123" spans="11:11" x14ac:dyDescent="0.25">
      <c r="K123" s="139"/>
    </row>
    <row r="124" spans="11:11" x14ac:dyDescent="0.25">
      <c r="K124" s="139"/>
    </row>
    <row r="125" spans="11:11" x14ac:dyDescent="0.25">
      <c r="K125" s="139"/>
    </row>
    <row r="126" spans="11:11" x14ac:dyDescent="0.25">
      <c r="K126" s="139"/>
    </row>
    <row r="127" spans="11:11" x14ac:dyDescent="0.25">
      <c r="K127" s="139"/>
    </row>
    <row r="128" spans="11:11" x14ac:dyDescent="0.25">
      <c r="K128" s="139"/>
    </row>
    <row r="129" spans="11:11" x14ac:dyDescent="0.25">
      <c r="K129" s="139"/>
    </row>
    <row r="130" spans="11:11" x14ac:dyDescent="0.25">
      <c r="K130" s="139"/>
    </row>
    <row r="131" spans="11:11" x14ac:dyDescent="0.25">
      <c r="K131" s="139"/>
    </row>
    <row r="132" spans="11:11" x14ac:dyDescent="0.25">
      <c r="K132" s="139"/>
    </row>
    <row r="133" spans="11:11" x14ac:dyDescent="0.25">
      <c r="K133" s="139"/>
    </row>
    <row r="134" spans="11:11" x14ac:dyDescent="0.25">
      <c r="K134" s="139"/>
    </row>
    <row r="135" spans="11:11" x14ac:dyDescent="0.25">
      <c r="K135" s="139"/>
    </row>
    <row r="136" spans="11:11" x14ac:dyDescent="0.25">
      <c r="K136" s="139"/>
    </row>
    <row r="137" spans="11:11" x14ac:dyDescent="0.25">
      <c r="K137" s="139"/>
    </row>
    <row r="138" spans="11:11" x14ac:dyDescent="0.25">
      <c r="K138" s="139"/>
    </row>
    <row r="139" spans="11:11" x14ac:dyDescent="0.25">
      <c r="K139" s="139"/>
    </row>
    <row r="140" spans="11:11" x14ac:dyDescent="0.25">
      <c r="K140" s="139"/>
    </row>
    <row r="141" spans="11:11" x14ac:dyDescent="0.25">
      <c r="K141" s="139"/>
    </row>
    <row r="142" spans="11:11" x14ac:dyDescent="0.25">
      <c r="K142" s="139"/>
    </row>
    <row r="143" spans="11:11" x14ac:dyDescent="0.25">
      <c r="K143" s="139"/>
    </row>
    <row r="144" spans="11:11" x14ac:dyDescent="0.25">
      <c r="K144" s="139"/>
    </row>
    <row r="145" spans="11:11" x14ac:dyDescent="0.25">
      <c r="K145" s="139"/>
    </row>
    <row r="146" spans="11:11" x14ac:dyDescent="0.25">
      <c r="K146" s="139"/>
    </row>
    <row r="147" spans="11:11" x14ac:dyDescent="0.25">
      <c r="K147" s="139"/>
    </row>
    <row r="148" spans="11:11" x14ac:dyDescent="0.25">
      <c r="K148" s="139"/>
    </row>
    <row r="149" spans="11:11" x14ac:dyDescent="0.25">
      <c r="K149" s="139"/>
    </row>
    <row r="150" spans="11:11" x14ac:dyDescent="0.25">
      <c r="K150" s="139"/>
    </row>
    <row r="151" spans="11:11" x14ac:dyDescent="0.25">
      <c r="K151" s="139"/>
    </row>
    <row r="152" spans="11:11" x14ac:dyDescent="0.25">
      <c r="K152" s="139"/>
    </row>
    <row r="153" spans="11:11" x14ac:dyDescent="0.25">
      <c r="K153" s="139"/>
    </row>
    <row r="154" spans="11:11" x14ac:dyDescent="0.25">
      <c r="K154" s="139"/>
    </row>
    <row r="155" spans="11:11" x14ac:dyDescent="0.25">
      <c r="K155" s="139"/>
    </row>
    <row r="156" spans="11:11" x14ac:dyDescent="0.25">
      <c r="K156" s="139"/>
    </row>
    <row r="157" spans="11:11" x14ac:dyDescent="0.25">
      <c r="K157" s="139"/>
    </row>
    <row r="158" spans="11:11" x14ac:dyDescent="0.25">
      <c r="K158" s="139"/>
    </row>
    <row r="159" spans="11:11" x14ac:dyDescent="0.25">
      <c r="K159" s="139"/>
    </row>
    <row r="160" spans="11:11" x14ac:dyDescent="0.25">
      <c r="K160" s="139"/>
    </row>
    <row r="161" spans="11:11" x14ac:dyDescent="0.25">
      <c r="K161" s="139"/>
    </row>
    <row r="162" spans="11:11" x14ac:dyDescent="0.25">
      <c r="K162" s="139"/>
    </row>
    <row r="163" spans="11:11" x14ac:dyDescent="0.25">
      <c r="K163" s="139"/>
    </row>
    <row r="164" spans="11:11" x14ac:dyDescent="0.25">
      <c r="K164" s="139"/>
    </row>
    <row r="165" spans="11:11" x14ac:dyDescent="0.25">
      <c r="K165" s="139"/>
    </row>
    <row r="166" spans="11:11" x14ac:dyDescent="0.25">
      <c r="K166" s="139"/>
    </row>
    <row r="167" spans="11:11" x14ac:dyDescent="0.25">
      <c r="K167" s="139"/>
    </row>
    <row r="168" spans="11:11" x14ac:dyDescent="0.25">
      <c r="K168" s="139"/>
    </row>
    <row r="169" spans="11:11" x14ac:dyDescent="0.25">
      <c r="K169" s="139"/>
    </row>
    <row r="170" spans="11:11" x14ac:dyDescent="0.25">
      <c r="K170" s="139"/>
    </row>
    <row r="171" spans="11:11" x14ac:dyDescent="0.25">
      <c r="K171" s="139"/>
    </row>
    <row r="172" spans="11:11" x14ac:dyDescent="0.25">
      <c r="K172" s="139"/>
    </row>
    <row r="173" spans="11:11" x14ac:dyDescent="0.25">
      <c r="K173" s="139"/>
    </row>
    <row r="174" spans="11:11" x14ac:dyDescent="0.25">
      <c r="K174" s="139"/>
    </row>
    <row r="175" spans="11:11" x14ac:dyDescent="0.25">
      <c r="K175" s="139"/>
    </row>
    <row r="176" spans="11:11" x14ac:dyDescent="0.25">
      <c r="K176" s="139"/>
    </row>
    <row r="177" spans="11:11" x14ac:dyDescent="0.25">
      <c r="K177" s="139"/>
    </row>
    <row r="178" spans="11:11" x14ac:dyDescent="0.25">
      <c r="K178" s="139"/>
    </row>
    <row r="179" spans="11:11" x14ac:dyDescent="0.25">
      <c r="K179" s="139"/>
    </row>
    <row r="180" spans="11:11" x14ac:dyDescent="0.25">
      <c r="K180" s="139"/>
    </row>
    <row r="181" spans="11:11" x14ac:dyDescent="0.25">
      <c r="K181" s="139"/>
    </row>
    <row r="182" spans="11:11" x14ac:dyDescent="0.25">
      <c r="K182" s="139"/>
    </row>
    <row r="183" spans="11:11" x14ac:dyDescent="0.25">
      <c r="K183" s="139"/>
    </row>
    <row r="184" spans="11:11" x14ac:dyDescent="0.25">
      <c r="K184" s="139"/>
    </row>
    <row r="185" spans="11:11" x14ac:dyDescent="0.25">
      <c r="K185" s="139"/>
    </row>
    <row r="186" spans="11:11" x14ac:dyDescent="0.25">
      <c r="K186" s="139"/>
    </row>
    <row r="187" spans="11:11" x14ac:dyDescent="0.25">
      <c r="K187" s="139"/>
    </row>
    <row r="188" spans="11:11" x14ac:dyDescent="0.25">
      <c r="K188" s="139"/>
    </row>
    <row r="189" spans="11:11" x14ac:dyDescent="0.25">
      <c r="K189" s="139"/>
    </row>
    <row r="190" spans="11:11" x14ac:dyDescent="0.25">
      <c r="K190" s="139"/>
    </row>
    <row r="191" spans="11:11" x14ac:dyDescent="0.25">
      <c r="K191" s="139"/>
    </row>
    <row r="192" spans="11:11" x14ac:dyDescent="0.25">
      <c r="K192" s="139"/>
    </row>
    <row r="193" spans="11:11" x14ac:dyDescent="0.25">
      <c r="K193" s="139"/>
    </row>
    <row r="194" spans="11:11" x14ac:dyDescent="0.25">
      <c r="K194" s="139"/>
    </row>
    <row r="195" spans="11:11" x14ac:dyDescent="0.25">
      <c r="K195" s="139"/>
    </row>
    <row r="196" spans="11:11" x14ac:dyDescent="0.25">
      <c r="K196" s="139"/>
    </row>
    <row r="197" spans="11:11" x14ac:dyDescent="0.25">
      <c r="K197" s="139"/>
    </row>
    <row r="198" spans="11:11" x14ac:dyDescent="0.25">
      <c r="K198" s="139"/>
    </row>
    <row r="199" spans="11:11" x14ac:dyDescent="0.25">
      <c r="K199" s="139"/>
    </row>
    <row r="200" spans="11:11" x14ac:dyDescent="0.25">
      <c r="K200" s="139"/>
    </row>
    <row r="201" spans="11:11" x14ac:dyDescent="0.25">
      <c r="K201" s="139"/>
    </row>
    <row r="202" spans="11:11" x14ac:dyDescent="0.25">
      <c r="K202" s="139"/>
    </row>
    <row r="203" spans="11:11" x14ac:dyDescent="0.25">
      <c r="K203" s="139"/>
    </row>
    <row r="204" spans="11:11" x14ac:dyDescent="0.25">
      <c r="K204" s="139"/>
    </row>
    <row r="205" spans="11:11" x14ac:dyDescent="0.25">
      <c r="K205" s="139"/>
    </row>
    <row r="206" spans="11:11" x14ac:dyDescent="0.25">
      <c r="K206" s="139"/>
    </row>
    <row r="207" spans="11:11" x14ac:dyDescent="0.25">
      <c r="K207" s="139"/>
    </row>
    <row r="208" spans="11:11" x14ac:dyDescent="0.25">
      <c r="K208" s="139"/>
    </row>
    <row r="209" spans="11:11" x14ac:dyDescent="0.25">
      <c r="K209" s="139"/>
    </row>
    <row r="210" spans="11:11" x14ac:dyDescent="0.25">
      <c r="K210" s="139"/>
    </row>
    <row r="211" spans="11:11" x14ac:dyDescent="0.25">
      <c r="K211" s="139"/>
    </row>
    <row r="212" spans="11:11" x14ac:dyDescent="0.25">
      <c r="K212" s="139"/>
    </row>
    <row r="213" spans="11:11" x14ac:dyDescent="0.25">
      <c r="K213" s="139"/>
    </row>
    <row r="214" spans="11:11" x14ac:dyDescent="0.25">
      <c r="K214" s="139"/>
    </row>
    <row r="215" spans="11:11" x14ac:dyDescent="0.25">
      <c r="K215" s="139"/>
    </row>
    <row r="216" spans="11:11" x14ac:dyDescent="0.25">
      <c r="K216" s="139"/>
    </row>
    <row r="217" spans="11:11" x14ac:dyDescent="0.25">
      <c r="K217" s="139"/>
    </row>
    <row r="218" spans="11:11" x14ac:dyDescent="0.25">
      <c r="K218" s="139"/>
    </row>
    <row r="219" spans="11:11" x14ac:dyDescent="0.25">
      <c r="K219" s="139"/>
    </row>
    <row r="220" spans="11:11" x14ac:dyDescent="0.25">
      <c r="K220" s="139"/>
    </row>
    <row r="221" spans="11:11" x14ac:dyDescent="0.25">
      <c r="K221" s="139"/>
    </row>
    <row r="222" spans="11:11" x14ac:dyDescent="0.25">
      <c r="K222" s="139"/>
    </row>
    <row r="223" spans="11:11" x14ac:dyDescent="0.25">
      <c r="K223" s="139"/>
    </row>
    <row r="224" spans="11:11" x14ac:dyDescent="0.25">
      <c r="K224" s="139"/>
    </row>
    <row r="225" spans="11:11" x14ac:dyDescent="0.25">
      <c r="K225" s="139"/>
    </row>
    <row r="226" spans="11:11" x14ac:dyDescent="0.25">
      <c r="K226" s="139"/>
    </row>
    <row r="227" spans="11:11" x14ac:dyDescent="0.25">
      <c r="K227" s="139"/>
    </row>
    <row r="228" spans="11:11" x14ac:dyDescent="0.25">
      <c r="K228" s="139"/>
    </row>
    <row r="229" spans="11:11" x14ac:dyDescent="0.25">
      <c r="K229" s="139"/>
    </row>
    <row r="230" spans="11:11" x14ac:dyDescent="0.25">
      <c r="K230" s="139"/>
    </row>
    <row r="231" spans="11:11" x14ac:dyDescent="0.25">
      <c r="K231" s="139"/>
    </row>
    <row r="232" spans="11:11" x14ac:dyDescent="0.25">
      <c r="K232" s="139"/>
    </row>
    <row r="233" spans="11:11" x14ac:dyDescent="0.25">
      <c r="K233" s="139"/>
    </row>
    <row r="234" spans="11:11" x14ac:dyDescent="0.25">
      <c r="K234" s="13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EC027-5F35-4984-9A41-CFC95C05F9D6}">
  <dimension ref="A1:M235"/>
  <sheetViews>
    <sheetView tabSelected="1" topLeftCell="A133" zoomScaleNormal="100" workbookViewId="0">
      <selection activeCell="D92" sqref="D92"/>
    </sheetView>
  </sheetViews>
  <sheetFormatPr defaultRowHeight="15" x14ac:dyDescent="0.25"/>
  <cols>
    <col min="2" max="2" width="13.42578125" customWidth="1"/>
    <col min="3" max="3" width="12.85546875" customWidth="1"/>
    <col min="4" max="4" width="20.42578125" customWidth="1"/>
    <col min="5" max="5" width="14.7109375" customWidth="1"/>
    <col min="6" max="6" width="13" customWidth="1"/>
    <col min="7" max="7" width="22.5703125" customWidth="1"/>
    <col min="10" max="10" width="13.28515625" customWidth="1"/>
    <col min="12" max="12" width="10.5703125" customWidth="1"/>
    <col min="13" max="13" width="22.140625" customWidth="1"/>
    <col min="15" max="15" width="13.140625" bestFit="1" customWidth="1"/>
    <col min="16" max="16" width="18.5703125" bestFit="1" customWidth="1"/>
    <col min="17" max="17" width="19.140625" bestFit="1" customWidth="1"/>
    <col min="18" max="18" width="25.7109375" bestFit="1" customWidth="1"/>
    <col min="19" max="19" width="19.7109375" bestFit="1" customWidth="1"/>
    <col min="20" max="20" width="20.28515625" bestFit="1" customWidth="1"/>
    <col min="21" max="21" width="26.85546875" bestFit="1" customWidth="1"/>
    <col min="22" max="22" width="15" bestFit="1" customWidth="1"/>
    <col min="23" max="23" width="16.140625" bestFit="1" customWidth="1"/>
    <col min="24" max="24" width="20.28515625" bestFit="1" customWidth="1"/>
    <col min="25" max="25" width="13.42578125" bestFit="1" customWidth="1"/>
    <col min="26" max="26" width="18" bestFit="1" customWidth="1"/>
  </cols>
  <sheetData>
    <row r="1" spans="1:13" x14ac:dyDescent="0.25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</row>
    <row r="2" spans="1:13" x14ac:dyDescent="0.25">
      <c r="A2" s="2">
        <v>0.34027777777777779</v>
      </c>
      <c r="B2">
        <v>1922269</v>
      </c>
      <c r="C2">
        <v>3005464</v>
      </c>
      <c r="D2">
        <v>-1083195</v>
      </c>
      <c r="E2">
        <v>370880</v>
      </c>
      <c r="F2">
        <v>381727</v>
      </c>
      <c r="G2">
        <v>-10847</v>
      </c>
      <c r="H2">
        <v>0.63959142420000004</v>
      </c>
      <c r="I2">
        <v>0.97158440459999995</v>
      </c>
      <c r="J2">
        <v>23500.1</v>
      </c>
      <c r="K2">
        <v>23500.1</v>
      </c>
      <c r="L2">
        <v>23477.8</v>
      </c>
      <c r="M2" s="3">
        <v>46276.340590277781</v>
      </c>
    </row>
    <row r="3" spans="1:13" x14ac:dyDescent="0.25">
      <c r="A3" s="2">
        <v>0.45208333333333334</v>
      </c>
      <c r="B3">
        <v>3497720</v>
      </c>
      <c r="C3">
        <v>3686334</v>
      </c>
      <c r="D3">
        <v>-188614</v>
      </c>
      <c r="E3">
        <v>1575451</v>
      </c>
      <c r="F3">
        <v>680870</v>
      </c>
      <c r="G3">
        <v>894581</v>
      </c>
      <c r="H3">
        <v>0.94883426189999998</v>
      </c>
      <c r="I3">
        <v>2.3138793015000001</v>
      </c>
      <c r="J3">
        <v>23351.1</v>
      </c>
      <c r="K3">
        <v>23351.1</v>
      </c>
      <c r="L3">
        <v>23288.9</v>
      </c>
      <c r="M3" s="3">
        <v>46276.452546296299</v>
      </c>
    </row>
    <row r="4" spans="1:13" x14ac:dyDescent="0.25">
      <c r="A4" s="2">
        <v>0.45416666666666666</v>
      </c>
      <c r="B4">
        <v>3516025</v>
      </c>
      <c r="C4">
        <v>3694607</v>
      </c>
      <c r="D4">
        <v>-178582</v>
      </c>
      <c r="E4">
        <v>1593756</v>
      </c>
      <c r="F4">
        <v>689143</v>
      </c>
      <c r="G4">
        <v>904613</v>
      </c>
      <c r="H4">
        <v>0.95166414180000003</v>
      </c>
      <c r="I4">
        <v>2.3126636996999999</v>
      </c>
      <c r="J4">
        <v>23354.9</v>
      </c>
      <c r="K4">
        <v>23351.119999999999</v>
      </c>
      <c r="L4">
        <v>23280.9</v>
      </c>
      <c r="M4" s="3">
        <v>46276.45480324074</v>
      </c>
    </row>
    <row r="5" spans="1:13" x14ac:dyDescent="0.25">
      <c r="A5" s="2">
        <v>0.45694444444444443</v>
      </c>
      <c r="B5">
        <v>3499262</v>
      </c>
      <c r="C5">
        <v>3706164</v>
      </c>
      <c r="D5">
        <v>-206902</v>
      </c>
      <c r="E5">
        <v>1576993</v>
      </c>
      <c r="F5">
        <v>700700</v>
      </c>
      <c r="G5">
        <v>876293</v>
      </c>
      <c r="H5">
        <v>0.94417354440000001</v>
      </c>
      <c r="I5">
        <v>2.2505965463000002</v>
      </c>
      <c r="J5">
        <v>23341.7</v>
      </c>
      <c r="K5">
        <v>23351.05</v>
      </c>
      <c r="L5">
        <v>23277.35</v>
      </c>
      <c r="M5" s="3">
        <v>46276.457013888888</v>
      </c>
    </row>
    <row r="6" spans="1:13" x14ac:dyDescent="0.25">
      <c r="A6" s="2">
        <v>0.45902777777777776</v>
      </c>
      <c r="B6">
        <v>3474050</v>
      </c>
      <c r="C6">
        <v>3731972</v>
      </c>
      <c r="D6">
        <v>-257922</v>
      </c>
      <c r="E6">
        <v>1551781</v>
      </c>
      <c r="F6">
        <v>726508</v>
      </c>
      <c r="G6">
        <v>825273</v>
      </c>
      <c r="H6">
        <v>0.93088854899999995</v>
      </c>
      <c r="I6">
        <v>2.1359448209999998</v>
      </c>
      <c r="J6">
        <v>23350</v>
      </c>
      <c r="K6">
        <v>23351.040000000001</v>
      </c>
      <c r="L6">
        <v>23285.35</v>
      </c>
      <c r="M6" s="3">
        <v>46276.459236111114</v>
      </c>
    </row>
    <row r="7" spans="1:13" x14ac:dyDescent="0.25">
      <c r="A7" s="2">
        <v>0.46111111111111114</v>
      </c>
      <c r="B7">
        <v>3458142</v>
      </c>
      <c r="C7">
        <v>3756497</v>
      </c>
      <c r="D7">
        <v>-298355</v>
      </c>
      <c r="E7">
        <v>1535873</v>
      </c>
      <c r="F7">
        <v>751033</v>
      </c>
      <c r="G7">
        <v>784840</v>
      </c>
      <c r="H7">
        <v>0.92057627090000005</v>
      </c>
      <c r="I7">
        <v>2.0450140007000002</v>
      </c>
      <c r="J7">
        <v>23361.5</v>
      </c>
      <c r="K7">
        <v>23351.09</v>
      </c>
      <c r="L7">
        <v>23283.15</v>
      </c>
      <c r="M7" s="3">
        <v>46276.461446759262</v>
      </c>
    </row>
    <row r="8" spans="1:13" x14ac:dyDescent="0.25">
      <c r="A8" s="2">
        <v>0.46319444444444446</v>
      </c>
      <c r="B8">
        <v>3459634</v>
      </c>
      <c r="C8">
        <v>3761379</v>
      </c>
      <c r="D8">
        <v>-301745</v>
      </c>
      <c r="E8">
        <v>1537365</v>
      </c>
      <c r="F8">
        <v>755915</v>
      </c>
      <c r="G8">
        <v>781450</v>
      </c>
      <c r="H8">
        <v>0.91977809200000005</v>
      </c>
      <c r="I8">
        <v>2.0337802531000002</v>
      </c>
      <c r="J8">
        <v>23352.7</v>
      </c>
      <c r="K8">
        <v>23351.11</v>
      </c>
      <c r="L8">
        <v>23286.6</v>
      </c>
      <c r="M8" s="3">
        <v>46276.46366898148</v>
      </c>
    </row>
    <row r="9" spans="1:13" x14ac:dyDescent="0.25">
      <c r="A9" s="2">
        <v>0.46527777777777779</v>
      </c>
      <c r="B9">
        <v>3467157</v>
      </c>
      <c r="C9">
        <v>3746277</v>
      </c>
      <c r="D9">
        <v>-279120</v>
      </c>
      <c r="E9">
        <v>1544888</v>
      </c>
      <c r="F9">
        <v>740813</v>
      </c>
      <c r="G9">
        <v>804075</v>
      </c>
      <c r="H9">
        <v>0.92549403050000001</v>
      </c>
      <c r="I9">
        <v>2.0853953697000001</v>
      </c>
      <c r="J9">
        <v>23366.400000000001</v>
      </c>
      <c r="K9">
        <v>23351.39</v>
      </c>
      <c r="L9">
        <v>23297.35</v>
      </c>
      <c r="M9" s="3">
        <v>46276.465891203705</v>
      </c>
    </row>
    <row r="10" spans="1:13" x14ac:dyDescent="0.25">
      <c r="A10" s="2">
        <v>0.46805555555555556</v>
      </c>
      <c r="B10">
        <v>3492118</v>
      </c>
      <c r="C10">
        <v>3736912</v>
      </c>
      <c r="D10">
        <v>-244794</v>
      </c>
      <c r="E10">
        <v>1569849</v>
      </c>
      <c r="F10">
        <v>731448</v>
      </c>
      <c r="G10">
        <v>838401</v>
      </c>
      <c r="H10">
        <v>0.93449297170000001</v>
      </c>
      <c r="I10">
        <v>2.1462209206999998</v>
      </c>
      <c r="J10">
        <v>23385</v>
      </c>
      <c r="K10">
        <v>23352.95</v>
      </c>
      <c r="L10">
        <v>23321.3</v>
      </c>
      <c r="M10" s="3">
        <v>46276.468101851853</v>
      </c>
    </row>
    <row r="11" spans="1:13" x14ac:dyDescent="0.25">
      <c r="A11" s="2">
        <v>0.47013888888888888</v>
      </c>
      <c r="B11">
        <v>3578134</v>
      </c>
      <c r="C11">
        <v>3489706</v>
      </c>
      <c r="D11">
        <v>88428</v>
      </c>
      <c r="E11">
        <v>1655865</v>
      </c>
      <c r="F11">
        <v>484242</v>
      </c>
      <c r="G11">
        <v>1171623</v>
      </c>
      <c r="H11">
        <v>1.0253396704</v>
      </c>
      <c r="I11">
        <v>3.4194989281999999</v>
      </c>
      <c r="J11">
        <v>23404.3</v>
      </c>
      <c r="K11">
        <v>23355.88</v>
      </c>
      <c r="L11">
        <v>23331.75</v>
      </c>
      <c r="M11" s="3">
        <v>46276.470312500001</v>
      </c>
    </row>
    <row r="12" spans="1:13" x14ac:dyDescent="0.25">
      <c r="A12" s="2">
        <v>0.47222222222222221</v>
      </c>
      <c r="B12">
        <v>3631408</v>
      </c>
      <c r="C12">
        <v>3383805</v>
      </c>
      <c r="D12">
        <v>247603</v>
      </c>
      <c r="E12">
        <v>1709139</v>
      </c>
      <c r="F12">
        <v>378341</v>
      </c>
      <c r="G12">
        <v>1330798</v>
      </c>
      <c r="H12">
        <v>1.0731729517999999</v>
      </c>
      <c r="I12">
        <v>4.5174564745000003</v>
      </c>
      <c r="J12">
        <v>23413.200000000001</v>
      </c>
      <c r="K12">
        <v>23359.14</v>
      </c>
      <c r="L12">
        <v>23338.35</v>
      </c>
      <c r="M12" s="3">
        <v>46276.472534722219</v>
      </c>
    </row>
    <row r="13" spans="1:13" x14ac:dyDescent="0.25">
      <c r="A13" s="2">
        <v>0.47430555555555554</v>
      </c>
      <c r="B13">
        <v>3680784</v>
      </c>
      <c r="C13">
        <v>3443413</v>
      </c>
      <c r="D13">
        <v>237371</v>
      </c>
      <c r="E13">
        <v>1758515</v>
      </c>
      <c r="F13">
        <v>437949</v>
      </c>
      <c r="G13">
        <v>1320566</v>
      </c>
      <c r="H13">
        <v>1.0689348039</v>
      </c>
      <c r="I13">
        <v>4.0153419689999996</v>
      </c>
      <c r="J13">
        <v>23413.1</v>
      </c>
      <c r="K13">
        <v>23360.959999999999</v>
      </c>
      <c r="L13">
        <v>23342.55</v>
      </c>
      <c r="M13" s="3">
        <v>46276.474756944444</v>
      </c>
    </row>
    <row r="14" spans="1:13" x14ac:dyDescent="0.25">
      <c r="A14" s="2">
        <v>0.47638888888888886</v>
      </c>
      <c r="B14">
        <v>3718258</v>
      </c>
      <c r="C14">
        <v>3430873</v>
      </c>
      <c r="D14">
        <v>287385</v>
      </c>
      <c r="E14">
        <v>1795989</v>
      </c>
      <c r="F14">
        <v>425409</v>
      </c>
      <c r="G14">
        <v>1370580</v>
      </c>
      <c r="H14">
        <v>1.0837643947</v>
      </c>
      <c r="I14">
        <v>4.2217936151000002</v>
      </c>
      <c r="J14">
        <v>23433.200000000001</v>
      </c>
      <c r="K14">
        <v>23364.12</v>
      </c>
      <c r="L14">
        <v>23348.05</v>
      </c>
      <c r="M14" s="3">
        <v>46276.477013888885</v>
      </c>
    </row>
    <row r="15" spans="1:13" x14ac:dyDescent="0.25">
      <c r="A15" s="2">
        <v>0.47916666666666669</v>
      </c>
      <c r="B15">
        <v>3739511</v>
      </c>
      <c r="C15">
        <v>3431715</v>
      </c>
      <c r="D15">
        <v>307796</v>
      </c>
      <c r="E15">
        <v>1817242</v>
      </c>
      <c r="F15">
        <v>426251</v>
      </c>
      <c r="G15">
        <v>1390991</v>
      </c>
      <c r="H15">
        <v>1.0896915974000001</v>
      </c>
      <c r="I15">
        <v>4.2633143382999998</v>
      </c>
      <c r="J15">
        <v>23428</v>
      </c>
      <c r="K15">
        <v>23364.75</v>
      </c>
      <c r="L15">
        <v>23340.5</v>
      </c>
      <c r="M15" s="3">
        <v>46276.47923611111</v>
      </c>
    </row>
    <row r="16" spans="1:13" x14ac:dyDescent="0.25">
      <c r="A16" s="2">
        <v>0.48125000000000001</v>
      </c>
      <c r="B16">
        <v>3767644</v>
      </c>
      <c r="C16">
        <v>3440013</v>
      </c>
      <c r="D16">
        <v>327631</v>
      </c>
      <c r="E16">
        <v>1845375</v>
      </c>
      <c r="F16">
        <v>434549</v>
      </c>
      <c r="G16">
        <v>1410826</v>
      </c>
      <c r="H16">
        <v>1.0952412097999999</v>
      </c>
      <c r="I16">
        <v>4.2466442218999996</v>
      </c>
      <c r="J16">
        <v>23419.9</v>
      </c>
      <c r="K16">
        <v>23365.71</v>
      </c>
      <c r="L16">
        <v>23343.8</v>
      </c>
      <c r="M16" s="3">
        <v>46276.481458333335</v>
      </c>
    </row>
    <row r="17" spans="1:13" x14ac:dyDescent="0.25">
      <c r="A17" s="2">
        <v>0.48333333333333334</v>
      </c>
      <c r="B17">
        <v>3774544</v>
      </c>
      <c r="C17">
        <v>3473421</v>
      </c>
      <c r="D17">
        <v>301123</v>
      </c>
      <c r="E17">
        <v>1852275</v>
      </c>
      <c r="F17">
        <v>467957</v>
      </c>
      <c r="G17">
        <v>1384318</v>
      </c>
      <c r="H17">
        <v>1.0866934932000001</v>
      </c>
      <c r="I17">
        <v>3.9582162464000001</v>
      </c>
      <c r="J17">
        <v>23412</v>
      </c>
      <c r="K17">
        <v>23366.03</v>
      </c>
      <c r="L17">
        <v>23341</v>
      </c>
      <c r="M17" s="3">
        <v>46276.48369212963</v>
      </c>
    </row>
    <row r="18" spans="1:13" x14ac:dyDescent="0.25">
      <c r="A18" s="2">
        <v>0.48541666666666666</v>
      </c>
      <c r="B18">
        <v>3809110</v>
      </c>
      <c r="C18">
        <v>3463066</v>
      </c>
      <c r="D18">
        <v>346044</v>
      </c>
      <c r="E18">
        <v>1886841</v>
      </c>
      <c r="F18">
        <v>457602</v>
      </c>
      <c r="G18">
        <v>1429239</v>
      </c>
      <c r="H18">
        <v>1.0999241712000001</v>
      </c>
      <c r="I18">
        <v>4.1233233246000003</v>
      </c>
      <c r="J18">
        <v>23422.6</v>
      </c>
      <c r="K18">
        <v>23366.46</v>
      </c>
      <c r="L18">
        <v>23345.15</v>
      </c>
      <c r="M18" s="3">
        <v>46276.485902777778</v>
      </c>
    </row>
    <row r="19" spans="1:13" x14ac:dyDescent="0.25">
      <c r="A19" s="2">
        <v>0.48749999999999999</v>
      </c>
      <c r="B19">
        <v>3819767</v>
      </c>
      <c r="C19">
        <v>3482922</v>
      </c>
      <c r="D19">
        <v>336845</v>
      </c>
      <c r="E19">
        <v>1897498</v>
      </c>
      <c r="F19">
        <v>477458</v>
      </c>
      <c r="G19">
        <v>1420040</v>
      </c>
      <c r="H19">
        <v>1.0967133344</v>
      </c>
      <c r="I19">
        <v>3.9741673613000001</v>
      </c>
      <c r="J19">
        <v>23430.9</v>
      </c>
      <c r="K19">
        <v>23366.84</v>
      </c>
      <c r="L19">
        <v>23351.05</v>
      </c>
      <c r="M19" s="3">
        <v>46276.488125000003</v>
      </c>
    </row>
    <row r="20" spans="1:13" x14ac:dyDescent="0.25">
      <c r="A20" s="2">
        <v>0.49027777777777776</v>
      </c>
      <c r="B20">
        <v>3835935</v>
      </c>
      <c r="C20">
        <v>3483840</v>
      </c>
      <c r="D20">
        <v>352095</v>
      </c>
      <c r="E20">
        <v>1913666</v>
      </c>
      <c r="F20">
        <v>478376</v>
      </c>
      <c r="G20">
        <v>1435290</v>
      </c>
      <c r="H20">
        <v>1.1010652039</v>
      </c>
      <c r="I20">
        <v>4.0003386458000003</v>
      </c>
      <c r="J20">
        <v>23438.400000000001</v>
      </c>
      <c r="K20">
        <v>23368.22</v>
      </c>
      <c r="L20">
        <v>23358.35</v>
      </c>
      <c r="M20" s="3">
        <v>46276.490347222221</v>
      </c>
    </row>
    <row r="21" spans="1:13" x14ac:dyDescent="0.25">
      <c r="A21" s="2">
        <v>0.49236111111111114</v>
      </c>
      <c r="B21">
        <v>3862260</v>
      </c>
      <c r="C21">
        <v>3489038</v>
      </c>
      <c r="D21">
        <v>373222</v>
      </c>
      <c r="E21">
        <v>1939991</v>
      </c>
      <c r="F21">
        <v>483574</v>
      </c>
      <c r="G21">
        <v>1456417</v>
      </c>
      <c r="H21">
        <v>1.1069698868</v>
      </c>
      <c r="I21">
        <v>4.0117768944999996</v>
      </c>
      <c r="J21">
        <v>23423.599999999999</v>
      </c>
      <c r="K21">
        <v>23368.81</v>
      </c>
      <c r="L21">
        <v>23344.1</v>
      </c>
      <c r="M21" s="3">
        <v>46276.492569444446</v>
      </c>
    </row>
    <row r="22" spans="1:13" x14ac:dyDescent="0.25">
      <c r="A22" s="2">
        <v>0.49444444444444446</v>
      </c>
      <c r="B22">
        <v>3871547</v>
      </c>
      <c r="C22">
        <v>3506102</v>
      </c>
      <c r="D22">
        <v>365445</v>
      </c>
      <c r="E22">
        <v>1949278</v>
      </c>
      <c r="F22">
        <v>500638</v>
      </c>
      <c r="G22">
        <v>1448640</v>
      </c>
      <c r="H22">
        <v>1.1042311376</v>
      </c>
      <c r="I22">
        <v>3.893587782</v>
      </c>
      <c r="J22">
        <v>23416.2</v>
      </c>
      <c r="K22">
        <v>23369.27</v>
      </c>
      <c r="L22">
        <v>23344.55</v>
      </c>
      <c r="M22" s="3">
        <v>46276.494791666664</v>
      </c>
    </row>
    <row r="23" spans="1:13" x14ac:dyDescent="0.25">
      <c r="A23" s="2">
        <v>0.49652777777777779</v>
      </c>
      <c r="B23">
        <v>3891976</v>
      </c>
      <c r="C23">
        <v>3507003</v>
      </c>
      <c r="D23">
        <v>384973</v>
      </c>
      <c r="E23">
        <v>1969707</v>
      </c>
      <c r="F23">
        <v>501539</v>
      </c>
      <c r="G23">
        <v>1468168</v>
      </c>
      <c r="H23">
        <v>1.1097726462999999</v>
      </c>
      <c r="I23">
        <v>3.9273256915000001</v>
      </c>
      <c r="J23">
        <v>23415.5</v>
      </c>
      <c r="K23">
        <v>23369.5</v>
      </c>
      <c r="L23">
        <v>23344.2</v>
      </c>
      <c r="M23" s="3">
        <v>46276.497013888889</v>
      </c>
    </row>
    <row r="24" spans="1:13" x14ac:dyDescent="0.25">
      <c r="A24" s="2">
        <v>0.49861111111111112</v>
      </c>
      <c r="B24">
        <v>3902934</v>
      </c>
      <c r="C24">
        <v>3532445</v>
      </c>
      <c r="D24">
        <v>370489</v>
      </c>
      <c r="E24">
        <v>1980665</v>
      </c>
      <c r="F24">
        <v>526981</v>
      </c>
      <c r="G24">
        <v>1453684</v>
      </c>
      <c r="H24">
        <v>1.1048817462</v>
      </c>
      <c r="I24">
        <v>3.7585131153</v>
      </c>
      <c r="J24">
        <v>23415.5</v>
      </c>
      <c r="K24">
        <v>23369.89</v>
      </c>
      <c r="L24">
        <v>23345.3</v>
      </c>
      <c r="M24" s="3">
        <v>46276.499247685184</v>
      </c>
    </row>
    <row r="25" spans="1:13" x14ac:dyDescent="0.25">
      <c r="A25" s="2">
        <v>0.50138888888888888</v>
      </c>
      <c r="B25">
        <v>3910675</v>
      </c>
      <c r="C25">
        <v>3541448</v>
      </c>
      <c r="D25">
        <v>369227</v>
      </c>
      <c r="E25">
        <v>1988406</v>
      </c>
      <c r="F25">
        <v>535984</v>
      </c>
      <c r="G25">
        <v>1452422</v>
      </c>
      <c r="H25">
        <v>1.1042587665000001</v>
      </c>
      <c r="I25">
        <v>3.7098234275999999</v>
      </c>
      <c r="J25">
        <v>23420.9</v>
      </c>
      <c r="K25">
        <v>23370.13</v>
      </c>
      <c r="L25">
        <v>23349.55</v>
      </c>
      <c r="M25" s="3">
        <v>46276.501493055555</v>
      </c>
    </row>
    <row r="26" spans="1:13" x14ac:dyDescent="0.25">
      <c r="A26" s="2">
        <v>0.50347222222222221</v>
      </c>
      <c r="B26">
        <v>3931851</v>
      </c>
      <c r="C26">
        <v>3547123</v>
      </c>
      <c r="D26">
        <v>384728</v>
      </c>
      <c r="E26">
        <v>2009582</v>
      </c>
      <c r="F26">
        <v>541659</v>
      </c>
      <c r="G26">
        <v>1467923</v>
      </c>
      <c r="H26">
        <v>1.1084619845000001</v>
      </c>
      <c r="I26">
        <v>3.7100500499</v>
      </c>
      <c r="J26">
        <v>23416.400000000001</v>
      </c>
      <c r="K26">
        <v>23370.36</v>
      </c>
      <c r="L26">
        <v>23350.75</v>
      </c>
      <c r="M26" s="3">
        <v>46276.50371527778</v>
      </c>
    </row>
    <row r="27" spans="1:13" x14ac:dyDescent="0.25">
      <c r="A27" s="2">
        <v>0.50555555555555554</v>
      </c>
      <c r="B27">
        <v>3941726</v>
      </c>
      <c r="C27">
        <v>3552792</v>
      </c>
      <c r="D27">
        <v>388934</v>
      </c>
      <c r="E27">
        <v>2019457</v>
      </c>
      <c r="F27">
        <v>547328</v>
      </c>
      <c r="G27">
        <v>1472129</v>
      </c>
      <c r="H27">
        <v>1.1094727752</v>
      </c>
      <c r="I27">
        <v>3.6896650637000001</v>
      </c>
      <c r="J27">
        <v>23423</v>
      </c>
      <c r="K27">
        <v>23370.54</v>
      </c>
      <c r="L27">
        <v>23347.200000000001</v>
      </c>
      <c r="M27" s="3">
        <v>46276.505937499998</v>
      </c>
    </row>
    <row r="28" spans="1:13" x14ac:dyDescent="0.25">
      <c r="A28" s="2">
        <v>0.50763888888888886</v>
      </c>
      <c r="B28">
        <v>3953466</v>
      </c>
      <c r="C28">
        <v>3543147</v>
      </c>
      <c r="D28">
        <v>410319</v>
      </c>
      <c r="E28">
        <v>2031197</v>
      </c>
      <c r="F28">
        <v>537683</v>
      </c>
      <c r="G28">
        <v>1493514</v>
      </c>
      <c r="H28">
        <v>1.1158063721</v>
      </c>
      <c r="I28">
        <v>3.7776849927999998</v>
      </c>
      <c r="J28">
        <v>23403</v>
      </c>
      <c r="K28">
        <v>23370.69</v>
      </c>
      <c r="L28">
        <v>23339.75</v>
      </c>
      <c r="M28" s="3">
        <v>46276.508171296293</v>
      </c>
    </row>
    <row r="29" spans="1:13" x14ac:dyDescent="0.25">
      <c r="A29" s="2">
        <v>0.50972222222222219</v>
      </c>
      <c r="B29">
        <v>3964627</v>
      </c>
      <c r="C29">
        <v>3506382</v>
      </c>
      <c r="D29">
        <v>458245</v>
      </c>
      <c r="E29">
        <v>2042358</v>
      </c>
      <c r="F29">
        <v>500918</v>
      </c>
      <c r="G29">
        <v>1541440</v>
      </c>
      <c r="H29">
        <v>1.1306888411</v>
      </c>
      <c r="I29">
        <v>4.0772302053000002</v>
      </c>
      <c r="J29">
        <v>23390.799999999999</v>
      </c>
      <c r="K29">
        <v>23370.93</v>
      </c>
      <c r="L29">
        <v>23333.4</v>
      </c>
      <c r="M29" s="3">
        <v>46276.510405092595</v>
      </c>
    </row>
    <row r="30" spans="1:13" x14ac:dyDescent="0.25">
      <c r="A30" s="2">
        <v>0.51249999999999996</v>
      </c>
      <c r="B30">
        <v>3966640</v>
      </c>
      <c r="C30">
        <v>3513456</v>
      </c>
      <c r="D30">
        <v>453184</v>
      </c>
      <c r="E30">
        <v>2044371</v>
      </c>
      <c r="F30">
        <v>507992</v>
      </c>
      <c r="G30">
        <v>1536379</v>
      </c>
      <c r="H30">
        <v>1.1289852498999999</v>
      </c>
      <c r="I30">
        <v>4.0244157388000001</v>
      </c>
      <c r="J30">
        <v>23400</v>
      </c>
      <c r="K30">
        <v>23371.19</v>
      </c>
      <c r="L30">
        <v>23336.25</v>
      </c>
      <c r="M30" s="3">
        <v>46276.512638888889</v>
      </c>
    </row>
    <row r="31" spans="1:13" x14ac:dyDescent="0.25">
      <c r="A31" s="2">
        <v>0.51458333333333328</v>
      </c>
      <c r="B31">
        <v>3965150</v>
      </c>
      <c r="C31">
        <v>3515256</v>
      </c>
      <c r="D31">
        <v>449894</v>
      </c>
      <c r="E31">
        <v>2042881</v>
      </c>
      <c r="F31">
        <v>509792</v>
      </c>
      <c r="G31">
        <v>1533089</v>
      </c>
      <c r="H31">
        <v>1.127983282</v>
      </c>
      <c r="I31">
        <v>4.0072833626</v>
      </c>
      <c r="J31">
        <v>23410</v>
      </c>
      <c r="K31">
        <v>23371.43</v>
      </c>
      <c r="L31">
        <v>23334.45</v>
      </c>
      <c r="M31" s="3">
        <v>46276.514861111114</v>
      </c>
    </row>
    <row r="32" spans="1:13" x14ac:dyDescent="0.25">
      <c r="A32" s="2">
        <v>0.51666666666666672</v>
      </c>
      <c r="B32">
        <v>3968218</v>
      </c>
      <c r="C32">
        <v>3514087</v>
      </c>
      <c r="D32">
        <v>454131</v>
      </c>
      <c r="E32">
        <v>2045949</v>
      </c>
      <c r="F32">
        <v>508623</v>
      </c>
      <c r="G32">
        <v>1537326</v>
      </c>
      <c r="H32">
        <v>1.1292315757</v>
      </c>
      <c r="I32">
        <v>4.0225255247999998</v>
      </c>
      <c r="J32">
        <v>23401.8</v>
      </c>
      <c r="K32">
        <v>23371.58</v>
      </c>
      <c r="L32">
        <v>23342.400000000001</v>
      </c>
      <c r="M32" s="3">
        <v>46276.517083333332</v>
      </c>
    </row>
    <row r="33" spans="1:13" x14ac:dyDescent="0.25">
      <c r="A33" s="2">
        <v>0.51875000000000004</v>
      </c>
      <c r="B33">
        <v>3958654</v>
      </c>
      <c r="C33">
        <v>3520578</v>
      </c>
      <c r="D33">
        <v>438076</v>
      </c>
      <c r="E33">
        <v>2036385</v>
      </c>
      <c r="F33">
        <v>515114</v>
      </c>
      <c r="G33">
        <v>1521271</v>
      </c>
      <c r="H33">
        <v>1.1244329766000001</v>
      </c>
      <c r="I33">
        <v>3.9532705382</v>
      </c>
      <c r="J33">
        <v>23403.200000000001</v>
      </c>
      <c r="K33">
        <v>23371.65</v>
      </c>
      <c r="L33">
        <v>23341.25</v>
      </c>
      <c r="M33" s="3">
        <v>46276.519328703704</v>
      </c>
    </row>
    <row r="34" spans="1:13" x14ac:dyDescent="0.25">
      <c r="A34" s="2">
        <v>0.52152777777777781</v>
      </c>
      <c r="B34">
        <v>3954947</v>
      </c>
      <c r="C34">
        <v>3533410</v>
      </c>
      <c r="D34">
        <v>421537</v>
      </c>
      <c r="E34">
        <v>2032678</v>
      </c>
      <c r="F34">
        <v>527946</v>
      </c>
      <c r="G34">
        <v>1504732</v>
      </c>
      <c r="H34">
        <v>1.1193003359</v>
      </c>
      <c r="I34">
        <v>3.8501627059999999</v>
      </c>
      <c r="J34">
        <v>23399.200000000001</v>
      </c>
      <c r="K34">
        <v>23371.71</v>
      </c>
      <c r="L34">
        <v>23339.95</v>
      </c>
      <c r="M34" s="3">
        <v>46276.521574074075</v>
      </c>
    </row>
    <row r="35" spans="1:13" x14ac:dyDescent="0.25">
      <c r="A35" s="2">
        <v>0.52361111111111114</v>
      </c>
      <c r="B35">
        <v>3954336</v>
      </c>
      <c r="C35">
        <v>3535480</v>
      </c>
      <c r="D35">
        <v>418856</v>
      </c>
      <c r="E35">
        <v>2032067</v>
      </c>
      <c r="F35">
        <v>530016</v>
      </c>
      <c r="G35">
        <v>1502051</v>
      </c>
      <c r="H35">
        <v>1.1184721735000001</v>
      </c>
      <c r="I35">
        <v>3.8339729366999999</v>
      </c>
      <c r="J35">
        <v>23419.9</v>
      </c>
      <c r="K35">
        <v>23371.83</v>
      </c>
      <c r="L35">
        <v>23338.75</v>
      </c>
      <c r="M35" s="3">
        <v>46276.523796296293</v>
      </c>
    </row>
    <row r="36" spans="1:13" x14ac:dyDescent="0.25">
      <c r="A36" s="2">
        <v>0.52569444444444446</v>
      </c>
      <c r="B36">
        <v>3947270</v>
      </c>
      <c r="C36">
        <v>3540467</v>
      </c>
      <c r="D36">
        <v>406803</v>
      </c>
      <c r="E36">
        <v>2025001</v>
      </c>
      <c r="F36">
        <v>535003</v>
      </c>
      <c r="G36">
        <v>1489998</v>
      </c>
      <c r="H36">
        <v>1.1149009438999999</v>
      </c>
      <c r="I36">
        <v>3.7850273737000002</v>
      </c>
      <c r="J36">
        <v>23420</v>
      </c>
      <c r="K36">
        <v>23372.32</v>
      </c>
      <c r="L36">
        <v>23345.65</v>
      </c>
      <c r="M36" s="3">
        <v>46276.526041666664</v>
      </c>
    </row>
    <row r="37" spans="1:13" x14ac:dyDescent="0.25">
      <c r="A37" s="2">
        <v>0.52777777777777779</v>
      </c>
      <c r="B37">
        <v>3934037</v>
      </c>
      <c r="C37">
        <v>3548422</v>
      </c>
      <c r="D37">
        <v>385615</v>
      </c>
      <c r="E37">
        <v>2011768</v>
      </c>
      <c r="F37">
        <v>542958</v>
      </c>
      <c r="G37">
        <v>1468810</v>
      </c>
      <c r="H37">
        <v>1.1086722492000001</v>
      </c>
      <c r="I37">
        <v>3.7052000339000002</v>
      </c>
      <c r="J37">
        <v>23409.9</v>
      </c>
      <c r="K37">
        <v>23372.9</v>
      </c>
      <c r="L37">
        <v>23344.3</v>
      </c>
      <c r="M37" s="3">
        <v>46276.528287037036</v>
      </c>
    </row>
    <row r="38" spans="1:13" x14ac:dyDescent="0.25">
      <c r="A38" s="2">
        <v>0.52986111111111112</v>
      </c>
      <c r="B38">
        <v>3941614</v>
      </c>
      <c r="C38">
        <v>3541645</v>
      </c>
      <c r="D38">
        <v>399969</v>
      </c>
      <c r="E38">
        <v>2019345</v>
      </c>
      <c r="F38">
        <v>536181</v>
      </c>
      <c r="G38">
        <v>1483164</v>
      </c>
      <c r="H38">
        <v>1.1129331144000001</v>
      </c>
      <c r="I38">
        <v>3.7661629189000001</v>
      </c>
      <c r="J38">
        <v>23427</v>
      </c>
      <c r="K38">
        <v>23374.31</v>
      </c>
      <c r="L38">
        <v>23358.65</v>
      </c>
      <c r="M38" s="3">
        <v>46276.530532407407</v>
      </c>
    </row>
    <row r="39" spans="1:13" x14ac:dyDescent="0.25">
      <c r="A39" s="2">
        <v>0.53263888888888888</v>
      </c>
      <c r="B39">
        <v>3938671</v>
      </c>
      <c r="C39">
        <v>3539897</v>
      </c>
      <c r="D39">
        <v>398774</v>
      </c>
      <c r="E39">
        <v>2016402</v>
      </c>
      <c r="F39">
        <v>534433</v>
      </c>
      <c r="G39">
        <v>1481969</v>
      </c>
      <c r="H39">
        <v>1.1126513003</v>
      </c>
      <c r="I39">
        <v>3.7729743485</v>
      </c>
      <c r="J39">
        <v>23405.200000000001</v>
      </c>
      <c r="K39">
        <v>23374.42</v>
      </c>
      <c r="L39">
        <v>23342.45</v>
      </c>
      <c r="M39" s="3">
        <v>46276.532777777778</v>
      </c>
    </row>
    <row r="40" spans="1:13" x14ac:dyDescent="0.25">
      <c r="A40" s="2">
        <v>0.53472222222222221</v>
      </c>
      <c r="B40">
        <v>3938335</v>
      </c>
      <c r="C40">
        <v>3550665</v>
      </c>
      <c r="D40">
        <v>387670</v>
      </c>
      <c r="E40">
        <v>2016066</v>
      </c>
      <c r="F40">
        <v>545201</v>
      </c>
      <c r="G40">
        <v>1470865</v>
      </c>
      <c r="H40">
        <v>1.1091823644000001</v>
      </c>
      <c r="I40">
        <v>3.6978398792</v>
      </c>
      <c r="J40">
        <v>23403</v>
      </c>
      <c r="K40">
        <v>23374.79</v>
      </c>
      <c r="L40">
        <v>23343.25</v>
      </c>
      <c r="M40" s="3">
        <v>46276.535011574073</v>
      </c>
    </row>
    <row r="41" spans="1:13" x14ac:dyDescent="0.25">
      <c r="A41" s="2">
        <v>0.53680555555555554</v>
      </c>
      <c r="B41">
        <v>3918788</v>
      </c>
      <c r="C41">
        <v>3559589</v>
      </c>
      <c r="D41">
        <v>359199</v>
      </c>
      <c r="E41">
        <v>1996519</v>
      </c>
      <c r="F41">
        <v>554125</v>
      </c>
      <c r="G41">
        <v>1442394</v>
      </c>
      <c r="H41">
        <v>1.1009102454999999</v>
      </c>
      <c r="I41">
        <v>3.6030119558</v>
      </c>
      <c r="J41">
        <v>23403.7</v>
      </c>
      <c r="K41">
        <v>23375.64</v>
      </c>
      <c r="L41">
        <v>23345.45</v>
      </c>
      <c r="M41" s="3">
        <v>46276.537245370368</v>
      </c>
    </row>
    <row r="42" spans="1:13" x14ac:dyDescent="0.25">
      <c r="A42" s="2">
        <v>0.53888888888888886</v>
      </c>
      <c r="B42">
        <v>3920768</v>
      </c>
      <c r="C42">
        <v>3560865</v>
      </c>
      <c r="D42">
        <v>359903</v>
      </c>
      <c r="E42">
        <v>1998499</v>
      </c>
      <c r="F42">
        <v>555401</v>
      </c>
      <c r="G42">
        <v>1443098</v>
      </c>
      <c r="H42">
        <v>1.1010717901</v>
      </c>
      <c r="I42">
        <v>3.5982992468999999</v>
      </c>
      <c r="J42">
        <v>23410</v>
      </c>
      <c r="K42">
        <v>23376.400000000001</v>
      </c>
      <c r="L42">
        <v>23353.3</v>
      </c>
      <c r="M42" s="3">
        <v>46276.539479166669</v>
      </c>
    </row>
    <row r="43" spans="1:13" x14ac:dyDescent="0.25">
      <c r="A43" s="2">
        <v>0.54166666666666663</v>
      </c>
      <c r="B43">
        <v>3922299</v>
      </c>
      <c r="C43">
        <v>3564686</v>
      </c>
      <c r="D43">
        <v>357613</v>
      </c>
      <c r="E43">
        <v>2000030</v>
      </c>
      <c r="F43">
        <v>559222</v>
      </c>
      <c r="G43">
        <v>1440808</v>
      </c>
      <c r="H43">
        <v>1.1003210380999999</v>
      </c>
      <c r="I43">
        <v>3.5764508549</v>
      </c>
      <c r="J43">
        <v>23411.200000000001</v>
      </c>
      <c r="K43">
        <v>23376.880000000001</v>
      </c>
      <c r="L43">
        <v>23355.1</v>
      </c>
      <c r="M43" s="3">
        <v>46276.541712962964</v>
      </c>
    </row>
    <row r="44" spans="1:13" x14ac:dyDescent="0.25">
      <c r="A44" s="2">
        <v>0.54374999999999996</v>
      </c>
      <c r="B44">
        <v>3925992</v>
      </c>
      <c r="C44">
        <v>3559464</v>
      </c>
      <c r="D44">
        <v>366528</v>
      </c>
      <c r="E44">
        <v>2003723</v>
      </c>
      <c r="F44">
        <v>554000</v>
      </c>
      <c r="G44">
        <v>1449723</v>
      </c>
      <c r="H44">
        <v>1.1029728071</v>
      </c>
      <c r="I44">
        <v>3.6168285198999999</v>
      </c>
      <c r="J44">
        <v>23402.1</v>
      </c>
      <c r="K44">
        <v>23377.200000000001</v>
      </c>
      <c r="L44">
        <v>23340.35</v>
      </c>
      <c r="M44" s="3">
        <v>46276.543946759259</v>
      </c>
    </row>
    <row r="45" spans="1:13" x14ac:dyDescent="0.25">
      <c r="A45" s="2">
        <v>0.54583333333333328</v>
      </c>
      <c r="B45">
        <v>3915316</v>
      </c>
      <c r="C45">
        <v>3569358</v>
      </c>
      <c r="D45">
        <v>345958</v>
      </c>
      <c r="E45">
        <v>1993047</v>
      </c>
      <c r="F45">
        <v>563894</v>
      </c>
      <c r="G45">
        <v>1429153</v>
      </c>
      <c r="H45">
        <v>1.0969244329000001</v>
      </c>
      <c r="I45">
        <v>3.5344355499</v>
      </c>
      <c r="J45">
        <v>23390</v>
      </c>
      <c r="K45">
        <v>23377.279999999999</v>
      </c>
      <c r="L45">
        <v>23331.45</v>
      </c>
      <c r="M45" s="3">
        <v>46276.54619212963</v>
      </c>
    </row>
    <row r="46" spans="1:13" x14ac:dyDescent="0.25">
      <c r="A46" s="2">
        <v>0.54791666666666672</v>
      </c>
      <c r="B46">
        <v>3885171</v>
      </c>
      <c r="C46">
        <v>3577708</v>
      </c>
      <c r="D46">
        <v>307463</v>
      </c>
      <c r="E46">
        <v>1962902</v>
      </c>
      <c r="F46">
        <v>572244</v>
      </c>
      <c r="G46">
        <v>1390658</v>
      </c>
      <c r="H46">
        <v>1.0859385394000001</v>
      </c>
      <c r="I46">
        <v>3.430183628</v>
      </c>
      <c r="J46">
        <v>23388</v>
      </c>
      <c r="K46">
        <v>23377.3</v>
      </c>
      <c r="L46">
        <v>23329.05</v>
      </c>
      <c r="M46" s="3">
        <v>46276.548414351855</v>
      </c>
    </row>
    <row r="47" spans="1:13" x14ac:dyDescent="0.25">
      <c r="A47" s="2">
        <v>0.55000000000000004</v>
      </c>
      <c r="B47">
        <v>3864805</v>
      </c>
      <c r="C47">
        <v>3582851</v>
      </c>
      <c r="D47">
        <v>281954</v>
      </c>
      <c r="E47">
        <v>1942536</v>
      </c>
      <c r="F47">
        <v>577387</v>
      </c>
      <c r="G47">
        <v>1365149</v>
      </c>
      <c r="H47">
        <v>1.07869543</v>
      </c>
      <c r="I47">
        <v>3.3643570083999998</v>
      </c>
      <c r="J47">
        <v>23394</v>
      </c>
      <c r="K47">
        <v>23377.37</v>
      </c>
      <c r="L47">
        <v>23329.8</v>
      </c>
      <c r="M47" s="3">
        <v>46276.55064814815</v>
      </c>
    </row>
    <row r="48" spans="1:13" x14ac:dyDescent="0.25">
      <c r="A48" s="2">
        <v>0.55277777777777781</v>
      </c>
      <c r="B48">
        <v>3851452</v>
      </c>
      <c r="C48">
        <v>3576409</v>
      </c>
      <c r="D48">
        <v>275043</v>
      </c>
      <c r="E48">
        <v>1929183</v>
      </c>
      <c r="F48">
        <v>570945</v>
      </c>
      <c r="G48">
        <v>1358238</v>
      </c>
      <c r="H48">
        <v>1.0769047946999999</v>
      </c>
      <c r="I48">
        <v>3.3789296692000002</v>
      </c>
      <c r="J48">
        <v>23393.1</v>
      </c>
      <c r="K48">
        <v>23377.4</v>
      </c>
      <c r="L48">
        <v>23335.45</v>
      </c>
      <c r="M48" s="3">
        <v>46276.552881944444</v>
      </c>
    </row>
    <row r="49" spans="1:13" x14ac:dyDescent="0.25">
      <c r="A49" s="2">
        <v>0.55486111111111114</v>
      </c>
      <c r="B49">
        <v>3848616</v>
      </c>
      <c r="C49">
        <v>3589349</v>
      </c>
      <c r="D49">
        <v>259267</v>
      </c>
      <c r="E49">
        <v>1926347</v>
      </c>
      <c r="F49">
        <v>583885</v>
      </c>
      <c r="G49">
        <v>1342462</v>
      </c>
      <c r="H49">
        <v>1.0722323185</v>
      </c>
      <c r="I49">
        <v>3.2991890526000001</v>
      </c>
      <c r="J49">
        <v>23386.2</v>
      </c>
      <c r="K49">
        <v>23377.42</v>
      </c>
      <c r="L49">
        <v>23334.2</v>
      </c>
      <c r="M49" s="3">
        <v>46276.555115740739</v>
      </c>
    </row>
    <row r="50" spans="1:13" x14ac:dyDescent="0.25">
      <c r="A50" s="2">
        <v>0.55694444444444446</v>
      </c>
      <c r="B50">
        <v>3846172</v>
      </c>
      <c r="C50">
        <v>3591129</v>
      </c>
      <c r="D50">
        <v>255043</v>
      </c>
      <c r="E50">
        <v>1923903</v>
      </c>
      <c r="F50">
        <v>585665</v>
      </c>
      <c r="G50">
        <v>1338238</v>
      </c>
      <c r="H50">
        <v>1.0710202836</v>
      </c>
      <c r="I50">
        <v>3.2849888587999998</v>
      </c>
      <c r="J50">
        <v>23400</v>
      </c>
      <c r="K50">
        <v>23377.47</v>
      </c>
      <c r="L50">
        <v>23331.55</v>
      </c>
      <c r="M50" s="3">
        <v>46276.557326388887</v>
      </c>
    </row>
    <row r="51" spans="1:13" x14ac:dyDescent="0.25">
      <c r="A51" s="2">
        <v>0.55972222222222223</v>
      </c>
      <c r="B51">
        <v>3845444</v>
      </c>
      <c r="C51">
        <v>3584461</v>
      </c>
      <c r="D51">
        <v>260983</v>
      </c>
      <c r="E51">
        <v>1923175</v>
      </c>
      <c r="F51">
        <v>578997</v>
      </c>
      <c r="G51">
        <v>1344178</v>
      </c>
      <c r="H51">
        <v>1.0728095521000001</v>
      </c>
      <c r="I51">
        <v>3.3215629786999998</v>
      </c>
      <c r="J51">
        <v>23403.7</v>
      </c>
      <c r="K51">
        <v>23377.53</v>
      </c>
      <c r="L51">
        <v>23335.95</v>
      </c>
      <c r="M51" s="3">
        <v>46276.559814814813</v>
      </c>
    </row>
    <row r="52" spans="1:13" x14ac:dyDescent="0.25">
      <c r="A52" s="2">
        <v>0.56180555555555556</v>
      </c>
      <c r="B52">
        <v>3832347</v>
      </c>
      <c r="C52">
        <v>3587240</v>
      </c>
      <c r="D52">
        <v>245107</v>
      </c>
      <c r="E52">
        <v>1910078</v>
      </c>
      <c r="F52">
        <v>581776</v>
      </c>
      <c r="G52">
        <v>1328302</v>
      </c>
      <c r="H52">
        <v>1.0683274607</v>
      </c>
      <c r="I52">
        <v>3.2831845934000001</v>
      </c>
      <c r="J52">
        <v>23415</v>
      </c>
      <c r="K52">
        <v>23377.73</v>
      </c>
      <c r="L52">
        <v>23355.599999999999</v>
      </c>
      <c r="M52" s="3">
        <v>46276.562048611115</v>
      </c>
    </row>
    <row r="53" spans="1:13" x14ac:dyDescent="0.25">
      <c r="A53" s="2">
        <v>0.56388888888888888</v>
      </c>
      <c r="B53">
        <v>3863614</v>
      </c>
      <c r="C53">
        <v>3573596</v>
      </c>
      <c r="D53">
        <v>290018</v>
      </c>
      <c r="E53">
        <v>1941345</v>
      </c>
      <c r="F53">
        <v>568132</v>
      </c>
      <c r="G53">
        <v>1373213</v>
      </c>
      <c r="H53">
        <v>1.0811557882</v>
      </c>
      <c r="I53">
        <v>3.4170668084</v>
      </c>
      <c r="J53">
        <v>23406.3</v>
      </c>
      <c r="K53">
        <v>23377.8</v>
      </c>
      <c r="L53">
        <v>23352.1</v>
      </c>
      <c r="M53" s="3">
        <v>46276.564270833333</v>
      </c>
    </row>
    <row r="54" spans="1:13" x14ac:dyDescent="0.25">
      <c r="A54" s="2">
        <v>0.56597222222222221</v>
      </c>
      <c r="B54">
        <v>3880423</v>
      </c>
      <c r="C54">
        <v>3562758</v>
      </c>
      <c r="D54">
        <v>317665</v>
      </c>
      <c r="E54">
        <v>1958154</v>
      </c>
      <c r="F54">
        <v>557294</v>
      </c>
      <c r="G54">
        <v>1400860</v>
      </c>
      <c r="H54">
        <v>1.0891626656</v>
      </c>
      <c r="I54">
        <v>3.5136821857</v>
      </c>
      <c r="J54">
        <v>23405.5</v>
      </c>
      <c r="K54">
        <v>23377.9</v>
      </c>
      <c r="L54">
        <v>23341.4</v>
      </c>
      <c r="M54" s="3">
        <v>46276.566527777781</v>
      </c>
    </row>
    <row r="55" spans="1:13" x14ac:dyDescent="0.25">
      <c r="A55" s="2">
        <v>0.56874999999999998</v>
      </c>
      <c r="B55">
        <v>3881291</v>
      </c>
      <c r="C55">
        <v>3554299</v>
      </c>
      <c r="D55">
        <v>326992</v>
      </c>
      <c r="E55">
        <v>1959022</v>
      </c>
      <c r="F55">
        <v>548835</v>
      </c>
      <c r="G55">
        <v>1410187</v>
      </c>
      <c r="H55">
        <v>1.0919990129999999</v>
      </c>
      <c r="I55">
        <v>3.5694188598999999</v>
      </c>
      <c r="J55">
        <v>23406.5</v>
      </c>
      <c r="K55">
        <v>23378.07</v>
      </c>
      <c r="L55">
        <v>23340.85</v>
      </c>
      <c r="M55" s="3">
        <v>46276.568773148145</v>
      </c>
    </row>
    <row r="56" spans="1:13" x14ac:dyDescent="0.25">
      <c r="A56" s="2">
        <v>0.5708333333333333</v>
      </c>
      <c r="B56">
        <v>3851087</v>
      </c>
      <c r="C56">
        <v>3580611</v>
      </c>
      <c r="D56">
        <v>270476</v>
      </c>
      <c r="E56">
        <v>1928818</v>
      </c>
      <c r="F56">
        <v>575147</v>
      </c>
      <c r="G56">
        <v>1353671</v>
      </c>
      <c r="H56">
        <v>1.0755390629999999</v>
      </c>
      <c r="I56">
        <v>3.3536087295999999</v>
      </c>
      <c r="J56">
        <v>23371.200000000001</v>
      </c>
      <c r="K56">
        <v>23377.98</v>
      </c>
      <c r="L56">
        <v>23318.400000000001</v>
      </c>
      <c r="M56" s="3">
        <v>46276.571018518516</v>
      </c>
    </row>
    <row r="57" spans="1:13" x14ac:dyDescent="0.25">
      <c r="A57" s="2">
        <v>0.57291666666666663</v>
      </c>
      <c r="B57">
        <v>3739548</v>
      </c>
      <c r="C57">
        <v>3558074</v>
      </c>
      <c r="D57">
        <v>181474</v>
      </c>
      <c r="E57">
        <v>1817279</v>
      </c>
      <c r="F57">
        <v>552610</v>
      </c>
      <c r="G57">
        <v>1264669</v>
      </c>
      <c r="H57">
        <v>1.0510034361</v>
      </c>
      <c r="I57">
        <v>3.2885380286000001</v>
      </c>
      <c r="J57">
        <v>23390.400000000001</v>
      </c>
      <c r="K57">
        <v>23378.080000000002</v>
      </c>
      <c r="L57">
        <v>23335.95</v>
      </c>
      <c r="M57" s="3">
        <v>46276.573252314818</v>
      </c>
    </row>
    <row r="58" spans="1:13" x14ac:dyDescent="0.25">
      <c r="A58" s="2">
        <v>0.57499999999999996</v>
      </c>
      <c r="B58">
        <v>3747373</v>
      </c>
      <c r="C58">
        <v>3541571</v>
      </c>
      <c r="D58">
        <v>205802</v>
      </c>
      <c r="E58">
        <v>1825104</v>
      </c>
      <c r="F58">
        <v>536107</v>
      </c>
      <c r="G58">
        <v>1288997</v>
      </c>
      <c r="H58">
        <v>1.0581103697000001</v>
      </c>
      <c r="I58">
        <v>3.4043651734</v>
      </c>
      <c r="J58">
        <v>23400</v>
      </c>
      <c r="K58">
        <v>23378.22</v>
      </c>
      <c r="L58">
        <v>23338.75</v>
      </c>
      <c r="M58" s="3">
        <v>46276.575497685182</v>
      </c>
    </row>
    <row r="59" spans="1:13" x14ac:dyDescent="0.25">
      <c r="A59" s="2">
        <v>0.57708333333333328</v>
      </c>
      <c r="B59">
        <v>3743416</v>
      </c>
      <c r="C59">
        <v>3559010</v>
      </c>
      <c r="D59">
        <v>184406</v>
      </c>
      <c r="E59">
        <v>1821147</v>
      </c>
      <c r="F59">
        <v>553546</v>
      </c>
      <c r="G59">
        <v>1267601</v>
      </c>
      <c r="H59">
        <v>1.0518138471</v>
      </c>
      <c r="I59">
        <v>3.2899650615999998</v>
      </c>
      <c r="J59">
        <v>23403</v>
      </c>
      <c r="K59">
        <v>23378.799999999999</v>
      </c>
      <c r="L59">
        <v>23355.25</v>
      </c>
      <c r="M59" s="3">
        <v>46276.577777777777</v>
      </c>
    </row>
    <row r="60" spans="1:13" x14ac:dyDescent="0.25">
      <c r="A60" s="2">
        <v>0.57986111111111116</v>
      </c>
      <c r="B60">
        <v>3748615</v>
      </c>
      <c r="C60">
        <v>3554156</v>
      </c>
      <c r="D60">
        <v>194459</v>
      </c>
      <c r="E60">
        <v>1826346</v>
      </c>
      <c r="F60">
        <v>548692</v>
      </c>
      <c r="G60">
        <v>1277654</v>
      </c>
      <c r="H60">
        <v>1.0547131301999999</v>
      </c>
      <c r="I60">
        <v>3.3285449760999999</v>
      </c>
      <c r="J60">
        <v>23432</v>
      </c>
      <c r="K60">
        <v>23379.67</v>
      </c>
      <c r="L60">
        <v>23375</v>
      </c>
      <c r="M60" s="3">
        <v>46276.580011574071</v>
      </c>
    </row>
    <row r="61" spans="1:13" x14ac:dyDescent="0.25">
      <c r="A61" s="2">
        <v>0.58194444444444449</v>
      </c>
      <c r="B61">
        <v>3742945</v>
      </c>
      <c r="C61">
        <v>3460812</v>
      </c>
      <c r="D61">
        <v>282133</v>
      </c>
      <c r="E61">
        <v>1820676</v>
      </c>
      <c r="F61">
        <v>455348</v>
      </c>
      <c r="G61">
        <v>1365328</v>
      </c>
      <c r="H61">
        <v>1.0815221977</v>
      </c>
      <c r="I61">
        <v>3.9984275763000001</v>
      </c>
      <c r="J61">
        <v>23449.9</v>
      </c>
      <c r="K61">
        <v>23382.11</v>
      </c>
      <c r="L61">
        <v>23387.35</v>
      </c>
      <c r="M61" s="3">
        <v>46276.582245370373</v>
      </c>
    </row>
    <row r="62" spans="1:13" x14ac:dyDescent="0.25">
      <c r="A62" s="2">
        <v>0.58402777777777781</v>
      </c>
      <c r="B62">
        <v>3824485</v>
      </c>
      <c r="C62">
        <v>3409358</v>
      </c>
      <c r="D62">
        <v>415127</v>
      </c>
      <c r="E62">
        <v>1902216</v>
      </c>
      <c r="F62">
        <v>403894</v>
      </c>
      <c r="G62">
        <v>1498322</v>
      </c>
      <c r="H62">
        <v>1.1217610470999999</v>
      </c>
      <c r="I62">
        <v>4.7096911565999999</v>
      </c>
      <c r="J62">
        <v>23456</v>
      </c>
      <c r="K62">
        <v>23383.5</v>
      </c>
      <c r="L62">
        <v>23394.3</v>
      </c>
      <c r="M62" s="3">
        <v>46276.584467592591</v>
      </c>
    </row>
    <row r="63" spans="1:13" x14ac:dyDescent="0.25">
      <c r="A63" s="2">
        <v>0.58611111111111114</v>
      </c>
      <c r="B63">
        <v>3826936</v>
      </c>
      <c r="C63">
        <v>3157509</v>
      </c>
      <c r="D63">
        <v>669427</v>
      </c>
      <c r="E63">
        <v>1904667</v>
      </c>
      <c r="F63">
        <v>152045</v>
      </c>
      <c r="G63">
        <v>1752622</v>
      </c>
      <c r="H63">
        <v>1.2120111138</v>
      </c>
      <c r="I63">
        <v>12.526995297399999</v>
      </c>
      <c r="J63">
        <v>23498.5</v>
      </c>
      <c r="K63">
        <v>23390.51</v>
      </c>
      <c r="L63">
        <v>23437.05</v>
      </c>
      <c r="M63" s="3">
        <v>46276.586712962962</v>
      </c>
    </row>
    <row r="64" spans="1:13" x14ac:dyDescent="0.25">
      <c r="A64" s="2">
        <v>0.58888888888888891</v>
      </c>
      <c r="B64">
        <v>3869026</v>
      </c>
      <c r="C64">
        <v>3135669</v>
      </c>
      <c r="D64">
        <v>733357</v>
      </c>
      <c r="E64">
        <v>1946757</v>
      </c>
      <c r="F64">
        <v>130205</v>
      </c>
      <c r="G64">
        <v>1816552</v>
      </c>
      <c r="H64">
        <v>1.2338757694</v>
      </c>
      <c r="I64">
        <v>14.9514765178</v>
      </c>
      <c r="J64">
        <v>23480</v>
      </c>
      <c r="K64">
        <v>23391.08</v>
      </c>
      <c r="L64">
        <v>23417.4</v>
      </c>
      <c r="M64" s="3">
        <v>46276.588935185187</v>
      </c>
    </row>
    <row r="65" spans="1:13" x14ac:dyDescent="0.25">
      <c r="A65" s="2">
        <v>0.59097222222222223</v>
      </c>
      <c r="B65">
        <v>3875295</v>
      </c>
      <c r="C65">
        <v>3173778</v>
      </c>
      <c r="D65">
        <v>701517</v>
      </c>
      <c r="E65">
        <v>1953026</v>
      </c>
      <c r="F65">
        <v>168314</v>
      </c>
      <c r="G65">
        <v>1784712</v>
      </c>
      <c r="H65">
        <v>1.2210353087000001</v>
      </c>
      <c r="I65">
        <v>11.603467328900001</v>
      </c>
      <c r="J65">
        <v>23472</v>
      </c>
      <c r="K65">
        <v>23392.03</v>
      </c>
      <c r="L65">
        <v>23412.75</v>
      </c>
      <c r="M65" s="3">
        <v>46276.591168981482</v>
      </c>
    </row>
    <row r="66" spans="1:13" x14ac:dyDescent="0.25">
      <c r="A66" s="2">
        <v>0.59305555555555556</v>
      </c>
      <c r="B66">
        <v>3876323</v>
      </c>
      <c r="C66">
        <v>3184753</v>
      </c>
      <c r="D66">
        <v>691570</v>
      </c>
      <c r="E66">
        <v>1954054</v>
      </c>
      <c r="F66">
        <v>179289</v>
      </c>
      <c r="G66">
        <v>1774765</v>
      </c>
      <c r="H66">
        <v>1.2171502782000001</v>
      </c>
      <c r="I66">
        <v>10.8989062352</v>
      </c>
      <c r="J66">
        <v>23476.799999999999</v>
      </c>
      <c r="K66">
        <v>23392.31</v>
      </c>
      <c r="L66">
        <v>23415.35</v>
      </c>
      <c r="M66" s="3">
        <v>46276.593402777777</v>
      </c>
    </row>
    <row r="67" spans="1:13" x14ac:dyDescent="0.25">
      <c r="A67" s="2">
        <v>0.59513888888888888</v>
      </c>
      <c r="B67">
        <v>3884842</v>
      </c>
      <c r="C67">
        <v>3227190</v>
      </c>
      <c r="D67">
        <v>657652</v>
      </c>
      <c r="E67">
        <v>1962573</v>
      </c>
      <c r="F67">
        <v>221726</v>
      </c>
      <c r="G67">
        <v>1740847</v>
      </c>
      <c r="H67">
        <v>1.2037847167</v>
      </c>
      <c r="I67">
        <v>8.8513435500999993</v>
      </c>
      <c r="J67">
        <v>23470</v>
      </c>
      <c r="K67">
        <v>23393.01</v>
      </c>
      <c r="L67">
        <v>23411.8</v>
      </c>
      <c r="M67" s="3">
        <v>46276.595636574071</v>
      </c>
    </row>
    <row r="68" spans="1:13" x14ac:dyDescent="0.25">
      <c r="A68" s="2">
        <v>0.59722222222222221</v>
      </c>
      <c r="B68">
        <v>3885178</v>
      </c>
      <c r="C68">
        <v>3244887</v>
      </c>
      <c r="D68">
        <v>640291</v>
      </c>
      <c r="E68">
        <v>1962909</v>
      </c>
      <c r="F68">
        <v>239423</v>
      </c>
      <c r="G68">
        <v>1723486</v>
      </c>
      <c r="H68">
        <v>1.1973230501000001</v>
      </c>
      <c r="I68">
        <v>8.1984980557</v>
      </c>
      <c r="J68">
        <v>23467</v>
      </c>
      <c r="K68">
        <v>23393.51</v>
      </c>
      <c r="L68">
        <v>23405.15</v>
      </c>
      <c r="M68" s="3">
        <v>46276.597858796296</v>
      </c>
    </row>
    <row r="69" spans="1:13" x14ac:dyDescent="0.25">
      <c r="A69" s="2">
        <v>0.6</v>
      </c>
      <c r="B69">
        <v>3866550</v>
      </c>
      <c r="C69">
        <v>3248082</v>
      </c>
      <c r="D69">
        <v>618468</v>
      </c>
      <c r="E69">
        <v>1944281</v>
      </c>
      <c r="F69">
        <v>242618</v>
      </c>
      <c r="G69">
        <v>1701663</v>
      </c>
      <c r="H69">
        <v>1.1904102175</v>
      </c>
      <c r="I69">
        <v>8.0137541320000008</v>
      </c>
      <c r="J69">
        <v>23475</v>
      </c>
      <c r="K69">
        <v>23393.98</v>
      </c>
      <c r="L69">
        <v>23412.95</v>
      </c>
      <c r="M69" s="3">
        <v>46276.600069444445</v>
      </c>
    </row>
    <row r="70" spans="1:13" x14ac:dyDescent="0.25">
      <c r="A70" s="2">
        <v>0.6020833333333333</v>
      </c>
      <c r="B70">
        <v>3824436</v>
      </c>
      <c r="C70">
        <v>3250067</v>
      </c>
      <c r="D70">
        <v>574369</v>
      </c>
      <c r="E70">
        <v>1902167</v>
      </c>
      <c r="F70">
        <v>244603</v>
      </c>
      <c r="G70">
        <v>1657564</v>
      </c>
      <c r="H70">
        <v>1.1767252798000001</v>
      </c>
      <c r="I70">
        <v>7.7765481208000002</v>
      </c>
      <c r="J70">
        <v>23483</v>
      </c>
      <c r="K70">
        <v>23394.65</v>
      </c>
      <c r="L70">
        <v>23418.95</v>
      </c>
      <c r="M70" s="3">
        <v>46276.602303240739</v>
      </c>
    </row>
    <row r="71" spans="1:13" x14ac:dyDescent="0.25">
      <c r="A71" s="2">
        <v>0.60416666666666663</v>
      </c>
      <c r="B71">
        <v>3808204</v>
      </c>
      <c r="C71">
        <v>3240639</v>
      </c>
      <c r="D71">
        <v>567565</v>
      </c>
      <c r="E71">
        <v>1885935</v>
      </c>
      <c r="F71">
        <v>235175</v>
      </c>
      <c r="G71">
        <v>1650760</v>
      </c>
      <c r="H71">
        <v>1.1751398412</v>
      </c>
      <c r="I71">
        <v>8.0192835122999995</v>
      </c>
      <c r="J71">
        <v>23500</v>
      </c>
      <c r="K71">
        <v>23395.95</v>
      </c>
      <c r="L71">
        <v>23426.35</v>
      </c>
      <c r="M71" s="3">
        <v>46276.604525462964</v>
      </c>
    </row>
    <row r="72" spans="1:13" x14ac:dyDescent="0.25">
      <c r="A72" s="2">
        <v>0.60624999999999996</v>
      </c>
      <c r="B72">
        <v>3797905</v>
      </c>
      <c r="C72">
        <v>3200913</v>
      </c>
      <c r="D72">
        <v>596992</v>
      </c>
      <c r="E72">
        <v>1875636</v>
      </c>
      <c r="F72">
        <v>195449</v>
      </c>
      <c r="G72">
        <v>1680187</v>
      </c>
      <c r="H72">
        <v>1.1865067872999999</v>
      </c>
      <c r="I72">
        <v>9.5965494835000005</v>
      </c>
      <c r="J72">
        <v>23493</v>
      </c>
      <c r="K72">
        <v>23396.57</v>
      </c>
      <c r="L72">
        <v>23424.7</v>
      </c>
      <c r="M72" s="3">
        <v>46276.606759259259</v>
      </c>
    </row>
    <row r="73" spans="1:13" x14ac:dyDescent="0.25">
      <c r="A73" s="2">
        <v>0.60833333333333328</v>
      </c>
      <c r="B73">
        <v>3803367</v>
      </c>
      <c r="C73">
        <v>3200402</v>
      </c>
      <c r="D73">
        <v>602965</v>
      </c>
      <c r="E73">
        <v>1881098</v>
      </c>
      <c r="F73">
        <v>194938</v>
      </c>
      <c r="G73">
        <v>1686160</v>
      </c>
      <c r="H73">
        <v>1.1884028944</v>
      </c>
      <c r="I73">
        <v>9.6497245278000001</v>
      </c>
      <c r="J73">
        <v>23499</v>
      </c>
      <c r="K73">
        <v>23396.87</v>
      </c>
      <c r="L73">
        <v>23430.5</v>
      </c>
      <c r="M73" s="3">
        <v>46276.60900462963</v>
      </c>
    </row>
    <row r="74" spans="1:13" x14ac:dyDescent="0.25">
      <c r="A74" s="2">
        <v>0.61111111111111116</v>
      </c>
      <c r="B74">
        <v>3804933</v>
      </c>
      <c r="C74">
        <v>3222244</v>
      </c>
      <c r="D74">
        <v>582689</v>
      </c>
      <c r="E74">
        <v>1882664</v>
      </c>
      <c r="F74">
        <v>216780</v>
      </c>
      <c r="G74">
        <v>1665884</v>
      </c>
      <c r="H74">
        <v>1.1808332951</v>
      </c>
      <c r="I74">
        <v>8.6846757081000003</v>
      </c>
      <c r="J74">
        <v>23483.7</v>
      </c>
      <c r="K74">
        <v>23397.35</v>
      </c>
      <c r="L74">
        <v>23426.1</v>
      </c>
      <c r="M74" s="3">
        <v>46276.611250000002</v>
      </c>
    </row>
    <row r="75" spans="1:13" x14ac:dyDescent="0.25">
      <c r="A75" s="2">
        <v>0.61319444444444449</v>
      </c>
      <c r="B75">
        <v>3818587</v>
      </c>
      <c r="C75">
        <v>3238284</v>
      </c>
      <c r="D75">
        <v>580303</v>
      </c>
      <c r="E75">
        <v>1896318</v>
      </c>
      <c r="F75">
        <v>232820</v>
      </c>
      <c r="G75">
        <v>1663498</v>
      </c>
      <c r="H75">
        <v>1.1792007741999999</v>
      </c>
      <c r="I75">
        <v>8.1449961343999995</v>
      </c>
      <c r="J75">
        <v>23500</v>
      </c>
      <c r="K75">
        <v>23397.58</v>
      </c>
      <c r="L75">
        <v>23430.85</v>
      </c>
      <c r="M75" s="3">
        <v>46276.613495370373</v>
      </c>
    </row>
    <row r="76" spans="1:13" x14ac:dyDescent="0.25">
      <c r="A76" s="2">
        <v>0.61527777777777781</v>
      </c>
      <c r="B76">
        <v>3810120</v>
      </c>
      <c r="C76">
        <v>3261338</v>
      </c>
      <c r="D76">
        <v>548782</v>
      </c>
      <c r="E76">
        <v>1887851</v>
      </c>
      <c r="F76">
        <v>255874</v>
      </c>
      <c r="G76">
        <v>1631977</v>
      </c>
      <c r="H76">
        <v>1.1682689743000001</v>
      </c>
      <c r="I76">
        <v>7.3780493523999997</v>
      </c>
      <c r="J76">
        <v>23495</v>
      </c>
      <c r="K76">
        <v>23397.93</v>
      </c>
      <c r="L76">
        <v>23424.95</v>
      </c>
      <c r="M76" s="3">
        <v>46276.615740740737</v>
      </c>
    </row>
    <row r="77" spans="1:13" x14ac:dyDescent="0.25">
      <c r="A77" s="2">
        <v>0.61736111111111114</v>
      </c>
      <c r="B77">
        <v>3782919</v>
      </c>
      <c r="C77">
        <v>3258745</v>
      </c>
      <c r="D77">
        <v>524174</v>
      </c>
      <c r="E77">
        <v>1860650</v>
      </c>
      <c r="F77">
        <v>253281</v>
      </c>
      <c r="G77">
        <v>1607369</v>
      </c>
      <c r="H77">
        <v>1.1608514934</v>
      </c>
      <c r="I77">
        <v>7.3461886205000004</v>
      </c>
      <c r="J77">
        <v>23485.599999999999</v>
      </c>
      <c r="K77">
        <v>23398.26</v>
      </c>
      <c r="L77">
        <v>23420.45</v>
      </c>
      <c r="M77" s="3">
        <v>46276.617986111109</v>
      </c>
    </row>
    <row r="78" spans="1:13" x14ac:dyDescent="0.25">
      <c r="A78" s="2">
        <v>0.62013888888888891</v>
      </c>
      <c r="B78">
        <v>3724023</v>
      </c>
      <c r="C78">
        <v>3253284</v>
      </c>
      <c r="D78">
        <v>470739</v>
      </c>
      <c r="E78">
        <v>1801754</v>
      </c>
      <c r="F78">
        <v>247820</v>
      </c>
      <c r="G78">
        <v>1553934</v>
      </c>
      <c r="H78">
        <v>1.1446965589</v>
      </c>
      <c r="I78">
        <v>7.2704140101999997</v>
      </c>
      <c r="J78">
        <v>23490</v>
      </c>
      <c r="K78">
        <v>23398.49</v>
      </c>
      <c r="L78">
        <v>23423</v>
      </c>
      <c r="M78" s="3">
        <v>46276.62023148148</v>
      </c>
    </row>
    <row r="79" spans="1:13" x14ac:dyDescent="0.25">
      <c r="A79" s="2">
        <v>0.62222222222222223</v>
      </c>
      <c r="B79">
        <v>3706608</v>
      </c>
      <c r="C79">
        <v>3249216</v>
      </c>
      <c r="D79">
        <v>457392</v>
      </c>
      <c r="E79">
        <v>1784339</v>
      </c>
      <c r="F79">
        <v>243752</v>
      </c>
      <c r="G79">
        <v>1540587</v>
      </c>
      <c r="H79">
        <v>1.1407699579999999</v>
      </c>
      <c r="I79">
        <v>7.3203050642000003</v>
      </c>
      <c r="J79">
        <v>23488.2</v>
      </c>
      <c r="K79">
        <v>23398.65</v>
      </c>
      <c r="L79">
        <v>23426.35</v>
      </c>
      <c r="M79" s="3">
        <v>46276.622476851851</v>
      </c>
    </row>
    <row r="80" spans="1:13" x14ac:dyDescent="0.25">
      <c r="A80" s="2">
        <v>0.62430555555555556</v>
      </c>
      <c r="B80">
        <v>3664573</v>
      </c>
      <c r="C80">
        <v>3226005</v>
      </c>
      <c r="D80">
        <v>438568</v>
      </c>
      <c r="E80">
        <v>1742304</v>
      </c>
      <c r="F80">
        <v>220541</v>
      </c>
      <c r="G80">
        <v>1521763</v>
      </c>
      <c r="H80">
        <v>1.1359477123999999</v>
      </c>
      <c r="I80">
        <v>7.9001364825999998</v>
      </c>
      <c r="J80">
        <v>23490.6</v>
      </c>
      <c r="K80">
        <v>23398.91</v>
      </c>
      <c r="L80">
        <v>23426.35</v>
      </c>
      <c r="M80" s="3">
        <v>46276.624699074076</v>
      </c>
    </row>
    <row r="81" spans="1:13" x14ac:dyDescent="0.25">
      <c r="A81" s="2">
        <v>0.62638888888888888</v>
      </c>
      <c r="B81">
        <v>3611819</v>
      </c>
      <c r="C81">
        <v>3212943</v>
      </c>
      <c r="D81">
        <v>398876</v>
      </c>
      <c r="E81">
        <v>1689550</v>
      </c>
      <c r="F81">
        <v>207479</v>
      </c>
      <c r="G81">
        <v>1482071</v>
      </c>
      <c r="H81">
        <v>1.1241466157</v>
      </c>
      <c r="I81">
        <v>8.1432337731000004</v>
      </c>
      <c r="J81">
        <v>23472</v>
      </c>
      <c r="K81">
        <v>23399.23</v>
      </c>
      <c r="L81">
        <v>23406.55</v>
      </c>
      <c r="M81" s="3">
        <v>46276.626932870371</v>
      </c>
    </row>
    <row r="82" spans="1:13" x14ac:dyDescent="0.25">
      <c r="A82" s="2">
        <v>0.62847222222222221</v>
      </c>
      <c r="B82">
        <v>3567600</v>
      </c>
      <c r="C82">
        <v>3174464</v>
      </c>
      <c r="D82">
        <v>393136</v>
      </c>
      <c r="E82">
        <v>1645331</v>
      </c>
      <c r="F82">
        <v>169000</v>
      </c>
      <c r="G82">
        <v>1476331</v>
      </c>
      <c r="H82">
        <v>1.1238432693</v>
      </c>
      <c r="I82">
        <v>9.7356863904999997</v>
      </c>
      <c r="J82">
        <v>23466.9</v>
      </c>
      <c r="K82">
        <v>23400.02</v>
      </c>
      <c r="L82">
        <v>23390.15</v>
      </c>
      <c r="M82" s="3">
        <v>46276.629155092596</v>
      </c>
    </row>
    <row r="83" spans="1:13" x14ac:dyDescent="0.25">
      <c r="A83" s="2">
        <v>0.63124999999999998</v>
      </c>
      <c r="B83">
        <v>3500629</v>
      </c>
      <c r="C83">
        <v>3152141</v>
      </c>
      <c r="D83">
        <v>348488</v>
      </c>
      <c r="E83">
        <v>1578360</v>
      </c>
      <c r="F83">
        <v>146677</v>
      </c>
      <c r="G83">
        <v>1431683</v>
      </c>
      <c r="H83">
        <v>1.1105559680999999</v>
      </c>
      <c r="I83">
        <v>10.760787308199999</v>
      </c>
      <c r="J83">
        <v>23469.7</v>
      </c>
      <c r="K83">
        <v>23400.6</v>
      </c>
      <c r="L83">
        <v>23407.1</v>
      </c>
      <c r="M83" s="3">
        <v>46276.63140046296</v>
      </c>
    </row>
    <row r="84" spans="1:13" x14ac:dyDescent="0.25">
      <c r="A84" s="2">
        <v>0.6333333333333333</v>
      </c>
      <c r="B84">
        <v>3417708</v>
      </c>
      <c r="C84">
        <v>3134144</v>
      </c>
      <c r="D84">
        <v>283564</v>
      </c>
      <c r="E84">
        <v>1495439</v>
      </c>
      <c r="F84">
        <v>128680</v>
      </c>
      <c r="G84">
        <v>1366759</v>
      </c>
      <c r="H84">
        <v>1.0904757407000001</v>
      </c>
      <c r="I84">
        <v>11.621378613599999</v>
      </c>
      <c r="J84">
        <v>23482</v>
      </c>
      <c r="K84">
        <v>23401.19</v>
      </c>
      <c r="L84">
        <v>23425.3</v>
      </c>
      <c r="M84" s="3">
        <v>46276.633645833332</v>
      </c>
    </row>
    <row r="85" spans="1:13" x14ac:dyDescent="0.25">
      <c r="A85" s="2">
        <v>0.63541666666666663</v>
      </c>
      <c r="B85">
        <v>3370621</v>
      </c>
      <c r="C85">
        <v>3112187</v>
      </c>
      <c r="D85">
        <v>258434</v>
      </c>
      <c r="E85">
        <v>1448352</v>
      </c>
      <c r="F85">
        <v>106723</v>
      </c>
      <c r="G85">
        <v>1341629</v>
      </c>
      <c r="H85">
        <v>1.0830393545999999</v>
      </c>
      <c r="I85">
        <v>13.5711327455</v>
      </c>
      <c r="J85">
        <v>23486.1</v>
      </c>
      <c r="K85">
        <v>23401.73</v>
      </c>
      <c r="L85">
        <v>23435.1</v>
      </c>
      <c r="M85" s="3">
        <v>46276.635868055557</v>
      </c>
    </row>
    <row r="86" spans="1:13" x14ac:dyDescent="0.25">
      <c r="A86" s="2">
        <v>0.63749999999999996</v>
      </c>
      <c r="B86">
        <v>3338545</v>
      </c>
      <c r="C86">
        <v>3079748</v>
      </c>
      <c r="D86">
        <v>258797</v>
      </c>
      <c r="E86">
        <v>1416276</v>
      </c>
      <c r="F86">
        <v>74284</v>
      </c>
      <c r="G86">
        <v>1341992</v>
      </c>
      <c r="H86">
        <v>1.0840318753</v>
      </c>
      <c r="I86">
        <v>19.065693823699998</v>
      </c>
      <c r="J86">
        <v>23485</v>
      </c>
      <c r="K86">
        <v>23403.13</v>
      </c>
      <c r="L86">
        <v>23435.1</v>
      </c>
      <c r="M86" s="3">
        <v>46276.638078703705</v>
      </c>
    </row>
    <row r="87" spans="1:13" x14ac:dyDescent="0.25">
      <c r="A87" s="2">
        <v>0.64027777777777772</v>
      </c>
      <c r="B87">
        <v>3316897</v>
      </c>
      <c r="C87">
        <v>3068226</v>
      </c>
      <c r="D87">
        <v>248671</v>
      </c>
      <c r="E87">
        <v>1394628</v>
      </c>
      <c r="F87">
        <v>62762</v>
      </c>
      <c r="G87">
        <v>1331866</v>
      </c>
      <c r="H87">
        <v>1.0810471587999999</v>
      </c>
      <c r="I87">
        <v>22.220897995600001</v>
      </c>
      <c r="J87">
        <v>23490.799999999999</v>
      </c>
      <c r="K87">
        <v>23403.73</v>
      </c>
      <c r="L87">
        <v>23435.1</v>
      </c>
      <c r="M87" s="3">
        <v>46276.640324074076</v>
      </c>
    </row>
    <row r="88" spans="1:13" x14ac:dyDescent="0.25">
      <c r="A88" s="2">
        <v>0.64236111111111116</v>
      </c>
      <c r="B88">
        <v>3250878</v>
      </c>
      <c r="C88">
        <v>3000811</v>
      </c>
      <c r="D88">
        <v>250067</v>
      </c>
      <c r="E88">
        <v>1328609</v>
      </c>
      <c r="F88">
        <v>-4653</v>
      </c>
      <c r="G88">
        <v>1333262</v>
      </c>
      <c r="H88">
        <v>1.0833331389</v>
      </c>
      <c r="I88">
        <v>-285.53814743179998</v>
      </c>
      <c r="J88">
        <v>23478.799999999999</v>
      </c>
      <c r="K88">
        <v>23404.29</v>
      </c>
      <c r="L88">
        <v>23435.1</v>
      </c>
      <c r="M88" s="3">
        <v>46276.642546296294</v>
      </c>
    </row>
    <row r="89" spans="1:13" x14ac:dyDescent="0.25">
      <c r="A89" s="2">
        <v>0.64444444444444449</v>
      </c>
      <c r="B89">
        <v>3176006</v>
      </c>
      <c r="C89">
        <v>2970651</v>
      </c>
      <c r="D89">
        <v>205355</v>
      </c>
      <c r="E89">
        <v>1253737</v>
      </c>
      <c r="F89">
        <v>-34813</v>
      </c>
      <c r="G89">
        <v>1288550</v>
      </c>
      <c r="H89">
        <v>1.0691279454</v>
      </c>
      <c r="I89">
        <v>-36.0134719789</v>
      </c>
      <c r="J89">
        <v>23476.7</v>
      </c>
      <c r="K89">
        <v>23404.73</v>
      </c>
      <c r="L89">
        <v>23435.1</v>
      </c>
      <c r="M89" s="3">
        <v>46276.644756944443</v>
      </c>
    </row>
    <row r="90" spans="1:13" x14ac:dyDescent="0.25">
      <c r="A90" s="2">
        <v>0.64652777777777781</v>
      </c>
      <c r="B90">
        <v>3059979</v>
      </c>
      <c r="C90">
        <v>2868194</v>
      </c>
      <c r="D90">
        <v>191785</v>
      </c>
      <c r="E90">
        <v>1137710</v>
      </c>
      <c r="F90">
        <v>-137270</v>
      </c>
      <c r="G90">
        <v>1274980</v>
      </c>
      <c r="H90">
        <v>1.0668661184999999</v>
      </c>
      <c r="I90">
        <v>-8.2881183069999995</v>
      </c>
      <c r="J90">
        <v>23470</v>
      </c>
      <c r="K90">
        <v>23405.62</v>
      </c>
      <c r="L90">
        <v>23398.1</v>
      </c>
      <c r="M90" s="3">
        <v>46276.647002314814</v>
      </c>
    </row>
    <row r="91" spans="1:13" x14ac:dyDescent="0.25">
      <c r="A91" s="2">
        <v>0.64861111111111114</v>
      </c>
      <c r="B91">
        <v>3001087</v>
      </c>
      <c r="C91">
        <v>2831584</v>
      </c>
      <c r="D91">
        <v>169503</v>
      </c>
      <c r="E91">
        <v>1078818</v>
      </c>
      <c r="F91">
        <v>-173880</v>
      </c>
      <c r="G91">
        <v>1252698</v>
      </c>
      <c r="H91">
        <v>1.0598615474999999</v>
      </c>
      <c r="I91">
        <v>-6.2043823325999998</v>
      </c>
      <c r="J91">
        <v>23484</v>
      </c>
      <c r="K91">
        <v>23406.15</v>
      </c>
      <c r="L91">
        <v>23398.1</v>
      </c>
      <c r="M91" s="3">
        <v>46276.649270833332</v>
      </c>
    </row>
    <row r="92" spans="1:13" x14ac:dyDescent="0.25">
      <c r="A92" s="2">
        <v>0.65138888888888891</v>
      </c>
      <c r="B92">
        <v>2922089</v>
      </c>
      <c r="C92">
        <v>2779484</v>
      </c>
      <c r="D92">
        <v>142605</v>
      </c>
      <c r="E92">
        <v>999820</v>
      </c>
      <c r="F92">
        <v>-225980</v>
      </c>
      <c r="G92">
        <v>1225800</v>
      </c>
      <c r="H92">
        <v>1.0513062855999999</v>
      </c>
      <c r="I92">
        <v>-4.4243738384000002</v>
      </c>
      <c r="J92">
        <v>23485.4</v>
      </c>
      <c r="K92">
        <v>23406.55</v>
      </c>
      <c r="L92">
        <v>23398.1</v>
      </c>
      <c r="M92" s="3">
        <v>46276.651504629626</v>
      </c>
    </row>
    <row r="93" spans="1:13" x14ac:dyDescent="0.25">
      <c r="A93" s="2">
        <v>0.65347222222222223</v>
      </c>
      <c r="B93">
        <v>2798398</v>
      </c>
      <c r="C93">
        <v>2668967</v>
      </c>
      <c r="D93">
        <v>129431</v>
      </c>
      <c r="E93">
        <v>876129</v>
      </c>
      <c r="F93">
        <v>-336497</v>
      </c>
      <c r="G93">
        <v>1212626</v>
      </c>
      <c r="H93">
        <v>1.0484947922000001</v>
      </c>
      <c r="I93">
        <v>-2.6036755157</v>
      </c>
      <c r="J93">
        <v>23499</v>
      </c>
      <c r="K93">
        <v>23407.87</v>
      </c>
      <c r="L93">
        <v>23398.1</v>
      </c>
      <c r="M93" s="3">
        <v>46276.653738425928</v>
      </c>
    </row>
    <row r="94" spans="1:13" x14ac:dyDescent="0.25">
      <c r="A94" s="2">
        <v>0.65555555555555556</v>
      </c>
      <c r="B94">
        <v>2798398</v>
      </c>
      <c r="C94">
        <v>2668967</v>
      </c>
      <c r="D94">
        <v>129431</v>
      </c>
      <c r="E94">
        <v>876129</v>
      </c>
      <c r="F94">
        <v>-336497</v>
      </c>
      <c r="G94">
        <v>1212626</v>
      </c>
      <c r="H94">
        <v>1.0484947922000001</v>
      </c>
      <c r="I94">
        <v>-2.6036755157</v>
      </c>
      <c r="J94">
        <v>23499</v>
      </c>
      <c r="K94">
        <v>23407.87</v>
      </c>
      <c r="L94">
        <v>23398.1</v>
      </c>
      <c r="M94" s="3">
        <v>46276.6559837963</v>
      </c>
    </row>
    <row r="95" spans="1:13" x14ac:dyDescent="0.25">
      <c r="A95" s="2">
        <v>0.65763888888888888</v>
      </c>
      <c r="B95">
        <v>2798398</v>
      </c>
      <c r="C95">
        <v>2668967</v>
      </c>
      <c r="D95">
        <v>129431</v>
      </c>
      <c r="E95">
        <v>876129</v>
      </c>
      <c r="F95">
        <v>-336497</v>
      </c>
      <c r="G95">
        <v>1212626</v>
      </c>
      <c r="H95">
        <v>1.0484947922000001</v>
      </c>
      <c r="I95">
        <v>-2.6036755157</v>
      </c>
      <c r="J95">
        <v>23499</v>
      </c>
      <c r="K95">
        <v>23407.87</v>
      </c>
      <c r="L95">
        <v>23398.1</v>
      </c>
      <c r="M95" s="3">
        <v>46276.65824074074</v>
      </c>
    </row>
    <row r="96" spans="1:13" x14ac:dyDescent="0.25">
      <c r="A96" s="2">
        <v>0.66041666666666665</v>
      </c>
      <c r="B96">
        <v>2798398</v>
      </c>
      <c r="C96">
        <v>2668967</v>
      </c>
      <c r="D96">
        <v>129431</v>
      </c>
      <c r="E96">
        <v>876129</v>
      </c>
      <c r="F96">
        <v>-336497</v>
      </c>
      <c r="G96">
        <v>1212626</v>
      </c>
      <c r="H96">
        <v>1.0484947922000001</v>
      </c>
      <c r="I96">
        <v>-2.6036755157</v>
      </c>
      <c r="J96">
        <v>23499</v>
      </c>
      <c r="K96">
        <v>23407.87</v>
      </c>
      <c r="L96">
        <v>23398.1</v>
      </c>
      <c r="M96" s="3">
        <v>46276.660474537035</v>
      </c>
    </row>
    <row r="97" spans="1:13" x14ac:dyDescent="0.25">
      <c r="A97" s="2">
        <v>0.66249999999999998</v>
      </c>
      <c r="B97">
        <v>2798398</v>
      </c>
      <c r="C97">
        <v>2668967</v>
      </c>
      <c r="D97">
        <v>129431</v>
      </c>
      <c r="E97">
        <v>876129</v>
      </c>
      <c r="F97">
        <v>-336497</v>
      </c>
      <c r="G97">
        <v>1212626</v>
      </c>
      <c r="H97">
        <v>1.0484947922000001</v>
      </c>
      <c r="I97">
        <v>-2.6036755157</v>
      </c>
      <c r="J97">
        <v>23499</v>
      </c>
      <c r="K97">
        <v>23407.87</v>
      </c>
      <c r="L97">
        <v>23398.1</v>
      </c>
      <c r="M97" s="3">
        <v>46276.662731481483</v>
      </c>
    </row>
    <row r="98" spans="1:13" x14ac:dyDescent="0.25">
      <c r="A98" s="2">
        <v>0.6645833333333333</v>
      </c>
      <c r="B98">
        <v>2798398</v>
      </c>
      <c r="C98">
        <v>2668967</v>
      </c>
      <c r="D98">
        <v>129431</v>
      </c>
      <c r="E98">
        <v>876129</v>
      </c>
      <c r="F98">
        <v>-336497</v>
      </c>
      <c r="G98">
        <v>1212626</v>
      </c>
      <c r="H98">
        <v>1.0484947922000001</v>
      </c>
      <c r="I98">
        <v>-2.6036755157</v>
      </c>
      <c r="J98">
        <v>23499</v>
      </c>
      <c r="K98">
        <v>23407.87</v>
      </c>
      <c r="L98">
        <v>23398.1</v>
      </c>
      <c r="M98" s="3">
        <v>46276.664965277778</v>
      </c>
    </row>
    <row r="99" spans="1:13" x14ac:dyDescent="0.25">
      <c r="A99" s="2">
        <v>0.66666666666666663</v>
      </c>
      <c r="B99">
        <v>2798398</v>
      </c>
      <c r="C99">
        <v>2668967</v>
      </c>
      <c r="D99">
        <v>129431</v>
      </c>
      <c r="E99">
        <v>876129</v>
      </c>
      <c r="F99">
        <v>-336497</v>
      </c>
      <c r="G99">
        <v>1212626</v>
      </c>
      <c r="H99">
        <v>1.0484947922000001</v>
      </c>
      <c r="I99">
        <v>-2.6036755157</v>
      </c>
      <c r="J99">
        <v>23499</v>
      </c>
      <c r="K99">
        <v>23407.87</v>
      </c>
      <c r="L99">
        <v>23398.1</v>
      </c>
      <c r="M99" s="3">
        <v>46276.667210648149</v>
      </c>
    </row>
    <row r="100" spans="1:13" x14ac:dyDescent="0.25">
      <c r="A100" s="2">
        <v>0.6694444444444444</v>
      </c>
      <c r="B100">
        <v>2798398</v>
      </c>
      <c r="C100">
        <v>2668967</v>
      </c>
      <c r="D100">
        <v>129431</v>
      </c>
      <c r="E100">
        <v>876129</v>
      </c>
      <c r="F100">
        <v>-336497</v>
      </c>
      <c r="G100">
        <v>1212626</v>
      </c>
      <c r="H100">
        <v>1.0484947922000001</v>
      </c>
      <c r="I100">
        <v>-2.6036755157</v>
      </c>
      <c r="J100">
        <v>23499</v>
      </c>
      <c r="K100">
        <v>23407.87</v>
      </c>
      <c r="L100">
        <v>23398.1</v>
      </c>
      <c r="M100" s="3">
        <v>46276.669444444444</v>
      </c>
    </row>
    <row r="101" spans="1:13" x14ac:dyDescent="0.25">
      <c r="A101" s="2">
        <v>0.67152777777777772</v>
      </c>
      <c r="B101">
        <v>2798398</v>
      </c>
      <c r="C101">
        <v>2668967</v>
      </c>
      <c r="D101">
        <v>129431</v>
      </c>
      <c r="E101">
        <v>876129</v>
      </c>
      <c r="F101">
        <v>-336497</v>
      </c>
      <c r="G101">
        <v>1212626</v>
      </c>
      <c r="H101">
        <v>1.0484947922000001</v>
      </c>
      <c r="I101">
        <v>-2.6036755157</v>
      </c>
      <c r="J101">
        <v>23499</v>
      </c>
      <c r="K101">
        <v>23407.87</v>
      </c>
      <c r="L101">
        <v>23398.1</v>
      </c>
      <c r="M101" s="3">
        <v>46276.671689814815</v>
      </c>
    </row>
    <row r="102" spans="1:13" x14ac:dyDescent="0.25">
      <c r="A102" s="2">
        <v>0.67361111111111116</v>
      </c>
      <c r="B102">
        <v>2798398</v>
      </c>
      <c r="C102">
        <v>2668967</v>
      </c>
      <c r="D102">
        <v>129431</v>
      </c>
      <c r="E102">
        <v>876129</v>
      </c>
      <c r="F102">
        <v>-336497</v>
      </c>
      <c r="G102">
        <v>1212626</v>
      </c>
      <c r="H102">
        <v>1.0484947922000001</v>
      </c>
      <c r="I102">
        <v>-2.6036755157</v>
      </c>
      <c r="J102">
        <v>23499</v>
      </c>
      <c r="K102">
        <v>23407.87</v>
      </c>
      <c r="L102">
        <v>23398.1</v>
      </c>
      <c r="M102" s="3">
        <v>46276.673935185187</v>
      </c>
    </row>
    <row r="103" spans="1:13" x14ac:dyDescent="0.25">
      <c r="A103" s="2">
        <v>0.67569444444444449</v>
      </c>
      <c r="B103">
        <v>2798398</v>
      </c>
      <c r="C103">
        <v>2668967</v>
      </c>
      <c r="D103">
        <v>129431</v>
      </c>
      <c r="E103">
        <v>876129</v>
      </c>
      <c r="F103">
        <v>-336497</v>
      </c>
      <c r="G103">
        <v>1212626</v>
      </c>
      <c r="H103">
        <v>1.0484947922000001</v>
      </c>
      <c r="I103">
        <v>-2.6036755157</v>
      </c>
      <c r="J103">
        <v>23499</v>
      </c>
      <c r="K103">
        <v>23407.87</v>
      </c>
      <c r="L103">
        <v>23398.1</v>
      </c>
      <c r="M103" s="3">
        <v>46276.676168981481</v>
      </c>
    </row>
    <row r="104" spans="1:13" x14ac:dyDescent="0.25">
      <c r="A104" s="2">
        <v>0.67777777777777781</v>
      </c>
      <c r="B104">
        <v>2798398</v>
      </c>
      <c r="C104">
        <v>2668967</v>
      </c>
      <c r="D104">
        <v>129431</v>
      </c>
      <c r="E104">
        <v>876129</v>
      </c>
      <c r="F104">
        <v>-336497</v>
      </c>
      <c r="G104">
        <v>1212626</v>
      </c>
      <c r="H104">
        <v>1.0484947922000001</v>
      </c>
      <c r="I104">
        <v>-2.6036755157</v>
      </c>
      <c r="J104">
        <v>23499</v>
      </c>
      <c r="K104">
        <v>23407.87</v>
      </c>
      <c r="L104">
        <v>23398.1</v>
      </c>
      <c r="M104" s="3">
        <v>46276.678414351853</v>
      </c>
    </row>
    <row r="105" spans="1:13" x14ac:dyDescent="0.25">
      <c r="A105" s="2">
        <v>0.68055555555555558</v>
      </c>
      <c r="B105">
        <v>2798398</v>
      </c>
      <c r="C105">
        <v>2668967</v>
      </c>
      <c r="D105">
        <v>129431</v>
      </c>
      <c r="E105">
        <v>876129</v>
      </c>
      <c r="F105">
        <v>-336497</v>
      </c>
      <c r="G105">
        <v>1212626</v>
      </c>
      <c r="H105">
        <v>1.0484947922000001</v>
      </c>
      <c r="I105">
        <v>-2.6036755157</v>
      </c>
      <c r="J105">
        <v>23499</v>
      </c>
      <c r="K105">
        <v>23407.87</v>
      </c>
      <c r="L105">
        <v>23398.1</v>
      </c>
      <c r="M105" s="3">
        <v>46276.68068287037</v>
      </c>
    </row>
    <row r="106" spans="1:13" x14ac:dyDescent="0.25">
      <c r="A106" s="2">
        <v>0.68263888888888891</v>
      </c>
      <c r="B106">
        <v>2798398</v>
      </c>
      <c r="C106">
        <v>2668967</v>
      </c>
      <c r="D106">
        <v>129431</v>
      </c>
      <c r="E106">
        <v>876129</v>
      </c>
      <c r="F106">
        <v>-336497</v>
      </c>
      <c r="G106">
        <v>1212626</v>
      </c>
      <c r="H106">
        <v>1.0484947922000001</v>
      </c>
      <c r="I106">
        <v>-2.6036755157</v>
      </c>
      <c r="J106">
        <v>23499</v>
      </c>
      <c r="K106">
        <v>23407.87</v>
      </c>
      <c r="L106">
        <v>23398.1</v>
      </c>
      <c r="M106" s="3">
        <v>46276.682928240742</v>
      </c>
    </row>
    <row r="107" spans="1:13" x14ac:dyDescent="0.25">
      <c r="A107" s="2">
        <v>0.68472222222222223</v>
      </c>
      <c r="B107">
        <v>2798398</v>
      </c>
      <c r="C107">
        <v>2668967</v>
      </c>
      <c r="D107">
        <v>129431</v>
      </c>
      <c r="E107">
        <v>876129</v>
      </c>
      <c r="F107">
        <v>-336497</v>
      </c>
      <c r="G107">
        <v>1212626</v>
      </c>
      <c r="H107">
        <v>1.0484947922000001</v>
      </c>
      <c r="I107">
        <v>-2.6036755157</v>
      </c>
      <c r="J107">
        <v>23499</v>
      </c>
      <c r="K107">
        <v>23407.87</v>
      </c>
      <c r="L107">
        <v>23398.1</v>
      </c>
      <c r="M107" s="3">
        <v>46276.685173611113</v>
      </c>
    </row>
    <row r="108" spans="1:13" x14ac:dyDescent="0.25">
      <c r="A108" s="2">
        <v>0.68680555555555556</v>
      </c>
      <c r="B108">
        <v>2798398</v>
      </c>
      <c r="C108">
        <v>2668967</v>
      </c>
      <c r="D108">
        <v>129431</v>
      </c>
      <c r="E108">
        <v>876129</v>
      </c>
      <c r="F108">
        <v>-336497</v>
      </c>
      <c r="G108">
        <v>1212626</v>
      </c>
      <c r="H108">
        <v>1.0484947922000001</v>
      </c>
      <c r="I108">
        <v>-2.6036755157</v>
      </c>
      <c r="J108">
        <v>23499</v>
      </c>
      <c r="K108">
        <v>23407.87</v>
      </c>
      <c r="L108">
        <v>23398.1</v>
      </c>
      <c r="M108" s="3">
        <v>46276.687418981484</v>
      </c>
    </row>
    <row r="109" spans="1:13" x14ac:dyDescent="0.25">
      <c r="A109" s="2">
        <v>0.68958333333333333</v>
      </c>
      <c r="B109">
        <v>2798398</v>
      </c>
      <c r="C109">
        <v>2668967</v>
      </c>
      <c r="D109">
        <v>129431</v>
      </c>
      <c r="E109">
        <v>876129</v>
      </c>
      <c r="F109">
        <v>-336497</v>
      </c>
      <c r="G109">
        <v>1212626</v>
      </c>
      <c r="H109">
        <v>1.0484947922000001</v>
      </c>
      <c r="I109">
        <v>-2.6036755157</v>
      </c>
      <c r="J109">
        <v>23499</v>
      </c>
      <c r="K109">
        <v>23407.87</v>
      </c>
      <c r="L109">
        <v>23398.1</v>
      </c>
      <c r="M109" s="3">
        <v>46276.689664351848</v>
      </c>
    </row>
    <row r="110" spans="1:13" x14ac:dyDescent="0.25">
      <c r="A110" s="2">
        <v>0.69166666666666665</v>
      </c>
      <c r="B110">
        <v>2798398</v>
      </c>
      <c r="C110">
        <v>2668967</v>
      </c>
      <c r="D110">
        <v>129431</v>
      </c>
      <c r="E110">
        <v>876129</v>
      </c>
      <c r="F110">
        <v>-336497</v>
      </c>
      <c r="G110">
        <v>1212626</v>
      </c>
      <c r="H110">
        <v>1.0484947922000001</v>
      </c>
      <c r="I110">
        <v>-2.6036755157</v>
      </c>
      <c r="J110">
        <v>23499</v>
      </c>
      <c r="K110">
        <v>23407.87</v>
      </c>
      <c r="L110">
        <v>23398.1</v>
      </c>
      <c r="M110" s="3">
        <v>46276.69189814815</v>
      </c>
    </row>
    <row r="111" spans="1:13" x14ac:dyDescent="0.25">
      <c r="A111" s="2">
        <v>0.69374999999999998</v>
      </c>
      <c r="B111">
        <v>2798398</v>
      </c>
      <c r="C111">
        <v>2668967</v>
      </c>
      <c r="D111">
        <v>129431</v>
      </c>
      <c r="E111">
        <v>876129</v>
      </c>
      <c r="F111">
        <v>-336497</v>
      </c>
      <c r="G111">
        <v>1212626</v>
      </c>
      <c r="H111">
        <v>1.0484947922000001</v>
      </c>
      <c r="I111">
        <v>-2.6036755157</v>
      </c>
      <c r="J111">
        <v>23499</v>
      </c>
      <c r="K111">
        <v>23407.87</v>
      </c>
      <c r="L111">
        <v>23398.1</v>
      </c>
      <c r="M111" s="3">
        <v>46276.694143518522</v>
      </c>
    </row>
    <row r="112" spans="1:13" x14ac:dyDescent="0.25">
      <c r="A112" s="2">
        <v>0.6958333333333333</v>
      </c>
      <c r="B112">
        <v>2798398</v>
      </c>
      <c r="C112">
        <v>2668967</v>
      </c>
      <c r="D112">
        <v>129431</v>
      </c>
      <c r="E112">
        <v>876129</v>
      </c>
      <c r="F112">
        <v>-336497</v>
      </c>
      <c r="G112">
        <v>1212626</v>
      </c>
      <c r="H112">
        <v>1.0484947922000001</v>
      </c>
      <c r="I112">
        <v>-2.6036755157</v>
      </c>
      <c r="J112">
        <v>23499</v>
      </c>
      <c r="K112">
        <v>23407.87</v>
      </c>
      <c r="L112">
        <v>23398.1</v>
      </c>
      <c r="M112" s="3">
        <v>46276.696388888886</v>
      </c>
    </row>
    <row r="113" spans="1:13" x14ac:dyDescent="0.25">
      <c r="A113" s="2">
        <v>0.69861111111111107</v>
      </c>
      <c r="B113">
        <v>2798398</v>
      </c>
      <c r="C113">
        <v>2668967</v>
      </c>
      <c r="D113">
        <v>129431</v>
      </c>
      <c r="E113">
        <v>876129</v>
      </c>
      <c r="F113">
        <v>-336497</v>
      </c>
      <c r="G113">
        <v>1212626</v>
      </c>
      <c r="H113">
        <v>1.0484947922000001</v>
      </c>
      <c r="I113">
        <v>-2.6036755157</v>
      </c>
      <c r="J113">
        <v>23499</v>
      </c>
      <c r="K113">
        <v>23407.87</v>
      </c>
      <c r="L113">
        <v>23398.1</v>
      </c>
      <c r="M113" s="3">
        <v>46276.698622685188</v>
      </c>
    </row>
    <row r="114" spans="1:13" x14ac:dyDescent="0.25">
      <c r="A114" s="2">
        <v>0.7006944444444444</v>
      </c>
      <c r="B114">
        <v>2798398</v>
      </c>
      <c r="C114">
        <v>2668967</v>
      </c>
      <c r="D114">
        <v>129431</v>
      </c>
      <c r="E114">
        <v>876129</v>
      </c>
      <c r="F114">
        <v>-336497</v>
      </c>
      <c r="G114">
        <v>1212626</v>
      </c>
      <c r="H114">
        <v>1.0484947922000001</v>
      </c>
      <c r="I114">
        <v>-2.6036755157</v>
      </c>
      <c r="J114">
        <v>23499</v>
      </c>
      <c r="K114">
        <v>23407.87</v>
      </c>
      <c r="L114">
        <v>23398.1</v>
      </c>
      <c r="M114" s="3">
        <v>46276.700856481482</v>
      </c>
    </row>
    <row r="115" spans="1:13" x14ac:dyDescent="0.25">
      <c r="A115" s="2">
        <v>0.70277777777777772</v>
      </c>
      <c r="B115">
        <v>2798398</v>
      </c>
      <c r="C115">
        <v>2668967</v>
      </c>
      <c r="D115">
        <v>129431</v>
      </c>
      <c r="E115">
        <v>876129</v>
      </c>
      <c r="F115">
        <v>-336497</v>
      </c>
      <c r="G115">
        <v>1212626</v>
      </c>
      <c r="H115">
        <v>1.0484947922000001</v>
      </c>
      <c r="I115">
        <v>-2.6036755157</v>
      </c>
      <c r="J115">
        <v>23499</v>
      </c>
      <c r="K115">
        <v>23407.87</v>
      </c>
      <c r="L115">
        <v>23398.1</v>
      </c>
      <c r="M115" s="3">
        <v>46276.703090277777</v>
      </c>
    </row>
    <row r="116" spans="1:13" x14ac:dyDescent="0.25">
      <c r="A116" s="2">
        <v>0.70486111111111116</v>
      </c>
      <c r="B116">
        <v>2798398</v>
      </c>
      <c r="C116">
        <v>2668967</v>
      </c>
      <c r="D116">
        <v>129431</v>
      </c>
      <c r="E116">
        <v>876129</v>
      </c>
      <c r="F116">
        <v>-336497</v>
      </c>
      <c r="G116">
        <v>1212626</v>
      </c>
      <c r="H116">
        <v>1.0484947922000001</v>
      </c>
      <c r="I116">
        <v>-2.6036755157</v>
      </c>
      <c r="J116">
        <v>23499</v>
      </c>
      <c r="K116">
        <v>23407.87</v>
      </c>
      <c r="L116">
        <v>23398.1</v>
      </c>
      <c r="M116" s="3">
        <v>46276.705358796295</v>
      </c>
    </row>
    <row r="117" spans="1:13" x14ac:dyDescent="0.25">
      <c r="A117" s="2">
        <v>0.70694444444444449</v>
      </c>
      <c r="B117">
        <v>2798398</v>
      </c>
      <c r="C117">
        <v>2668967</v>
      </c>
      <c r="D117">
        <v>129431</v>
      </c>
      <c r="E117">
        <v>876129</v>
      </c>
      <c r="F117">
        <v>-336497</v>
      </c>
      <c r="G117">
        <v>1212626</v>
      </c>
      <c r="H117">
        <v>1.0484947922000001</v>
      </c>
      <c r="I117">
        <v>-2.6036755157</v>
      </c>
      <c r="J117">
        <v>23499</v>
      </c>
      <c r="K117">
        <v>23407.87</v>
      </c>
      <c r="L117">
        <v>23398.1</v>
      </c>
      <c r="M117" s="3">
        <v>46276.707604166666</v>
      </c>
    </row>
    <row r="118" spans="1:13" x14ac:dyDescent="0.25">
      <c r="A118" s="2">
        <v>0.70972222222222225</v>
      </c>
      <c r="B118">
        <v>2798398</v>
      </c>
      <c r="C118">
        <v>2668967</v>
      </c>
      <c r="D118">
        <v>129431</v>
      </c>
      <c r="E118">
        <v>876129</v>
      </c>
      <c r="F118">
        <v>-336497</v>
      </c>
      <c r="G118">
        <v>1212626</v>
      </c>
      <c r="H118">
        <v>1.0484947922000001</v>
      </c>
      <c r="I118">
        <v>-2.6036755157</v>
      </c>
      <c r="J118">
        <v>23499</v>
      </c>
      <c r="K118">
        <v>23407.87</v>
      </c>
      <c r="L118">
        <v>23398.1</v>
      </c>
      <c r="M118" s="3">
        <v>46276.709849537037</v>
      </c>
    </row>
    <row r="119" spans="1:13" x14ac:dyDescent="0.25">
      <c r="A119" s="2">
        <v>0.71180555555555558</v>
      </c>
      <c r="B119">
        <v>2798398</v>
      </c>
      <c r="C119">
        <v>2668967</v>
      </c>
      <c r="D119">
        <v>129431</v>
      </c>
      <c r="E119">
        <v>876129</v>
      </c>
      <c r="F119">
        <v>-336497</v>
      </c>
      <c r="G119">
        <v>1212626</v>
      </c>
      <c r="H119">
        <v>1.0484947922000001</v>
      </c>
      <c r="I119">
        <v>-2.6036755157</v>
      </c>
      <c r="J119">
        <v>23499</v>
      </c>
      <c r="K119">
        <v>23407.87</v>
      </c>
      <c r="L119">
        <v>23398.1</v>
      </c>
      <c r="M119" s="3">
        <v>46276.712083333332</v>
      </c>
    </row>
    <row r="120" spans="1:13" x14ac:dyDescent="0.25">
      <c r="A120" s="2">
        <v>0.71388888888888891</v>
      </c>
      <c r="B120">
        <v>2798398</v>
      </c>
      <c r="C120">
        <v>2668967</v>
      </c>
      <c r="D120">
        <v>129431</v>
      </c>
      <c r="E120">
        <v>876129</v>
      </c>
      <c r="F120">
        <v>-336497</v>
      </c>
      <c r="G120">
        <v>1212626</v>
      </c>
      <c r="H120">
        <v>1.0484947922000001</v>
      </c>
      <c r="I120">
        <v>-2.6036755157</v>
      </c>
      <c r="J120">
        <v>23499</v>
      </c>
      <c r="K120">
        <v>23407.87</v>
      </c>
      <c r="L120">
        <v>23398.1</v>
      </c>
      <c r="M120" s="3">
        <v>46276.714305555557</v>
      </c>
    </row>
    <row r="121" spans="1:13" x14ac:dyDescent="0.25">
      <c r="A121" s="2">
        <v>0.71597222222222223</v>
      </c>
      <c r="B121">
        <v>2798398</v>
      </c>
      <c r="C121">
        <v>2668967</v>
      </c>
      <c r="D121">
        <v>129431</v>
      </c>
      <c r="E121">
        <v>876129</v>
      </c>
      <c r="F121">
        <v>-336497</v>
      </c>
      <c r="G121">
        <v>1212626</v>
      </c>
      <c r="H121">
        <v>1.0484947922000001</v>
      </c>
      <c r="I121">
        <v>-2.6036755157</v>
      </c>
      <c r="J121">
        <v>23499</v>
      </c>
      <c r="K121">
        <v>23407.87</v>
      </c>
      <c r="L121">
        <v>23398.1</v>
      </c>
      <c r="M121" s="3">
        <v>46276.716539351852</v>
      </c>
    </row>
    <row r="122" spans="1:13" x14ac:dyDescent="0.25">
      <c r="A122" s="2">
        <v>0.71875</v>
      </c>
      <c r="B122">
        <v>2798398</v>
      </c>
      <c r="C122">
        <v>2668967</v>
      </c>
      <c r="D122">
        <v>129431</v>
      </c>
      <c r="E122">
        <v>876129</v>
      </c>
      <c r="F122">
        <v>-336497</v>
      </c>
      <c r="G122">
        <v>1212626</v>
      </c>
      <c r="H122">
        <v>1.0484947922000001</v>
      </c>
      <c r="I122">
        <v>-2.6036755157</v>
      </c>
      <c r="J122">
        <v>23499</v>
      </c>
      <c r="K122">
        <v>23407.87</v>
      </c>
      <c r="L122">
        <v>23398.1</v>
      </c>
      <c r="M122" s="3">
        <v>46276.718784722223</v>
      </c>
    </row>
    <row r="123" spans="1:13" x14ac:dyDescent="0.25">
      <c r="A123" s="2">
        <v>0.72083333333333333</v>
      </c>
      <c r="B123">
        <v>2798398</v>
      </c>
      <c r="C123">
        <v>2668967</v>
      </c>
      <c r="D123">
        <v>129431</v>
      </c>
      <c r="E123">
        <v>876129</v>
      </c>
      <c r="F123">
        <v>-336497</v>
      </c>
      <c r="G123">
        <v>1212626</v>
      </c>
      <c r="H123">
        <v>1.0484947922000001</v>
      </c>
      <c r="I123">
        <v>-2.6036755157</v>
      </c>
      <c r="J123">
        <v>23499</v>
      </c>
      <c r="K123">
        <v>23407.87</v>
      </c>
      <c r="L123">
        <v>23398.1</v>
      </c>
      <c r="M123" s="3">
        <v>46276.721030092594</v>
      </c>
    </row>
    <row r="124" spans="1:13" x14ac:dyDescent="0.25">
      <c r="A124" s="2">
        <v>0.72291666666666665</v>
      </c>
      <c r="B124">
        <v>2798398</v>
      </c>
      <c r="C124">
        <v>2668967</v>
      </c>
      <c r="D124">
        <v>129431</v>
      </c>
      <c r="E124">
        <v>876129</v>
      </c>
      <c r="F124">
        <v>-336497</v>
      </c>
      <c r="G124">
        <v>1212626</v>
      </c>
      <c r="H124">
        <v>1.0484947922000001</v>
      </c>
      <c r="I124">
        <v>-2.6036755157</v>
      </c>
      <c r="J124">
        <v>23499</v>
      </c>
      <c r="K124">
        <v>23407.87</v>
      </c>
      <c r="L124">
        <v>23398.1</v>
      </c>
      <c r="M124" s="3">
        <v>46276.723275462966</v>
      </c>
    </row>
    <row r="125" spans="1:13" x14ac:dyDescent="0.25">
      <c r="A125" s="2">
        <v>0.72499999999999998</v>
      </c>
      <c r="B125">
        <v>2798398</v>
      </c>
      <c r="C125">
        <v>2668967</v>
      </c>
      <c r="D125">
        <v>129431</v>
      </c>
      <c r="E125">
        <v>876129</v>
      </c>
      <c r="F125">
        <v>-336497</v>
      </c>
      <c r="G125">
        <v>1212626</v>
      </c>
      <c r="H125">
        <v>1.0484947922000001</v>
      </c>
      <c r="I125">
        <v>-2.6036755157</v>
      </c>
      <c r="J125">
        <v>23499</v>
      </c>
      <c r="K125">
        <v>23407.87</v>
      </c>
      <c r="L125">
        <v>23398.1</v>
      </c>
      <c r="M125" s="3">
        <v>46276.72550925926</v>
      </c>
    </row>
    <row r="126" spans="1:13" x14ac:dyDescent="0.25">
      <c r="A126" s="2">
        <v>0.72777777777777775</v>
      </c>
      <c r="B126">
        <v>2798398</v>
      </c>
      <c r="C126">
        <v>2668967</v>
      </c>
      <c r="D126">
        <v>129431</v>
      </c>
      <c r="E126">
        <v>876129</v>
      </c>
      <c r="F126">
        <v>-336497</v>
      </c>
      <c r="G126">
        <v>1212626</v>
      </c>
      <c r="H126">
        <v>1.0484947922000001</v>
      </c>
      <c r="I126">
        <v>-2.6036755157</v>
      </c>
      <c r="J126">
        <v>23499</v>
      </c>
      <c r="K126">
        <v>23407.87</v>
      </c>
      <c r="L126">
        <v>23398.1</v>
      </c>
      <c r="M126" s="3">
        <v>46276.727777777778</v>
      </c>
    </row>
    <row r="127" spans="1:13" x14ac:dyDescent="0.25">
      <c r="A127" s="2">
        <v>0.72986111111111107</v>
      </c>
      <c r="B127">
        <v>2798398</v>
      </c>
      <c r="C127">
        <v>2668967</v>
      </c>
      <c r="D127">
        <v>129431</v>
      </c>
      <c r="E127">
        <v>876129</v>
      </c>
      <c r="F127">
        <v>-336497</v>
      </c>
      <c r="G127">
        <v>1212626</v>
      </c>
      <c r="H127">
        <v>1.0484947922000001</v>
      </c>
      <c r="I127">
        <v>-2.6036755157</v>
      </c>
      <c r="J127">
        <v>23499</v>
      </c>
      <c r="K127">
        <v>23407.87</v>
      </c>
      <c r="L127">
        <v>23398.1</v>
      </c>
      <c r="M127" s="3">
        <v>46276.730023148149</v>
      </c>
    </row>
    <row r="128" spans="1:13" x14ac:dyDescent="0.25">
      <c r="A128" s="2">
        <v>0.7319444444444444</v>
      </c>
      <c r="B128">
        <v>2798398</v>
      </c>
      <c r="C128">
        <v>2668967</v>
      </c>
      <c r="D128">
        <v>129431</v>
      </c>
      <c r="E128">
        <v>876129</v>
      </c>
      <c r="F128">
        <v>-336497</v>
      </c>
      <c r="G128">
        <v>1212626</v>
      </c>
      <c r="H128">
        <v>1.0484947922000001</v>
      </c>
      <c r="I128">
        <v>-2.6036755157</v>
      </c>
      <c r="J128">
        <v>23499</v>
      </c>
      <c r="K128">
        <v>23407.87</v>
      </c>
      <c r="L128">
        <v>23398.1</v>
      </c>
      <c r="M128" s="3">
        <v>46276.732245370367</v>
      </c>
    </row>
    <row r="129" spans="1:13" x14ac:dyDescent="0.25">
      <c r="A129" s="2">
        <v>0.73402777777777772</v>
      </c>
      <c r="B129">
        <v>2798398</v>
      </c>
      <c r="C129">
        <v>2668967</v>
      </c>
      <c r="D129">
        <v>129431</v>
      </c>
      <c r="E129">
        <v>876129</v>
      </c>
      <c r="F129">
        <v>-336497</v>
      </c>
      <c r="G129">
        <v>1212626</v>
      </c>
      <c r="H129">
        <v>1.0484947922000001</v>
      </c>
      <c r="I129">
        <v>-2.6036755157</v>
      </c>
      <c r="J129">
        <v>23499</v>
      </c>
      <c r="K129">
        <v>23407.87</v>
      </c>
      <c r="L129">
        <v>23398.1</v>
      </c>
      <c r="M129" s="3">
        <v>46276.7346875</v>
      </c>
    </row>
    <row r="130" spans="1:13" x14ac:dyDescent="0.25">
      <c r="A130" s="2">
        <v>0.7368055555555556</v>
      </c>
      <c r="B130">
        <v>2798398</v>
      </c>
      <c r="C130">
        <v>2668967</v>
      </c>
      <c r="D130">
        <v>129431</v>
      </c>
      <c r="E130">
        <v>876129</v>
      </c>
      <c r="F130">
        <v>-336497</v>
      </c>
      <c r="G130">
        <v>1212626</v>
      </c>
      <c r="H130">
        <v>1.0484947922000001</v>
      </c>
      <c r="I130">
        <v>-2.6036755157</v>
      </c>
      <c r="J130">
        <v>23499</v>
      </c>
      <c r="K130">
        <v>23407.87</v>
      </c>
      <c r="L130">
        <v>23398.1</v>
      </c>
      <c r="M130" s="3">
        <v>46276.736932870372</v>
      </c>
    </row>
    <row r="131" spans="1:13" x14ac:dyDescent="0.25">
      <c r="A131" s="2">
        <v>0.73888888888888893</v>
      </c>
      <c r="B131">
        <v>2798398</v>
      </c>
      <c r="C131">
        <v>2668967</v>
      </c>
      <c r="D131">
        <v>129431</v>
      </c>
      <c r="E131">
        <v>876129</v>
      </c>
      <c r="F131">
        <v>-336497</v>
      </c>
      <c r="G131">
        <v>1212626</v>
      </c>
      <c r="H131">
        <v>1.0484947922000001</v>
      </c>
      <c r="I131">
        <v>-2.6036755157</v>
      </c>
      <c r="J131">
        <v>23499</v>
      </c>
      <c r="K131">
        <v>23407.87</v>
      </c>
      <c r="L131">
        <v>23398.1</v>
      </c>
      <c r="M131" s="3">
        <v>46276.739166666666</v>
      </c>
    </row>
    <row r="132" spans="1:13" x14ac:dyDescent="0.25">
      <c r="A132" s="2">
        <v>0.74097222222222225</v>
      </c>
      <c r="B132">
        <v>2798398</v>
      </c>
      <c r="C132">
        <v>2668967</v>
      </c>
      <c r="D132">
        <v>129431</v>
      </c>
      <c r="E132">
        <v>876129</v>
      </c>
      <c r="F132">
        <v>-336497</v>
      </c>
      <c r="G132">
        <v>1212626</v>
      </c>
      <c r="H132">
        <v>1.0484947922000001</v>
      </c>
      <c r="I132">
        <v>-2.6036755157</v>
      </c>
      <c r="J132">
        <v>23499</v>
      </c>
      <c r="K132">
        <v>23407.87</v>
      </c>
      <c r="L132">
        <v>23398.1</v>
      </c>
      <c r="M132" s="3">
        <v>46276.741412037038</v>
      </c>
    </row>
    <row r="133" spans="1:13" x14ac:dyDescent="0.25">
      <c r="A133" s="2">
        <v>0.74305555555555558</v>
      </c>
      <c r="B133">
        <v>2798398</v>
      </c>
      <c r="C133">
        <v>2668967</v>
      </c>
      <c r="D133">
        <v>129431</v>
      </c>
      <c r="E133">
        <v>876129</v>
      </c>
      <c r="F133">
        <v>-336497</v>
      </c>
      <c r="G133">
        <v>1212626</v>
      </c>
      <c r="H133">
        <v>1.0484947922000001</v>
      </c>
      <c r="I133">
        <v>-2.6036755157</v>
      </c>
      <c r="J133">
        <v>23499</v>
      </c>
      <c r="K133">
        <v>23407.87</v>
      </c>
      <c r="L133">
        <v>23398.1</v>
      </c>
      <c r="M133" s="3">
        <v>46276.743680555555</v>
      </c>
    </row>
    <row r="134" spans="1:13" x14ac:dyDescent="0.25">
      <c r="A134" s="2">
        <v>0.74583333333333335</v>
      </c>
      <c r="B134">
        <v>2798398</v>
      </c>
      <c r="C134">
        <v>2668967</v>
      </c>
      <c r="D134">
        <v>129431</v>
      </c>
      <c r="E134">
        <v>876129</v>
      </c>
      <c r="F134">
        <v>-336497</v>
      </c>
      <c r="G134">
        <v>1212626</v>
      </c>
      <c r="H134">
        <v>1.0484947922000001</v>
      </c>
      <c r="I134">
        <v>-2.6036755157</v>
      </c>
      <c r="J134">
        <v>23499</v>
      </c>
      <c r="K134">
        <v>23407.87</v>
      </c>
      <c r="L134">
        <v>23398.1</v>
      </c>
      <c r="M134" s="3">
        <v>46276.745937500003</v>
      </c>
    </row>
    <row r="135" spans="1:13" x14ac:dyDescent="0.25">
      <c r="A135" s="2">
        <v>0.74791666666666667</v>
      </c>
      <c r="B135">
        <v>2798398</v>
      </c>
      <c r="C135">
        <v>2668967</v>
      </c>
      <c r="D135">
        <v>129431</v>
      </c>
      <c r="E135">
        <v>876129</v>
      </c>
      <c r="F135">
        <v>-336497</v>
      </c>
      <c r="G135">
        <v>1212626</v>
      </c>
      <c r="H135">
        <v>1.0484947922000001</v>
      </c>
      <c r="I135">
        <v>-2.6036755157</v>
      </c>
      <c r="J135">
        <v>23499</v>
      </c>
      <c r="K135">
        <v>23407.87</v>
      </c>
      <c r="L135">
        <v>23398.1</v>
      </c>
      <c r="M135" s="3">
        <v>46276.748171296298</v>
      </c>
    </row>
    <row r="136" spans="1:13" x14ac:dyDescent="0.25">
      <c r="A136" s="2">
        <v>0.75</v>
      </c>
      <c r="B136">
        <v>2798398</v>
      </c>
      <c r="C136">
        <v>2668967</v>
      </c>
      <c r="D136">
        <v>129431</v>
      </c>
      <c r="E136">
        <v>876129</v>
      </c>
      <c r="F136">
        <v>-336497</v>
      </c>
      <c r="G136">
        <v>1212626</v>
      </c>
      <c r="H136">
        <v>1.0484947922000001</v>
      </c>
      <c r="I136">
        <v>-2.6036755157</v>
      </c>
      <c r="J136">
        <v>23499</v>
      </c>
      <c r="K136">
        <v>23407.87</v>
      </c>
      <c r="L136">
        <v>23398.1</v>
      </c>
      <c r="M136" s="3">
        <v>46276.750509259262</v>
      </c>
    </row>
    <row r="137" spans="1:13" x14ac:dyDescent="0.25">
      <c r="A137" s="2">
        <v>0.75277777777777777</v>
      </c>
      <c r="B137">
        <v>2798398</v>
      </c>
      <c r="C137">
        <v>2668967</v>
      </c>
      <c r="D137">
        <v>129431</v>
      </c>
      <c r="E137">
        <v>876129</v>
      </c>
      <c r="F137">
        <v>-336497</v>
      </c>
      <c r="G137">
        <v>1212626</v>
      </c>
      <c r="H137">
        <v>1.0484947922000001</v>
      </c>
      <c r="I137">
        <v>-2.6036755157</v>
      </c>
      <c r="J137">
        <v>23499</v>
      </c>
      <c r="K137">
        <v>23407.87</v>
      </c>
      <c r="L137">
        <v>23398.1</v>
      </c>
      <c r="M137" s="3">
        <v>46276.752905092595</v>
      </c>
    </row>
    <row r="138" spans="1:13" x14ac:dyDescent="0.25">
      <c r="A138" s="2">
        <v>0.75486111111111109</v>
      </c>
      <c r="B138">
        <v>2798398</v>
      </c>
      <c r="C138">
        <v>2668967</v>
      </c>
      <c r="D138">
        <v>129431</v>
      </c>
      <c r="E138">
        <v>876129</v>
      </c>
      <c r="F138">
        <v>-336497</v>
      </c>
      <c r="G138">
        <v>1212626</v>
      </c>
      <c r="H138">
        <v>1.0484947922000001</v>
      </c>
      <c r="I138">
        <v>-2.6036755157</v>
      </c>
      <c r="J138">
        <v>23499</v>
      </c>
      <c r="K138">
        <v>23407.87</v>
      </c>
      <c r="L138">
        <v>23398.1</v>
      </c>
      <c r="M138" s="3">
        <v>46276.755300925928</v>
      </c>
    </row>
    <row r="139" spans="1:13" x14ac:dyDescent="0.25">
      <c r="A139" s="2">
        <v>0.75763888888888886</v>
      </c>
      <c r="B139">
        <v>2798398</v>
      </c>
      <c r="C139">
        <v>2668967</v>
      </c>
      <c r="D139">
        <v>129431</v>
      </c>
      <c r="E139">
        <v>876129</v>
      </c>
      <c r="F139">
        <v>-336497</v>
      </c>
      <c r="G139">
        <v>1212626</v>
      </c>
      <c r="H139">
        <v>1.0484947922000001</v>
      </c>
      <c r="I139">
        <v>-2.6036755157</v>
      </c>
      <c r="J139">
        <v>23499</v>
      </c>
      <c r="K139">
        <v>23407.87</v>
      </c>
      <c r="L139">
        <v>23398.1</v>
      </c>
      <c r="M139" s="3">
        <v>46276.7577662037</v>
      </c>
    </row>
    <row r="140" spans="1:13" x14ac:dyDescent="0.25">
      <c r="A140" s="2">
        <v>0.75972222222222219</v>
      </c>
      <c r="B140">
        <v>2798398</v>
      </c>
      <c r="C140">
        <v>2668967</v>
      </c>
      <c r="D140">
        <v>129431</v>
      </c>
      <c r="E140">
        <v>876129</v>
      </c>
      <c r="F140">
        <v>-336497</v>
      </c>
      <c r="G140">
        <v>1212626</v>
      </c>
      <c r="H140">
        <v>1.0484947922000001</v>
      </c>
      <c r="I140">
        <v>-2.6036755157</v>
      </c>
      <c r="J140">
        <v>23499</v>
      </c>
      <c r="K140">
        <v>23407.87</v>
      </c>
      <c r="L140">
        <v>23398.1</v>
      </c>
      <c r="M140" s="3">
        <v>46276.760011574072</v>
      </c>
    </row>
    <row r="141" spans="1:13" x14ac:dyDescent="0.25">
      <c r="A141" s="2">
        <v>0.76180555555555551</v>
      </c>
      <c r="B141">
        <v>2798398</v>
      </c>
      <c r="C141">
        <v>2668967</v>
      </c>
      <c r="D141">
        <v>129431</v>
      </c>
      <c r="E141">
        <v>876129</v>
      </c>
      <c r="F141">
        <v>-336497</v>
      </c>
      <c r="G141">
        <v>1212626</v>
      </c>
      <c r="H141">
        <v>1.0484947922000001</v>
      </c>
      <c r="I141">
        <v>-2.6036755157</v>
      </c>
      <c r="J141">
        <v>23499</v>
      </c>
      <c r="K141">
        <v>23407.87</v>
      </c>
      <c r="L141">
        <v>23398.1</v>
      </c>
      <c r="M141" s="3">
        <v>46276.76226851852</v>
      </c>
    </row>
    <row r="142" spans="1:13" x14ac:dyDescent="0.25">
      <c r="A142" s="2">
        <v>0.76458333333333328</v>
      </c>
      <c r="B142">
        <v>2798398</v>
      </c>
      <c r="C142">
        <v>2668967</v>
      </c>
      <c r="D142">
        <v>129431</v>
      </c>
      <c r="E142">
        <v>876129</v>
      </c>
      <c r="F142">
        <v>-336497</v>
      </c>
      <c r="G142">
        <v>1212626</v>
      </c>
      <c r="H142">
        <v>1.0484947922000001</v>
      </c>
      <c r="I142">
        <v>-2.6036755157</v>
      </c>
      <c r="J142">
        <v>23499</v>
      </c>
      <c r="K142">
        <v>23407.87</v>
      </c>
      <c r="L142">
        <v>23398.1</v>
      </c>
      <c r="M142" s="3">
        <v>46276.764675925922</v>
      </c>
    </row>
    <row r="143" spans="1:13" x14ac:dyDescent="0.25">
      <c r="A143" s="2">
        <v>0.76666666666666672</v>
      </c>
      <c r="B143">
        <v>2798398</v>
      </c>
      <c r="C143">
        <v>2668967</v>
      </c>
      <c r="D143">
        <v>129431</v>
      </c>
      <c r="E143">
        <v>876129</v>
      </c>
      <c r="F143">
        <v>-336497</v>
      </c>
      <c r="G143">
        <v>1212626</v>
      </c>
      <c r="H143">
        <v>1.0484947922000001</v>
      </c>
      <c r="I143">
        <v>-2.6036755157</v>
      </c>
      <c r="J143">
        <v>23499</v>
      </c>
      <c r="K143">
        <v>23407.87</v>
      </c>
      <c r="L143">
        <v>23398.1</v>
      </c>
      <c r="M143" s="3">
        <v>46276.767199074071</v>
      </c>
    </row>
    <row r="144" spans="1:13" x14ac:dyDescent="0.25">
      <c r="A144" s="2">
        <v>0.76944444444444449</v>
      </c>
      <c r="B144">
        <v>2798398</v>
      </c>
      <c r="C144">
        <v>2668967</v>
      </c>
      <c r="D144">
        <v>129431</v>
      </c>
      <c r="E144">
        <v>876129</v>
      </c>
      <c r="F144">
        <v>-336497</v>
      </c>
      <c r="G144">
        <v>1212626</v>
      </c>
      <c r="H144">
        <v>1.0484947922000001</v>
      </c>
      <c r="I144">
        <v>-2.6036755157</v>
      </c>
      <c r="J144">
        <v>23499</v>
      </c>
      <c r="K144">
        <v>23407.87</v>
      </c>
      <c r="L144">
        <v>23398.1</v>
      </c>
      <c r="M144" s="3">
        <v>46276.769456018519</v>
      </c>
    </row>
    <row r="145" spans="1:13" x14ac:dyDescent="0.25">
      <c r="A145" s="2">
        <v>0.77152777777777781</v>
      </c>
      <c r="B145">
        <v>2798398</v>
      </c>
      <c r="C145">
        <v>2668967</v>
      </c>
      <c r="D145">
        <v>129431</v>
      </c>
      <c r="E145">
        <v>876129</v>
      </c>
      <c r="F145">
        <v>-336497</v>
      </c>
      <c r="G145">
        <v>1212626</v>
      </c>
      <c r="H145">
        <v>1.0484947922000001</v>
      </c>
      <c r="I145">
        <v>-2.6036755157</v>
      </c>
      <c r="J145">
        <v>23499</v>
      </c>
      <c r="K145">
        <v>23407.87</v>
      </c>
      <c r="L145">
        <v>23398.1</v>
      </c>
      <c r="M145" s="3">
        <v>46276.77171296296</v>
      </c>
    </row>
    <row r="146" spans="1:13" x14ac:dyDescent="0.25">
      <c r="A146" s="2">
        <v>0.77361111111111114</v>
      </c>
      <c r="B146">
        <v>2798398</v>
      </c>
      <c r="C146">
        <v>2668967</v>
      </c>
      <c r="D146">
        <v>129431</v>
      </c>
      <c r="E146">
        <v>876129</v>
      </c>
      <c r="F146">
        <v>-336497</v>
      </c>
      <c r="G146">
        <v>1212626</v>
      </c>
      <c r="H146">
        <v>1.0484947922000001</v>
      </c>
      <c r="I146">
        <v>-2.6036755157</v>
      </c>
      <c r="J146">
        <v>23499</v>
      </c>
      <c r="K146">
        <v>23407.87</v>
      </c>
      <c r="L146">
        <v>23398.1</v>
      </c>
      <c r="M146" s="3">
        <v>46276.773958333331</v>
      </c>
    </row>
    <row r="147" spans="1:13" x14ac:dyDescent="0.25">
      <c r="A147" s="2">
        <v>0.77569444444444446</v>
      </c>
      <c r="B147">
        <v>2798398</v>
      </c>
      <c r="C147">
        <v>2668967</v>
      </c>
      <c r="D147">
        <v>129431</v>
      </c>
      <c r="E147">
        <v>876129</v>
      </c>
      <c r="F147">
        <v>-336497</v>
      </c>
      <c r="G147">
        <v>1212626</v>
      </c>
      <c r="H147">
        <v>1.0484947922000001</v>
      </c>
      <c r="I147">
        <v>-2.6036755157</v>
      </c>
      <c r="J147">
        <v>23499</v>
      </c>
      <c r="K147">
        <v>23407.87</v>
      </c>
      <c r="L147">
        <v>23398.1</v>
      </c>
      <c r="M147" s="3">
        <v>46276.776238425926</v>
      </c>
    </row>
    <row r="148" spans="1:13" x14ac:dyDescent="0.25">
      <c r="A148" s="2">
        <v>0.77777777777777779</v>
      </c>
      <c r="B148">
        <v>2798398</v>
      </c>
      <c r="C148">
        <v>2668967</v>
      </c>
      <c r="D148">
        <v>129431</v>
      </c>
      <c r="E148">
        <v>876129</v>
      </c>
      <c r="F148">
        <v>-336497</v>
      </c>
      <c r="G148">
        <v>1212626</v>
      </c>
      <c r="H148">
        <v>1.0484947922000001</v>
      </c>
      <c r="I148">
        <v>-2.6036755157</v>
      </c>
      <c r="J148">
        <v>23499</v>
      </c>
      <c r="K148">
        <v>23407.87</v>
      </c>
      <c r="L148">
        <v>23398.1</v>
      </c>
      <c r="M148" s="3">
        <v>46276.778460648151</v>
      </c>
    </row>
    <row r="149" spans="1:13" x14ac:dyDescent="0.25">
      <c r="A149" s="2">
        <v>0.78055555555555556</v>
      </c>
      <c r="B149">
        <v>2798398</v>
      </c>
      <c r="C149">
        <v>2668967</v>
      </c>
      <c r="D149">
        <v>129431</v>
      </c>
      <c r="E149">
        <v>876129</v>
      </c>
      <c r="F149">
        <v>-336497</v>
      </c>
      <c r="G149">
        <v>1212626</v>
      </c>
      <c r="H149">
        <v>1.0484947922000001</v>
      </c>
      <c r="I149">
        <v>-2.6036755157</v>
      </c>
      <c r="J149">
        <v>23499</v>
      </c>
      <c r="K149">
        <v>23407.87</v>
      </c>
      <c r="L149">
        <v>23398.1</v>
      </c>
      <c r="M149" s="3">
        <v>46276.780729166669</v>
      </c>
    </row>
    <row r="150" spans="1:13" x14ac:dyDescent="0.25">
      <c r="A150" s="2">
        <v>0.78263888888888888</v>
      </c>
      <c r="B150">
        <v>2798398</v>
      </c>
      <c r="C150">
        <v>2668967</v>
      </c>
      <c r="D150">
        <v>129431</v>
      </c>
      <c r="E150">
        <v>876129</v>
      </c>
      <c r="F150">
        <v>-336497</v>
      </c>
      <c r="G150">
        <v>1212626</v>
      </c>
      <c r="H150">
        <v>1.0484947922000001</v>
      </c>
      <c r="I150">
        <v>-2.6036755157</v>
      </c>
      <c r="J150">
        <v>23499</v>
      </c>
      <c r="K150">
        <v>23407.87</v>
      </c>
      <c r="L150">
        <v>23398.1</v>
      </c>
      <c r="M150" s="3">
        <v>46276.782986111109</v>
      </c>
    </row>
    <row r="151" spans="1:13" x14ac:dyDescent="0.25">
      <c r="A151" s="2">
        <v>0.78472222222222221</v>
      </c>
      <c r="B151">
        <v>2798398</v>
      </c>
      <c r="C151">
        <v>2668967</v>
      </c>
      <c r="D151">
        <v>129431</v>
      </c>
      <c r="E151">
        <v>876129</v>
      </c>
      <c r="F151">
        <v>-336497</v>
      </c>
      <c r="G151">
        <v>1212626</v>
      </c>
      <c r="H151">
        <v>1.0484947922000001</v>
      </c>
      <c r="I151">
        <v>-2.6036755157</v>
      </c>
      <c r="J151">
        <v>23499</v>
      </c>
      <c r="K151">
        <v>23407.87</v>
      </c>
      <c r="L151">
        <v>23398.1</v>
      </c>
      <c r="M151" s="3">
        <v>46276.785231481481</v>
      </c>
    </row>
    <row r="152" spans="1:13" x14ac:dyDescent="0.25">
      <c r="A152" s="2">
        <v>0.78749999999999998</v>
      </c>
      <c r="B152">
        <v>2798398</v>
      </c>
      <c r="C152">
        <v>2668967</v>
      </c>
      <c r="D152">
        <v>129431</v>
      </c>
      <c r="E152">
        <v>876129</v>
      </c>
      <c r="F152">
        <v>-336497</v>
      </c>
      <c r="G152">
        <v>1212626</v>
      </c>
      <c r="H152">
        <v>1.0484947922000001</v>
      </c>
      <c r="I152">
        <v>-2.6036755157</v>
      </c>
      <c r="J152">
        <v>23499</v>
      </c>
      <c r="K152">
        <v>23407.87</v>
      </c>
      <c r="L152">
        <v>23398.1</v>
      </c>
      <c r="M152" s="3">
        <v>46276.787511574075</v>
      </c>
    </row>
    <row r="153" spans="1:13" x14ac:dyDescent="0.25">
      <c r="A153" s="2">
        <v>0.7895833333333333</v>
      </c>
      <c r="B153">
        <v>2798398</v>
      </c>
      <c r="C153">
        <v>2668967</v>
      </c>
      <c r="D153">
        <v>129431</v>
      </c>
      <c r="E153">
        <v>876129</v>
      </c>
      <c r="F153">
        <v>-336497</v>
      </c>
      <c r="G153">
        <v>1212626</v>
      </c>
      <c r="H153">
        <v>1.0484947922000001</v>
      </c>
      <c r="I153">
        <v>-2.6036755157</v>
      </c>
      <c r="J153">
        <v>23499</v>
      </c>
      <c r="K153">
        <v>23407.87</v>
      </c>
      <c r="L153">
        <v>23398.1</v>
      </c>
      <c r="M153" s="3">
        <v>46276.789803240739</v>
      </c>
    </row>
    <row r="154" spans="1:13" x14ac:dyDescent="0.25">
      <c r="A154" s="2">
        <v>0.79166666666666663</v>
      </c>
      <c r="B154">
        <v>2798398</v>
      </c>
      <c r="C154">
        <v>2668967</v>
      </c>
      <c r="D154">
        <v>129431</v>
      </c>
      <c r="E154">
        <v>876129</v>
      </c>
      <c r="F154">
        <v>-336497</v>
      </c>
      <c r="G154">
        <v>1212626</v>
      </c>
      <c r="H154">
        <v>1.0484947922000001</v>
      </c>
      <c r="I154">
        <v>-2.6036755157</v>
      </c>
      <c r="J154">
        <v>23499</v>
      </c>
      <c r="K154">
        <v>23407.87</v>
      </c>
      <c r="L154">
        <v>23398.1</v>
      </c>
      <c r="M154" s="3">
        <v>46276.792048611111</v>
      </c>
    </row>
    <row r="155" spans="1:13" x14ac:dyDescent="0.25">
      <c r="A155" s="2">
        <v>0.79374999999999996</v>
      </c>
      <c r="B155">
        <v>2798398</v>
      </c>
      <c r="C155">
        <v>2668967</v>
      </c>
      <c r="D155">
        <v>129431</v>
      </c>
      <c r="E155">
        <v>876129</v>
      </c>
      <c r="F155">
        <v>-336497</v>
      </c>
      <c r="G155">
        <v>1212626</v>
      </c>
      <c r="H155">
        <v>1.0484947922000001</v>
      </c>
      <c r="I155">
        <v>-2.6036755157</v>
      </c>
      <c r="J155">
        <v>23499</v>
      </c>
      <c r="K155">
        <v>23407.87</v>
      </c>
      <c r="L155">
        <v>23398.1</v>
      </c>
      <c r="M155" s="3">
        <v>46276.794282407405</v>
      </c>
    </row>
    <row r="156" spans="1:13" x14ac:dyDescent="0.25">
      <c r="A156" s="2">
        <v>0.79583333333333328</v>
      </c>
      <c r="B156">
        <v>2798398</v>
      </c>
      <c r="C156">
        <v>2668967</v>
      </c>
      <c r="D156">
        <v>129431</v>
      </c>
      <c r="E156">
        <v>876129</v>
      </c>
      <c r="F156">
        <v>-336497</v>
      </c>
      <c r="G156">
        <v>1212626</v>
      </c>
      <c r="H156">
        <v>1.0484947922000001</v>
      </c>
      <c r="I156">
        <v>-2.6036755157</v>
      </c>
      <c r="J156">
        <v>23499</v>
      </c>
      <c r="K156">
        <v>23407.87</v>
      </c>
      <c r="L156">
        <v>23398.1</v>
      </c>
      <c r="M156" s="3">
        <v>46276.796527777777</v>
      </c>
    </row>
    <row r="157" spans="1:13" x14ac:dyDescent="0.25">
      <c r="A157" s="2">
        <v>0.79861111111111116</v>
      </c>
      <c r="B157">
        <v>2798398</v>
      </c>
      <c r="C157">
        <v>2668967</v>
      </c>
      <c r="D157">
        <v>129431</v>
      </c>
      <c r="E157">
        <v>876129</v>
      </c>
      <c r="F157">
        <v>-336497</v>
      </c>
      <c r="G157">
        <v>1212626</v>
      </c>
      <c r="H157">
        <v>1.0484947922000001</v>
      </c>
      <c r="I157">
        <v>-2.6036755157</v>
      </c>
      <c r="J157">
        <v>23499</v>
      </c>
      <c r="K157">
        <v>23407.87</v>
      </c>
      <c r="L157">
        <v>23398.1</v>
      </c>
      <c r="M157" s="3">
        <v>46276.798773148148</v>
      </c>
    </row>
    <row r="158" spans="1:13" x14ac:dyDescent="0.25">
      <c r="A158" s="2">
        <v>0.80069444444444449</v>
      </c>
      <c r="B158">
        <v>2755741</v>
      </c>
      <c r="C158">
        <v>2607993</v>
      </c>
      <c r="D158">
        <v>147748</v>
      </c>
      <c r="E158">
        <v>833472</v>
      </c>
      <c r="F158">
        <v>-397471</v>
      </c>
      <c r="G158">
        <v>1230943</v>
      </c>
      <c r="H158">
        <v>1.0566519925</v>
      </c>
      <c r="I158">
        <v>-2.0969378898</v>
      </c>
      <c r="J158">
        <v>23499</v>
      </c>
      <c r="K158">
        <v>23407.87</v>
      </c>
      <c r="L158">
        <v>23398.1</v>
      </c>
      <c r="M158" s="3">
        <v>46276.801030092596</v>
      </c>
    </row>
    <row r="159" spans="1:13" x14ac:dyDescent="0.25">
      <c r="A159" s="2">
        <v>0.80277777777777781</v>
      </c>
      <c r="B159">
        <v>2755741</v>
      </c>
      <c r="C159">
        <v>2607993</v>
      </c>
      <c r="D159">
        <v>147748</v>
      </c>
      <c r="E159">
        <v>833472</v>
      </c>
      <c r="F159">
        <v>-397471</v>
      </c>
      <c r="G159">
        <v>1230943</v>
      </c>
      <c r="H159">
        <v>1.0566519925</v>
      </c>
      <c r="I159">
        <v>-2.0969378898</v>
      </c>
      <c r="J159">
        <v>23499</v>
      </c>
      <c r="K159">
        <v>23407.87</v>
      </c>
      <c r="L159">
        <v>23398.1</v>
      </c>
      <c r="M159" s="3">
        <v>46276.80327546296</v>
      </c>
    </row>
    <row r="160" spans="1:13" x14ac:dyDescent="0.25">
      <c r="A160" s="2">
        <v>0.80555555555555558</v>
      </c>
      <c r="B160">
        <v>2755741</v>
      </c>
      <c r="C160">
        <v>2607993</v>
      </c>
      <c r="D160">
        <v>147748</v>
      </c>
      <c r="E160">
        <v>833472</v>
      </c>
      <c r="F160">
        <v>-397471</v>
      </c>
      <c r="G160">
        <v>1230943</v>
      </c>
      <c r="H160">
        <v>1.0566519925</v>
      </c>
      <c r="I160">
        <v>-2.0969378898</v>
      </c>
      <c r="J160">
        <v>23499</v>
      </c>
      <c r="K160">
        <v>23407.87</v>
      </c>
      <c r="L160">
        <v>23398.1</v>
      </c>
      <c r="M160" s="3">
        <v>46276.805578703701</v>
      </c>
    </row>
    <row r="161" spans="1:13" x14ac:dyDescent="0.25">
      <c r="A161" s="2">
        <v>0.80763888888888891</v>
      </c>
      <c r="B161">
        <v>2755741</v>
      </c>
      <c r="C161">
        <v>2607993</v>
      </c>
      <c r="D161">
        <v>147748</v>
      </c>
      <c r="E161">
        <v>833472</v>
      </c>
      <c r="F161">
        <v>-397471</v>
      </c>
      <c r="G161">
        <v>1230943</v>
      </c>
      <c r="H161">
        <v>1.0566519925</v>
      </c>
      <c r="I161">
        <v>-2.0969378898</v>
      </c>
      <c r="J161">
        <v>23499</v>
      </c>
      <c r="K161">
        <v>23407.87</v>
      </c>
      <c r="L161">
        <v>23398.1</v>
      </c>
      <c r="M161" s="3">
        <v>46276.807800925926</v>
      </c>
    </row>
    <row r="162" spans="1:13" x14ac:dyDescent="0.25">
      <c r="A162" s="2">
        <v>0.80972222222222223</v>
      </c>
      <c r="B162">
        <v>2755741</v>
      </c>
      <c r="C162">
        <v>2607993</v>
      </c>
      <c r="D162">
        <v>147748</v>
      </c>
      <c r="E162">
        <v>833472</v>
      </c>
      <c r="F162">
        <v>-397471</v>
      </c>
      <c r="G162">
        <v>1230943</v>
      </c>
      <c r="H162">
        <v>1.0566519925</v>
      </c>
      <c r="I162">
        <v>-2.0969378898</v>
      </c>
      <c r="J162">
        <v>23499</v>
      </c>
      <c r="K162">
        <v>23407.87</v>
      </c>
      <c r="L162">
        <v>23398.1</v>
      </c>
      <c r="M162" s="3">
        <v>46276.810069444444</v>
      </c>
    </row>
    <row r="163" spans="1:13" x14ac:dyDescent="0.25">
      <c r="A163" s="2">
        <v>0.81180555555555556</v>
      </c>
      <c r="B163">
        <v>2755741</v>
      </c>
      <c r="C163">
        <v>2607993</v>
      </c>
      <c r="D163">
        <v>147748</v>
      </c>
      <c r="E163">
        <v>833472</v>
      </c>
      <c r="F163">
        <v>-397471</v>
      </c>
      <c r="G163">
        <v>1230943</v>
      </c>
      <c r="H163">
        <v>1.0566519925</v>
      </c>
      <c r="I163">
        <v>-2.0969378898</v>
      </c>
      <c r="J163">
        <v>23499</v>
      </c>
      <c r="K163">
        <v>23407.87</v>
      </c>
      <c r="L163">
        <v>23398.1</v>
      </c>
      <c r="M163" s="3">
        <v>46276.812337962961</v>
      </c>
    </row>
    <row r="164" spans="1:13" x14ac:dyDescent="0.25">
      <c r="A164" s="2">
        <v>0.81458333333333333</v>
      </c>
      <c r="B164">
        <v>2755741</v>
      </c>
      <c r="C164">
        <v>2607993</v>
      </c>
      <c r="D164">
        <v>147748</v>
      </c>
      <c r="E164">
        <v>833472</v>
      </c>
      <c r="F164">
        <v>-397471</v>
      </c>
      <c r="G164">
        <v>1230943</v>
      </c>
      <c r="H164">
        <v>1.0566519925</v>
      </c>
      <c r="I164">
        <v>-2.0969378898</v>
      </c>
      <c r="J164">
        <v>23499</v>
      </c>
      <c r="K164">
        <v>23407.87</v>
      </c>
      <c r="L164">
        <v>23398.1</v>
      </c>
      <c r="M164" s="3">
        <v>46276.814618055556</v>
      </c>
    </row>
    <row r="165" spans="1:13" x14ac:dyDescent="0.25">
      <c r="A165" s="2">
        <v>0.81666666666666665</v>
      </c>
      <c r="B165">
        <v>2755741</v>
      </c>
      <c r="C165">
        <v>2607993</v>
      </c>
      <c r="D165">
        <v>147748</v>
      </c>
      <c r="E165">
        <v>833472</v>
      </c>
      <c r="F165">
        <v>-397471</v>
      </c>
      <c r="G165">
        <v>1230943</v>
      </c>
      <c r="H165">
        <v>1.0566519925</v>
      </c>
      <c r="I165">
        <v>-2.0969378898</v>
      </c>
      <c r="J165">
        <v>23499</v>
      </c>
      <c r="K165">
        <v>23407.87</v>
      </c>
      <c r="L165">
        <v>23398.1</v>
      </c>
      <c r="M165" s="3">
        <v>46276.816863425927</v>
      </c>
    </row>
    <row r="166" spans="1:13" x14ac:dyDescent="0.25">
      <c r="A166" s="2">
        <v>0.81874999999999998</v>
      </c>
      <c r="B166">
        <v>2755741</v>
      </c>
      <c r="C166">
        <v>2607993</v>
      </c>
      <c r="D166">
        <v>147748</v>
      </c>
      <c r="E166">
        <v>833472</v>
      </c>
      <c r="F166">
        <v>-397471</v>
      </c>
      <c r="G166">
        <v>1230943</v>
      </c>
      <c r="H166">
        <v>1.0566519925</v>
      </c>
      <c r="I166">
        <v>-2.0969378898</v>
      </c>
      <c r="J166">
        <v>23499</v>
      </c>
      <c r="K166">
        <v>23407.87</v>
      </c>
      <c r="L166">
        <v>23398.1</v>
      </c>
      <c r="M166" s="3">
        <v>46276.819108796299</v>
      </c>
    </row>
    <row r="167" spans="1:13" x14ac:dyDescent="0.25">
      <c r="A167" s="2">
        <v>0.8208333333333333</v>
      </c>
      <c r="B167">
        <v>2755741</v>
      </c>
      <c r="C167">
        <v>2607993</v>
      </c>
      <c r="D167">
        <v>147748</v>
      </c>
      <c r="E167">
        <v>833472</v>
      </c>
      <c r="F167">
        <v>-397471</v>
      </c>
      <c r="G167">
        <v>1230943</v>
      </c>
      <c r="H167">
        <v>1.0566519925</v>
      </c>
      <c r="I167">
        <v>-2.0969378898</v>
      </c>
      <c r="J167">
        <v>23499</v>
      </c>
      <c r="K167">
        <v>23407.87</v>
      </c>
      <c r="L167">
        <v>23398.1</v>
      </c>
      <c r="M167" s="3">
        <v>46276.82136574074</v>
      </c>
    </row>
    <row r="168" spans="1:13" x14ac:dyDescent="0.25">
      <c r="A168" s="2">
        <v>0.82361111111111107</v>
      </c>
      <c r="B168">
        <v>2755741</v>
      </c>
      <c r="C168">
        <v>2607993</v>
      </c>
      <c r="D168">
        <v>147748</v>
      </c>
      <c r="E168">
        <v>833472</v>
      </c>
      <c r="F168">
        <v>-397471</v>
      </c>
      <c r="G168">
        <v>1230943</v>
      </c>
      <c r="H168">
        <v>1.0566519925</v>
      </c>
      <c r="I168">
        <v>-2.0969378898</v>
      </c>
      <c r="J168">
        <v>23499</v>
      </c>
      <c r="K168">
        <v>23407.87</v>
      </c>
      <c r="L168">
        <v>23398.1</v>
      </c>
      <c r="M168" s="3">
        <v>46276.823645833334</v>
      </c>
    </row>
    <row r="169" spans="1:13" x14ac:dyDescent="0.25">
      <c r="A169" s="2">
        <v>0.8256944444444444</v>
      </c>
      <c r="B169">
        <v>2755741</v>
      </c>
      <c r="C169">
        <v>2607993</v>
      </c>
      <c r="D169">
        <v>147748</v>
      </c>
      <c r="E169">
        <v>833472</v>
      </c>
      <c r="F169">
        <v>-397471</v>
      </c>
      <c r="G169">
        <v>1230943</v>
      </c>
      <c r="H169">
        <v>1.0566519925</v>
      </c>
      <c r="I169">
        <v>-2.0969378898</v>
      </c>
      <c r="J169">
        <v>23499</v>
      </c>
      <c r="K169">
        <v>23407.87</v>
      </c>
      <c r="L169">
        <v>23398.1</v>
      </c>
      <c r="M169" s="3">
        <v>46276.825891203705</v>
      </c>
    </row>
    <row r="170" spans="1:13" x14ac:dyDescent="0.25">
      <c r="A170" s="2">
        <v>0.82777777777777772</v>
      </c>
      <c r="B170">
        <v>2755741</v>
      </c>
      <c r="C170">
        <v>2607993</v>
      </c>
      <c r="D170">
        <v>147748</v>
      </c>
      <c r="E170">
        <v>833472</v>
      </c>
      <c r="F170">
        <v>-397471</v>
      </c>
      <c r="G170">
        <v>1230943</v>
      </c>
      <c r="H170">
        <v>1.0566519925</v>
      </c>
      <c r="I170">
        <v>-2.0969378898</v>
      </c>
      <c r="J170">
        <v>23499</v>
      </c>
      <c r="K170">
        <v>23407.87</v>
      </c>
      <c r="L170">
        <v>23398.1</v>
      </c>
      <c r="M170" s="3">
        <v>46276.828148148146</v>
      </c>
    </row>
    <row r="171" spans="1:13" x14ac:dyDescent="0.25">
      <c r="A171" s="2">
        <v>0.82986111111111116</v>
      </c>
      <c r="B171">
        <v>2755741</v>
      </c>
      <c r="C171">
        <v>2607993</v>
      </c>
      <c r="D171">
        <v>147748</v>
      </c>
      <c r="E171">
        <v>833472</v>
      </c>
      <c r="F171">
        <v>-397471</v>
      </c>
      <c r="G171">
        <v>1230943</v>
      </c>
      <c r="H171">
        <v>1.0566519925</v>
      </c>
      <c r="I171">
        <v>-2.0969378898</v>
      </c>
      <c r="J171">
        <v>23499</v>
      </c>
      <c r="K171">
        <v>23407.87</v>
      </c>
      <c r="L171">
        <v>23398.1</v>
      </c>
      <c r="M171" s="3">
        <v>46276.830416666664</v>
      </c>
    </row>
    <row r="172" spans="1:13" x14ac:dyDescent="0.25">
      <c r="A172" s="2">
        <v>0.83263888888888893</v>
      </c>
      <c r="B172">
        <v>2755741</v>
      </c>
      <c r="C172">
        <v>2607993</v>
      </c>
      <c r="D172">
        <v>147748</v>
      </c>
      <c r="E172">
        <v>833472</v>
      </c>
      <c r="F172">
        <v>-397471</v>
      </c>
      <c r="G172">
        <v>1230943</v>
      </c>
      <c r="H172">
        <v>1.0566519925</v>
      </c>
      <c r="I172">
        <v>-2.0969378898</v>
      </c>
      <c r="J172">
        <v>23499</v>
      </c>
      <c r="K172">
        <v>23407.87</v>
      </c>
      <c r="L172">
        <v>23398.1</v>
      </c>
      <c r="M172" s="3">
        <v>46276.832731481481</v>
      </c>
    </row>
    <row r="173" spans="1:13" x14ac:dyDescent="0.25">
      <c r="A173" s="2">
        <v>0.83472222222222225</v>
      </c>
      <c r="B173">
        <v>2755741</v>
      </c>
      <c r="C173">
        <v>2607993</v>
      </c>
      <c r="D173">
        <v>147748</v>
      </c>
      <c r="E173">
        <v>833472</v>
      </c>
      <c r="F173">
        <v>-397471</v>
      </c>
      <c r="G173">
        <v>1230943</v>
      </c>
      <c r="H173">
        <v>1.0566519925</v>
      </c>
      <c r="I173">
        <v>-2.0969378898</v>
      </c>
      <c r="J173">
        <v>23499</v>
      </c>
      <c r="K173">
        <v>23407.87</v>
      </c>
      <c r="L173">
        <v>23398.1</v>
      </c>
      <c r="M173" s="3">
        <v>46276.834976851853</v>
      </c>
    </row>
    <row r="174" spans="1:13" x14ac:dyDescent="0.25">
      <c r="A174" s="2">
        <v>0.83680555555555558</v>
      </c>
      <c r="B174">
        <v>2755741</v>
      </c>
      <c r="C174">
        <v>2607993</v>
      </c>
      <c r="D174">
        <v>147748</v>
      </c>
      <c r="E174">
        <v>833472</v>
      </c>
      <c r="F174">
        <v>-397471</v>
      </c>
      <c r="G174">
        <v>1230943</v>
      </c>
      <c r="H174">
        <v>1.0566519925</v>
      </c>
      <c r="I174">
        <v>-2.0969378898</v>
      </c>
      <c r="J174">
        <v>23499</v>
      </c>
      <c r="K174">
        <v>23407.87</v>
      </c>
      <c r="L174">
        <v>23398.1</v>
      </c>
      <c r="M174" s="3">
        <v>46276.837222222224</v>
      </c>
    </row>
    <row r="175" spans="1:13" x14ac:dyDescent="0.25">
      <c r="A175" s="2">
        <v>0.83888888888888891</v>
      </c>
      <c r="B175">
        <v>2755741</v>
      </c>
      <c r="C175">
        <v>2607993</v>
      </c>
      <c r="D175">
        <v>147748</v>
      </c>
      <c r="E175">
        <v>833472</v>
      </c>
      <c r="F175">
        <v>-397471</v>
      </c>
      <c r="G175">
        <v>1230943</v>
      </c>
      <c r="H175">
        <v>1.0566519925</v>
      </c>
      <c r="I175">
        <v>-2.0969378898</v>
      </c>
      <c r="J175">
        <v>23499</v>
      </c>
      <c r="K175">
        <v>23407.87</v>
      </c>
      <c r="L175">
        <v>23398.1</v>
      </c>
      <c r="M175" s="3">
        <v>46276.839456018519</v>
      </c>
    </row>
    <row r="176" spans="1:13" x14ac:dyDescent="0.25">
      <c r="A176" s="2">
        <v>0.84166666666666667</v>
      </c>
      <c r="B176">
        <v>2755741</v>
      </c>
      <c r="C176">
        <v>2607993</v>
      </c>
      <c r="D176">
        <v>147748</v>
      </c>
      <c r="E176">
        <v>833472</v>
      </c>
      <c r="F176">
        <v>-397471</v>
      </c>
      <c r="G176">
        <v>1230943</v>
      </c>
      <c r="H176">
        <v>1.0566519925</v>
      </c>
      <c r="I176">
        <v>-2.0969378898</v>
      </c>
      <c r="J176">
        <v>23499</v>
      </c>
      <c r="K176">
        <v>23407.87</v>
      </c>
      <c r="L176">
        <v>23398.1</v>
      </c>
      <c r="M176" s="3">
        <v>46276.841724537036</v>
      </c>
    </row>
    <row r="177" spans="1:13" x14ac:dyDescent="0.25">
      <c r="A177" s="2">
        <v>0.84375</v>
      </c>
      <c r="B177">
        <v>2755741</v>
      </c>
      <c r="C177">
        <v>2607993</v>
      </c>
      <c r="D177">
        <v>147748</v>
      </c>
      <c r="E177">
        <v>833472</v>
      </c>
      <c r="F177">
        <v>-397471</v>
      </c>
      <c r="G177">
        <v>1230943</v>
      </c>
      <c r="H177">
        <v>1.0566519925</v>
      </c>
      <c r="I177">
        <v>-2.0969378898</v>
      </c>
      <c r="J177">
        <v>23499</v>
      </c>
      <c r="K177">
        <v>23407.87</v>
      </c>
      <c r="L177">
        <v>23398.1</v>
      </c>
      <c r="M177" s="3">
        <v>46276.8440162037</v>
      </c>
    </row>
    <row r="178" spans="1:13" x14ac:dyDescent="0.25">
      <c r="A178" s="2">
        <v>0.84583333333333333</v>
      </c>
      <c r="B178">
        <v>2755741</v>
      </c>
      <c r="C178">
        <v>2607993</v>
      </c>
      <c r="D178">
        <v>147748</v>
      </c>
      <c r="E178">
        <v>833472</v>
      </c>
      <c r="F178">
        <v>-397471</v>
      </c>
      <c r="G178">
        <v>1230943</v>
      </c>
      <c r="H178">
        <v>1.0566519925</v>
      </c>
      <c r="I178">
        <v>-2.0969378898</v>
      </c>
      <c r="J178">
        <v>23499</v>
      </c>
      <c r="K178">
        <v>23407.87</v>
      </c>
      <c r="L178">
        <v>23398.1</v>
      </c>
      <c r="M178" s="3">
        <v>46276.846250000002</v>
      </c>
    </row>
    <row r="179" spans="1:13" x14ac:dyDescent="0.25">
      <c r="A179" s="2">
        <v>0.84791666666666665</v>
      </c>
      <c r="B179">
        <v>2755741</v>
      </c>
      <c r="C179">
        <v>2607993</v>
      </c>
      <c r="D179">
        <v>147748</v>
      </c>
      <c r="E179">
        <v>833472</v>
      </c>
      <c r="F179">
        <v>-397471</v>
      </c>
      <c r="G179">
        <v>1230943</v>
      </c>
      <c r="H179">
        <v>1.0566519925</v>
      </c>
      <c r="I179">
        <v>-2.0969378898</v>
      </c>
      <c r="J179">
        <v>23499</v>
      </c>
      <c r="K179">
        <v>23407.87</v>
      </c>
      <c r="L179">
        <v>23398.1</v>
      </c>
      <c r="M179" s="3">
        <v>46276.848483796297</v>
      </c>
    </row>
    <row r="180" spans="1:13" x14ac:dyDescent="0.25">
      <c r="A180" s="2">
        <v>0.85069444444444442</v>
      </c>
      <c r="B180">
        <v>2755741</v>
      </c>
      <c r="C180">
        <v>2607993</v>
      </c>
      <c r="D180">
        <v>147748</v>
      </c>
      <c r="E180">
        <v>833472</v>
      </c>
      <c r="F180">
        <v>-397471</v>
      </c>
      <c r="G180">
        <v>1230943</v>
      </c>
      <c r="H180">
        <v>1.0566519925</v>
      </c>
      <c r="I180">
        <v>-2.0969378898</v>
      </c>
      <c r="J180">
        <v>23499</v>
      </c>
      <c r="K180">
        <v>23407.87</v>
      </c>
      <c r="L180">
        <v>23398.1</v>
      </c>
      <c r="M180" s="3">
        <v>46276.850798611114</v>
      </c>
    </row>
    <row r="181" spans="1:13" x14ac:dyDescent="0.25">
      <c r="A181" s="2">
        <v>0.85277777777777775</v>
      </c>
      <c r="B181">
        <v>2755741</v>
      </c>
      <c r="C181">
        <v>2607993</v>
      </c>
      <c r="D181">
        <v>147748</v>
      </c>
      <c r="E181">
        <v>833472</v>
      </c>
      <c r="F181">
        <v>-397471</v>
      </c>
      <c r="G181">
        <v>1230943</v>
      </c>
      <c r="H181">
        <v>1.0566519925</v>
      </c>
      <c r="I181">
        <v>-2.0969378898</v>
      </c>
      <c r="J181">
        <v>23499</v>
      </c>
      <c r="K181">
        <v>23407.87</v>
      </c>
      <c r="L181">
        <v>23398.1</v>
      </c>
      <c r="M181" s="3">
        <v>46276.853043981479</v>
      </c>
    </row>
    <row r="182" spans="1:13" x14ac:dyDescent="0.25">
      <c r="A182" s="2">
        <v>0.85486111111111107</v>
      </c>
      <c r="B182">
        <v>2755741</v>
      </c>
      <c r="C182">
        <v>2607993</v>
      </c>
      <c r="D182">
        <v>147748</v>
      </c>
      <c r="E182">
        <v>833472</v>
      </c>
      <c r="F182">
        <v>-397471</v>
      </c>
      <c r="G182">
        <v>1230943</v>
      </c>
      <c r="H182">
        <v>1.0566519925</v>
      </c>
      <c r="I182">
        <v>-2.0969378898</v>
      </c>
      <c r="J182">
        <v>23499</v>
      </c>
      <c r="K182">
        <v>23407.87</v>
      </c>
      <c r="L182">
        <v>23398.1</v>
      </c>
      <c r="M182" s="3">
        <v>46276.85527777778</v>
      </c>
    </row>
    <row r="183" spans="1:13" x14ac:dyDescent="0.25">
      <c r="A183" s="2">
        <v>0.8569444444444444</v>
      </c>
      <c r="B183">
        <v>2755741</v>
      </c>
      <c r="C183">
        <v>2607993</v>
      </c>
      <c r="D183">
        <v>147748</v>
      </c>
      <c r="E183">
        <v>833472</v>
      </c>
      <c r="F183">
        <v>-397471</v>
      </c>
      <c r="G183">
        <v>1230943</v>
      </c>
      <c r="H183">
        <v>1.0566519925</v>
      </c>
      <c r="I183">
        <v>-2.0969378898</v>
      </c>
      <c r="J183">
        <v>23499</v>
      </c>
      <c r="K183">
        <v>23407.87</v>
      </c>
      <c r="L183">
        <v>23398.1</v>
      </c>
      <c r="M183" s="3">
        <v>46276.857523148145</v>
      </c>
    </row>
    <row r="184" spans="1:13" x14ac:dyDescent="0.25">
      <c r="A184" s="2">
        <v>0.85972222222222228</v>
      </c>
      <c r="B184">
        <v>2755741</v>
      </c>
      <c r="C184">
        <v>2607993</v>
      </c>
      <c r="D184">
        <v>147748</v>
      </c>
      <c r="E184">
        <v>833472</v>
      </c>
      <c r="F184">
        <v>-397471</v>
      </c>
      <c r="G184">
        <v>1230943</v>
      </c>
      <c r="H184">
        <v>1.0566519925</v>
      </c>
      <c r="I184">
        <v>-2.0969378898</v>
      </c>
      <c r="J184">
        <v>23499</v>
      </c>
      <c r="K184">
        <v>23407.87</v>
      </c>
      <c r="L184">
        <v>23398.1</v>
      </c>
      <c r="M184" s="3">
        <v>46276.859768518516</v>
      </c>
    </row>
    <row r="185" spans="1:13" x14ac:dyDescent="0.25">
      <c r="A185" s="2">
        <v>0.8618055555555556</v>
      </c>
      <c r="B185">
        <v>2755741</v>
      </c>
      <c r="C185">
        <v>2607993</v>
      </c>
      <c r="D185">
        <v>147748</v>
      </c>
      <c r="E185">
        <v>833472</v>
      </c>
      <c r="F185">
        <v>-397471</v>
      </c>
      <c r="G185">
        <v>1230943</v>
      </c>
      <c r="H185">
        <v>1.0566519925</v>
      </c>
      <c r="I185">
        <v>-2.0969378898</v>
      </c>
      <c r="J185">
        <v>23499</v>
      </c>
      <c r="K185">
        <v>23407.87</v>
      </c>
      <c r="L185">
        <v>23398.1</v>
      </c>
      <c r="M185" s="3">
        <v>46276.862037037034</v>
      </c>
    </row>
    <row r="186" spans="1:13" x14ac:dyDescent="0.25">
      <c r="A186" s="2">
        <v>0.86388888888888893</v>
      </c>
      <c r="B186">
        <v>2755741</v>
      </c>
      <c r="C186">
        <v>2607993</v>
      </c>
      <c r="D186">
        <v>147748</v>
      </c>
      <c r="E186">
        <v>833472</v>
      </c>
      <c r="F186">
        <v>-397471</v>
      </c>
      <c r="G186">
        <v>1230943</v>
      </c>
      <c r="H186">
        <v>1.0566519925</v>
      </c>
      <c r="I186">
        <v>-2.0969378898</v>
      </c>
      <c r="J186">
        <v>23499</v>
      </c>
      <c r="K186">
        <v>23407.87</v>
      </c>
      <c r="L186">
        <v>23398.1</v>
      </c>
      <c r="M186" s="3">
        <v>46276.864293981482</v>
      </c>
    </row>
    <row r="187" spans="1:13" x14ac:dyDescent="0.25">
      <c r="A187" s="2">
        <v>0.86597222222222225</v>
      </c>
      <c r="B187">
        <v>2755741</v>
      </c>
      <c r="C187">
        <v>2607993</v>
      </c>
      <c r="D187">
        <v>147748</v>
      </c>
      <c r="E187">
        <v>833472</v>
      </c>
      <c r="F187">
        <v>-397471</v>
      </c>
      <c r="G187">
        <v>1230943</v>
      </c>
      <c r="H187">
        <v>1.0566519925</v>
      </c>
      <c r="I187">
        <v>-2.0969378898</v>
      </c>
      <c r="J187">
        <v>23499</v>
      </c>
      <c r="K187">
        <v>23407.87</v>
      </c>
      <c r="L187">
        <v>23398.1</v>
      </c>
      <c r="M187" s="3">
        <v>46276.866562499999</v>
      </c>
    </row>
    <row r="188" spans="1:13" x14ac:dyDescent="0.25">
      <c r="A188" s="2">
        <v>0.86875000000000002</v>
      </c>
      <c r="B188">
        <v>2755741</v>
      </c>
      <c r="C188">
        <v>2607993</v>
      </c>
      <c r="D188">
        <v>147748</v>
      </c>
      <c r="E188">
        <v>833472</v>
      </c>
      <c r="F188">
        <v>-397471</v>
      </c>
      <c r="G188">
        <v>1230943</v>
      </c>
      <c r="H188">
        <v>1.0566519925</v>
      </c>
      <c r="I188">
        <v>-2.0969378898</v>
      </c>
      <c r="J188">
        <v>23499</v>
      </c>
      <c r="K188">
        <v>23407.87</v>
      </c>
      <c r="L188">
        <v>23398.1</v>
      </c>
      <c r="M188" s="3">
        <v>46276.868807870371</v>
      </c>
    </row>
    <row r="189" spans="1:13" x14ac:dyDescent="0.25">
      <c r="A189" s="2">
        <v>0.87083333333333335</v>
      </c>
      <c r="B189">
        <v>2755741</v>
      </c>
      <c r="C189">
        <v>2607993</v>
      </c>
      <c r="D189">
        <v>147748</v>
      </c>
      <c r="E189">
        <v>833472</v>
      </c>
      <c r="F189">
        <v>-397471</v>
      </c>
      <c r="G189">
        <v>1230943</v>
      </c>
      <c r="H189">
        <v>1.0566519925</v>
      </c>
      <c r="I189">
        <v>-2.0969378898</v>
      </c>
      <c r="J189">
        <v>23499</v>
      </c>
      <c r="K189">
        <v>23407.87</v>
      </c>
      <c r="L189">
        <v>23398.1</v>
      </c>
      <c r="M189" s="3">
        <v>46276.871053240742</v>
      </c>
    </row>
    <row r="190" spans="1:13" x14ac:dyDescent="0.25">
      <c r="A190" s="2">
        <v>0.87291666666666667</v>
      </c>
      <c r="B190">
        <v>2755741</v>
      </c>
      <c r="C190">
        <v>2607993</v>
      </c>
      <c r="D190">
        <v>147748</v>
      </c>
      <c r="E190">
        <v>833472</v>
      </c>
      <c r="F190">
        <v>-397471</v>
      </c>
      <c r="G190">
        <v>1230943</v>
      </c>
      <c r="H190">
        <v>1.0566519925</v>
      </c>
      <c r="I190">
        <v>-2.0969378898</v>
      </c>
      <c r="J190">
        <v>23499</v>
      </c>
      <c r="K190">
        <v>23407.87</v>
      </c>
      <c r="L190">
        <v>23398.1</v>
      </c>
      <c r="M190" s="3">
        <v>46276.873298611114</v>
      </c>
    </row>
    <row r="191" spans="1:13" x14ac:dyDescent="0.25">
      <c r="A191" s="2">
        <v>0.875</v>
      </c>
      <c r="B191">
        <v>2755741</v>
      </c>
      <c r="C191">
        <v>2607993</v>
      </c>
      <c r="D191">
        <v>147748</v>
      </c>
      <c r="E191">
        <v>833472</v>
      </c>
      <c r="F191">
        <v>-397471</v>
      </c>
      <c r="G191">
        <v>1230943</v>
      </c>
      <c r="H191">
        <v>1.0566519925</v>
      </c>
      <c r="I191">
        <v>-2.0969378898</v>
      </c>
      <c r="J191">
        <v>23499</v>
      </c>
      <c r="K191">
        <v>23407.87</v>
      </c>
      <c r="L191">
        <v>23398.1</v>
      </c>
      <c r="M191" s="3">
        <v>46276.875543981485</v>
      </c>
    </row>
    <row r="192" spans="1:13" x14ac:dyDescent="0.25">
      <c r="A192" s="2">
        <v>0.87777777777777777</v>
      </c>
      <c r="B192">
        <v>2755741</v>
      </c>
      <c r="C192">
        <v>2607993</v>
      </c>
      <c r="D192">
        <v>147748</v>
      </c>
      <c r="E192">
        <v>833472</v>
      </c>
      <c r="F192">
        <v>-397471</v>
      </c>
      <c r="G192">
        <v>1230943</v>
      </c>
      <c r="H192">
        <v>1.0566519925</v>
      </c>
      <c r="I192">
        <v>-2.0969378898</v>
      </c>
      <c r="J192">
        <v>23499</v>
      </c>
      <c r="K192">
        <v>23407.87</v>
      </c>
      <c r="L192">
        <v>23398.1</v>
      </c>
      <c r="M192" s="3">
        <v>46276.877824074072</v>
      </c>
    </row>
    <row r="193" spans="1:13" x14ac:dyDescent="0.25">
      <c r="A193" s="2">
        <v>0.87986111111111109</v>
      </c>
      <c r="B193">
        <v>2755741</v>
      </c>
      <c r="C193">
        <v>2607993</v>
      </c>
      <c r="D193">
        <v>147748</v>
      </c>
      <c r="E193">
        <v>833472</v>
      </c>
      <c r="F193">
        <v>-397471</v>
      </c>
      <c r="G193">
        <v>1230943</v>
      </c>
      <c r="H193">
        <v>1.0566519925</v>
      </c>
      <c r="I193">
        <v>-2.0969378898</v>
      </c>
      <c r="J193">
        <v>23499</v>
      </c>
      <c r="K193">
        <v>23407.87</v>
      </c>
      <c r="L193">
        <v>23398.1</v>
      </c>
      <c r="M193" s="3">
        <v>46276.880057870374</v>
      </c>
    </row>
    <row r="194" spans="1:13" x14ac:dyDescent="0.25">
      <c r="A194" s="2">
        <v>0.88194444444444442</v>
      </c>
      <c r="B194">
        <v>2755741</v>
      </c>
      <c r="C194">
        <v>2607993</v>
      </c>
      <c r="D194">
        <v>147748</v>
      </c>
      <c r="E194">
        <v>833472</v>
      </c>
      <c r="F194">
        <v>-397471</v>
      </c>
      <c r="G194">
        <v>1230943</v>
      </c>
      <c r="H194">
        <v>1.0566519925</v>
      </c>
      <c r="I194">
        <v>-2.0969378898</v>
      </c>
      <c r="J194">
        <v>23499</v>
      </c>
      <c r="K194">
        <v>23407.87</v>
      </c>
      <c r="L194">
        <v>23398.1</v>
      </c>
      <c r="M194" s="3">
        <v>46276.882291666669</v>
      </c>
    </row>
    <row r="195" spans="1:13" x14ac:dyDescent="0.25">
      <c r="A195" s="2">
        <v>0.88402777777777775</v>
      </c>
      <c r="B195">
        <v>2755741</v>
      </c>
      <c r="C195">
        <v>2607993</v>
      </c>
      <c r="D195">
        <v>147748</v>
      </c>
      <c r="E195">
        <v>833472</v>
      </c>
      <c r="F195">
        <v>-397471</v>
      </c>
      <c r="G195">
        <v>1230943</v>
      </c>
      <c r="H195">
        <v>1.0566519925</v>
      </c>
      <c r="I195">
        <v>-2.0969378898</v>
      </c>
      <c r="J195">
        <v>23499</v>
      </c>
      <c r="K195">
        <v>23407.87</v>
      </c>
      <c r="L195">
        <v>23398.1</v>
      </c>
      <c r="M195" s="3">
        <v>46276.884525462963</v>
      </c>
    </row>
    <row r="196" spans="1:13" x14ac:dyDescent="0.25">
      <c r="A196" s="2">
        <v>0.88680555555555551</v>
      </c>
      <c r="B196">
        <v>2755741</v>
      </c>
      <c r="C196">
        <v>2607993</v>
      </c>
      <c r="D196">
        <v>147748</v>
      </c>
      <c r="E196">
        <v>833472</v>
      </c>
      <c r="F196">
        <v>-397471</v>
      </c>
      <c r="G196">
        <v>1230943</v>
      </c>
      <c r="H196">
        <v>1.0566519925</v>
      </c>
      <c r="I196">
        <v>-2.0969378898</v>
      </c>
      <c r="J196">
        <v>23499</v>
      </c>
      <c r="K196">
        <v>23407.87</v>
      </c>
      <c r="L196">
        <v>23398.1</v>
      </c>
      <c r="M196" s="3">
        <v>46276.886805555558</v>
      </c>
    </row>
    <row r="197" spans="1:13" x14ac:dyDescent="0.25">
      <c r="A197" s="2">
        <v>0.88888888888888884</v>
      </c>
      <c r="B197">
        <v>2755741</v>
      </c>
      <c r="C197">
        <v>2607993</v>
      </c>
      <c r="D197">
        <v>147748</v>
      </c>
      <c r="E197">
        <v>833472</v>
      </c>
      <c r="F197">
        <v>-397471</v>
      </c>
      <c r="G197">
        <v>1230943</v>
      </c>
      <c r="H197">
        <v>1.0566519925</v>
      </c>
      <c r="I197">
        <v>-2.0969378898</v>
      </c>
      <c r="J197">
        <v>23499</v>
      </c>
      <c r="K197">
        <v>23407.87</v>
      </c>
      <c r="L197">
        <v>23398.1</v>
      </c>
      <c r="M197" s="3">
        <v>46276.889074074075</v>
      </c>
    </row>
    <row r="198" spans="1:13" x14ac:dyDescent="0.25">
      <c r="A198" s="2">
        <v>0.89097222222222228</v>
      </c>
      <c r="B198">
        <v>2755741</v>
      </c>
      <c r="C198">
        <v>2607993</v>
      </c>
      <c r="D198">
        <v>147748</v>
      </c>
      <c r="E198">
        <v>833472</v>
      </c>
      <c r="F198">
        <v>-397471</v>
      </c>
      <c r="G198">
        <v>1230943</v>
      </c>
      <c r="H198">
        <v>1.0566519925</v>
      </c>
      <c r="I198">
        <v>-2.0969378898</v>
      </c>
      <c r="J198">
        <v>23499</v>
      </c>
      <c r="K198">
        <v>23407.87</v>
      </c>
      <c r="L198">
        <v>23398.1</v>
      </c>
      <c r="M198" s="3">
        <v>46276.891319444447</v>
      </c>
    </row>
    <row r="199" spans="1:13" x14ac:dyDescent="0.25">
      <c r="A199" s="2">
        <v>0.8930555555555556</v>
      </c>
      <c r="B199">
        <v>2755741</v>
      </c>
      <c r="C199">
        <v>2607993</v>
      </c>
      <c r="D199">
        <v>147748</v>
      </c>
      <c r="E199">
        <v>833472</v>
      </c>
      <c r="F199">
        <v>-397471</v>
      </c>
      <c r="G199">
        <v>1230943</v>
      </c>
      <c r="H199">
        <v>1.0566519925</v>
      </c>
      <c r="I199">
        <v>-2.0969378898</v>
      </c>
      <c r="J199">
        <v>23499</v>
      </c>
      <c r="K199">
        <v>23407.88</v>
      </c>
      <c r="L199">
        <v>23398.1</v>
      </c>
      <c r="M199" s="3">
        <v>46276.893587962964</v>
      </c>
    </row>
    <row r="200" spans="1:13" x14ac:dyDescent="0.25">
      <c r="A200" s="2">
        <v>0.89583333333333337</v>
      </c>
      <c r="B200">
        <v>2755741</v>
      </c>
      <c r="C200">
        <v>2607993</v>
      </c>
      <c r="D200">
        <v>147748</v>
      </c>
      <c r="E200">
        <v>833472</v>
      </c>
      <c r="F200">
        <v>-397471</v>
      </c>
      <c r="G200">
        <v>1230943</v>
      </c>
      <c r="H200">
        <v>1.0566519925</v>
      </c>
      <c r="I200">
        <v>-2.0969378898</v>
      </c>
      <c r="J200">
        <v>23499</v>
      </c>
      <c r="K200">
        <v>23407.88</v>
      </c>
      <c r="L200">
        <v>23398.1</v>
      </c>
      <c r="M200" s="3">
        <v>46276.896053240744</v>
      </c>
    </row>
    <row r="201" spans="1:13" x14ac:dyDescent="0.25">
      <c r="A201" s="2">
        <v>0.8979166666666667</v>
      </c>
      <c r="B201">
        <v>2755741</v>
      </c>
      <c r="C201">
        <v>2607993</v>
      </c>
      <c r="D201">
        <v>147748</v>
      </c>
      <c r="E201">
        <v>833472</v>
      </c>
      <c r="F201">
        <v>-397471</v>
      </c>
      <c r="G201">
        <v>1230943</v>
      </c>
      <c r="H201">
        <v>1.0566519925</v>
      </c>
      <c r="I201">
        <v>-2.0969378898</v>
      </c>
      <c r="J201">
        <v>23499</v>
      </c>
      <c r="K201">
        <v>23407.88</v>
      </c>
      <c r="L201">
        <v>23398.1</v>
      </c>
      <c r="M201" s="3">
        <v>46276.898287037038</v>
      </c>
    </row>
    <row r="202" spans="1:13" x14ac:dyDescent="0.25">
      <c r="A202" s="2">
        <v>0.9</v>
      </c>
      <c r="B202">
        <v>2755741</v>
      </c>
      <c r="C202">
        <v>2607993</v>
      </c>
      <c r="D202">
        <v>147748</v>
      </c>
      <c r="E202">
        <v>833472</v>
      </c>
      <c r="F202">
        <v>-397471</v>
      </c>
      <c r="G202">
        <v>1230943</v>
      </c>
      <c r="H202">
        <v>1.0566519925</v>
      </c>
      <c r="I202">
        <v>-2.0969378898</v>
      </c>
      <c r="J202">
        <v>23499</v>
      </c>
      <c r="K202">
        <v>23407.88</v>
      </c>
      <c r="L202">
        <v>23398.1</v>
      </c>
      <c r="M202" s="3">
        <v>46276.900520833333</v>
      </c>
    </row>
    <row r="203" spans="1:13" x14ac:dyDescent="0.25">
      <c r="A203" s="2">
        <v>0.90208333333333335</v>
      </c>
      <c r="B203">
        <v>2755741</v>
      </c>
      <c r="C203">
        <v>2607993</v>
      </c>
      <c r="D203">
        <v>147748</v>
      </c>
      <c r="E203">
        <v>833472</v>
      </c>
      <c r="F203">
        <v>-397471</v>
      </c>
      <c r="G203">
        <v>1230943</v>
      </c>
      <c r="H203">
        <v>1.0566519925</v>
      </c>
      <c r="I203">
        <v>-2.0969378898</v>
      </c>
      <c r="J203">
        <v>23499</v>
      </c>
      <c r="K203">
        <v>23407.88</v>
      </c>
      <c r="L203">
        <v>23398.1</v>
      </c>
      <c r="M203" s="3">
        <v>46276.902766203704</v>
      </c>
    </row>
    <row r="204" spans="1:13" x14ac:dyDescent="0.25">
      <c r="A204" s="2">
        <v>0.90486111111111112</v>
      </c>
      <c r="B204">
        <v>2755741</v>
      </c>
      <c r="C204">
        <v>2607993</v>
      </c>
      <c r="D204">
        <v>147748</v>
      </c>
      <c r="E204">
        <v>833472</v>
      </c>
      <c r="F204">
        <v>-397471</v>
      </c>
      <c r="G204">
        <v>1230943</v>
      </c>
      <c r="H204">
        <v>1.0566519925</v>
      </c>
      <c r="I204">
        <v>-2.0969378898</v>
      </c>
      <c r="J204">
        <v>23499</v>
      </c>
      <c r="K204">
        <v>23407.88</v>
      </c>
      <c r="L204">
        <v>23398.1</v>
      </c>
      <c r="M204" s="3">
        <v>46276.905034722222</v>
      </c>
    </row>
    <row r="205" spans="1:13" x14ac:dyDescent="0.25">
      <c r="A205" s="2">
        <v>0.90694444444444444</v>
      </c>
      <c r="B205">
        <v>2755741</v>
      </c>
      <c r="C205">
        <v>2607993</v>
      </c>
      <c r="D205">
        <v>147748</v>
      </c>
      <c r="E205">
        <v>833472</v>
      </c>
      <c r="F205">
        <v>-397471</v>
      </c>
      <c r="G205">
        <v>1230943</v>
      </c>
      <c r="H205">
        <v>1.0566519925</v>
      </c>
      <c r="I205">
        <v>-2.0969378898</v>
      </c>
      <c r="J205">
        <v>23499</v>
      </c>
      <c r="K205">
        <v>23407.88</v>
      </c>
      <c r="L205">
        <v>23398.1</v>
      </c>
      <c r="M205" s="3">
        <v>46276.90729166667</v>
      </c>
    </row>
    <row r="206" spans="1:13" x14ac:dyDescent="0.25">
      <c r="A206" s="2">
        <v>0.90902777777777777</v>
      </c>
      <c r="B206">
        <v>2755741</v>
      </c>
      <c r="C206">
        <v>2607993</v>
      </c>
      <c r="D206">
        <v>147748</v>
      </c>
      <c r="E206">
        <v>833472</v>
      </c>
      <c r="F206">
        <v>-397471</v>
      </c>
      <c r="G206">
        <v>1230943</v>
      </c>
      <c r="H206">
        <v>1.0566519925</v>
      </c>
      <c r="I206">
        <v>-2.0969378898</v>
      </c>
      <c r="J206">
        <v>23499</v>
      </c>
      <c r="K206">
        <v>23407.88</v>
      </c>
      <c r="L206">
        <v>23398.1</v>
      </c>
      <c r="M206" s="3">
        <v>46276.909537037034</v>
      </c>
    </row>
    <row r="207" spans="1:13" x14ac:dyDescent="0.25">
      <c r="A207" s="2">
        <v>0.91111111111111109</v>
      </c>
      <c r="B207">
        <v>2755741</v>
      </c>
      <c r="C207">
        <v>2607993</v>
      </c>
      <c r="D207">
        <v>147748</v>
      </c>
      <c r="E207">
        <v>833472</v>
      </c>
      <c r="F207">
        <v>-397471</v>
      </c>
      <c r="G207">
        <v>1230943</v>
      </c>
      <c r="H207">
        <v>1.0566519925</v>
      </c>
      <c r="I207">
        <v>-2.0969378898</v>
      </c>
      <c r="J207">
        <v>23499</v>
      </c>
      <c r="K207">
        <v>23407.88</v>
      </c>
      <c r="L207">
        <v>23398.1</v>
      </c>
      <c r="M207" s="3">
        <v>46276.911782407406</v>
      </c>
    </row>
    <row r="208" spans="1:13" x14ac:dyDescent="0.25">
      <c r="A208" s="2">
        <v>0.91388888888888886</v>
      </c>
      <c r="B208">
        <v>2755741</v>
      </c>
      <c r="C208">
        <v>2607993</v>
      </c>
      <c r="D208">
        <v>147748</v>
      </c>
      <c r="E208">
        <v>833472</v>
      </c>
      <c r="F208">
        <v>-397471</v>
      </c>
      <c r="G208">
        <v>1230943</v>
      </c>
      <c r="H208">
        <v>1.0566519925</v>
      </c>
      <c r="I208">
        <v>-2.0969378898</v>
      </c>
      <c r="J208">
        <v>23499</v>
      </c>
      <c r="K208">
        <v>23407.88</v>
      </c>
      <c r="L208">
        <v>23398.1</v>
      </c>
      <c r="M208" s="3">
        <v>46276.9140162037</v>
      </c>
    </row>
    <row r="209" spans="1:13" x14ac:dyDescent="0.25">
      <c r="A209" s="2">
        <v>0.91597222222222219</v>
      </c>
      <c r="B209">
        <v>2755741</v>
      </c>
      <c r="C209">
        <v>2607993</v>
      </c>
      <c r="D209">
        <v>147748</v>
      </c>
      <c r="E209">
        <v>833472</v>
      </c>
      <c r="F209">
        <v>-397471</v>
      </c>
      <c r="G209">
        <v>1230943</v>
      </c>
      <c r="H209">
        <v>1.0566519925</v>
      </c>
      <c r="I209">
        <v>-2.0969378898</v>
      </c>
      <c r="J209">
        <v>23499</v>
      </c>
      <c r="K209">
        <v>23407.88</v>
      </c>
      <c r="L209">
        <v>23398.1</v>
      </c>
      <c r="M209" s="3">
        <v>46276.916250000002</v>
      </c>
    </row>
    <row r="210" spans="1:13" x14ac:dyDescent="0.25">
      <c r="A210" s="2">
        <v>0.91805555555555551</v>
      </c>
      <c r="B210">
        <v>2755741</v>
      </c>
      <c r="C210">
        <v>2607993</v>
      </c>
      <c r="D210">
        <v>147748</v>
      </c>
      <c r="E210">
        <v>833472</v>
      </c>
      <c r="F210">
        <v>-397471</v>
      </c>
      <c r="G210">
        <v>1230943</v>
      </c>
      <c r="H210">
        <v>1.0566519925</v>
      </c>
      <c r="I210">
        <v>-2.0969378898</v>
      </c>
      <c r="J210">
        <v>23499</v>
      </c>
      <c r="K210">
        <v>23407.88</v>
      </c>
      <c r="L210">
        <v>23398.1</v>
      </c>
      <c r="M210" s="3">
        <v>46276.918506944443</v>
      </c>
    </row>
    <row r="211" spans="1:13" x14ac:dyDescent="0.25">
      <c r="A211" s="2">
        <v>0.92013888888888884</v>
      </c>
      <c r="B211">
        <v>2755741</v>
      </c>
      <c r="C211">
        <v>2607993</v>
      </c>
      <c r="D211">
        <v>147748</v>
      </c>
      <c r="E211">
        <v>833472</v>
      </c>
      <c r="F211">
        <v>-397471</v>
      </c>
      <c r="G211">
        <v>1230943</v>
      </c>
      <c r="H211">
        <v>1.0566519925</v>
      </c>
      <c r="I211">
        <v>-2.0969378898</v>
      </c>
      <c r="J211">
        <v>23499</v>
      </c>
      <c r="K211">
        <v>23407.88</v>
      </c>
      <c r="L211">
        <v>23398.1</v>
      </c>
      <c r="M211" s="3">
        <v>46276.920752314814</v>
      </c>
    </row>
    <row r="212" spans="1:13" x14ac:dyDescent="0.25">
      <c r="A212" s="2">
        <v>0.92291666666666672</v>
      </c>
      <c r="B212">
        <v>2755741</v>
      </c>
      <c r="C212">
        <v>2607993</v>
      </c>
      <c r="D212">
        <v>147748</v>
      </c>
      <c r="E212">
        <v>833472</v>
      </c>
      <c r="F212">
        <v>-397471</v>
      </c>
      <c r="G212">
        <v>1230943</v>
      </c>
      <c r="H212">
        <v>1.0566519925</v>
      </c>
      <c r="I212">
        <v>-2.0969378898</v>
      </c>
      <c r="J212">
        <v>23499</v>
      </c>
      <c r="K212">
        <v>23407.88</v>
      </c>
      <c r="L212">
        <v>23398.1</v>
      </c>
      <c r="M212" s="3">
        <v>46276.923032407409</v>
      </c>
    </row>
    <row r="213" spans="1:13" x14ac:dyDescent="0.25">
      <c r="A213" s="2">
        <v>0.92500000000000004</v>
      </c>
      <c r="B213">
        <v>2755741</v>
      </c>
      <c r="C213">
        <v>2607993</v>
      </c>
      <c r="D213">
        <v>147748</v>
      </c>
      <c r="E213">
        <v>833472</v>
      </c>
      <c r="F213">
        <v>-397471</v>
      </c>
      <c r="G213">
        <v>1230943</v>
      </c>
      <c r="H213">
        <v>1.0566519925</v>
      </c>
      <c r="I213">
        <v>-2.0969378898</v>
      </c>
      <c r="J213">
        <v>23499</v>
      </c>
      <c r="K213">
        <v>23407.88</v>
      </c>
      <c r="L213">
        <v>23398.1</v>
      </c>
      <c r="M213" s="3">
        <v>46276.925254629627</v>
      </c>
    </row>
    <row r="214" spans="1:13" x14ac:dyDescent="0.25">
      <c r="A214" s="2">
        <v>0.92708333333333337</v>
      </c>
      <c r="B214">
        <v>2755741</v>
      </c>
      <c r="C214">
        <v>2607993</v>
      </c>
      <c r="D214">
        <v>147748</v>
      </c>
      <c r="E214">
        <v>833472</v>
      </c>
      <c r="F214">
        <v>-397471</v>
      </c>
      <c r="G214">
        <v>1230943</v>
      </c>
      <c r="H214">
        <v>1.0566519925</v>
      </c>
      <c r="I214">
        <v>-2.0969378898</v>
      </c>
      <c r="J214">
        <v>23499</v>
      </c>
      <c r="K214">
        <v>23407.88</v>
      </c>
      <c r="L214">
        <v>23398.1</v>
      </c>
      <c r="M214" s="3">
        <v>46276.927499999998</v>
      </c>
    </row>
    <row r="215" spans="1:13" x14ac:dyDescent="0.25">
      <c r="A215" s="2">
        <v>0.9291666666666667</v>
      </c>
      <c r="B215">
        <v>2755741</v>
      </c>
      <c r="C215">
        <v>2607993</v>
      </c>
      <c r="D215">
        <v>147748</v>
      </c>
      <c r="E215">
        <v>833472</v>
      </c>
      <c r="F215">
        <v>-397471</v>
      </c>
      <c r="G215">
        <v>1230943</v>
      </c>
      <c r="H215">
        <v>1.0566519925</v>
      </c>
      <c r="I215">
        <v>-2.0969378898</v>
      </c>
      <c r="J215">
        <v>23499</v>
      </c>
      <c r="K215">
        <v>23407.88</v>
      </c>
      <c r="L215">
        <v>23398.1</v>
      </c>
      <c r="M215" s="3">
        <v>46276.929745370369</v>
      </c>
    </row>
    <row r="216" spans="1:13" x14ac:dyDescent="0.25">
      <c r="A216" s="2">
        <v>0.93194444444444446</v>
      </c>
      <c r="B216">
        <v>2755741</v>
      </c>
      <c r="C216">
        <v>2607993</v>
      </c>
      <c r="D216">
        <v>147748</v>
      </c>
      <c r="E216">
        <v>833472</v>
      </c>
      <c r="F216">
        <v>-397471</v>
      </c>
      <c r="G216">
        <v>1230943</v>
      </c>
      <c r="H216">
        <v>1.0566519925</v>
      </c>
      <c r="I216">
        <v>-2.0969378898</v>
      </c>
      <c r="J216">
        <v>23499</v>
      </c>
      <c r="K216">
        <v>23407.88</v>
      </c>
      <c r="L216">
        <v>23398.1</v>
      </c>
      <c r="M216" s="3">
        <v>46276.932037037041</v>
      </c>
    </row>
    <row r="217" spans="1:13" x14ac:dyDescent="0.25">
      <c r="A217" s="2">
        <v>0.93402777777777779</v>
      </c>
      <c r="B217">
        <v>2755741</v>
      </c>
      <c r="C217">
        <v>2607993</v>
      </c>
      <c r="D217">
        <v>147748</v>
      </c>
      <c r="E217">
        <v>833472</v>
      </c>
      <c r="F217">
        <v>-397471</v>
      </c>
      <c r="G217">
        <v>1230943</v>
      </c>
      <c r="H217">
        <v>1.0566519925</v>
      </c>
      <c r="I217">
        <v>-2.0969378898</v>
      </c>
      <c r="J217">
        <v>23499</v>
      </c>
      <c r="K217">
        <v>23407.88</v>
      </c>
      <c r="L217">
        <v>23398.1</v>
      </c>
      <c r="M217" s="3">
        <v>46276.934328703705</v>
      </c>
    </row>
    <row r="218" spans="1:13" x14ac:dyDescent="0.25">
      <c r="A218" s="2">
        <v>0.93611111111111112</v>
      </c>
      <c r="B218">
        <v>2755741</v>
      </c>
      <c r="C218">
        <v>2607993</v>
      </c>
      <c r="D218">
        <v>147748</v>
      </c>
      <c r="E218">
        <v>833472</v>
      </c>
      <c r="F218">
        <v>-397471</v>
      </c>
      <c r="G218">
        <v>1230943</v>
      </c>
      <c r="H218">
        <v>1.0566519925</v>
      </c>
      <c r="I218">
        <v>-2.0969378898</v>
      </c>
      <c r="J218">
        <v>23499</v>
      </c>
      <c r="K218">
        <v>23499</v>
      </c>
      <c r="L218">
        <v>23398.1</v>
      </c>
      <c r="M218" s="3">
        <v>46276.936377314814</v>
      </c>
    </row>
    <row r="219" spans="1:13" x14ac:dyDescent="0.25">
      <c r="A219" s="2">
        <v>0.93611111111111112</v>
      </c>
      <c r="B219">
        <v>2755741</v>
      </c>
      <c r="C219">
        <v>2607993</v>
      </c>
      <c r="D219">
        <v>147748</v>
      </c>
      <c r="E219">
        <v>833472</v>
      </c>
      <c r="F219">
        <v>-397471</v>
      </c>
      <c r="G219">
        <v>1230943</v>
      </c>
      <c r="H219">
        <v>1.0566519925</v>
      </c>
      <c r="I219">
        <v>-2.0969378898</v>
      </c>
      <c r="J219">
        <v>23499</v>
      </c>
      <c r="K219">
        <v>23407.88</v>
      </c>
      <c r="L219">
        <v>23398.1</v>
      </c>
      <c r="M219" s="3">
        <v>46276.936574074076</v>
      </c>
    </row>
    <row r="220" spans="1:13" x14ac:dyDescent="0.25">
      <c r="A220" s="2">
        <v>0.9375</v>
      </c>
      <c r="B220">
        <v>2755741</v>
      </c>
      <c r="C220">
        <v>2607993</v>
      </c>
      <c r="D220">
        <v>147748</v>
      </c>
      <c r="E220">
        <v>833472</v>
      </c>
      <c r="F220">
        <v>-397471</v>
      </c>
      <c r="G220">
        <v>1230943</v>
      </c>
      <c r="H220">
        <v>1.0566519925</v>
      </c>
      <c r="I220">
        <v>-2.0969378898</v>
      </c>
      <c r="J220">
        <v>23499</v>
      </c>
      <c r="K220">
        <v>23499</v>
      </c>
      <c r="L220">
        <v>23398.1</v>
      </c>
      <c r="M220" s="3">
        <v>46276.938101851854</v>
      </c>
    </row>
    <row r="221" spans="1:13" x14ac:dyDescent="0.25">
      <c r="A221" s="2">
        <v>0.93819444444444444</v>
      </c>
      <c r="B221">
        <v>2755741</v>
      </c>
      <c r="C221">
        <v>2607993</v>
      </c>
      <c r="D221">
        <v>147748</v>
      </c>
      <c r="E221">
        <v>833472</v>
      </c>
      <c r="F221">
        <v>-397471</v>
      </c>
      <c r="G221">
        <v>1230943</v>
      </c>
      <c r="H221">
        <v>1.0566519925</v>
      </c>
      <c r="I221">
        <v>-2.0969378898</v>
      </c>
      <c r="J221">
        <v>23499</v>
      </c>
      <c r="K221">
        <v>23407.88</v>
      </c>
      <c r="L221">
        <v>23398.1</v>
      </c>
      <c r="M221" s="3">
        <v>46276.938807870371</v>
      </c>
    </row>
    <row r="222" spans="1:13" x14ac:dyDescent="0.25">
      <c r="A222" s="2">
        <v>0.94027777777777777</v>
      </c>
      <c r="B222">
        <v>2755741</v>
      </c>
      <c r="C222">
        <v>2607993</v>
      </c>
      <c r="D222">
        <v>147748</v>
      </c>
      <c r="E222">
        <v>833472</v>
      </c>
      <c r="F222">
        <v>-397471</v>
      </c>
      <c r="G222">
        <v>1230943</v>
      </c>
      <c r="H222">
        <v>1.0566519925</v>
      </c>
      <c r="I222">
        <v>-2.0969378898</v>
      </c>
      <c r="J222">
        <v>23499</v>
      </c>
      <c r="K222">
        <v>23499</v>
      </c>
      <c r="L222">
        <v>23398.1</v>
      </c>
      <c r="M222" s="3">
        <v>46276.940358796295</v>
      </c>
    </row>
    <row r="223" spans="1:13" x14ac:dyDescent="0.25">
      <c r="A223" s="2">
        <v>0.94097222222222221</v>
      </c>
      <c r="B223">
        <v>2755741</v>
      </c>
      <c r="C223">
        <v>2607993</v>
      </c>
      <c r="D223">
        <v>147748</v>
      </c>
      <c r="E223">
        <v>833472</v>
      </c>
      <c r="F223">
        <v>-397471</v>
      </c>
      <c r="G223">
        <v>1230943</v>
      </c>
      <c r="H223">
        <v>1.0566519925</v>
      </c>
      <c r="I223">
        <v>-2.0969378898</v>
      </c>
      <c r="J223">
        <v>23499</v>
      </c>
      <c r="K223">
        <v>23407.88</v>
      </c>
      <c r="L223">
        <v>23398.1</v>
      </c>
      <c r="M223" s="3">
        <v>46276.941030092596</v>
      </c>
    </row>
    <row r="224" spans="1:13" x14ac:dyDescent="0.25">
      <c r="A224" s="2">
        <v>0.94236111111111109</v>
      </c>
      <c r="B224">
        <v>2755741</v>
      </c>
      <c r="C224">
        <v>2607993</v>
      </c>
      <c r="D224">
        <v>147748</v>
      </c>
      <c r="E224">
        <v>833472</v>
      </c>
      <c r="F224">
        <v>-397471</v>
      </c>
      <c r="G224">
        <v>1230943</v>
      </c>
      <c r="H224">
        <v>1.0566519925</v>
      </c>
      <c r="I224">
        <v>-2.0969378898</v>
      </c>
      <c r="J224">
        <v>23499</v>
      </c>
      <c r="K224">
        <v>23499</v>
      </c>
      <c r="L224">
        <v>23398.1</v>
      </c>
      <c r="M224" s="3">
        <v>46276.94259259259</v>
      </c>
    </row>
    <row r="225" spans="1:13" x14ac:dyDescent="0.25">
      <c r="A225" s="2">
        <v>0.94305555555555554</v>
      </c>
      <c r="B225">
        <v>2755741</v>
      </c>
      <c r="C225">
        <v>2607993</v>
      </c>
      <c r="D225">
        <v>147748</v>
      </c>
      <c r="E225">
        <v>833472</v>
      </c>
      <c r="F225">
        <v>-397471</v>
      </c>
      <c r="G225">
        <v>1230943</v>
      </c>
      <c r="H225">
        <v>1.0566519925</v>
      </c>
      <c r="I225">
        <v>-2.0969378898</v>
      </c>
      <c r="J225">
        <v>23499</v>
      </c>
      <c r="K225">
        <v>23407.88</v>
      </c>
      <c r="L225">
        <v>23398.1</v>
      </c>
      <c r="M225" s="3">
        <v>46276.943252314813</v>
      </c>
    </row>
    <row r="226" spans="1:13" x14ac:dyDescent="0.25">
      <c r="A226" s="2">
        <v>0.94444444444444442</v>
      </c>
      <c r="B226">
        <v>2755741</v>
      </c>
      <c r="C226">
        <v>2607993</v>
      </c>
      <c r="D226">
        <v>147748</v>
      </c>
      <c r="E226">
        <v>833472</v>
      </c>
      <c r="F226">
        <v>-397471</v>
      </c>
      <c r="G226">
        <v>1230943</v>
      </c>
      <c r="H226">
        <v>1.0566519925</v>
      </c>
      <c r="I226">
        <v>-2.0969378898</v>
      </c>
      <c r="J226">
        <v>23499</v>
      </c>
      <c r="K226">
        <v>23499</v>
      </c>
      <c r="L226">
        <v>23398.1</v>
      </c>
      <c r="M226" s="3">
        <v>46276.944837962961</v>
      </c>
    </row>
    <row r="227" spans="1:13" x14ac:dyDescent="0.25">
      <c r="A227" s="2">
        <v>0.94513888888888886</v>
      </c>
      <c r="B227">
        <v>2755741</v>
      </c>
      <c r="C227">
        <v>2607993</v>
      </c>
      <c r="D227">
        <v>147748</v>
      </c>
      <c r="E227">
        <v>833472</v>
      </c>
      <c r="F227">
        <v>-397471</v>
      </c>
      <c r="G227">
        <v>1230943</v>
      </c>
      <c r="H227">
        <v>1.0566519925</v>
      </c>
      <c r="I227">
        <v>-2.0969378898</v>
      </c>
      <c r="J227">
        <v>23499</v>
      </c>
      <c r="K227">
        <v>23407.88</v>
      </c>
      <c r="L227">
        <v>23398.1</v>
      </c>
      <c r="M227" s="3">
        <v>46276.945474537039</v>
      </c>
    </row>
    <row r="228" spans="1:13" x14ac:dyDescent="0.25">
      <c r="A228" s="2">
        <v>0.94652777777777775</v>
      </c>
      <c r="B228">
        <v>2755741</v>
      </c>
      <c r="C228">
        <v>2607993</v>
      </c>
      <c r="D228">
        <v>147748</v>
      </c>
      <c r="E228">
        <v>833472</v>
      </c>
      <c r="F228">
        <v>-397471</v>
      </c>
      <c r="G228">
        <v>1230943</v>
      </c>
      <c r="H228">
        <v>1.0566519925</v>
      </c>
      <c r="I228">
        <v>-2.0969378898</v>
      </c>
      <c r="J228">
        <v>23499</v>
      </c>
      <c r="K228">
        <v>23499</v>
      </c>
      <c r="L228">
        <v>23398.1</v>
      </c>
      <c r="M228" s="3">
        <v>46276.947071759256</v>
      </c>
    </row>
    <row r="229" spans="1:13" x14ac:dyDescent="0.25">
      <c r="A229" s="2">
        <v>0.94722222222222219</v>
      </c>
      <c r="B229">
        <v>2755741</v>
      </c>
      <c r="C229">
        <v>2607993</v>
      </c>
      <c r="D229">
        <v>147748</v>
      </c>
      <c r="E229">
        <v>833472</v>
      </c>
      <c r="F229">
        <v>-397471</v>
      </c>
      <c r="G229">
        <v>1230943</v>
      </c>
      <c r="H229">
        <v>1.0566519925</v>
      </c>
      <c r="I229">
        <v>-2.0969378898</v>
      </c>
      <c r="J229">
        <v>23499</v>
      </c>
      <c r="K229">
        <v>23407.88</v>
      </c>
      <c r="L229">
        <v>23398.1</v>
      </c>
      <c r="M229" s="3">
        <v>46276.947708333333</v>
      </c>
    </row>
    <row r="230" spans="1:13" x14ac:dyDescent="0.25">
      <c r="A230" s="2">
        <v>0.94930555555555551</v>
      </c>
      <c r="B230">
        <v>2755741</v>
      </c>
      <c r="C230">
        <v>2607993</v>
      </c>
      <c r="D230">
        <v>147748</v>
      </c>
      <c r="E230">
        <v>833472</v>
      </c>
      <c r="F230">
        <v>-397471</v>
      </c>
      <c r="G230">
        <v>1230943</v>
      </c>
      <c r="H230">
        <v>1.0566519925</v>
      </c>
      <c r="I230">
        <v>-2.0969378898</v>
      </c>
      <c r="J230">
        <v>23499</v>
      </c>
      <c r="K230">
        <v>23499</v>
      </c>
      <c r="L230">
        <v>23398.1</v>
      </c>
      <c r="M230" s="3">
        <v>46276.949328703704</v>
      </c>
    </row>
    <row r="231" spans="1:13" x14ac:dyDescent="0.25">
      <c r="A231" s="2">
        <v>0.94930555555555551</v>
      </c>
      <c r="B231">
        <v>2755741</v>
      </c>
      <c r="C231">
        <v>2607993</v>
      </c>
      <c r="D231">
        <v>147748</v>
      </c>
      <c r="E231">
        <v>833472</v>
      </c>
      <c r="F231">
        <v>-397471</v>
      </c>
      <c r="G231">
        <v>1230943</v>
      </c>
      <c r="H231">
        <v>1.0566519925</v>
      </c>
      <c r="I231">
        <v>-2.0969378898</v>
      </c>
      <c r="J231">
        <v>23499</v>
      </c>
      <c r="K231">
        <v>23407.88</v>
      </c>
      <c r="L231">
        <v>23398.1</v>
      </c>
      <c r="M231" s="3">
        <v>46276.949918981481</v>
      </c>
    </row>
    <row r="232" spans="1:13" x14ac:dyDescent="0.25">
      <c r="A232" s="2">
        <v>0.95138888888888884</v>
      </c>
      <c r="B232">
        <v>2755741</v>
      </c>
      <c r="C232">
        <v>2607993</v>
      </c>
      <c r="D232">
        <v>147748</v>
      </c>
      <c r="E232">
        <v>833472</v>
      </c>
      <c r="F232">
        <v>-397471</v>
      </c>
      <c r="G232">
        <v>1230943</v>
      </c>
      <c r="H232">
        <v>1.0566519925</v>
      </c>
      <c r="I232">
        <v>-2.0969378898</v>
      </c>
      <c r="J232">
        <v>23499</v>
      </c>
      <c r="K232">
        <v>23499</v>
      </c>
      <c r="L232">
        <v>23398.1</v>
      </c>
      <c r="M232" s="3">
        <v>46276.951550925929</v>
      </c>
    </row>
    <row r="233" spans="1:13" x14ac:dyDescent="0.25">
      <c r="A233" s="2">
        <v>0.95208333333333328</v>
      </c>
      <c r="B233">
        <v>2755741</v>
      </c>
      <c r="C233">
        <v>2607993</v>
      </c>
      <c r="D233">
        <v>147748</v>
      </c>
      <c r="E233">
        <v>833472</v>
      </c>
      <c r="F233">
        <v>-397471</v>
      </c>
      <c r="G233">
        <v>1230943</v>
      </c>
      <c r="H233">
        <v>1.0566519925</v>
      </c>
      <c r="I233">
        <v>-2.0969378898</v>
      </c>
      <c r="J233">
        <v>23499</v>
      </c>
      <c r="K233">
        <v>23407.88</v>
      </c>
      <c r="L233">
        <v>23398.1</v>
      </c>
      <c r="M233" s="3">
        <v>46276.952141203707</v>
      </c>
    </row>
    <row r="234" spans="1:13" x14ac:dyDescent="0.25">
      <c r="A234" s="2">
        <v>0.95347222222222228</v>
      </c>
      <c r="B234">
        <v>2755741</v>
      </c>
      <c r="C234">
        <v>2607993</v>
      </c>
      <c r="D234">
        <v>147748</v>
      </c>
      <c r="E234">
        <v>833472</v>
      </c>
      <c r="F234">
        <v>-397471</v>
      </c>
      <c r="G234">
        <v>1230943</v>
      </c>
      <c r="H234">
        <v>1.0566519925</v>
      </c>
      <c r="I234">
        <v>-2.0969378898</v>
      </c>
      <c r="J234">
        <v>23499</v>
      </c>
      <c r="K234">
        <v>23499</v>
      </c>
      <c r="L234">
        <v>23398.1</v>
      </c>
      <c r="M234" s="3">
        <v>46276.953796296293</v>
      </c>
    </row>
    <row r="235" spans="1:13" x14ac:dyDescent="0.25">
      <c r="A235" s="2">
        <v>0.95416666666666672</v>
      </c>
      <c r="B235">
        <v>2755741</v>
      </c>
      <c r="C235">
        <v>2607993</v>
      </c>
      <c r="D235">
        <v>147748</v>
      </c>
      <c r="E235">
        <v>833472</v>
      </c>
      <c r="F235">
        <v>-397471</v>
      </c>
      <c r="G235">
        <v>1230943</v>
      </c>
      <c r="H235">
        <v>1.0566519925</v>
      </c>
      <c r="I235">
        <v>-2.0969378898</v>
      </c>
      <c r="J235">
        <v>23499</v>
      </c>
      <c r="K235">
        <v>23407.88</v>
      </c>
      <c r="L235">
        <v>23398.1</v>
      </c>
      <c r="M235" s="3">
        <v>46276.954351851855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D667-AD55-47C7-BA84-B287C836EFD4}">
  <dimension ref="A1:AE236"/>
  <sheetViews>
    <sheetView workbookViewId="0">
      <selection sqref="A1:XFD1048576"/>
    </sheetView>
  </sheetViews>
  <sheetFormatPr defaultRowHeight="15" x14ac:dyDescent="0.25"/>
  <sheetData>
    <row r="1" spans="1:31" x14ac:dyDescent="0.25">
      <c r="B1">
        <v>23500</v>
      </c>
    </row>
    <row r="2" spans="1:31" x14ac:dyDescent="0.25">
      <c r="A2" t="s">
        <v>0</v>
      </c>
      <c r="B2">
        <v>23150</v>
      </c>
      <c r="C2">
        <v>23200</v>
      </c>
      <c r="D2">
        <v>23250</v>
      </c>
      <c r="E2">
        <v>23300</v>
      </c>
      <c r="F2">
        <v>23350</v>
      </c>
      <c r="G2">
        <v>23400</v>
      </c>
      <c r="H2">
        <v>23450</v>
      </c>
      <c r="I2">
        <v>23500</v>
      </c>
      <c r="J2">
        <v>23550</v>
      </c>
      <c r="K2">
        <v>23600</v>
      </c>
      <c r="L2">
        <v>23650</v>
      </c>
      <c r="M2">
        <v>23700</v>
      </c>
      <c r="N2">
        <v>23750</v>
      </c>
      <c r="O2">
        <v>23800</v>
      </c>
      <c r="P2">
        <v>23850</v>
      </c>
      <c r="Q2">
        <v>23150</v>
      </c>
      <c r="R2">
        <v>23200</v>
      </c>
      <c r="S2">
        <v>23250</v>
      </c>
      <c r="T2">
        <v>23300</v>
      </c>
      <c r="U2">
        <v>23350</v>
      </c>
      <c r="V2">
        <v>23400</v>
      </c>
      <c r="W2">
        <v>23450</v>
      </c>
      <c r="X2">
        <v>23500</v>
      </c>
      <c r="Y2">
        <v>23550</v>
      </c>
      <c r="Z2">
        <v>23600</v>
      </c>
      <c r="AA2">
        <v>23650</v>
      </c>
      <c r="AB2">
        <v>23700</v>
      </c>
      <c r="AC2">
        <v>23750</v>
      </c>
      <c r="AD2">
        <v>23800</v>
      </c>
      <c r="AE2">
        <v>23850</v>
      </c>
    </row>
    <row r="3" spans="1:31" x14ac:dyDescent="0.25">
      <c r="A3" s="2">
        <v>0.34027777777777779</v>
      </c>
      <c r="B3">
        <v>960</v>
      </c>
      <c r="C3">
        <v>5591</v>
      </c>
      <c r="D3">
        <v>3039</v>
      </c>
      <c r="E3">
        <v>14305</v>
      </c>
      <c r="F3">
        <v>10177</v>
      </c>
      <c r="G3">
        <v>87744</v>
      </c>
      <c r="H3">
        <v>77086</v>
      </c>
      <c r="I3">
        <v>180147</v>
      </c>
      <c r="J3">
        <v>73309</v>
      </c>
      <c r="K3">
        <v>126640</v>
      </c>
      <c r="L3">
        <v>78710</v>
      </c>
      <c r="M3">
        <v>140524</v>
      </c>
      <c r="N3">
        <v>78122</v>
      </c>
      <c r="O3">
        <v>146649</v>
      </c>
      <c r="P3">
        <v>56202</v>
      </c>
      <c r="Q3">
        <v>30074</v>
      </c>
      <c r="R3">
        <v>113732</v>
      </c>
      <c r="S3">
        <v>28655</v>
      </c>
      <c r="T3">
        <v>96039</v>
      </c>
      <c r="U3">
        <v>52545</v>
      </c>
      <c r="V3">
        <v>122869</v>
      </c>
      <c r="W3">
        <v>48617</v>
      </c>
      <c r="X3">
        <v>96072</v>
      </c>
      <c r="Y3">
        <v>21608</v>
      </c>
      <c r="Z3">
        <v>34862</v>
      </c>
      <c r="AA3">
        <v>12351</v>
      </c>
      <c r="AB3">
        <v>33903</v>
      </c>
      <c r="AC3">
        <v>14131</v>
      </c>
      <c r="AD3">
        <v>25860</v>
      </c>
      <c r="AE3">
        <v>4898</v>
      </c>
    </row>
    <row r="4" spans="1:31" x14ac:dyDescent="0.25">
      <c r="A4" s="2">
        <v>0.45208333333333334</v>
      </c>
      <c r="B4">
        <v>15935</v>
      </c>
      <c r="C4">
        <v>60000</v>
      </c>
      <c r="D4">
        <v>108046</v>
      </c>
      <c r="E4">
        <v>200450</v>
      </c>
      <c r="F4">
        <v>131659</v>
      </c>
      <c r="G4">
        <v>164309</v>
      </c>
      <c r="H4">
        <v>98209</v>
      </c>
      <c r="I4">
        <v>230012</v>
      </c>
      <c r="J4">
        <v>89949</v>
      </c>
      <c r="K4">
        <v>150880</v>
      </c>
      <c r="L4">
        <v>79717</v>
      </c>
      <c r="M4">
        <v>168497</v>
      </c>
      <c r="N4">
        <v>81326</v>
      </c>
      <c r="O4">
        <v>158562</v>
      </c>
      <c r="P4">
        <v>49344</v>
      </c>
      <c r="Q4">
        <v>104922</v>
      </c>
      <c r="R4">
        <v>316285</v>
      </c>
      <c r="S4">
        <v>288914</v>
      </c>
      <c r="T4">
        <v>344672</v>
      </c>
      <c r="U4">
        <v>110425</v>
      </c>
      <c r="V4">
        <v>110316</v>
      </c>
      <c r="W4">
        <v>34254</v>
      </c>
      <c r="X4">
        <v>71710</v>
      </c>
      <c r="Y4">
        <v>18625</v>
      </c>
      <c r="Z4">
        <v>29251</v>
      </c>
      <c r="AA4">
        <v>10191</v>
      </c>
      <c r="AB4">
        <v>28494</v>
      </c>
      <c r="AC4">
        <v>12741</v>
      </c>
      <c r="AD4">
        <v>20493</v>
      </c>
      <c r="AE4">
        <v>4115</v>
      </c>
    </row>
    <row r="5" spans="1:31" x14ac:dyDescent="0.25">
      <c r="A5" s="2">
        <v>0.45416666666666666</v>
      </c>
      <c r="B5">
        <v>15586</v>
      </c>
      <c r="C5">
        <v>60315</v>
      </c>
      <c r="D5">
        <v>108846</v>
      </c>
      <c r="E5">
        <v>203196</v>
      </c>
      <c r="F5">
        <v>133036</v>
      </c>
      <c r="G5">
        <v>167308</v>
      </c>
      <c r="H5">
        <v>99626</v>
      </c>
      <c r="I5">
        <v>232069</v>
      </c>
      <c r="J5">
        <v>90404</v>
      </c>
      <c r="K5">
        <v>151577</v>
      </c>
      <c r="L5">
        <v>79999</v>
      </c>
      <c r="M5">
        <v>168300</v>
      </c>
      <c r="N5">
        <v>82895</v>
      </c>
      <c r="O5">
        <v>158114</v>
      </c>
      <c r="P5">
        <v>50384</v>
      </c>
      <c r="Q5">
        <v>106368</v>
      </c>
      <c r="R5">
        <v>318247</v>
      </c>
      <c r="S5">
        <v>289418</v>
      </c>
      <c r="T5">
        <v>350252</v>
      </c>
      <c r="U5">
        <v>111510</v>
      </c>
      <c r="V5">
        <v>109729</v>
      </c>
      <c r="W5">
        <v>33769</v>
      </c>
      <c r="X5">
        <v>71272</v>
      </c>
      <c r="Y5">
        <v>18394</v>
      </c>
      <c r="Z5">
        <v>28047</v>
      </c>
      <c r="AA5">
        <v>9955</v>
      </c>
      <c r="AB5">
        <v>28197</v>
      </c>
      <c r="AC5">
        <v>12737</v>
      </c>
      <c r="AD5">
        <v>20381</v>
      </c>
      <c r="AE5">
        <v>4074</v>
      </c>
    </row>
    <row r="6" spans="1:31" x14ac:dyDescent="0.25">
      <c r="A6" s="2">
        <v>0.45694444444444443</v>
      </c>
      <c r="B6">
        <v>15698</v>
      </c>
      <c r="C6">
        <v>60877</v>
      </c>
      <c r="D6">
        <v>110601</v>
      </c>
      <c r="E6">
        <v>209466</v>
      </c>
      <c r="F6">
        <v>135160</v>
      </c>
      <c r="G6">
        <v>169179</v>
      </c>
      <c r="H6">
        <v>100195</v>
      </c>
      <c r="I6">
        <v>233593</v>
      </c>
      <c r="J6">
        <v>90607</v>
      </c>
      <c r="K6">
        <v>152261</v>
      </c>
      <c r="L6">
        <v>79445</v>
      </c>
      <c r="M6">
        <v>168911</v>
      </c>
      <c r="N6">
        <v>81250</v>
      </c>
      <c r="O6">
        <v>158239</v>
      </c>
      <c r="P6">
        <v>50372</v>
      </c>
      <c r="Q6">
        <v>105859</v>
      </c>
      <c r="R6">
        <v>315686</v>
      </c>
      <c r="S6">
        <v>287371</v>
      </c>
      <c r="T6">
        <v>348477</v>
      </c>
      <c r="U6">
        <v>108339</v>
      </c>
      <c r="V6">
        <v>107316</v>
      </c>
      <c r="W6">
        <v>33517</v>
      </c>
      <c r="X6">
        <v>70270</v>
      </c>
      <c r="Y6">
        <v>18305</v>
      </c>
      <c r="Z6">
        <v>26973</v>
      </c>
      <c r="AA6">
        <v>9901</v>
      </c>
      <c r="AB6">
        <v>28133</v>
      </c>
      <c r="AC6">
        <v>12736</v>
      </c>
      <c r="AD6">
        <v>20296</v>
      </c>
      <c r="AE6">
        <v>4079</v>
      </c>
    </row>
    <row r="7" spans="1:31" x14ac:dyDescent="0.25">
      <c r="A7" s="2">
        <v>0.45902777777777776</v>
      </c>
      <c r="B7">
        <v>16247</v>
      </c>
      <c r="C7">
        <v>63337</v>
      </c>
      <c r="D7">
        <v>116916</v>
      </c>
      <c r="E7">
        <v>221390</v>
      </c>
      <c r="F7">
        <v>139073</v>
      </c>
      <c r="G7">
        <v>173188</v>
      </c>
      <c r="H7">
        <v>100831</v>
      </c>
      <c r="I7">
        <v>237310</v>
      </c>
      <c r="J7">
        <v>91021</v>
      </c>
      <c r="K7">
        <v>152230</v>
      </c>
      <c r="L7">
        <v>80078</v>
      </c>
      <c r="M7">
        <v>174168</v>
      </c>
      <c r="N7">
        <v>81858</v>
      </c>
      <c r="O7">
        <v>158012</v>
      </c>
      <c r="P7">
        <v>50402</v>
      </c>
      <c r="Q7">
        <v>105373</v>
      </c>
      <c r="R7">
        <v>311756</v>
      </c>
      <c r="S7">
        <v>283660</v>
      </c>
      <c r="T7">
        <v>343579</v>
      </c>
      <c r="U7">
        <v>104964</v>
      </c>
      <c r="V7">
        <v>105433</v>
      </c>
      <c r="W7">
        <v>33276</v>
      </c>
      <c r="X7">
        <v>70001</v>
      </c>
      <c r="Y7">
        <v>18285</v>
      </c>
      <c r="Z7">
        <v>26101</v>
      </c>
      <c r="AA7">
        <v>9834</v>
      </c>
      <c r="AB7">
        <v>28196</v>
      </c>
      <c r="AC7">
        <v>12741</v>
      </c>
      <c r="AD7">
        <v>20232</v>
      </c>
      <c r="AE7">
        <v>4076</v>
      </c>
    </row>
    <row r="8" spans="1:31" x14ac:dyDescent="0.25">
      <c r="A8" s="2">
        <v>0.46111111111111114</v>
      </c>
      <c r="B8">
        <v>16649</v>
      </c>
      <c r="C8">
        <v>66225</v>
      </c>
      <c r="D8">
        <v>120862</v>
      </c>
      <c r="E8">
        <v>230670</v>
      </c>
      <c r="F8">
        <v>143392</v>
      </c>
      <c r="G8">
        <v>175289</v>
      </c>
      <c r="H8">
        <v>101854</v>
      </c>
      <c r="I8">
        <v>239744</v>
      </c>
      <c r="J8">
        <v>93040</v>
      </c>
      <c r="K8">
        <v>152963</v>
      </c>
      <c r="L8">
        <v>80884</v>
      </c>
      <c r="M8">
        <v>174633</v>
      </c>
      <c r="N8">
        <v>82445</v>
      </c>
      <c r="O8">
        <v>158849</v>
      </c>
      <c r="P8">
        <v>50576</v>
      </c>
      <c r="Q8">
        <v>105580</v>
      </c>
      <c r="R8">
        <v>310045</v>
      </c>
      <c r="S8">
        <v>283504</v>
      </c>
      <c r="T8">
        <v>338180</v>
      </c>
      <c r="U8">
        <v>102190</v>
      </c>
      <c r="V8">
        <v>104781</v>
      </c>
      <c r="W8">
        <v>33402</v>
      </c>
      <c r="X8">
        <v>69514</v>
      </c>
      <c r="Y8">
        <v>18213</v>
      </c>
      <c r="Z8">
        <v>25120</v>
      </c>
      <c r="AA8">
        <v>9831</v>
      </c>
      <c r="AB8">
        <v>28488</v>
      </c>
      <c r="AC8">
        <v>12739</v>
      </c>
      <c r="AD8">
        <v>20228</v>
      </c>
      <c r="AE8">
        <v>4072</v>
      </c>
    </row>
    <row r="9" spans="1:31" x14ac:dyDescent="0.25">
      <c r="A9" s="2">
        <v>0.46319444444444446</v>
      </c>
      <c r="B9">
        <v>16566</v>
      </c>
      <c r="C9">
        <v>67161</v>
      </c>
      <c r="D9">
        <v>120866</v>
      </c>
      <c r="E9">
        <v>233411</v>
      </c>
      <c r="F9">
        <v>145226</v>
      </c>
      <c r="G9">
        <v>176125</v>
      </c>
      <c r="H9">
        <v>102269</v>
      </c>
      <c r="I9">
        <v>240687</v>
      </c>
      <c r="J9">
        <v>93900</v>
      </c>
      <c r="K9">
        <v>152192</v>
      </c>
      <c r="L9">
        <v>81030</v>
      </c>
      <c r="M9">
        <v>175491</v>
      </c>
      <c r="N9">
        <v>81954</v>
      </c>
      <c r="O9">
        <v>159501</v>
      </c>
      <c r="P9">
        <v>50416</v>
      </c>
      <c r="Q9">
        <v>105849</v>
      </c>
      <c r="R9">
        <v>312956</v>
      </c>
      <c r="S9">
        <v>285459</v>
      </c>
      <c r="T9">
        <v>342839</v>
      </c>
      <c r="U9">
        <v>103361</v>
      </c>
      <c r="V9">
        <v>105367</v>
      </c>
      <c r="W9">
        <v>33505</v>
      </c>
      <c r="X9">
        <v>69425</v>
      </c>
      <c r="Y9">
        <v>18256</v>
      </c>
      <c r="Z9">
        <v>25038</v>
      </c>
      <c r="AA9">
        <v>9801</v>
      </c>
      <c r="AB9">
        <v>28404</v>
      </c>
      <c r="AC9">
        <v>12739</v>
      </c>
      <c r="AD9">
        <v>20146</v>
      </c>
      <c r="AE9">
        <v>4069</v>
      </c>
    </row>
    <row r="10" spans="1:31" x14ac:dyDescent="0.25">
      <c r="A10" s="2">
        <v>0.46527777777777779</v>
      </c>
      <c r="B10">
        <v>16435</v>
      </c>
      <c r="C10">
        <v>65389</v>
      </c>
      <c r="D10">
        <v>118706</v>
      </c>
      <c r="E10">
        <v>232506</v>
      </c>
      <c r="F10">
        <v>144897</v>
      </c>
      <c r="G10">
        <v>174445</v>
      </c>
      <c r="H10">
        <v>101525</v>
      </c>
      <c r="I10">
        <v>240552</v>
      </c>
      <c r="J10">
        <v>92928</v>
      </c>
      <c r="K10">
        <v>150985</v>
      </c>
      <c r="L10">
        <v>80265</v>
      </c>
      <c r="M10">
        <v>175333</v>
      </c>
      <c r="N10">
        <v>81538</v>
      </c>
      <c r="O10">
        <v>158891</v>
      </c>
      <c r="P10">
        <v>50913</v>
      </c>
      <c r="Q10">
        <v>106929</v>
      </c>
      <c r="R10">
        <v>311635</v>
      </c>
      <c r="S10">
        <v>291274</v>
      </c>
      <c r="T10">
        <v>346209</v>
      </c>
      <c r="U10">
        <v>103955</v>
      </c>
      <c r="V10">
        <v>106377</v>
      </c>
      <c r="W10">
        <v>33960</v>
      </c>
      <c r="X10">
        <v>69646</v>
      </c>
      <c r="Y10">
        <v>18269</v>
      </c>
      <c r="Z10">
        <v>25173</v>
      </c>
      <c r="AA10">
        <v>9746</v>
      </c>
      <c r="AB10">
        <v>28220</v>
      </c>
      <c r="AC10">
        <v>12715</v>
      </c>
      <c r="AD10">
        <v>19947</v>
      </c>
      <c r="AE10">
        <v>4027</v>
      </c>
    </row>
    <row r="11" spans="1:31" x14ac:dyDescent="0.25">
      <c r="A11" s="2">
        <v>0.46805555555555556</v>
      </c>
      <c r="B11">
        <v>16448</v>
      </c>
      <c r="C11">
        <v>64238</v>
      </c>
      <c r="D11">
        <v>120102</v>
      </c>
      <c r="E11">
        <v>227553</v>
      </c>
      <c r="F11">
        <v>144268</v>
      </c>
      <c r="G11">
        <v>174288</v>
      </c>
      <c r="H11">
        <v>101828</v>
      </c>
      <c r="I11">
        <v>240409</v>
      </c>
      <c r="J11">
        <v>93324</v>
      </c>
      <c r="K11">
        <v>151400</v>
      </c>
      <c r="L11">
        <v>80570</v>
      </c>
      <c r="M11">
        <v>175615</v>
      </c>
      <c r="N11">
        <v>82519</v>
      </c>
      <c r="O11">
        <v>158805</v>
      </c>
      <c r="P11">
        <v>50872</v>
      </c>
      <c r="Q11">
        <v>107404</v>
      </c>
      <c r="R11">
        <v>313335</v>
      </c>
      <c r="S11">
        <v>295798</v>
      </c>
      <c r="T11">
        <v>355570</v>
      </c>
      <c r="U11">
        <v>104733</v>
      </c>
      <c r="V11">
        <v>107585</v>
      </c>
      <c r="W11">
        <v>34161</v>
      </c>
      <c r="X11">
        <v>70032</v>
      </c>
      <c r="Y11">
        <v>18316</v>
      </c>
      <c r="Z11">
        <v>25085</v>
      </c>
      <c r="AA11">
        <v>9698</v>
      </c>
      <c r="AB11">
        <v>27961</v>
      </c>
      <c r="AC11">
        <v>12721</v>
      </c>
      <c r="AD11">
        <v>19862</v>
      </c>
      <c r="AE11">
        <v>4012</v>
      </c>
    </row>
    <row r="12" spans="1:31" x14ac:dyDescent="0.25">
      <c r="A12" s="2">
        <v>0.47013888888888888</v>
      </c>
      <c r="B12">
        <v>12469</v>
      </c>
      <c r="C12">
        <v>46824</v>
      </c>
      <c r="D12">
        <v>86255</v>
      </c>
      <c r="E12">
        <v>176393</v>
      </c>
      <c r="F12">
        <v>111882</v>
      </c>
      <c r="G12">
        <v>155134</v>
      </c>
      <c r="H12">
        <v>89864</v>
      </c>
      <c r="I12">
        <v>226000</v>
      </c>
      <c r="J12">
        <v>89508</v>
      </c>
      <c r="K12">
        <v>145295</v>
      </c>
      <c r="L12">
        <v>78312</v>
      </c>
      <c r="M12">
        <v>168960</v>
      </c>
      <c r="N12">
        <v>83454</v>
      </c>
      <c r="O12">
        <v>152963</v>
      </c>
      <c r="P12">
        <v>49589</v>
      </c>
      <c r="Q12">
        <v>104442</v>
      </c>
      <c r="R12">
        <v>315326</v>
      </c>
      <c r="S12">
        <v>291046</v>
      </c>
      <c r="T12">
        <v>381755</v>
      </c>
      <c r="U12">
        <v>129371</v>
      </c>
      <c r="V12">
        <v>119830</v>
      </c>
      <c r="W12">
        <v>37052</v>
      </c>
      <c r="X12">
        <v>72521</v>
      </c>
      <c r="Y12">
        <v>18977</v>
      </c>
      <c r="Z12">
        <v>25736</v>
      </c>
      <c r="AA12">
        <v>9564</v>
      </c>
      <c r="AB12">
        <v>27987</v>
      </c>
      <c r="AC12">
        <v>12682</v>
      </c>
      <c r="AD12">
        <v>19449</v>
      </c>
      <c r="AE12">
        <v>3964</v>
      </c>
    </row>
    <row r="13" spans="1:31" x14ac:dyDescent="0.25">
      <c r="A13" s="2">
        <v>0.47222222222222221</v>
      </c>
      <c r="B13">
        <v>11656</v>
      </c>
      <c r="C13">
        <v>43771</v>
      </c>
      <c r="D13">
        <v>78073</v>
      </c>
      <c r="E13">
        <v>154724</v>
      </c>
      <c r="F13">
        <v>107316</v>
      </c>
      <c r="G13">
        <v>149750</v>
      </c>
      <c r="H13">
        <v>89333</v>
      </c>
      <c r="I13">
        <v>217985</v>
      </c>
      <c r="J13">
        <v>88276</v>
      </c>
      <c r="K13">
        <v>143933</v>
      </c>
      <c r="L13">
        <v>78964</v>
      </c>
      <c r="M13">
        <v>161259</v>
      </c>
      <c r="N13">
        <v>80286</v>
      </c>
      <c r="O13">
        <v>149890</v>
      </c>
      <c r="P13">
        <v>48653</v>
      </c>
      <c r="Q13">
        <v>103929</v>
      </c>
      <c r="R13">
        <v>315663</v>
      </c>
      <c r="S13">
        <v>286723</v>
      </c>
      <c r="T13">
        <v>392589</v>
      </c>
      <c r="U13">
        <v>139334</v>
      </c>
      <c r="V13">
        <v>128634</v>
      </c>
      <c r="W13">
        <v>38607</v>
      </c>
      <c r="X13">
        <v>73831</v>
      </c>
      <c r="Y13">
        <v>20020</v>
      </c>
      <c r="Z13">
        <v>26405</v>
      </c>
      <c r="AA13">
        <v>9634</v>
      </c>
      <c r="AB13">
        <v>27879</v>
      </c>
      <c r="AC13">
        <v>12659</v>
      </c>
      <c r="AD13">
        <v>19338</v>
      </c>
      <c r="AE13">
        <v>3959</v>
      </c>
    </row>
    <row r="14" spans="1:31" x14ac:dyDescent="0.25">
      <c r="A14" s="2">
        <v>0.47430555555555554</v>
      </c>
      <c r="B14">
        <v>11416</v>
      </c>
      <c r="C14">
        <v>44518</v>
      </c>
      <c r="D14">
        <v>73886</v>
      </c>
      <c r="E14">
        <v>156172</v>
      </c>
      <c r="F14">
        <v>120213</v>
      </c>
      <c r="G14">
        <v>166862</v>
      </c>
      <c r="H14">
        <v>95370</v>
      </c>
      <c r="I14">
        <v>229724</v>
      </c>
      <c r="J14">
        <v>91043</v>
      </c>
      <c r="K14">
        <v>144344</v>
      </c>
      <c r="L14">
        <v>81700</v>
      </c>
      <c r="M14">
        <v>162336</v>
      </c>
      <c r="N14">
        <v>81306</v>
      </c>
      <c r="O14">
        <v>152520</v>
      </c>
      <c r="P14">
        <v>50223</v>
      </c>
      <c r="Q14">
        <v>105024</v>
      </c>
      <c r="R14">
        <v>320447</v>
      </c>
      <c r="S14">
        <v>292360</v>
      </c>
      <c r="T14">
        <v>404980</v>
      </c>
      <c r="U14">
        <v>150646</v>
      </c>
      <c r="V14">
        <v>139546</v>
      </c>
      <c r="W14">
        <v>39836</v>
      </c>
      <c r="X14">
        <v>74416</v>
      </c>
      <c r="Y14">
        <v>20333</v>
      </c>
      <c r="Z14">
        <v>26982</v>
      </c>
      <c r="AA14">
        <v>9480</v>
      </c>
      <c r="AB14">
        <v>27814</v>
      </c>
      <c r="AC14">
        <v>12648</v>
      </c>
      <c r="AD14">
        <v>19220</v>
      </c>
      <c r="AE14">
        <v>3904</v>
      </c>
    </row>
    <row r="15" spans="1:31" x14ac:dyDescent="0.25">
      <c r="A15" s="2">
        <v>0.47638888888888886</v>
      </c>
      <c r="B15">
        <v>11301</v>
      </c>
      <c r="C15">
        <v>43547</v>
      </c>
      <c r="D15">
        <v>72790</v>
      </c>
      <c r="E15">
        <v>156656</v>
      </c>
      <c r="F15">
        <v>120033</v>
      </c>
      <c r="G15">
        <v>168456</v>
      </c>
      <c r="H15">
        <v>96373</v>
      </c>
      <c r="I15">
        <v>229209</v>
      </c>
      <c r="J15">
        <v>91012</v>
      </c>
      <c r="K15">
        <v>142506</v>
      </c>
      <c r="L15">
        <v>80525</v>
      </c>
      <c r="M15">
        <v>158660</v>
      </c>
      <c r="N15">
        <v>80768</v>
      </c>
      <c r="O15">
        <v>148106</v>
      </c>
      <c r="P15">
        <v>50384</v>
      </c>
      <c r="Q15">
        <v>105312</v>
      </c>
      <c r="R15">
        <v>325637</v>
      </c>
      <c r="S15">
        <v>295315</v>
      </c>
      <c r="T15">
        <v>415649</v>
      </c>
      <c r="U15">
        <v>157756</v>
      </c>
      <c r="V15">
        <v>146056</v>
      </c>
      <c r="W15">
        <v>41383</v>
      </c>
      <c r="X15">
        <v>75682</v>
      </c>
      <c r="Y15">
        <v>20642</v>
      </c>
      <c r="Z15">
        <v>27671</v>
      </c>
      <c r="AA15">
        <v>9936</v>
      </c>
      <c r="AB15">
        <v>27737</v>
      </c>
      <c r="AC15">
        <v>12683</v>
      </c>
      <c r="AD15">
        <v>19091</v>
      </c>
      <c r="AE15">
        <v>3828</v>
      </c>
    </row>
    <row r="16" spans="1:31" x14ac:dyDescent="0.25">
      <c r="A16" s="2">
        <v>0.47916666666666669</v>
      </c>
      <c r="B16">
        <v>11248</v>
      </c>
      <c r="C16">
        <v>43068</v>
      </c>
      <c r="D16">
        <v>72117</v>
      </c>
      <c r="E16">
        <v>157327</v>
      </c>
      <c r="F16">
        <v>121349</v>
      </c>
      <c r="G16">
        <v>172528</v>
      </c>
      <c r="H16">
        <v>97976</v>
      </c>
      <c r="I16">
        <v>231010</v>
      </c>
      <c r="J16">
        <v>93403</v>
      </c>
      <c r="K16">
        <v>143785</v>
      </c>
      <c r="L16">
        <v>81935</v>
      </c>
      <c r="M16">
        <v>159906</v>
      </c>
      <c r="N16">
        <v>77065</v>
      </c>
      <c r="O16">
        <v>149430</v>
      </c>
      <c r="P16">
        <v>51407</v>
      </c>
      <c r="Q16">
        <v>105271</v>
      </c>
      <c r="R16">
        <v>325417</v>
      </c>
      <c r="S16">
        <v>296489</v>
      </c>
      <c r="T16">
        <v>424508</v>
      </c>
      <c r="U16">
        <v>163384</v>
      </c>
      <c r="V16">
        <v>147985</v>
      </c>
      <c r="W16">
        <v>41591</v>
      </c>
      <c r="X16">
        <v>76635</v>
      </c>
      <c r="Y16">
        <v>20939</v>
      </c>
      <c r="Z16">
        <v>27775</v>
      </c>
      <c r="AA16">
        <v>9889</v>
      </c>
      <c r="AB16">
        <v>27725</v>
      </c>
      <c r="AC16">
        <v>12676</v>
      </c>
      <c r="AD16">
        <v>19005</v>
      </c>
      <c r="AE16">
        <v>3757</v>
      </c>
    </row>
    <row r="17" spans="1:31" x14ac:dyDescent="0.25">
      <c r="A17" s="2">
        <v>0.48125000000000001</v>
      </c>
      <c r="B17">
        <v>11225</v>
      </c>
      <c r="C17">
        <v>43050</v>
      </c>
      <c r="D17">
        <v>71566</v>
      </c>
      <c r="E17">
        <v>156822</v>
      </c>
      <c r="F17">
        <v>124068</v>
      </c>
      <c r="G17">
        <v>175344</v>
      </c>
      <c r="H17">
        <v>98839</v>
      </c>
      <c r="I17">
        <v>232492</v>
      </c>
      <c r="J17">
        <v>94410</v>
      </c>
      <c r="K17">
        <v>145108</v>
      </c>
      <c r="L17">
        <v>82506</v>
      </c>
      <c r="M17">
        <v>159450</v>
      </c>
      <c r="N17">
        <v>77498</v>
      </c>
      <c r="O17">
        <v>150102</v>
      </c>
      <c r="P17">
        <v>51256</v>
      </c>
      <c r="Q17">
        <v>105497</v>
      </c>
      <c r="R17">
        <v>327981</v>
      </c>
      <c r="S17">
        <v>298344</v>
      </c>
      <c r="T17">
        <v>430959</v>
      </c>
      <c r="U17">
        <v>170865</v>
      </c>
      <c r="V17">
        <v>150590</v>
      </c>
      <c r="W17">
        <v>42099</v>
      </c>
      <c r="X17">
        <v>77279</v>
      </c>
      <c r="Y17">
        <v>20914</v>
      </c>
      <c r="Z17">
        <v>27710</v>
      </c>
      <c r="AA17">
        <v>9792</v>
      </c>
      <c r="AB17">
        <v>27669</v>
      </c>
      <c r="AC17">
        <v>12696</v>
      </c>
      <c r="AD17">
        <v>18962</v>
      </c>
      <c r="AE17">
        <v>3748</v>
      </c>
    </row>
    <row r="18" spans="1:31" x14ac:dyDescent="0.25">
      <c r="A18" s="2">
        <v>0.48333333333333334</v>
      </c>
      <c r="B18">
        <v>11846</v>
      </c>
      <c r="C18">
        <v>44139</v>
      </c>
      <c r="D18">
        <v>72488</v>
      </c>
      <c r="E18">
        <v>158820</v>
      </c>
      <c r="F18">
        <v>130431</v>
      </c>
      <c r="G18">
        <v>182115</v>
      </c>
      <c r="H18">
        <v>102297</v>
      </c>
      <c r="I18">
        <v>238258</v>
      </c>
      <c r="J18">
        <v>95378</v>
      </c>
      <c r="K18">
        <v>146588</v>
      </c>
      <c r="L18">
        <v>83008</v>
      </c>
      <c r="M18">
        <v>159160</v>
      </c>
      <c r="N18">
        <v>78694</v>
      </c>
      <c r="O18">
        <v>151666</v>
      </c>
      <c r="P18">
        <v>53840</v>
      </c>
      <c r="Q18">
        <v>105232</v>
      </c>
      <c r="R18">
        <v>328186</v>
      </c>
      <c r="S18">
        <v>296973</v>
      </c>
      <c r="T18">
        <v>425599</v>
      </c>
      <c r="U18">
        <v>170039</v>
      </c>
      <c r="V18">
        <v>150475</v>
      </c>
      <c r="W18">
        <v>42304</v>
      </c>
      <c r="X18">
        <v>77102</v>
      </c>
      <c r="Y18">
        <v>20922</v>
      </c>
      <c r="Z18">
        <v>27739</v>
      </c>
      <c r="AA18">
        <v>9692</v>
      </c>
      <c r="AB18">
        <v>27655</v>
      </c>
      <c r="AC18">
        <v>12667</v>
      </c>
      <c r="AD18">
        <v>18865</v>
      </c>
      <c r="AE18">
        <v>3745</v>
      </c>
    </row>
    <row r="19" spans="1:31" x14ac:dyDescent="0.25">
      <c r="A19" s="2">
        <v>0.48541666666666666</v>
      </c>
      <c r="B19">
        <v>11933</v>
      </c>
      <c r="C19">
        <v>43414</v>
      </c>
      <c r="D19">
        <v>71858</v>
      </c>
      <c r="E19">
        <v>158264</v>
      </c>
      <c r="F19">
        <v>132664</v>
      </c>
      <c r="G19">
        <v>183409</v>
      </c>
      <c r="H19">
        <v>105025</v>
      </c>
      <c r="I19">
        <v>238663</v>
      </c>
      <c r="J19">
        <v>94179</v>
      </c>
      <c r="K19">
        <v>145700</v>
      </c>
      <c r="L19">
        <v>82928</v>
      </c>
      <c r="M19">
        <v>157230</v>
      </c>
      <c r="N19">
        <v>78790</v>
      </c>
      <c r="O19">
        <v>151227</v>
      </c>
      <c r="P19">
        <v>53511</v>
      </c>
      <c r="Q19">
        <v>106253</v>
      </c>
      <c r="R19">
        <v>332209</v>
      </c>
      <c r="S19">
        <v>296045</v>
      </c>
      <c r="T19">
        <v>434004</v>
      </c>
      <c r="U19">
        <v>174662</v>
      </c>
      <c r="V19">
        <v>151266</v>
      </c>
      <c r="W19">
        <v>42367</v>
      </c>
      <c r="X19">
        <v>77652</v>
      </c>
      <c r="Y19">
        <v>21124</v>
      </c>
      <c r="Z19">
        <v>28168</v>
      </c>
      <c r="AA19">
        <v>9741</v>
      </c>
      <c r="AB19">
        <v>27644</v>
      </c>
      <c r="AC19">
        <v>12657</v>
      </c>
      <c r="AD19">
        <v>18812</v>
      </c>
      <c r="AE19">
        <v>3726</v>
      </c>
    </row>
    <row r="20" spans="1:31" x14ac:dyDescent="0.25">
      <c r="A20" s="2">
        <v>0.48749999999999999</v>
      </c>
      <c r="B20">
        <v>11732</v>
      </c>
      <c r="C20">
        <v>43070</v>
      </c>
      <c r="D20">
        <v>72366</v>
      </c>
      <c r="E20">
        <v>159229</v>
      </c>
      <c r="F20">
        <v>135190</v>
      </c>
      <c r="G20">
        <v>185754</v>
      </c>
      <c r="H20">
        <v>106512</v>
      </c>
      <c r="I20">
        <v>241813</v>
      </c>
      <c r="J20">
        <v>95014</v>
      </c>
      <c r="K20">
        <v>147078</v>
      </c>
      <c r="L20">
        <v>83855</v>
      </c>
      <c r="M20">
        <v>159108</v>
      </c>
      <c r="N20">
        <v>78585</v>
      </c>
      <c r="O20">
        <v>152432</v>
      </c>
      <c r="P20">
        <v>53804</v>
      </c>
      <c r="Q20">
        <v>106870</v>
      </c>
      <c r="R20">
        <v>333196</v>
      </c>
      <c r="S20">
        <v>294643</v>
      </c>
      <c r="T20">
        <v>435723</v>
      </c>
      <c r="U20">
        <v>176668</v>
      </c>
      <c r="V20">
        <v>150163</v>
      </c>
      <c r="W20">
        <v>42855</v>
      </c>
      <c r="X20">
        <v>77897</v>
      </c>
      <c r="Y20">
        <v>21669</v>
      </c>
      <c r="Z20">
        <v>28677</v>
      </c>
      <c r="AA20">
        <v>9741</v>
      </c>
      <c r="AB20">
        <v>27800</v>
      </c>
      <c r="AC20">
        <v>12675</v>
      </c>
      <c r="AD20">
        <v>18701</v>
      </c>
      <c r="AE20">
        <v>3723</v>
      </c>
    </row>
    <row r="21" spans="1:31" x14ac:dyDescent="0.25">
      <c r="A21" s="2">
        <v>0.49027777777777776</v>
      </c>
      <c r="B21">
        <v>11282</v>
      </c>
      <c r="C21">
        <v>41626</v>
      </c>
      <c r="D21">
        <v>71154</v>
      </c>
      <c r="E21">
        <v>157106</v>
      </c>
      <c r="F21">
        <v>133788</v>
      </c>
      <c r="G21">
        <v>185934</v>
      </c>
      <c r="H21">
        <v>105664</v>
      </c>
      <c r="I21">
        <v>243303</v>
      </c>
      <c r="J21">
        <v>98231</v>
      </c>
      <c r="K21">
        <v>148071</v>
      </c>
      <c r="L21">
        <v>84224</v>
      </c>
      <c r="M21">
        <v>159523</v>
      </c>
      <c r="N21">
        <v>79396</v>
      </c>
      <c r="O21">
        <v>151185</v>
      </c>
      <c r="P21">
        <v>53602</v>
      </c>
      <c r="Q21">
        <v>107252</v>
      </c>
      <c r="R21">
        <v>332834</v>
      </c>
      <c r="S21">
        <v>297008</v>
      </c>
      <c r="T21">
        <v>440792</v>
      </c>
      <c r="U21">
        <v>180894</v>
      </c>
      <c r="V21">
        <v>151598</v>
      </c>
      <c r="W21">
        <v>43638</v>
      </c>
      <c r="X21">
        <v>78633</v>
      </c>
      <c r="Y21">
        <v>22097</v>
      </c>
      <c r="Z21">
        <v>28972</v>
      </c>
      <c r="AA21">
        <v>9978</v>
      </c>
      <c r="AB21">
        <v>27847</v>
      </c>
      <c r="AC21">
        <v>12615</v>
      </c>
      <c r="AD21">
        <v>18665</v>
      </c>
      <c r="AE21">
        <v>3750</v>
      </c>
    </row>
    <row r="22" spans="1:31" x14ac:dyDescent="0.25">
      <c r="A22" s="2">
        <v>0.49236111111111114</v>
      </c>
      <c r="B22">
        <v>10972</v>
      </c>
      <c r="C22">
        <v>41674</v>
      </c>
      <c r="D22">
        <v>70783</v>
      </c>
      <c r="E22">
        <v>155391</v>
      </c>
      <c r="F22">
        <v>134239</v>
      </c>
      <c r="G22">
        <v>188396</v>
      </c>
      <c r="H22">
        <v>102868</v>
      </c>
      <c r="I22">
        <v>245354</v>
      </c>
      <c r="J22">
        <v>100201</v>
      </c>
      <c r="K22">
        <v>148525</v>
      </c>
      <c r="L22">
        <v>84474</v>
      </c>
      <c r="M22">
        <v>158998</v>
      </c>
      <c r="N22">
        <v>79190</v>
      </c>
      <c r="O22">
        <v>151449</v>
      </c>
      <c r="P22">
        <v>54423</v>
      </c>
      <c r="Q22">
        <v>107363</v>
      </c>
      <c r="R22">
        <v>328438</v>
      </c>
      <c r="S22">
        <v>296959</v>
      </c>
      <c r="T22">
        <v>443984</v>
      </c>
      <c r="U22">
        <v>188665</v>
      </c>
      <c r="V22">
        <v>156069</v>
      </c>
      <c r="W22">
        <v>45132</v>
      </c>
      <c r="X22">
        <v>79802</v>
      </c>
      <c r="Y22">
        <v>22446</v>
      </c>
      <c r="Z22">
        <v>29279</v>
      </c>
      <c r="AA22">
        <v>9951</v>
      </c>
      <c r="AB22">
        <v>27870</v>
      </c>
      <c r="AC22">
        <v>12625</v>
      </c>
      <c r="AD22">
        <v>18952</v>
      </c>
      <c r="AE22">
        <v>3744</v>
      </c>
    </row>
    <row r="23" spans="1:31" x14ac:dyDescent="0.25">
      <c r="A23" s="2">
        <v>0.49444444444444446</v>
      </c>
      <c r="B23">
        <v>10377</v>
      </c>
      <c r="C23">
        <v>41755</v>
      </c>
      <c r="D23">
        <v>69116</v>
      </c>
      <c r="E23">
        <v>153144</v>
      </c>
      <c r="F23">
        <v>137623</v>
      </c>
      <c r="G23">
        <v>193421</v>
      </c>
      <c r="H23">
        <v>105421</v>
      </c>
      <c r="I23">
        <v>248414</v>
      </c>
      <c r="J23">
        <v>103287</v>
      </c>
      <c r="K23">
        <v>148710</v>
      </c>
      <c r="L23">
        <v>84773</v>
      </c>
      <c r="M23">
        <v>159588</v>
      </c>
      <c r="N23">
        <v>79696</v>
      </c>
      <c r="O23">
        <v>152807</v>
      </c>
      <c r="P23">
        <v>55692</v>
      </c>
      <c r="Q23">
        <v>105954</v>
      </c>
      <c r="R23">
        <v>329593</v>
      </c>
      <c r="S23">
        <v>296124</v>
      </c>
      <c r="T23">
        <v>445232</v>
      </c>
      <c r="U23">
        <v>192304</v>
      </c>
      <c r="V23">
        <v>158218</v>
      </c>
      <c r="W23">
        <v>44751</v>
      </c>
      <c r="X23">
        <v>79276</v>
      </c>
      <c r="Y23">
        <v>22324</v>
      </c>
      <c r="Z23">
        <v>28645</v>
      </c>
      <c r="AA23">
        <v>9617</v>
      </c>
      <c r="AB23">
        <v>27511</v>
      </c>
      <c r="AC23">
        <v>12617</v>
      </c>
      <c r="AD23">
        <v>18817</v>
      </c>
      <c r="AE23">
        <v>3741</v>
      </c>
    </row>
    <row r="24" spans="1:31" x14ac:dyDescent="0.25">
      <c r="A24" s="2">
        <v>0.49652777777777779</v>
      </c>
      <c r="B24">
        <v>10351</v>
      </c>
      <c r="C24">
        <v>41512</v>
      </c>
      <c r="D24">
        <v>66906</v>
      </c>
      <c r="E24">
        <v>151244</v>
      </c>
      <c r="F24">
        <v>137235</v>
      </c>
      <c r="G24">
        <v>197379</v>
      </c>
      <c r="H24">
        <v>106753</v>
      </c>
      <c r="I24">
        <v>250408</v>
      </c>
      <c r="J24">
        <v>105071</v>
      </c>
      <c r="K24">
        <v>150528</v>
      </c>
      <c r="L24">
        <v>84853</v>
      </c>
      <c r="M24">
        <v>159367</v>
      </c>
      <c r="N24">
        <v>79708</v>
      </c>
      <c r="O24">
        <v>152464</v>
      </c>
      <c r="P24">
        <v>55681</v>
      </c>
      <c r="Q24">
        <v>107247</v>
      </c>
      <c r="R24">
        <v>329988</v>
      </c>
      <c r="S24">
        <v>296711</v>
      </c>
      <c r="T24">
        <v>450951</v>
      </c>
      <c r="U24">
        <v>196251</v>
      </c>
      <c r="V24">
        <v>160244</v>
      </c>
      <c r="W24">
        <v>46478</v>
      </c>
      <c r="X24">
        <v>79542</v>
      </c>
      <c r="Y24">
        <v>22268</v>
      </c>
      <c r="Z24">
        <v>28403</v>
      </c>
      <c r="AA24">
        <v>9571</v>
      </c>
      <c r="AB24">
        <v>27529</v>
      </c>
      <c r="AC24">
        <v>12605</v>
      </c>
      <c r="AD24">
        <v>18796</v>
      </c>
      <c r="AE24">
        <v>3741</v>
      </c>
    </row>
    <row r="25" spans="1:31" x14ac:dyDescent="0.25">
      <c r="A25" s="2">
        <v>0.49861111111111112</v>
      </c>
      <c r="B25">
        <v>10264</v>
      </c>
      <c r="C25">
        <v>41690</v>
      </c>
      <c r="D25">
        <v>67245</v>
      </c>
      <c r="E25">
        <v>153201</v>
      </c>
      <c r="F25">
        <v>140967</v>
      </c>
      <c r="G25">
        <v>200422</v>
      </c>
      <c r="H25">
        <v>109008</v>
      </c>
      <c r="I25">
        <v>257217</v>
      </c>
      <c r="J25">
        <v>107067</v>
      </c>
      <c r="K25">
        <v>151207</v>
      </c>
      <c r="L25">
        <v>85417</v>
      </c>
      <c r="M25">
        <v>160345</v>
      </c>
      <c r="N25">
        <v>81078</v>
      </c>
      <c r="O25">
        <v>153574</v>
      </c>
      <c r="P25">
        <v>56265</v>
      </c>
      <c r="Q25">
        <v>107241</v>
      </c>
      <c r="R25">
        <v>332689</v>
      </c>
      <c r="S25">
        <v>295268</v>
      </c>
      <c r="T25">
        <v>451563</v>
      </c>
      <c r="U25">
        <v>196833</v>
      </c>
      <c r="V25">
        <v>157859</v>
      </c>
      <c r="W25">
        <v>46957</v>
      </c>
      <c r="X25">
        <v>79797</v>
      </c>
      <c r="Y25">
        <v>22383</v>
      </c>
      <c r="Z25">
        <v>28267</v>
      </c>
      <c r="AA25">
        <v>9573</v>
      </c>
      <c r="AB25">
        <v>27421</v>
      </c>
      <c r="AC25">
        <v>12427</v>
      </c>
      <c r="AD25">
        <v>18752</v>
      </c>
      <c r="AE25">
        <v>3736</v>
      </c>
    </row>
    <row r="26" spans="1:31" x14ac:dyDescent="0.25">
      <c r="A26" s="2">
        <v>0.50138888888888888</v>
      </c>
      <c r="B26">
        <v>10275</v>
      </c>
      <c r="C26">
        <v>42001</v>
      </c>
      <c r="D26">
        <v>67189</v>
      </c>
      <c r="E26">
        <v>154290</v>
      </c>
      <c r="F26">
        <v>142773</v>
      </c>
      <c r="G26">
        <v>202244</v>
      </c>
      <c r="H26">
        <v>108941</v>
      </c>
      <c r="I26">
        <v>258363</v>
      </c>
      <c r="J26">
        <v>107640</v>
      </c>
      <c r="K26">
        <v>151796</v>
      </c>
      <c r="L26">
        <v>85193</v>
      </c>
      <c r="M26">
        <v>160587</v>
      </c>
      <c r="N26">
        <v>80832</v>
      </c>
      <c r="O26">
        <v>153142</v>
      </c>
      <c r="P26">
        <v>56249</v>
      </c>
      <c r="Q26">
        <v>107817</v>
      </c>
      <c r="R26">
        <v>333914</v>
      </c>
      <c r="S26">
        <v>295958</v>
      </c>
      <c r="T26">
        <v>453282</v>
      </c>
      <c r="U26">
        <v>199508</v>
      </c>
      <c r="V26">
        <v>158089</v>
      </c>
      <c r="W26">
        <v>47530</v>
      </c>
      <c r="X26">
        <v>79927</v>
      </c>
      <c r="Y26">
        <v>22343</v>
      </c>
      <c r="Z26">
        <v>28401</v>
      </c>
      <c r="AA26">
        <v>9549</v>
      </c>
      <c r="AB26">
        <v>27413</v>
      </c>
      <c r="AC26">
        <v>12429</v>
      </c>
      <c r="AD26">
        <v>18726</v>
      </c>
      <c r="AE26">
        <v>3732</v>
      </c>
    </row>
    <row r="27" spans="1:31" x14ac:dyDescent="0.25">
      <c r="A27" s="2">
        <v>0.50347222222222221</v>
      </c>
      <c r="B27">
        <v>10235</v>
      </c>
      <c r="C27">
        <v>42058</v>
      </c>
      <c r="D27">
        <v>67754</v>
      </c>
      <c r="E27">
        <v>153185</v>
      </c>
      <c r="F27">
        <v>143465</v>
      </c>
      <c r="G27">
        <v>203068</v>
      </c>
      <c r="H27">
        <v>107875</v>
      </c>
      <c r="I27">
        <v>261414</v>
      </c>
      <c r="J27">
        <v>108584</v>
      </c>
      <c r="K27">
        <v>152686</v>
      </c>
      <c r="L27">
        <v>85630</v>
      </c>
      <c r="M27">
        <v>162463</v>
      </c>
      <c r="N27">
        <v>81408</v>
      </c>
      <c r="O27">
        <v>153206</v>
      </c>
      <c r="P27">
        <v>56250</v>
      </c>
      <c r="Q27">
        <v>108707</v>
      </c>
      <c r="R27">
        <v>335153</v>
      </c>
      <c r="S27">
        <v>298221</v>
      </c>
      <c r="T27">
        <v>457711</v>
      </c>
      <c r="U27">
        <v>205009</v>
      </c>
      <c r="V27">
        <v>161345</v>
      </c>
      <c r="W27">
        <v>48857</v>
      </c>
      <c r="X27">
        <v>80656</v>
      </c>
      <c r="Y27">
        <v>22405</v>
      </c>
      <c r="Z27">
        <v>28440</v>
      </c>
      <c r="AA27">
        <v>9444</v>
      </c>
      <c r="AB27">
        <v>27379</v>
      </c>
      <c r="AC27">
        <v>12366</v>
      </c>
      <c r="AD27">
        <v>18683</v>
      </c>
      <c r="AE27">
        <v>3730</v>
      </c>
    </row>
    <row r="28" spans="1:31" x14ac:dyDescent="0.25">
      <c r="A28" s="2">
        <v>0.50555555555555554</v>
      </c>
      <c r="B28">
        <v>10332</v>
      </c>
      <c r="C28">
        <v>42095</v>
      </c>
      <c r="D28">
        <v>68555</v>
      </c>
      <c r="E28">
        <v>153682</v>
      </c>
      <c r="F28">
        <v>144747</v>
      </c>
      <c r="G28">
        <v>204249</v>
      </c>
      <c r="H28">
        <v>108996</v>
      </c>
      <c r="I28">
        <v>263389</v>
      </c>
      <c r="J28">
        <v>108942</v>
      </c>
      <c r="K28">
        <v>152300</v>
      </c>
      <c r="L28">
        <v>85622</v>
      </c>
      <c r="M28">
        <v>163343</v>
      </c>
      <c r="N28">
        <v>81508</v>
      </c>
      <c r="O28">
        <v>152016</v>
      </c>
      <c r="P28">
        <v>56307</v>
      </c>
      <c r="Q28">
        <v>108168</v>
      </c>
      <c r="R28">
        <v>334796</v>
      </c>
      <c r="S28">
        <v>298183</v>
      </c>
      <c r="T28">
        <v>459519</v>
      </c>
      <c r="U28">
        <v>208043</v>
      </c>
      <c r="V28">
        <v>164579</v>
      </c>
      <c r="W28">
        <v>49319</v>
      </c>
      <c r="X28">
        <v>81258</v>
      </c>
      <c r="Y28">
        <v>22486</v>
      </c>
      <c r="Z28">
        <v>28384</v>
      </c>
      <c r="AA28">
        <v>9402</v>
      </c>
      <c r="AB28">
        <v>27391</v>
      </c>
      <c r="AC28">
        <v>12357</v>
      </c>
      <c r="AD28">
        <v>18683</v>
      </c>
      <c r="AE28">
        <v>3729</v>
      </c>
    </row>
    <row r="29" spans="1:31" x14ac:dyDescent="0.25">
      <c r="A29" s="2">
        <v>0.50763888888888886</v>
      </c>
      <c r="B29">
        <v>10317</v>
      </c>
      <c r="C29">
        <v>42787</v>
      </c>
      <c r="D29">
        <v>66279</v>
      </c>
      <c r="E29">
        <v>152456</v>
      </c>
      <c r="F29">
        <v>145361</v>
      </c>
      <c r="G29">
        <v>205144</v>
      </c>
      <c r="H29">
        <v>108871</v>
      </c>
      <c r="I29">
        <v>262600</v>
      </c>
      <c r="J29">
        <v>109091</v>
      </c>
      <c r="K29">
        <v>152654</v>
      </c>
      <c r="L29">
        <v>85722</v>
      </c>
      <c r="M29">
        <v>162964</v>
      </c>
      <c r="N29">
        <v>81486</v>
      </c>
      <c r="O29">
        <v>151752</v>
      </c>
      <c r="P29">
        <v>56031</v>
      </c>
      <c r="Q29">
        <v>108640</v>
      </c>
      <c r="R29">
        <v>333007</v>
      </c>
      <c r="S29">
        <v>299604</v>
      </c>
      <c r="T29">
        <v>462216</v>
      </c>
      <c r="U29">
        <v>210688</v>
      </c>
      <c r="V29">
        <v>165539</v>
      </c>
      <c r="W29">
        <v>49862</v>
      </c>
      <c r="X29">
        <v>81422</v>
      </c>
      <c r="Y29">
        <v>22584</v>
      </c>
      <c r="Z29">
        <v>28224</v>
      </c>
      <c r="AA29">
        <v>9332</v>
      </c>
      <c r="AB29">
        <v>27391</v>
      </c>
      <c r="AC29">
        <v>12358</v>
      </c>
      <c r="AD29">
        <v>18689</v>
      </c>
      <c r="AE29">
        <v>3728</v>
      </c>
    </row>
    <row r="30" spans="1:31" x14ac:dyDescent="0.25">
      <c r="A30" s="2">
        <v>0.50972222222222219</v>
      </c>
      <c r="B30">
        <v>10039</v>
      </c>
      <c r="C30">
        <v>42035</v>
      </c>
      <c r="D30">
        <v>61948</v>
      </c>
      <c r="E30">
        <v>146463</v>
      </c>
      <c r="F30">
        <v>139467</v>
      </c>
      <c r="G30">
        <v>197868</v>
      </c>
      <c r="H30">
        <v>112066</v>
      </c>
      <c r="I30">
        <v>257737</v>
      </c>
      <c r="J30">
        <v>102843</v>
      </c>
      <c r="K30">
        <v>150895</v>
      </c>
      <c r="L30">
        <v>85851</v>
      </c>
      <c r="M30">
        <v>164460</v>
      </c>
      <c r="N30">
        <v>81509</v>
      </c>
      <c r="O30">
        <v>152527</v>
      </c>
      <c r="P30">
        <v>56448</v>
      </c>
      <c r="Q30">
        <v>109807</v>
      </c>
      <c r="R30">
        <v>330996</v>
      </c>
      <c r="S30">
        <v>301138</v>
      </c>
      <c r="T30">
        <v>461434</v>
      </c>
      <c r="U30">
        <v>213112</v>
      </c>
      <c r="V30">
        <v>164690</v>
      </c>
      <c r="W30">
        <v>49919</v>
      </c>
      <c r="X30">
        <v>80510</v>
      </c>
      <c r="Y30">
        <v>22240</v>
      </c>
      <c r="Z30">
        <v>27351</v>
      </c>
      <c r="AA30">
        <v>9333</v>
      </c>
      <c r="AB30">
        <v>27178</v>
      </c>
      <c r="AC30">
        <v>12356</v>
      </c>
      <c r="AD30">
        <v>18626</v>
      </c>
      <c r="AE30">
        <v>3702</v>
      </c>
    </row>
    <row r="31" spans="1:31" x14ac:dyDescent="0.25">
      <c r="A31" s="2">
        <v>0.51249999999999996</v>
      </c>
      <c r="B31">
        <v>9977</v>
      </c>
      <c r="C31">
        <v>42498</v>
      </c>
      <c r="D31">
        <v>61615</v>
      </c>
      <c r="E31">
        <v>149131</v>
      </c>
      <c r="F31">
        <v>141992</v>
      </c>
      <c r="G31">
        <v>200332</v>
      </c>
      <c r="H31">
        <v>113947</v>
      </c>
      <c r="I31">
        <v>254334</v>
      </c>
      <c r="J31">
        <v>102538</v>
      </c>
      <c r="K31">
        <v>153747</v>
      </c>
      <c r="L31">
        <v>84649</v>
      </c>
      <c r="M31">
        <v>164598</v>
      </c>
      <c r="N31">
        <v>81616</v>
      </c>
      <c r="O31">
        <v>152702</v>
      </c>
      <c r="P31">
        <v>55354</v>
      </c>
      <c r="Q31">
        <v>112080</v>
      </c>
      <c r="R31">
        <v>332189</v>
      </c>
      <c r="S31">
        <v>299541</v>
      </c>
      <c r="T31">
        <v>457596</v>
      </c>
      <c r="U31">
        <v>212576</v>
      </c>
      <c r="V31">
        <v>165323</v>
      </c>
      <c r="W31">
        <v>51336</v>
      </c>
      <c r="X31">
        <v>79896</v>
      </c>
      <c r="Y31">
        <v>22163</v>
      </c>
      <c r="Z31">
        <v>27037</v>
      </c>
      <c r="AA31">
        <v>9335</v>
      </c>
      <c r="AB31">
        <v>26857</v>
      </c>
      <c r="AC31">
        <v>12340</v>
      </c>
      <c r="AD31">
        <v>18630</v>
      </c>
      <c r="AE31">
        <v>3684</v>
      </c>
    </row>
    <row r="32" spans="1:31" x14ac:dyDescent="0.25">
      <c r="A32" s="2">
        <v>0.51458333333333328</v>
      </c>
      <c r="B32">
        <v>10220</v>
      </c>
      <c r="C32">
        <v>41321</v>
      </c>
      <c r="D32">
        <v>60939</v>
      </c>
      <c r="E32">
        <v>152989</v>
      </c>
      <c r="F32">
        <v>144770</v>
      </c>
      <c r="G32">
        <v>202326</v>
      </c>
      <c r="H32">
        <v>109884</v>
      </c>
      <c r="I32">
        <v>254276</v>
      </c>
      <c r="J32">
        <v>105111</v>
      </c>
      <c r="K32">
        <v>155273</v>
      </c>
      <c r="L32">
        <v>83687</v>
      </c>
      <c r="M32">
        <v>164869</v>
      </c>
      <c r="N32">
        <v>81788</v>
      </c>
      <c r="O32">
        <v>151860</v>
      </c>
      <c r="P32">
        <v>55190</v>
      </c>
      <c r="Q32">
        <v>113106</v>
      </c>
      <c r="R32">
        <v>330694</v>
      </c>
      <c r="S32">
        <v>297000</v>
      </c>
      <c r="T32">
        <v>459602</v>
      </c>
      <c r="U32">
        <v>214144</v>
      </c>
      <c r="V32">
        <v>163998</v>
      </c>
      <c r="W32">
        <v>50316</v>
      </c>
      <c r="X32">
        <v>79580</v>
      </c>
      <c r="Y32">
        <v>22370</v>
      </c>
      <c r="Z32">
        <v>27033</v>
      </c>
      <c r="AA32">
        <v>9308</v>
      </c>
      <c r="AB32">
        <v>26697</v>
      </c>
      <c r="AC32">
        <v>12330</v>
      </c>
      <c r="AD32">
        <v>18514</v>
      </c>
      <c r="AE32">
        <v>3680</v>
      </c>
    </row>
    <row r="33" spans="1:31" x14ac:dyDescent="0.25">
      <c r="A33" s="2">
        <v>0.51666666666666672</v>
      </c>
      <c r="B33">
        <v>10025</v>
      </c>
      <c r="C33">
        <v>41436</v>
      </c>
      <c r="D33">
        <v>61586</v>
      </c>
      <c r="E33">
        <v>154820</v>
      </c>
      <c r="F33">
        <v>146279</v>
      </c>
      <c r="G33">
        <v>202390</v>
      </c>
      <c r="H33">
        <v>109870</v>
      </c>
      <c r="I33">
        <v>254301</v>
      </c>
      <c r="J33">
        <v>105339</v>
      </c>
      <c r="K33">
        <v>154746</v>
      </c>
      <c r="L33">
        <v>83580</v>
      </c>
      <c r="M33">
        <v>164289</v>
      </c>
      <c r="N33">
        <v>83034</v>
      </c>
      <c r="O33">
        <v>152010</v>
      </c>
      <c r="P33">
        <v>55076</v>
      </c>
      <c r="Q33">
        <v>114031</v>
      </c>
      <c r="R33">
        <v>331513</v>
      </c>
      <c r="S33">
        <v>297323</v>
      </c>
      <c r="T33">
        <v>460668</v>
      </c>
      <c r="U33">
        <v>215350</v>
      </c>
      <c r="V33">
        <v>163416</v>
      </c>
      <c r="W33">
        <v>49288</v>
      </c>
      <c r="X33">
        <v>79247</v>
      </c>
      <c r="Y33">
        <v>22206</v>
      </c>
      <c r="Z33">
        <v>26869</v>
      </c>
      <c r="AA33">
        <v>9333</v>
      </c>
      <c r="AB33">
        <v>26702</v>
      </c>
      <c r="AC33">
        <v>12330</v>
      </c>
      <c r="AD33">
        <v>18487</v>
      </c>
      <c r="AE33">
        <v>3680</v>
      </c>
    </row>
    <row r="34" spans="1:31" x14ac:dyDescent="0.25">
      <c r="A34" s="2">
        <v>0.51875000000000004</v>
      </c>
      <c r="B34">
        <v>9974</v>
      </c>
      <c r="C34">
        <v>41353</v>
      </c>
      <c r="D34">
        <v>61027</v>
      </c>
      <c r="E34">
        <v>153828</v>
      </c>
      <c r="F34">
        <v>149884</v>
      </c>
      <c r="G34">
        <v>206577</v>
      </c>
      <c r="H34">
        <v>111010</v>
      </c>
      <c r="I34">
        <v>254974</v>
      </c>
      <c r="J34">
        <v>105648</v>
      </c>
      <c r="K34">
        <v>154954</v>
      </c>
      <c r="L34">
        <v>83057</v>
      </c>
      <c r="M34">
        <v>165433</v>
      </c>
      <c r="N34">
        <v>83304</v>
      </c>
      <c r="O34">
        <v>151944</v>
      </c>
      <c r="P34">
        <v>54999</v>
      </c>
      <c r="Q34">
        <v>113964</v>
      </c>
      <c r="R34">
        <v>328913</v>
      </c>
      <c r="S34">
        <v>296299</v>
      </c>
      <c r="T34">
        <v>458326</v>
      </c>
      <c r="U34">
        <v>213706</v>
      </c>
      <c r="V34">
        <v>161857</v>
      </c>
      <c r="W34">
        <v>49091</v>
      </c>
      <c r="X34">
        <v>78602</v>
      </c>
      <c r="Y34">
        <v>22232</v>
      </c>
      <c r="Z34">
        <v>27100</v>
      </c>
      <c r="AA34">
        <v>9309</v>
      </c>
      <c r="AB34">
        <v>26661</v>
      </c>
      <c r="AC34">
        <v>12320</v>
      </c>
      <c r="AD34">
        <v>18459</v>
      </c>
      <c r="AE34">
        <v>3678</v>
      </c>
    </row>
    <row r="35" spans="1:31" x14ac:dyDescent="0.25">
      <c r="A35" s="2">
        <v>0.52152777777777781</v>
      </c>
      <c r="B35">
        <v>9976</v>
      </c>
      <c r="C35">
        <v>41340</v>
      </c>
      <c r="D35">
        <v>61691</v>
      </c>
      <c r="E35">
        <v>155630</v>
      </c>
      <c r="F35">
        <v>151514</v>
      </c>
      <c r="G35">
        <v>208932</v>
      </c>
      <c r="H35">
        <v>112601</v>
      </c>
      <c r="I35">
        <v>256652</v>
      </c>
      <c r="J35">
        <v>105595</v>
      </c>
      <c r="K35">
        <v>155806</v>
      </c>
      <c r="L35">
        <v>83890</v>
      </c>
      <c r="M35">
        <v>165847</v>
      </c>
      <c r="N35">
        <v>85862</v>
      </c>
      <c r="O35">
        <v>151595</v>
      </c>
      <c r="P35">
        <v>54963</v>
      </c>
      <c r="Q35">
        <v>113999</v>
      </c>
      <c r="R35">
        <v>331349</v>
      </c>
      <c r="S35">
        <v>296438</v>
      </c>
      <c r="T35">
        <v>458610</v>
      </c>
      <c r="U35">
        <v>213230</v>
      </c>
      <c r="V35">
        <v>160487</v>
      </c>
      <c r="W35">
        <v>48509</v>
      </c>
      <c r="X35">
        <v>78805</v>
      </c>
      <c r="Y35">
        <v>21752</v>
      </c>
      <c r="Z35">
        <v>26991</v>
      </c>
      <c r="AA35">
        <v>9287</v>
      </c>
      <c r="AB35">
        <v>26584</v>
      </c>
      <c r="AC35">
        <v>12309</v>
      </c>
      <c r="AD35">
        <v>18419</v>
      </c>
      <c r="AE35">
        <v>3676</v>
      </c>
    </row>
    <row r="36" spans="1:31" x14ac:dyDescent="0.25">
      <c r="A36" s="2">
        <v>0.52361111111111114</v>
      </c>
      <c r="B36">
        <v>9988</v>
      </c>
      <c r="C36">
        <v>41375</v>
      </c>
      <c r="D36">
        <v>61925</v>
      </c>
      <c r="E36">
        <v>156039</v>
      </c>
      <c r="F36">
        <v>152161</v>
      </c>
      <c r="G36">
        <v>208387</v>
      </c>
      <c r="H36">
        <v>113215</v>
      </c>
      <c r="I36">
        <v>256701</v>
      </c>
      <c r="J36">
        <v>104362</v>
      </c>
      <c r="K36">
        <v>155616</v>
      </c>
      <c r="L36">
        <v>84106</v>
      </c>
      <c r="M36">
        <v>165403</v>
      </c>
      <c r="N36">
        <v>85898</v>
      </c>
      <c r="O36">
        <v>152061</v>
      </c>
      <c r="P36">
        <v>55055</v>
      </c>
      <c r="Q36">
        <v>114073</v>
      </c>
      <c r="R36">
        <v>330562</v>
      </c>
      <c r="S36">
        <v>296593</v>
      </c>
      <c r="T36">
        <v>460145</v>
      </c>
      <c r="U36">
        <v>213008</v>
      </c>
      <c r="V36">
        <v>158812</v>
      </c>
      <c r="W36">
        <v>48368</v>
      </c>
      <c r="X36">
        <v>78836</v>
      </c>
      <c r="Y36">
        <v>21685</v>
      </c>
      <c r="Z36">
        <v>26974</v>
      </c>
      <c r="AA36">
        <v>9299</v>
      </c>
      <c r="AB36">
        <v>26557</v>
      </c>
      <c r="AC36">
        <v>12305</v>
      </c>
      <c r="AD36">
        <v>18399</v>
      </c>
      <c r="AE36">
        <v>3647</v>
      </c>
    </row>
    <row r="37" spans="1:31" x14ac:dyDescent="0.25">
      <c r="A37" s="2">
        <v>0.52569444444444446</v>
      </c>
      <c r="B37">
        <v>10081</v>
      </c>
      <c r="C37">
        <v>41838</v>
      </c>
      <c r="D37">
        <v>63661</v>
      </c>
      <c r="E37">
        <v>156190</v>
      </c>
      <c r="F37">
        <v>154412</v>
      </c>
      <c r="G37">
        <v>205206</v>
      </c>
      <c r="H37">
        <v>114546</v>
      </c>
      <c r="I37">
        <v>259981</v>
      </c>
      <c r="J37">
        <v>106051</v>
      </c>
      <c r="K37">
        <v>155692</v>
      </c>
      <c r="L37">
        <v>85414</v>
      </c>
      <c r="M37">
        <v>166154</v>
      </c>
      <c r="N37">
        <v>88062</v>
      </c>
      <c r="O37">
        <v>152198</v>
      </c>
      <c r="P37">
        <v>55034</v>
      </c>
      <c r="Q37">
        <v>113775</v>
      </c>
      <c r="R37">
        <v>330551</v>
      </c>
      <c r="S37">
        <v>295611</v>
      </c>
      <c r="T37">
        <v>458904</v>
      </c>
      <c r="U37">
        <v>213481</v>
      </c>
      <c r="V37">
        <v>155858</v>
      </c>
      <c r="W37">
        <v>47751</v>
      </c>
      <c r="X37">
        <v>79100</v>
      </c>
      <c r="Y37">
        <v>21720</v>
      </c>
      <c r="Z37">
        <v>27069</v>
      </c>
      <c r="AA37">
        <v>9336</v>
      </c>
      <c r="AB37">
        <v>26453</v>
      </c>
      <c r="AC37">
        <v>12302</v>
      </c>
      <c r="AD37">
        <v>18392</v>
      </c>
      <c r="AE37">
        <v>3645</v>
      </c>
    </row>
    <row r="38" spans="1:31" x14ac:dyDescent="0.25">
      <c r="A38" s="2">
        <v>0.52777777777777779</v>
      </c>
      <c r="B38">
        <v>9977</v>
      </c>
      <c r="C38">
        <v>41984</v>
      </c>
      <c r="D38">
        <v>63148</v>
      </c>
      <c r="E38">
        <v>155573</v>
      </c>
      <c r="F38">
        <v>154299</v>
      </c>
      <c r="G38">
        <v>207417</v>
      </c>
      <c r="H38">
        <v>115603</v>
      </c>
      <c r="I38">
        <v>260711</v>
      </c>
      <c r="J38">
        <v>107029</v>
      </c>
      <c r="K38">
        <v>156367</v>
      </c>
      <c r="L38">
        <v>85627</v>
      </c>
      <c r="M38">
        <v>168216</v>
      </c>
      <c r="N38">
        <v>89708</v>
      </c>
      <c r="O38">
        <v>152746</v>
      </c>
      <c r="P38">
        <v>54822</v>
      </c>
      <c r="Q38">
        <v>111147</v>
      </c>
      <c r="R38">
        <v>328125</v>
      </c>
      <c r="S38">
        <v>294648</v>
      </c>
      <c r="T38">
        <v>455735</v>
      </c>
      <c r="U38">
        <v>213380</v>
      </c>
      <c r="V38">
        <v>156021</v>
      </c>
      <c r="W38">
        <v>48147</v>
      </c>
      <c r="X38">
        <v>78698</v>
      </c>
      <c r="Y38">
        <v>21745</v>
      </c>
      <c r="Z38">
        <v>27348</v>
      </c>
      <c r="AA38">
        <v>9302</v>
      </c>
      <c r="AB38">
        <v>26532</v>
      </c>
      <c r="AC38">
        <v>12299</v>
      </c>
      <c r="AD38">
        <v>18382</v>
      </c>
      <c r="AE38">
        <v>3643</v>
      </c>
    </row>
    <row r="39" spans="1:31" x14ac:dyDescent="0.25">
      <c r="A39" s="2">
        <v>0.52986111111111112</v>
      </c>
      <c r="B39">
        <v>9956</v>
      </c>
      <c r="C39">
        <v>41922</v>
      </c>
      <c r="D39">
        <v>63274</v>
      </c>
      <c r="E39">
        <v>153069</v>
      </c>
      <c r="F39">
        <v>153878</v>
      </c>
      <c r="G39">
        <v>208080</v>
      </c>
      <c r="H39">
        <v>114543</v>
      </c>
      <c r="I39">
        <v>260104</v>
      </c>
      <c r="J39">
        <v>106711</v>
      </c>
      <c r="K39">
        <v>156235</v>
      </c>
      <c r="L39">
        <v>85760</v>
      </c>
      <c r="M39">
        <v>167580</v>
      </c>
      <c r="N39">
        <v>89920</v>
      </c>
      <c r="O39">
        <v>152927</v>
      </c>
      <c r="P39">
        <v>54631</v>
      </c>
      <c r="Q39">
        <v>111957</v>
      </c>
      <c r="R39">
        <v>328402</v>
      </c>
      <c r="S39">
        <v>296383</v>
      </c>
      <c r="T39">
        <v>457793</v>
      </c>
      <c r="U39">
        <v>215635</v>
      </c>
      <c r="V39">
        <v>157224</v>
      </c>
      <c r="W39">
        <v>47936</v>
      </c>
      <c r="X39">
        <v>78851</v>
      </c>
      <c r="Y39">
        <v>21749</v>
      </c>
      <c r="Z39">
        <v>27200</v>
      </c>
      <c r="AA39">
        <v>9307</v>
      </c>
      <c r="AB39">
        <v>26556</v>
      </c>
      <c r="AC39">
        <v>12304</v>
      </c>
      <c r="AD39">
        <v>18369</v>
      </c>
      <c r="AE39">
        <v>3641</v>
      </c>
    </row>
    <row r="40" spans="1:31" x14ac:dyDescent="0.25">
      <c r="A40" s="2">
        <v>0.53263888888888888</v>
      </c>
      <c r="B40">
        <v>10067</v>
      </c>
      <c r="C40">
        <v>40533</v>
      </c>
      <c r="D40">
        <v>64405</v>
      </c>
      <c r="E40">
        <v>149261</v>
      </c>
      <c r="F40">
        <v>152114</v>
      </c>
      <c r="G40">
        <v>208443</v>
      </c>
      <c r="H40">
        <v>114124</v>
      </c>
      <c r="I40">
        <v>262407</v>
      </c>
      <c r="J40">
        <v>108392</v>
      </c>
      <c r="K40">
        <v>155169</v>
      </c>
      <c r="L40">
        <v>85527</v>
      </c>
      <c r="M40">
        <v>168789</v>
      </c>
      <c r="N40">
        <v>90335</v>
      </c>
      <c r="O40">
        <v>152662</v>
      </c>
      <c r="P40">
        <v>54639</v>
      </c>
      <c r="Q40">
        <v>110359</v>
      </c>
      <c r="R40">
        <v>319439</v>
      </c>
      <c r="S40">
        <v>296524</v>
      </c>
      <c r="T40">
        <v>455161</v>
      </c>
      <c r="U40">
        <v>219234</v>
      </c>
      <c r="V40">
        <v>161335</v>
      </c>
      <c r="W40">
        <v>48229</v>
      </c>
      <c r="X40">
        <v>79264</v>
      </c>
      <c r="Y40">
        <v>21958</v>
      </c>
      <c r="Z40">
        <v>27960</v>
      </c>
      <c r="AA40">
        <v>9627</v>
      </c>
      <c r="AB40">
        <v>26495</v>
      </c>
      <c r="AC40">
        <v>12341</v>
      </c>
      <c r="AD40">
        <v>18325</v>
      </c>
      <c r="AE40">
        <v>3642</v>
      </c>
    </row>
    <row r="41" spans="1:31" x14ac:dyDescent="0.25">
      <c r="A41" s="2">
        <v>0.53472222222222221</v>
      </c>
      <c r="B41">
        <v>10207</v>
      </c>
      <c r="C41">
        <v>41036</v>
      </c>
      <c r="D41">
        <v>65127</v>
      </c>
      <c r="E41">
        <v>148870</v>
      </c>
      <c r="F41">
        <v>154262</v>
      </c>
      <c r="G41">
        <v>210547</v>
      </c>
      <c r="H41">
        <v>116933</v>
      </c>
      <c r="I41">
        <v>263296</v>
      </c>
      <c r="J41">
        <v>108700</v>
      </c>
      <c r="K41">
        <v>154999</v>
      </c>
      <c r="L41">
        <v>86611</v>
      </c>
      <c r="M41">
        <v>170186</v>
      </c>
      <c r="N41">
        <v>92951</v>
      </c>
      <c r="O41">
        <v>152193</v>
      </c>
      <c r="P41">
        <v>54230</v>
      </c>
      <c r="Q41">
        <v>110634</v>
      </c>
      <c r="R41">
        <v>323774</v>
      </c>
      <c r="S41">
        <v>297632</v>
      </c>
      <c r="T41">
        <v>456644</v>
      </c>
      <c r="U41">
        <v>221907</v>
      </c>
      <c r="V41">
        <v>161680</v>
      </c>
      <c r="W41">
        <v>48178</v>
      </c>
      <c r="X41">
        <v>77603</v>
      </c>
      <c r="Y41">
        <v>21998</v>
      </c>
      <c r="Z41">
        <v>27473</v>
      </c>
      <c r="AA41">
        <v>9342</v>
      </c>
      <c r="AB41">
        <v>26445</v>
      </c>
      <c r="AC41">
        <v>12329</v>
      </c>
      <c r="AD41">
        <v>18306</v>
      </c>
      <c r="AE41">
        <v>3640</v>
      </c>
    </row>
    <row r="42" spans="1:31" x14ac:dyDescent="0.25">
      <c r="A42" s="2">
        <v>0.53680555555555554</v>
      </c>
      <c r="B42">
        <v>9581</v>
      </c>
      <c r="C42">
        <v>41239</v>
      </c>
      <c r="D42">
        <v>65680</v>
      </c>
      <c r="E42">
        <v>149521</v>
      </c>
      <c r="F42">
        <v>155864</v>
      </c>
      <c r="G42">
        <v>214133</v>
      </c>
      <c r="H42">
        <v>118414</v>
      </c>
      <c r="I42">
        <v>263112</v>
      </c>
      <c r="J42">
        <v>108615</v>
      </c>
      <c r="K42">
        <v>154761</v>
      </c>
      <c r="L42">
        <v>86860</v>
      </c>
      <c r="M42">
        <v>171786</v>
      </c>
      <c r="N42">
        <v>93521</v>
      </c>
      <c r="O42">
        <v>152320</v>
      </c>
      <c r="P42">
        <v>52438</v>
      </c>
      <c r="Q42">
        <v>109962</v>
      </c>
      <c r="R42">
        <v>322256</v>
      </c>
      <c r="S42">
        <v>295614</v>
      </c>
      <c r="T42">
        <v>452534</v>
      </c>
      <c r="U42">
        <v>218375</v>
      </c>
      <c r="V42">
        <v>159373</v>
      </c>
      <c r="W42">
        <v>47579</v>
      </c>
      <c r="X42">
        <v>75991</v>
      </c>
      <c r="Y42">
        <v>21916</v>
      </c>
      <c r="Z42">
        <v>27263</v>
      </c>
      <c r="AA42">
        <v>9310</v>
      </c>
      <c r="AB42">
        <v>26363</v>
      </c>
      <c r="AC42">
        <v>12325</v>
      </c>
      <c r="AD42">
        <v>18291</v>
      </c>
      <c r="AE42">
        <v>3634</v>
      </c>
    </row>
    <row r="43" spans="1:31" x14ac:dyDescent="0.25">
      <c r="A43" s="2">
        <v>0.53888888888888886</v>
      </c>
      <c r="B43">
        <v>9881</v>
      </c>
      <c r="C43">
        <v>41036</v>
      </c>
      <c r="D43">
        <v>66324</v>
      </c>
      <c r="E43">
        <v>150591</v>
      </c>
      <c r="F43">
        <v>159205</v>
      </c>
      <c r="G43">
        <v>214241</v>
      </c>
      <c r="H43">
        <v>119779</v>
      </c>
      <c r="I43">
        <v>263641</v>
      </c>
      <c r="J43">
        <v>108552</v>
      </c>
      <c r="K43">
        <v>154855</v>
      </c>
      <c r="L43">
        <v>86575</v>
      </c>
      <c r="M43">
        <v>172594</v>
      </c>
      <c r="N43">
        <v>94277</v>
      </c>
      <c r="O43">
        <v>151638</v>
      </c>
      <c r="P43">
        <v>52476</v>
      </c>
      <c r="Q43">
        <v>110840</v>
      </c>
      <c r="R43">
        <v>321738</v>
      </c>
      <c r="S43">
        <v>297702</v>
      </c>
      <c r="T43">
        <v>455646</v>
      </c>
      <c r="U43">
        <v>219303</v>
      </c>
      <c r="V43">
        <v>159650</v>
      </c>
      <c r="W43">
        <v>47062</v>
      </c>
      <c r="X43">
        <v>75617</v>
      </c>
      <c r="Y43">
        <v>21836</v>
      </c>
      <c r="Z43">
        <v>27072</v>
      </c>
      <c r="AA43">
        <v>9264</v>
      </c>
      <c r="AB43">
        <v>26384</v>
      </c>
      <c r="AC43">
        <v>12323</v>
      </c>
      <c r="AD43">
        <v>18240</v>
      </c>
      <c r="AE43">
        <v>3629</v>
      </c>
    </row>
    <row r="44" spans="1:31" x14ac:dyDescent="0.25">
      <c r="A44" s="2">
        <v>0.54166666666666663</v>
      </c>
      <c r="B44">
        <v>9900</v>
      </c>
      <c r="C44">
        <v>41096</v>
      </c>
      <c r="D44">
        <v>66338</v>
      </c>
      <c r="E44">
        <v>151606</v>
      </c>
      <c r="F44">
        <v>158748</v>
      </c>
      <c r="G44">
        <v>215584</v>
      </c>
      <c r="H44">
        <v>120373</v>
      </c>
      <c r="I44">
        <v>264276</v>
      </c>
      <c r="J44">
        <v>108360</v>
      </c>
      <c r="K44">
        <v>154840</v>
      </c>
      <c r="L44">
        <v>86699</v>
      </c>
      <c r="M44">
        <v>172472</v>
      </c>
      <c r="N44">
        <v>94102</v>
      </c>
      <c r="O44">
        <v>151798</v>
      </c>
      <c r="P44">
        <v>52533</v>
      </c>
      <c r="Q44">
        <v>110842</v>
      </c>
      <c r="R44">
        <v>321477</v>
      </c>
      <c r="S44">
        <v>297040</v>
      </c>
      <c r="T44">
        <v>456472</v>
      </c>
      <c r="U44">
        <v>220582</v>
      </c>
      <c r="V44">
        <v>160644</v>
      </c>
      <c r="W44">
        <v>47494</v>
      </c>
      <c r="X44">
        <v>75880</v>
      </c>
      <c r="Y44">
        <v>21921</v>
      </c>
      <c r="Z44">
        <v>27173</v>
      </c>
      <c r="AA44">
        <v>9259</v>
      </c>
      <c r="AB44">
        <v>26413</v>
      </c>
      <c r="AC44">
        <v>12310</v>
      </c>
      <c r="AD44">
        <v>18238</v>
      </c>
      <c r="AE44">
        <v>3623</v>
      </c>
    </row>
    <row r="45" spans="1:31" x14ac:dyDescent="0.25">
      <c r="A45" s="2">
        <v>0.54374999999999996</v>
      </c>
      <c r="B45">
        <v>9546</v>
      </c>
      <c r="C45">
        <v>39797</v>
      </c>
      <c r="D45">
        <v>65389</v>
      </c>
      <c r="E45">
        <v>150205</v>
      </c>
      <c r="F45">
        <v>158348</v>
      </c>
      <c r="G45">
        <v>214322</v>
      </c>
      <c r="H45">
        <v>120586</v>
      </c>
      <c r="I45">
        <v>265120</v>
      </c>
      <c r="J45">
        <v>108166</v>
      </c>
      <c r="K45">
        <v>155455</v>
      </c>
      <c r="L45">
        <v>86635</v>
      </c>
      <c r="M45">
        <v>171917</v>
      </c>
      <c r="N45">
        <v>93404</v>
      </c>
      <c r="O45">
        <v>152765</v>
      </c>
      <c r="P45">
        <v>52336</v>
      </c>
      <c r="Q45">
        <v>110919</v>
      </c>
      <c r="R45">
        <v>322100</v>
      </c>
      <c r="S45">
        <v>296563</v>
      </c>
      <c r="T45">
        <v>456917</v>
      </c>
      <c r="U45">
        <v>221353</v>
      </c>
      <c r="V45">
        <v>160995</v>
      </c>
      <c r="W45">
        <v>47628</v>
      </c>
      <c r="X45">
        <v>75536</v>
      </c>
      <c r="Y45">
        <v>21863</v>
      </c>
      <c r="Z45">
        <v>27666</v>
      </c>
      <c r="AA45">
        <v>9261</v>
      </c>
      <c r="AB45">
        <v>26416</v>
      </c>
      <c r="AC45">
        <v>12315</v>
      </c>
      <c r="AD45">
        <v>18218</v>
      </c>
      <c r="AE45">
        <v>3622</v>
      </c>
    </row>
    <row r="46" spans="1:31" x14ac:dyDescent="0.25">
      <c r="A46" s="2">
        <v>0.54583333333333328</v>
      </c>
      <c r="B46">
        <v>9253</v>
      </c>
      <c r="C46">
        <v>40164</v>
      </c>
      <c r="D46">
        <v>64894</v>
      </c>
      <c r="E46">
        <v>151120</v>
      </c>
      <c r="F46">
        <v>160255</v>
      </c>
      <c r="G46">
        <v>216233</v>
      </c>
      <c r="H46">
        <v>124036</v>
      </c>
      <c r="I46">
        <v>265087</v>
      </c>
      <c r="J46">
        <v>109972</v>
      </c>
      <c r="K46">
        <v>155949</v>
      </c>
      <c r="L46">
        <v>86450</v>
      </c>
      <c r="M46">
        <v>172543</v>
      </c>
      <c r="N46">
        <v>93493</v>
      </c>
      <c r="O46">
        <v>152297</v>
      </c>
      <c r="P46">
        <v>52568</v>
      </c>
      <c r="Q46">
        <v>110647</v>
      </c>
      <c r="R46">
        <v>318298</v>
      </c>
      <c r="S46">
        <v>295609</v>
      </c>
      <c r="T46">
        <v>456206</v>
      </c>
      <c r="U46">
        <v>220645</v>
      </c>
      <c r="V46">
        <v>160593</v>
      </c>
      <c r="W46">
        <v>46739</v>
      </c>
      <c r="X46">
        <v>74571</v>
      </c>
      <c r="Y46">
        <v>21556</v>
      </c>
      <c r="Z46">
        <v>26882</v>
      </c>
      <c r="AA46">
        <v>9191</v>
      </c>
      <c r="AB46">
        <v>26354</v>
      </c>
      <c r="AC46">
        <v>12310</v>
      </c>
      <c r="AD46">
        <v>18204</v>
      </c>
      <c r="AE46">
        <v>3619</v>
      </c>
    </row>
    <row r="47" spans="1:31" x14ac:dyDescent="0.25">
      <c r="A47" s="2">
        <v>0.54791666666666672</v>
      </c>
      <c r="B47">
        <v>9415</v>
      </c>
      <c r="C47">
        <v>41813</v>
      </c>
      <c r="D47">
        <v>65729</v>
      </c>
      <c r="E47">
        <v>150907</v>
      </c>
      <c r="F47">
        <v>166005</v>
      </c>
      <c r="G47">
        <v>216980</v>
      </c>
      <c r="H47">
        <v>124593</v>
      </c>
      <c r="I47">
        <v>265022</v>
      </c>
      <c r="J47">
        <v>108863</v>
      </c>
      <c r="K47">
        <v>155895</v>
      </c>
      <c r="L47">
        <v>88111</v>
      </c>
      <c r="M47">
        <v>173064</v>
      </c>
      <c r="N47">
        <v>93027</v>
      </c>
      <c r="O47">
        <v>152414</v>
      </c>
      <c r="P47">
        <v>52139</v>
      </c>
      <c r="Q47">
        <v>110110</v>
      </c>
      <c r="R47">
        <v>317423</v>
      </c>
      <c r="S47">
        <v>291261</v>
      </c>
      <c r="T47">
        <v>448723</v>
      </c>
      <c r="U47">
        <v>214427</v>
      </c>
      <c r="V47">
        <v>156491</v>
      </c>
      <c r="W47">
        <v>45725</v>
      </c>
      <c r="X47">
        <v>72936</v>
      </c>
      <c r="Y47">
        <v>21243</v>
      </c>
      <c r="Z47">
        <v>26631</v>
      </c>
      <c r="AA47">
        <v>9205</v>
      </c>
      <c r="AB47">
        <v>26180</v>
      </c>
      <c r="AC47">
        <v>12296</v>
      </c>
      <c r="AD47">
        <v>18142</v>
      </c>
      <c r="AE47">
        <v>3618</v>
      </c>
    </row>
    <row r="48" spans="1:31" x14ac:dyDescent="0.25">
      <c r="A48" s="2">
        <v>0.55000000000000004</v>
      </c>
      <c r="B48">
        <v>9432</v>
      </c>
      <c r="C48">
        <v>41317</v>
      </c>
      <c r="D48">
        <v>66117</v>
      </c>
      <c r="E48">
        <v>152627</v>
      </c>
      <c r="F48">
        <v>168818</v>
      </c>
      <c r="G48">
        <v>218487</v>
      </c>
      <c r="H48">
        <v>123768</v>
      </c>
      <c r="I48">
        <v>264546</v>
      </c>
      <c r="J48">
        <v>109193</v>
      </c>
      <c r="K48">
        <v>157197</v>
      </c>
      <c r="L48">
        <v>88865</v>
      </c>
      <c r="M48">
        <v>173170</v>
      </c>
      <c r="N48">
        <v>93318</v>
      </c>
      <c r="O48">
        <v>152543</v>
      </c>
      <c r="P48">
        <v>51920</v>
      </c>
      <c r="Q48">
        <v>109366</v>
      </c>
      <c r="R48">
        <v>316495</v>
      </c>
      <c r="S48">
        <v>289761</v>
      </c>
      <c r="T48">
        <v>447464</v>
      </c>
      <c r="U48">
        <v>212810</v>
      </c>
      <c r="V48">
        <v>154083</v>
      </c>
      <c r="W48">
        <v>45249</v>
      </c>
      <c r="X48">
        <v>73034</v>
      </c>
      <c r="Y48">
        <v>21551</v>
      </c>
      <c r="Z48">
        <v>26548</v>
      </c>
      <c r="AA48">
        <v>9202</v>
      </c>
      <c r="AB48">
        <v>26107</v>
      </c>
      <c r="AC48">
        <v>12297</v>
      </c>
      <c r="AD48">
        <v>18113</v>
      </c>
      <c r="AE48">
        <v>3616</v>
      </c>
    </row>
    <row r="49" spans="1:31" x14ac:dyDescent="0.25">
      <c r="A49" s="2">
        <v>0.55277777777777781</v>
      </c>
      <c r="B49">
        <v>9415</v>
      </c>
      <c r="C49">
        <v>41492</v>
      </c>
      <c r="D49">
        <v>66397</v>
      </c>
      <c r="E49">
        <v>152484</v>
      </c>
      <c r="F49">
        <v>166829</v>
      </c>
      <c r="G49">
        <v>216294</v>
      </c>
      <c r="H49">
        <v>122866</v>
      </c>
      <c r="I49">
        <v>264712</v>
      </c>
      <c r="J49">
        <v>108342</v>
      </c>
      <c r="K49">
        <v>158271</v>
      </c>
      <c r="L49">
        <v>88865</v>
      </c>
      <c r="M49">
        <v>173166</v>
      </c>
      <c r="N49">
        <v>93421</v>
      </c>
      <c r="O49">
        <v>152263</v>
      </c>
      <c r="P49">
        <v>51755</v>
      </c>
      <c r="Q49">
        <v>110305</v>
      </c>
      <c r="R49">
        <v>316542</v>
      </c>
      <c r="S49">
        <v>287899</v>
      </c>
      <c r="T49">
        <v>446027</v>
      </c>
      <c r="U49">
        <v>210707</v>
      </c>
      <c r="V49">
        <v>152994</v>
      </c>
      <c r="W49">
        <v>44211</v>
      </c>
      <c r="X49">
        <v>73110</v>
      </c>
      <c r="Y49">
        <v>20846</v>
      </c>
      <c r="Z49">
        <v>26339</v>
      </c>
      <c r="AA49">
        <v>9209</v>
      </c>
      <c r="AB49">
        <v>25883</v>
      </c>
      <c r="AC49">
        <v>12305</v>
      </c>
      <c r="AD49">
        <v>18099</v>
      </c>
      <c r="AE49">
        <v>3616</v>
      </c>
    </row>
    <row r="50" spans="1:31" x14ac:dyDescent="0.25">
      <c r="A50" s="2">
        <v>0.55486111111111114</v>
      </c>
      <c r="B50">
        <v>9979</v>
      </c>
      <c r="C50">
        <v>41962</v>
      </c>
      <c r="D50">
        <v>67223</v>
      </c>
      <c r="E50">
        <v>154764</v>
      </c>
      <c r="F50">
        <v>170198</v>
      </c>
      <c r="G50">
        <v>217665</v>
      </c>
      <c r="H50">
        <v>124765</v>
      </c>
      <c r="I50">
        <v>264765</v>
      </c>
      <c r="J50">
        <v>109398</v>
      </c>
      <c r="K50">
        <v>159547</v>
      </c>
      <c r="L50">
        <v>89134</v>
      </c>
      <c r="M50">
        <v>173196</v>
      </c>
      <c r="N50">
        <v>93452</v>
      </c>
      <c r="O50">
        <v>152496</v>
      </c>
      <c r="P50">
        <v>51821</v>
      </c>
      <c r="Q50">
        <v>110130</v>
      </c>
      <c r="R50">
        <v>316882</v>
      </c>
      <c r="S50">
        <v>288403</v>
      </c>
      <c r="T50">
        <v>444545</v>
      </c>
      <c r="U50">
        <v>210945</v>
      </c>
      <c r="V50">
        <v>153096</v>
      </c>
      <c r="W50">
        <v>44749</v>
      </c>
      <c r="X50">
        <v>73132</v>
      </c>
      <c r="Y50">
        <v>20844</v>
      </c>
      <c r="Z50">
        <v>26417</v>
      </c>
      <c r="AA50">
        <v>9179</v>
      </c>
      <c r="AB50">
        <v>25849</v>
      </c>
      <c r="AC50">
        <v>12307</v>
      </c>
      <c r="AD50">
        <v>18050</v>
      </c>
      <c r="AE50">
        <v>3604</v>
      </c>
    </row>
    <row r="51" spans="1:31" x14ac:dyDescent="0.25">
      <c r="A51" s="2">
        <v>0.55694444444444446</v>
      </c>
      <c r="B51">
        <v>9932</v>
      </c>
      <c r="C51">
        <v>41800</v>
      </c>
      <c r="D51">
        <v>67159</v>
      </c>
      <c r="E51">
        <v>154161</v>
      </c>
      <c r="F51">
        <v>173038</v>
      </c>
      <c r="G51">
        <v>218060</v>
      </c>
      <c r="H51">
        <v>126385</v>
      </c>
      <c r="I51">
        <v>264783</v>
      </c>
      <c r="J51">
        <v>109325</v>
      </c>
      <c r="K51">
        <v>159936</v>
      </c>
      <c r="L51">
        <v>87924</v>
      </c>
      <c r="M51">
        <v>172309</v>
      </c>
      <c r="N51">
        <v>93114</v>
      </c>
      <c r="O51">
        <v>152341</v>
      </c>
      <c r="P51">
        <v>51980</v>
      </c>
      <c r="Q51">
        <v>110297</v>
      </c>
      <c r="R51">
        <v>318009</v>
      </c>
      <c r="S51">
        <v>289214</v>
      </c>
      <c r="T51">
        <v>445694</v>
      </c>
      <c r="U51">
        <v>211190</v>
      </c>
      <c r="V51">
        <v>150982</v>
      </c>
      <c r="W51">
        <v>44640</v>
      </c>
      <c r="X51">
        <v>73289</v>
      </c>
      <c r="Y51">
        <v>20888</v>
      </c>
      <c r="Z51">
        <v>26341</v>
      </c>
      <c r="AA51">
        <v>9176</v>
      </c>
      <c r="AB51">
        <v>25808</v>
      </c>
      <c r="AC51">
        <v>12297</v>
      </c>
      <c r="AD51">
        <v>18023</v>
      </c>
      <c r="AE51">
        <v>3614</v>
      </c>
    </row>
    <row r="52" spans="1:31" x14ac:dyDescent="0.25">
      <c r="A52" s="2">
        <v>0.55972222222222223</v>
      </c>
      <c r="B52">
        <v>9782</v>
      </c>
      <c r="C52">
        <v>41237</v>
      </c>
      <c r="D52">
        <v>67211</v>
      </c>
      <c r="E52">
        <v>154328</v>
      </c>
      <c r="F52">
        <v>171037</v>
      </c>
      <c r="G52">
        <v>217083</v>
      </c>
      <c r="H52">
        <v>124248</v>
      </c>
      <c r="I52">
        <v>264876</v>
      </c>
      <c r="J52">
        <v>108877</v>
      </c>
      <c r="K52">
        <v>160391</v>
      </c>
      <c r="L52">
        <v>87551</v>
      </c>
      <c r="M52">
        <v>172255</v>
      </c>
      <c r="N52">
        <v>92501</v>
      </c>
      <c r="O52">
        <v>152781</v>
      </c>
      <c r="P52">
        <v>52041</v>
      </c>
      <c r="Q52">
        <v>110761</v>
      </c>
      <c r="R52">
        <v>317009</v>
      </c>
      <c r="S52">
        <v>291106</v>
      </c>
      <c r="T52">
        <v>445438</v>
      </c>
      <c r="U52">
        <v>208171</v>
      </c>
      <c r="V52">
        <v>148370</v>
      </c>
      <c r="W52">
        <v>44218</v>
      </c>
      <c r="X52">
        <v>73482</v>
      </c>
      <c r="Y52">
        <v>20851</v>
      </c>
      <c r="Z52">
        <v>26450</v>
      </c>
      <c r="AA52">
        <v>9133</v>
      </c>
      <c r="AB52">
        <v>25790</v>
      </c>
      <c r="AC52">
        <v>12290</v>
      </c>
      <c r="AD52">
        <v>17998</v>
      </c>
      <c r="AE52">
        <v>3616</v>
      </c>
    </row>
    <row r="53" spans="1:31" x14ac:dyDescent="0.25">
      <c r="A53" s="2">
        <v>0.56180555555555556</v>
      </c>
      <c r="B53">
        <v>9767</v>
      </c>
      <c r="C53">
        <v>41940</v>
      </c>
      <c r="D53">
        <v>67379</v>
      </c>
      <c r="E53">
        <v>155718</v>
      </c>
      <c r="F53">
        <v>170998</v>
      </c>
      <c r="G53">
        <v>218859</v>
      </c>
      <c r="H53">
        <v>126179</v>
      </c>
      <c r="I53">
        <v>265490</v>
      </c>
      <c r="J53">
        <v>109051</v>
      </c>
      <c r="K53">
        <v>161586</v>
      </c>
      <c r="L53">
        <v>87370</v>
      </c>
      <c r="M53">
        <v>172842</v>
      </c>
      <c r="N53">
        <v>92513</v>
      </c>
      <c r="O53">
        <v>152150</v>
      </c>
      <c r="P53">
        <v>52119</v>
      </c>
      <c r="Q53">
        <v>110827</v>
      </c>
      <c r="R53">
        <v>317291</v>
      </c>
      <c r="S53">
        <v>290805</v>
      </c>
      <c r="T53">
        <v>442672</v>
      </c>
      <c r="U53">
        <v>206916</v>
      </c>
      <c r="V53">
        <v>146182</v>
      </c>
      <c r="W53">
        <v>43602</v>
      </c>
      <c r="X53">
        <v>73139</v>
      </c>
      <c r="Y53">
        <v>20744</v>
      </c>
      <c r="Z53">
        <v>26754</v>
      </c>
      <c r="AA53">
        <v>9116</v>
      </c>
      <c r="AB53">
        <v>25785</v>
      </c>
      <c r="AC53">
        <v>12276</v>
      </c>
      <c r="AD53">
        <v>17989</v>
      </c>
      <c r="AE53">
        <v>3612</v>
      </c>
    </row>
    <row r="54" spans="1:31" x14ac:dyDescent="0.25">
      <c r="A54" s="2">
        <v>0.56388888888888888</v>
      </c>
      <c r="B54">
        <v>9605</v>
      </c>
      <c r="C54">
        <v>39641</v>
      </c>
      <c r="D54">
        <v>65820</v>
      </c>
      <c r="E54">
        <v>152130</v>
      </c>
      <c r="F54">
        <v>168786</v>
      </c>
      <c r="G54">
        <v>217010</v>
      </c>
      <c r="H54">
        <v>126630</v>
      </c>
      <c r="I54">
        <v>265337</v>
      </c>
      <c r="J54">
        <v>107994</v>
      </c>
      <c r="K54">
        <v>161996</v>
      </c>
      <c r="L54">
        <v>86823</v>
      </c>
      <c r="M54">
        <v>173975</v>
      </c>
      <c r="N54">
        <v>92990</v>
      </c>
      <c r="O54">
        <v>152526</v>
      </c>
      <c r="P54">
        <v>53268</v>
      </c>
      <c r="Q54">
        <v>110650</v>
      </c>
      <c r="R54">
        <v>319197</v>
      </c>
      <c r="S54">
        <v>293882</v>
      </c>
      <c r="T54">
        <v>450134</v>
      </c>
      <c r="U54">
        <v>214871</v>
      </c>
      <c r="V54">
        <v>150888</v>
      </c>
      <c r="W54">
        <v>44856</v>
      </c>
      <c r="X54">
        <v>73951</v>
      </c>
      <c r="Y54">
        <v>20952</v>
      </c>
      <c r="Z54">
        <v>27077</v>
      </c>
      <c r="AA54">
        <v>9165</v>
      </c>
      <c r="AB54">
        <v>25829</v>
      </c>
      <c r="AC54">
        <v>12249</v>
      </c>
      <c r="AD54">
        <v>17945</v>
      </c>
      <c r="AE54">
        <v>3595</v>
      </c>
    </row>
    <row r="55" spans="1:31" x14ac:dyDescent="0.25">
      <c r="A55" s="2">
        <v>0.56597222222222221</v>
      </c>
      <c r="B55">
        <v>9239</v>
      </c>
      <c r="C55">
        <v>39659</v>
      </c>
      <c r="D55">
        <v>65334</v>
      </c>
      <c r="E55">
        <v>149234</v>
      </c>
      <c r="F55">
        <v>165480</v>
      </c>
      <c r="G55">
        <v>217691</v>
      </c>
      <c r="H55">
        <v>124380</v>
      </c>
      <c r="I55">
        <v>264163</v>
      </c>
      <c r="J55">
        <v>108910</v>
      </c>
      <c r="K55">
        <v>164101</v>
      </c>
      <c r="L55">
        <v>87152</v>
      </c>
      <c r="M55">
        <v>174251</v>
      </c>
      <c r="N55">
        <v>93088</v>
      </c>
      <c r="O55">
        <v>152635</v>
      </c>
      <c r="P55">
        <v>53897</v>
      </c>
      <c r="Q55">
        <v>109336</v>
      </c>
      <c r="R55">
        <v>321039</v>
      </c>
      <c r="S55">
        <v>292801</v>
      </c>
      <c r="T55">
        <v>452606</v>
      </c>
      <c r="U55">
        <v>219079</v>
      </c>
      <c r="V55">
        <v>155293</v>
      </c>
      <c r="W55">
        <v>45896</v>
      </c>
      <c r="X55">
        <v>74622</v>
      </c>
      <c r="Y55">
        <v>21058</v>
      </c>
      <c r="Z55">
        <v>27253</v>
      </c>
      <c r="AA55">
        <v>9184</v>
      </c>
      <c r="AB55">
        <v>26113</v>
      </c>
      <c r="AC55">
        <v>12180</v>
      </c>
      <c r="AD55">
        <v>17935</v>
      </c>
      <c r="AE55">
        <v>3555</v>
      </c>
    </row>
    <row r="56" spans="1:31" x14ac:dyDescent="0.25">
      <c r="A56" s="2">
        <v>0.56874999999999998</v>
      </c>
      <c r="B56">
        <v>9199</v>
      </c>
      <c r="C56">
        <v>39289</v>
      </c>
      <c r="D56">
        <v>65319</v>
      </c>
      <c r="E56">
        <v>148850</v>
      </c>
      <c r="F56">
        <v>164457</v>
      </c>
      <c r="G56">
        <v>214592</v>
      </c>
      <c r="H56">
        <v>124073</v>
      </c>
      <c r="I56">
        <v>262840</v>
      </c>
      <c r="J56">
        <v>108093</v>
      </c>
      <c r="K56">
        <v>163245</v>
      </c>
      <c r="L56">
        <v>87081</v>
      </c>
      <c r="M56">
        <v>176149</v>
      </c>
      <c r="N56">
        <v>93112</v>
      </c>
      <c r="O56">
        <v>152731</v>
      </c>
      <c r="P56">
        <v>53956</v>
      </c>
      <c r="Q56">
        <v>108669</v>
      </c>
      <c r="R56">
        <v>320132</v>
      </c>
      <c r="S56">
        <v>294042</v>
      </c>
      <c r="T56">
        <v>454036</v>
      </c>
      <c r="U56">
        <v>222560</v>
      </c>
      <c r="V56">
        <v>154209</v>
      </c>
      <c r="W56">
        <v>45342</v>
      </c>
      <c r="X56">
        <v>74272</v>
      </c>
      <c r="Y56">
        <v>21155</v>
      </c>
      <c r="Z56">
        <v>26454</v>
      </c>
      <c r="AA56">
        <v>9142</v>
      </c>
      <c r="AB56">
        <v>25980</v>
      </c>
      <c r="AC56">
        <v>12148</v>
      </c>
      <c r="AD56">
        <v>17924</v>
      </c>
      <c r="AE56">
        <v>3554</v>
      </c>
    </row>
    <row r="57" spans="1:31" x14ac:dyDescent="0.25">
      <c r="A57" s="2">
        <v>0.5708333333333333</v>
      </c>
      <c r="B57">
        <v>9127</v>
      </c>
      <c r="C57">
        <v>40075</v>
      </c>
      <c r="D57">
        <v>65717</v>
      </c>
      <c r="E57">
        <v>149531</v>
      </c>
      <c r="F57">
        <v>168625</v>
      </c>
      <c r="G57">
        <v>220251</v>
      </c>
      <c r="H57">
        <v>126984</v>
      </c>
      <c r="I57">
        <v>266096</v>
      </c>
      <c r="J57">
        <v>110431</v>
      </c>
      <c r="K57">
        <v>164019</v>
      </c>
      <c r="L57">
        <v>87822</v>
      </c>
      <c r="M57">
        <v>176791</v>
      </c>
      <c r="N57">
        <v>93362</v>
      </c>
      <c r="O57">
        <v>153025</v>
      </c>
      <c r="P57">
        <v>54188</v>
      </c>
      <c r="Q57">
        <v>108627</v>
      </c>
      <c r="R57">
        <v>318546</v>
      </c>
      <c r="S57">
        <v>290560</v>
      </c>
      <c r="T57">
        <v>447121</v>
      </c>
      <c r="U57">
        <v>214377</v>
      </c>
      <c r="V57">
        <v>147772</v>
      </c>
      <c r="W57">
        <v>44362</v>
      </c>
      <c r="X57">
        <v>73016</v>
      </c>
      <c r="Y57">
        <v>21303</v>
      </c>
      <c r="Z57">
        <v>26316</v>
      </c>
      <c r="AA57">
        <v>9118</v>
      </c>
      <c r="AB57">
        <v>25842</v>
      </c>
      <c r="AC57">
        <v>12123</v>
      </c>
      <c r="AD57">
        <v>17915</v>
      </c>
      <c r="AE57">
        <v>3532</v>
      </c>
    </row>
    <row r="58" spans="1:31" x14ac:dyDescent="0.25">
      <c r="A58" s="2">
        <v>0.57291666666666663</v>
      </c>
      <c r="B58">
        <v>9144</v>
      </c>
      <c r="C58">
        <v>40114</v>
      </c>
      <c r="D58">
        <v>65942</v>
      </c>
      <c r="E58">
        <v>148387</v>
      </c>
      <c r="F58">
        <v>169089</v>
      </c>
      <c r="G58">
        <v>212403</v>
      </c>
      <c r="H58">
        <v>124815</v>
      </c>
      <c r="I58">
        <v>263311</v>
      </c>
      <c r="J58">
        <v>108993</v>
      </c>
      <c r="K58">
        <v>159596</v>
      </c>
      <c r="L58">
        <v>87187</v>
      </c>
      <c r="M58">
        <v>174534</v>
      </c>
      <c r="N58">
        <v>91418</v>
      </c>
      <c r="O58">
        <v>152446</v>
      </c>
      <c r="P58">
        <v>53833</v>
      </c>
      <c r="Q58">
        <v>106278</v>
      </c>
      <c r="R58">
        <v>309688</v>
      </c>
      <c r="S58">
        <v>279759</v>
      </c>
      <c r="T58">
        <v>424153</v>
      </c>
      <c r="U58">
        <v>198813</v>
      </c>
      <c r="V58">
        <v>140185</v>
      </c>
      <c r="W58">
        <v>41335</v>
      </c>
      <c r="X58">
        <v>70381</v>
      </c>
      <c r="Y58">
        <v>20236</v>
      </c>
      <c r="Z58">
        <v>25276</v>
      </c>
      <c r="AA58">
        <v>9080</v>
      </c>
      <c r="AB58">
        <v>25785</v>
      </c>
      <c r="AC58">
        <v>12025</v>
      </c>
      <c r="AD58">
        <v>17880</v>
      </c>
      <c r="AE58">
        <v>3515</v>
      </c>
    </row>
    <row r="59" spans="1:31" x14ac:dyDescent="0.25">
      <c r="A59" s="2">
        <v>0.57499999999999996</v>
      </c>
      <c r="B59">
        <v>9491</v>
      </c>
      <c r="C59">
        <v>40088</v>
      </c>
      <c r="D59">
        <v>65490</v>
      </c>
      <c r="E59">
        <v>144850</v>
      </c>
      <c r="F59">
        <v>164976</v>
      </c>
      <c r="G59">
        <v>210359</v>
      </c>
      <c r="H59">
        <v>123265</v>
      </c>
      <c r="I59">
        <v>259533</v>
      </c>
      <c r="J59">
        <v>109073</v>
      </c>
      <c r="K59">
        <v>159730</v>
      </c>
      <c r="L59">
        <v>87855</v>
      </c>
      <c r="M59">
        <v>173860</v>
      </c>
      <c r="N59">
        <v>90920</v>
      </c>
      <c r="O59">
        <v>153103</v>
      </c>
      <c r="P59">
        <v>53226</v>
      </c>
      <c r="Q59">
        <v>106946</v>
      </c>
      <c r="R59">
        <v>308701</v>
      </c>
      <c r="S59">
        <v>280071</v>
      </c>
      <c r="T59">
        <v>431045</v>
      </c>
      <c r="U59">
        <v>204441</v>
      </c>
      <c r="V59">
        <v>144248</v>
      </c>
      <c r="W59">
        <v>42532</v>
      </c>
      <c r="X59">
        <v>70397</v>
      </c>
      <c r="Y59">
        <v>20204</v>
      </c>
      <c r="Z59">
        <v>25323</v>
      </c>
      <c r="AA59">
        <v>9078</v>
      </c>
      <c r="AB59">
        <v>25858</v>
      </c>
      <c r="AC59">
        <v>12005</v>
      </c>
      <c r="AD59">
        <v>17858</v>
      </c>
      <c r="AE59">
        <v>3490</v>
      </c>
    </row>
    <row r="60" spans="1:31" x14ac:dyDescent="0.25">
      <c r="A60" s="2">
        <v>0.57708333333333328</v>
      </c>
      <c r="B60">
        <v>9488</v>
      </c>
      <c r="C60">
        <v>41422</v>
      </c>
      <c r="D60">
        <v>65866</v>
      </c>
      <c r="E60">
        <v>148870</v>
      </c>
      <c r="F60">
        <v>167947</v>
      </c>
      <c r="G60">
        <v>214322</v>
      </c>
      <c r="H60">
        <v>125434</v>
      </c>
      <c r="I60">
        <v>260686</v>
      </c>
      <c r="J60">
        <v>110225</v>
      </c>
      <c r="K60">
        <v>161634</v>
      </c>
      <c r="L60">
        <v>87839</v>
      </c>
      <c r="M60">
        <v>174784</v>
      </c>
      <c r="N60">
        <v>90559</v>
      </c>
      <c r="O60">
        <v>153652</v>
      </c>
      <c r="P60">
        <v>53349</v>
      </c>
      <c r="Q60">
        <v>106150</v>
      </c>
      <c r="R60">
        <v>307267</v>
      </c>
      <c r="S60">
        <v>279622</v>
      </c>
      <c r="T60">
        <v>429763</v>
      </c>
      <c r="U60">
        <v>205928</v>
      </c>
      <c r="V60">
        <v>143543</v>
      </c>
      <c r="W60">
        <v>42260</v>
      </c>
      <c r="X60">
        <v>70267</v>
      </c>
      <c r="Y60">
        <v>20167</v>
      </c>
      <c r="Z60">
        <v>25228</v>
      </c>
      <c r="AA60">
        <v>9053</v>
      </c>
      <c r="AB60">
        <v>25884</v>
      </c>
      <c r="AC60">
        <v>11905</v>
      </c>
      <c r="AD60">
        <v>17821</v>
      </c>
      <c r="AE60">
        <v>3479</v>
      </c>
    </row>
    <row r="61" spans="1:31" x14ac:dyDescent="0.25">
      <c r="A61" s="2">
        <v>0.57986111111111116</v>
      </c>
      <c r="B61">
        <v>9061</v>
      </c>
      <c r="C61">
        <v>41172</v>
      </c>
      <c r="D61">
        <v>65179</v>
      </c>
      <c r="E61">
        <v>147985</v>
      </c>
      <c r="F61">
        <v>170153</v>
      </c>
      <c r="G61">
        <v>216900</v>
      </c>
      <c r="H61">
        <v>123836</v>
      </c>
      <c r="I61">
        <v>258077</v>
      </c>
      <c r="J61">
        <v>109657</v>
      </c>
      <c r="K61">
        <v>161338</v>
      </c>
      <c r="L61">
        <v>87951</v>
      </c>
      <c r="M61">
        <v>175148</v>
      </c>
      <c r="N61">
        <v>89081</v>
      </c>
      <c r="O61">
        <v>154374</v>
      </c>
      <c r="P61">
        <v>53365</v>
      </c>
      <c r="Q61">
        <v>105849</v>
      </c>
      <c r="R61">
        <v>308539</v>
      </c>
      <c r="S61">
        <v>280834</v>
      </c>
      <c r="T61">
        <v>434577</v>
      </c>
      <c r="U61">
        <v>211102</v>
      </c>
      <c r="V61">
        <v>142982</v>
      </c>
      <c r="W61">
        <v>43108</v>
      </c>
      <c r="X61">
        <v>70773</v>
      </c>
      <c r="Y61">
        <v>20268</v>
      </c>
      <c r="Z61">
        <v>25416</v>
      </c>
      <c r="AA61">
        <v>9026</v>
      </c>
      <c r="AB61">
        <v>25836</v>
      </c>
      <c r="AC61">
        <v>11863</v>
      </c>
      <c r="AD61">
        <v>17807</v>
      </c>
      <c r="AE61">
        <v>3477</v>
      </c>
    </row>
    <row r="62" spans="1:31" x14ac:dyDescent="0.25">
      <c r="A62" s="2">
        <v>0.58194444444444449</v>
      </c>
      <c r="B62">
        <v>7745</v>
      </c>
      <c r="C62">
        <v>36216</v>
      </c>
      <c r="D62">
        <v>59701</v>
      </c>
      <c r="E62">
        <v>131655</v>
      </c>
      <c r="F62">
        <v>144313</v>
      </c>
      <c r="G62">
        <v>206492</v>
      </c>
      <c r="H62">
        <v>114489</v>
      </c>
      <c r="I62">
        <v>249761</v>
      </c>
      <c r="J62">
        <v>108795</v>
      </c>
      <c r="K62">
        <v>161029</v>
      </c>
      <c r="L62">
        <v>85849</v>
      </c>
      <c r="M62">
        <v>176131</v>
      </c>
      <c r="N62">
        <v>89229</v>
      </c>
      <c r="O62">
        <v>153028</v>
      </c>
      <c r="P62">
        <v>54087</v>
      </c>
      <c r="Q62">
        <v>103012</v>
      </c>
      <c r="R62">
        <v>300802</v>
      </c>
      <c r="S62">
        <v>271112</v>
      </c>
      <c r="T62">
        <v>427782</v>
      </c>
      <c r="U62">
        <v>220279</v>
      </c>
      <c r="V62">
        <v>151936</v>
      </c>
      <c r="W62">
        <v>43573</v>
      </c>
      <c r="X62">
        <v>71236</v>
      </c>
      <c r="Y62">
        <v>21158</v>
      </c>
      <c r="Z62">
        <v>26301</v>
      </c>
      <c r="AA62">
        <v>9132</v>
      </c>
      <c r="AB62">
        <v>25801</v>
      </c>
      <c r="AC62">
        <v>11693</v>
      </c>
      <c r="AD62">
        <v>17747</v>
      </c>
      <c r="AE62">
        <v>3480</v>
      </c>
    </row>
    <row r="63" spans="1:31" x14ac:dyDescent="0.25">
      <c r="A63" s="2">
        <v>0.58402777777777781</v>
      </c>
      <c r="B63">
        <v>7831</v>
      </c>
      <c r="C63">
        <v>34330</v>
      </c>
      <c r="D63">
        <v>57479</v>
      </c>
      <c r="E63">
        <v>123733</v>
      </c>
      <c r="F63">
        <v>127894</v>
      </c>
      <c r="G63">
        <v>200964</v>
      </c>
      <c r="H63">
        <v>109423</v>
      </c>
      <c r="I63">
        <v>245762</v>
      </c>
      <c r="J63">
        <v>108498</v>
      </c>
      <c r="K63">
        <v>158676</v>
      </c>
      <c r="L63">
        <v>86165</v>
      </c>
      <c r="M63">
        <v>174621</v>
      </c>
      <c r="N63">
        <v>89309</v>
      </c>
      <c r="O63">
        <v>154775</v>
      </c>
      <c r="P63">
        <v>53185</v>
      </c>
      <c r="Q63">
        <v>102399</v>
      </c>
      <c r="R63">
        <v>305765</v>
      </c>
      <c r="S63">
        <v>273204</v>
      </c>
      <c r="T63">
        <v>432902</v>
      </c>
      <c r="U63">
        <v>231430</v>
      </c>
      <c r="V63">
        <v>170803</v>
      </c>
      <c r="W63">
        <v>51067</v>
      </c>
      <c r="X63">
        <v>75556</v>
      </c>
      <c r="Y63">
        <v>21723</v>
      </c>
      <c r="Z63">
        <v>27804</v>
      </c>
      <c r="AA63">
        <v>9257</v>
      </c>
      <c r="AB63">
        <v>26319</v>
      </c>
      <c r="AC63">
        <v>11716</v>
      </c>
      <c r="AD63">
        <v>17620</v>
      </c>
      <c r="AE63">
        <v>3472</v>
      </c>
    </row>
    <row r="64" spans="1:31" x14ac:dyDescent="0.25">
      <c r="A64" s="2">
        <v>0.58611111111111114</v>
      </c>
      <c r="B64">
        <v>7128</v>
      </c>
      <c r="C64">
        <v>30292</v>
      </c>
      <c r="D64">
        <v>47143</v>
      </c>
      <c r="E64">
        <v>99007</v>
      </c>
      <c r="F64">
        <v>96596</v>
      </c>
      <c r="G64">
        <v>164013</v>
      </c>
      <c r="H64">
        <v>99244</v>
      </c>
      <c r="I64">
        <v>216089</v>
      </c>
      <c r="J64">
        <v>97691</v>
      </c>
      <c r="K64">
        <v>145312</v>
      </c>
      <c r="L64">
        <v>75723</v>
      </c>
      <c r="M64">
        <v>168307</v>
      </c>
      <c r="N64">
        <v>77471</v>
      </c>
      <c r="O64">
        <v>145524</v>
      </c>
      <c r="P64">
        <v>51022</v>
      </c>
      <c r="Q64">
        <v>98513</v>
      </c>
      <c r="R64">
        <v>297259</v>
      </c>
      <c r="S64">
        <v>257838</v>
      </c>
      <c r="T64">
        <v>422476</v>
      </c>
      <c r="U64">
        <v>220219</v>
      </c>
      <c r="V64">
        <v>192556</v>
      </c>
      <c r="W64">
        <v>61175</v>
      </c>
      <c r="X64">
        <v>87339</v>
      </c>
      <c r="Y64">
        <v>23804</v>
      </c>
      <c r="Z64">
        <v>31031</v>
      </c>
      <c r="AA64">
        <v>9544</v>
      </c>
      <c r="AB64">
        <v>27626</v>
      </c>
      <c r="AC64">
        <v>11714</v>
      </c>
      <c r="AD64">
        <v>17645</v>
      </c>
      <c r="AE64">
        <v>3468</v>
      </c>
    </row>
    <row r="65" spans="1:31" x14ac:dyDescent="0.25">
      <c r="A65" s="2">
        <v>0.58888888888888891</v>
      </c>
      <c r="B65">
        <v>6710</v>
      </c>
      <c r="C65">
        <v>30244</v>
      </c>
      <c r="D65">
        <v>45534</v>
      </c>
      <c r="E65">
        <v>85640</v>
      </c>
      <c r="F65">
        <v>87124</v>
      </c>
      <c r="G65">
        <v>150426</v>
      </c>
      <c r="H65">
        <v>102824</v>
      </c>
      <c r="I65">
        <v>222745</v>
      </c>
      <c r="J65">
        <v>102633</v>
      </c>
      <c r="K65">
        <v>158226</v>
      </c>
      <c r="L65">
        <v>75807</v>
      </c>
      <c r="M65">
        <v>163524</v>
      </c>
      <c r="N65">
        <v>79374</v>
      </c>
      <c r="O65">
        <v>145571</v>
      </c>
      <c r="P65">
        <v>54669</v>
      </c>
      <c r="Q65">
        <v>96957</v>
      </c>
      <c r="R65">
        <v>294567</v>
      </c>
      <c r="S65">
        <v>255146</v>
      </c>
      <c r="T65">
        <v>423782</v>
      </c>
      <c r="U65">
        <v>217069</v>
      </c>
      <c r="V65">
        <v>213220</v>
      </c>
      <c r="W65">
        <v>79833</v>
      </c>
      <c r="X65">
        <v>96805</v>
      </c>
      <c r="Y65">
        <v>26548</v>
      </c>
      <c r="Z65">
        <v>30088</v>
      </c>
      <c r="AA65">
        <v>9905</v>
      </c>
      <c r="AB65">
        <v>28601</v>
      </c>
      <c r="AC65">
        <v>11850</v>
      </c>
      <c r="AD65">
        <v>17845</v>
      </c>
      <c r="AE65">
        <v>3527</v>
      </c>
    </row>
    <row r="66" spans="1:31" x14ac:dyDescent="0.25">
      <c r="A66" s="2">
        <v>0.59097222222222223</v>
      </c>
      <c r="B66">
        <v>6835</v>
      </c>
      <c r="C66">
        <v>30324</v>
      </c>
      <c r="D66">
        <v>44909</v>
      </c>
      <c r="E66">
        <v>81359</v>
      </c>
      <c r="F66">
        <v>83760</v>
      </c>
      <c r="G66">
        <v>158274</v>
      </c>
      <c r="H66">
        <v>113334</v>
      </c>
      <c r="I66">
        <v>234551</v>
      </c>
      <c r="J66">
        <v>110870</v>
      </c>
      <c r="K66">
        <v>164048</v>
      </c>
      <c r="L66">
        <v>78547</v>
      </c>
      <c r="M66">
        <v>164871</v>
      </c>
      <c r="N66">
        <v>80000</v>
      </c>
      <c r="O66">
        <v>145763</v>
      </c>
      <c r="P66">
        <v>55323</v>
      </c>
      <c r="Q66">
        <v>95051</v>
      </c>
      <c r="R66">
        <v>292385</v>
      </c>
      <c r="S66">
        <v>253346</v>
      </c>
      <c r="T66">
        <v>423522</v>
      </c>
      <c r="U66">
        <v>214115</v>
      </c>
      <c r="V66">
        <v>220537</v>
      </c>
      <c r="W66">
        <v>84545</v>
      </c>
      <c r="X66">
        <v>98550</v>
      </c>
      <c r="Y66">
        <v>26577</v>
      </c>
      <c r="Z66">
        <v>30555</v>
      </c>
      <c r="AA66">
        <v>9836</v>
      </c>
      <c r="AB66">
        <v>27488</v>
      </c>
      <c r="AC66">
        <v>11819</v>
      </c>
      <c r="AD66">
        <v>17485</v>
      </c>
      <c r="AE66">
        <v>3526</v>
      </c>
    </row>
    <row r="67" spans="1:31" x14ac:dyDescent="0.25">
      <c r="A67" s="2">
        <v>0.59305555555555556</v>
      </c>
      <c r="B67">
        <v>6713</v>
      </c>
      <c r="C67">
        <v>30346</v>
      </c>
      <c r="D67">
        <v>45228</v>
      </c>
      <c r="E67">
        <v>81728</v>
      </c>
      <c r="F67">
        <v>84097</v>
      </c>
      <c r="G67">
        <v>160789</v>
      </c>
      <c r="H67">
        <v>118166</v>
      </c>
      <c r="I67">
        <v>235396</v>
      </c>
      <c r="J67">
        <v>112386</v>
      </c>
      <c r="K67">
        <v>164357</v>
      </c>
      <c r="L67">
        <v>78626</v>
      </c>
      <c r="M67">
        <v>165351</v>
      </c>
      <c r="N67">
        <v>79826</v>
      </c>
      <c r="O67">
        <v>145162</v>
      </c>
      <c r="P67">
        <v>52887</v>
      </c>
      <c r="Q67">
        <v>94142</v>
      </c>
      <c r="R67">
        <v>290545</v>
      </c>
      <c r="S67">
        <v>253480</v>
      </c>
      <c r="T67">
        <v>425331</v>
      </c>
      <c r="U67">
        <v>217027</v>
      </c>
      <c r="V67">
        <v>224205</v>
      </c>
      <c r="W67">
        <v>85086</v>
      </c>
      <c r="X67">
        <v>98642</v>
      </c>
      <c r="Y67">
        <v>26971</v>
      </c>
      <c r="Z67">
        <v>30478</v>
      </c>
      <c r="AA67">
        <v>9766</v>
      </c>
      <c r="AB67">
        <v>27417</v>
      </c>
      <c r="AC67">
        <v>11826</v>
      </c>
      <c r="AD67">
        <v>17432</v>
      </c>
      <c r="AE67">
        <v>3515</v>
      </c>
    </row>
    <row r="68" spans="1:31" x14ac:dyDescent="0.25">
      <c r="A68" s="2">
        <v>0.59513888888888888</v>
      </c>
      <c r="B68">
        <v>6603</v>
      </c>
      <c r="C68">
        <v>30089</v>
      </c>
      <c r="D68">
        <v>43878</v>
      </c>
      <c r="E68">
        <v>81583</v>
      </c>
      <c r="F68">
        <v>83117</v>
      </c>
      <c r="G68">
        <v>172470</v>
      </c>
      <c r="H68">
        <v>129228</v>
      </c>
      <c r="I68">
        <v>240076</v>
      </c>
      <c r="J68">
        <v>115811</v>
      </c>
      <c r="K68">
        <v>165803</v>
      </c>
      <c r="L68">
        <v>80532</v>
      </c>
      <c r="M68">
        <v>169666</v>
      </c>
      <c r="N68">
        <v>79636</v>
      </c>
      <c r="O68">
        <v>146396</v>
      </c>
      <c r="P68">
        <v>52762</v>
      </c>
      <c r="Q68">
        <v>93254</v>
      </c>
      <c r="R68">
        <v>289830</v>
      </c>
      <c r="S68">
        <v>251796</v>
      </c>
      <c r="T68">
        <v>425618</v>
      </c>
      <c r="U68">
        <v>222898</v>
      </c>
      <c r="V68">
        <v>235749</v>
      </c>
      <c r="W68">
        <v>87691</v>
      </c>
      <c r="X68">
        <v>97974</v>
      </c>
      <c r="Y68">
        <v>27347</v>
      </c>
      <c r="Z68">
        <v>30314</v>
      </c>
      <c r="AA68">
        <v>9722</v>
      </c>
      <c r="AB68">
        <v>27598</v>
      </c>
      <c r="AC68">
        <v>11810</v>
      </c>
      <c r="AD68">
        <v>17438</v>
      </c>
      <c r="AE68">
        <v>3523</v>
      </c>
    </row>
    <row r="69" spans="1:31" x14ac:dyDescent="0.25">
      <c r="A69" s="2">
        <v>0.59722222222222221</v>
      </c>
      <c r="B69">
        <v>6624</v>
      </c>
      <c r="C69">
        <v>29808</v>
      </c>
      <c r="D69">
        <v>41328</v>
      </c>
      <c r="E69">
        <v>81522</v>
      </c>
      <c r="F69">
        <v>83046</v>
      </c>
      <c r="G69">
        <v>178828</v>
      </c>
      <c r="H69">
        <v>131868</v>
      </c>
      <c r="I69">
        <v>236636</v>
      </c>
      <c r="J69">
        <v>125417</v>
      </c>
      <c r="K69">
        <v>165940</v>
      </c>
      <c r="L69">
        <v>81955</v>
      </c>
      <c r="M69">
        <v>170660</v>
      </c>
      <c r="N69">
        <v>79855</v>
      </c>
      <c r="O69">
        <v>148614</v>
      </c>
      <c r="P69">
        <v>53585</v>
      </c>
      <c r="Q69">
        <v>95059</v>
      </c>
      <c r="R69">
        <v>292387</v>
      </c>
      <c r="S69">
        <v>251806</v>
      </c>
      <c r="T69">
        <v>426269</v>
      </c>
      <c r="U69">
        <v>222801</v>
      </c>
      <c r="V69">
        <v>238902</v>
      </c>
      <c r="W69">
        <v>89082</v>
      </c>
      <c r="X69">
        <v>98349</v>
      </c>
      <c r="Y69">
        <v>27559</v>
      </c>
      <c r="Z69">
        <v>30471</v>
      </c>
      <c r="AA69">
        <v>9812</v>
      </c>
      <c r="AB69">
        <v>27594</v>
      </c>
      <c r="AC69">
        <v>11830</v>
      </c>
      <c r="AD69">
        <v>17419</v>
      </c>
      <c r="AE69">
        <v>3518</v>
      </c>
    </row>
    <row r="70" spans="1:31" x14ac:dyDescent="0.25">
      <c r="A70" s="2">
        <v>0.6</v>
      </c>
      <c r="B70">
        <v>6418</v>
      </c>
      <c r="C70">
        <v>29603</v>
      </c>
      <c r="D70">
        <v>40574</v>
      </c>
      <c r="E70">
        <v>81795</v>
      </c>
      <c r="F70">
        <v>82503</v>
      </c>
      <c r="G70">
        <v>181209</v>
      </c>
      <c r="H70">
        <v>135122</v>
      </c>
      <c r="I70">
        <v>238213</v>
      </c>
      <c r="J70">
        <v>126253</v>
      </c>
      <c r="K70">
        <v>166487</v>
      </c>
      <c r="L70">
        <v>81859</v>
      </c>
      <c r="M70">
        <v>169401</v>
      </c>
      <c r="N70">
        <v>79283</v>
      </c>
      <c r="O70">
        <v>149734</v>
      </c>
      <c r="P70">
        <v>52671</v>
      </c>
      <c r="Q70">
        <v>94924</v>
      </c>
      <c r="R70">
        <v>289945</v>
      </c>
      <c r="S70">
        <v>246267</v>
      </c>
      <c r="T70">
        <v>426043</v>
      </c>
      <c r="U70">
        <v>222970</v>
      </c>
      <c r="V70">
        <v>241308</v>
      </c>
      <c r="W70">
        <v>89925</v>
      </c>
      <c r="X70">
        <v>97844</v>
      </c>
      <c r="Y70">
        <v>27544</v>
      </c>
      <c r="Z70">
        <v>30424</v>
      </c>
      <c r="AA70">
        <v>9781</v>
      </c>
      <c r="AB70">
        <v>27854</v>
      </c>
      <c r="AC70">
        <v>11787</v>
      </c>
      <c r="AD70">
        <v>17425</v>
      </c>
      <c r="AE70">
        <v>3524</v>
      </c>
    </row>
    <row r="71" spans="1:31" x14ac:dyDescent="0.25">
      <c r="A71" s="2">
        <v>0.6020833333333333</v>
      </c>
      <c r="B71">
        <v>6353</v>
      </c>
      <c r="C71">
        <v>29232</v>
      </c>
      <c r="D71">
        <v>40306</v>
      </c>
      <c r="E71">
        <v>81106</v>
      </c>
      <c r="F71">
        <v>83195</v>
      </c>
      <c r="G71">
        <v>182316</v>
      </c>
      <c r="H71">
        <v>137744</v>
      </c>
      <c r="I71">
        <v>238031</v>
      </c>
      <c r="J71">
        <v>126271</v>
      </c>
      <c r="K71">
        <v>169313</v>
      </c>
      <c r="L71">
        <v>83224</v>
      </c>
      <c r="M71">
        <v>170515</v>
      </c>
      <c r="N71">
        <v>78885</v>
      </c>
      <c r="O71">
        <v>149845</v>
      </c>
      <c r="P71">
        <v>52304</v>
      </c>
      <c r="Q71">
        <v>92821</v>
      </c>
      <c r="R71">
        <v>283199</v>
      </c>
      <c r="S71">
        <v>242990</v>
      </c>
      <c r="T71">
        <v>423428</v>
      </c>
      <c r="U71">
        <v>221515</v>
      </c>
      <c r="V71">
        <v>238842</v>
      </c>
      <c r="W71">
        <v>88983</v>
      </c>
      <c r="X71">
        <v>98614</v>
      </c>
      <c r="Y71">
        <v>27292</v>
      </c>
      <c r="Z71">
        <v>31238</v>
      </c>
      <c r="AA71">
        <v>9882</v>
      </c>
      <c r="AB71">
        <v>27855</v>
      </c>
      <c r="AC71">
        <v>11789</v>
      </c>
      <c r="AD71">
        <v>17352</v>
      </c>
      <c r="AE71">
        <v>3533</v>
      </c>
    </row>
    <row r="72" spans="1:31" x14ac:dyDescent="0.25">
      <c r="A72" s="2">
        <v>0.60416666666666663</v>
      </c>
      <c r="B72">
        <v>6231</v>
      </c>
      <c r="C72">
        <v>28449</v>
      </c>
      <c r="D72">
        <v>39036</v>
      </c>
      <c r="E72">
        <v>79980</v>
      </c>
      <c r="F72">
        <v>83599</v>
      </c>
      <c r="G72">
        <v>179621</v>
      </c>
      <c r="H72">
        <v>137618</v>
      </c>
      <c r="I72">
        <v>237499</v>
      </c>
      <c r="J72">
        <v>123588</v>
      </c>
      <c r="K72">
        <v>171129</v>
      </c>
      <c r="L72">
        <v>84653</v>
      </c>
      <c r="M72">
        <v>167429</v>
      </c>
      <c r="N72">
        <v>79220</v>
      </c>
      <c r="O72">
        <v>152077</v>
      </c>
      <c r="P72">
        <v>52685</v>
      </c>
      <c r="Q72">
        <v>91427</v>
      </c>
      <c r="R72">
        <v>279600</v>
      </c>
      <c r="S72">
        <v>238145</v>
      </c>
      <c r="T72">
        <v>420577</v>
      </c>
      <c r="U72">
        <v>223983</v>
      </c>
      <c r="V72">
        <v>239824</v>
      </c>
      <c r="W72">
        <v>88986</v>
      </c>
      <c r="X72">
        <v>100812</v>
      </c>
      <c r="Y72">
        <v>27229</v>
      </c>
      <c r="Z72">
        <v>31572</v>
      </c>
      <c r="AA72">
        <v>9763</v>
      </c>
      <c r="AB72">
        <v>28065</v>
      </c>
      <c r="AC72">
        <v>11791</v>
      </c>
      <c r="AD72">
        <v>17399</v>
      </c>
      <c r="AE72">
        <v>3555</v>
      </c>
    </row>
    <row r="73" spans="1:31" x14ac:dyDescent="0.25">
      <c r="A73" s="2">
        <v>0.60624999999999996</v>
      </c>
      <c r="B73">
        <v>6079</v>
      </c>
      <c r="C73">
        <v>27673</v>
      </c>
      <c r="D73">
        <v>37111</v>
      </c>
      <c r="E73">
        <v>77600</v>
      </c>
      <c r="F73">
        <v>81600</v>
      </c>
      <c r="G73">
        <v>170692</v>
      </c>
      <c r="H73">
        <v>130913</v>
      </c>
      <c r="I73">
        <v>231896</v>
      </c>
      <c r="J73">
        <v>120338</v>
      </c>
      <c r="K73">
        <v>169502</v>
      </c>
      <c r="L73">
        <v>82667</v>
      </c>
      <c r="M73">
        <v>166863</v>
      </c>
      <c r="N73">
        <v>78630</v>
      </c>
      <c r="O73">
        <v>151122</v>
      </c>
      <c r="P73">
        <v>52802</v>
      </c>
      <c r="Q73">
        <v>89328</v>
      </c>
      <c r="R73">
        <v>277784</v>
      </c>
      <c r="S73">
        <v>233264</v>
      </c>
      <c r="T73">
        <v>411214</v>
      </c>
      <c r="U73">
        <v>226726</v>
      </c>
      <c r="V73">
        <v>236943</v>
      </c>
      <c r="W73">
        <v>93566</v>
      </c>
      <c r="X73">
        <v>101625</v>
      </c>
      <c r="Y73">
        <v>27550</v>
      </c>
      <c r="Z73">
        <v>33644</v>
      </c>
      <c r="AA73">
        <v>9911</v>
      </c>
      <c r="AB73">
        <v>28190</v>
      </c>
      <c r="AC73">
        <v>11813</v>
      </c>
      <c r="AD73">
        <v>17410</v>
      </c>
      <c r="AE73">
        <v>3557</v>
      </c>
    </row>
    <row r="74" spans="1:31" x14ac:dyDescent="0.25">
      <c r="A74" s="2">
        <v>0.60833333333333328</v>
      </c>
      <c r="B74">
        <v>6006</v>
      </c>
      <c r="C74">
        <v>27164</v>
      </c>
      <c r="D74">
        <v>36550</v>
      </c>
      <c r="E74">
        <v>75733</v>
      </c>
      <c r="F74">
        <v>79257</v>
      </c>
      <c r="G74">
        <v>166434</v>
      </c>
      <c r="H74">
        <v>132026</v>
      </c>
      <c r="I74">
        <v>235871</v>
      </c>
      <c r="J74">
        <v>120681</v>
      </c>
      <c r="K74">
        <v>171140</v>
      </c>
      <c r="L74">
        <v>82352</v>
      </c>
      <c r="M74">
        <v>167297</v>
      </c>
      <c r="N74">
        <v>78066</v>
      </c>
      <c r="O74">
        <v>155666</v>
      </c>
      <c r="P74">
        <v>52086</v>
      </c>
      <c r="Q74">
        <v>92213</v>
      </c>
      <c r="R74">
        <v>276257</v>
      </c>
      <c r="S74">
        <v>232363</v>
      </c>
      <c r="T74">
        <v>412215</v>
      </c>
      <c r="U74">
        <v>228581</v>
      </c>
      <c r="V74">
        <v>238249</v>
      </c>
      <c r="W74">
        <v>98884</v>
      </c>
      <c r="X74">
        <v>103289</v>
      </c>
      <c r="Y74">
        <v>27917</v>
      </c>
      <c r="Z74">
        <v>33875</v>
      </c>
      <c r="AA74">
        <v>10014</v>
      </c>
      <c r="AB74">
        <v>28716</v>
      </c>
      <c r="AC74">
        <v>11613</v>
      </c>
      <c r="AD74">
        <v>17017</v>
      </c>
      <c r="AE74">
        <v>3568</v>
      </c>
    </row>
    <row r="75" spans="1:31" x14ac:dyDescent="0.25">
      <c r="A75" s="2">
        <v>0.61111111111111116</v>
      </c>
      <c r="B75">
        <v>6054</v>
      </c>
      <c r="C75">
        <v>27191</v>
      </c>
      <c r="D75">
        <v>36152</v>
      </c>
      <c r="E75">
        <v>75836</v>
      </c>
      <c r="F75">
        <v>78895</v>
      </c>
      <c r="G75">
        <v>164847</v>
      </c>
      <c r="H75">
        <v>133410</v>
      </c>
      <c r="I75">
        <v>237082</v>
      </c>
      <c r="J75">
        <v>122100</v>
      </c>
      <c r="K75">
        <v>173529</v>
      </c>
      <c r="L75">
        <v>84145</v>
      </c>
      <c r="M75">
        <v>176508</v>
      </c>
      <c r="N75">
        <v>80530</v>
      </c>
      <c r="O75">
        <v>157749</v>
      </c>
      <c r="P75">
        <v>52280</v>
      </c>
      <c r="Q75">
        <v>91256</v>
      </c>
      <c r="R75">
        <v>275657</v>
      </c>
      <c r="S75">
        <v>229996</v>
      </c>
      <c r="T75">
        <v>411555</v>
      </c>
      <c r="U75">
        <v>230651</v>
      </c>
      <c r="V75">
        <v>238608</v>
      </c>
      <c r="W75">
        <v>99081</v>
      </c>
      <c r="X75">
        <v>106337</v>
      </c>
      <c r="Y75">
        <v>28324</v>
      </c>
      <c r="Z75">
        <v>33688</v>
      </c>
      <c r="AA75">
        <v>10132</v>
      </c>
      <c r="AB75">
        <v>28673</v>
      </c>
      <c r="AC75">
        <v>11584</v>
      </c>
      <c r="AD75">
        <v>17006</v>
      </c>
      <c r="AE75">
        <v>3559</v>
      </c>
    </row>
    <row r="76" spans="1:31" x14ac:dyDescent="0.25">
      <c r="A76" s="2">
        <v>0.61319444444444449</v>
      </c>
      <c r="B76">
        <v>5997</v>
      </c>
      <c r="C76">
        <v>27025</v>
      </c>
      <c r="D76">
        <v>35961</v>
      </c>
      <c r="E76">
        <v>75368</v>
      </c>
      <c r="F76">
        <v>75685</v>
      </c>
      <c r="G76">
        <v>164724</v>
      </c>
      <c r="H76">
        <v>132804</v>
      </c>
      <c r="I76">
        <v>236826</v>
      </c>
      <c r="J76">
        <v>122577</v>
      </c>
      <c r="K76">
        <v>175983</v>
      </c>
      <c r="L76">
        <v>83891</v>
      </c>
      <c r="M76">
        <v>185581</v>
      </c>
      <c r="N76">
        <v>81362</v>
      </c>
      <c r="O76">
        <v>158188</v>
      </c>
      <c r="P76">
        <v>51915</v>
      </c>
      <c r="Q76">
        <v>90868</v>
      </c>
      <c r="R76">
        <v>275378</v>
      </c>
      <c r="S76">
        <v>229150</v>
      </c>
      <c r="T76">
        <v>410014</v>
      </c>
      <c r="U76">
        <v>231474</v>
      </c>
      <c r="V76">
        <v>240927</v>
      </c>
      <c r="W76">
        <v>102043</v>
      </c>
      <c r="X76">
        <v>107859</v>
      </c>
      <c r="Y76">
        <v>28053</v>
      </c>
      <c r="Z76">
        <v>33795</v>
      </c>
      <c r="AA76">
        <v>10102</v>
      </c>
      <c r="AB76">
        <v>28382</v>
      </c>
      <c r="AC76">
        <v>11574</v>
      </c>
      <c r="AD76">
        <v>16918</v>
      </c>
      <c r="AE76">
        <v>3554</v>
      </c>
    </row>
    <row r="77" spans="1:31" x14ac:dyDescent="0.25">
      <c r="A77" s="2">
        <v>0.61527777777777781</v>
      </c>
      <c r="B77">
        <v>5830</v>
      </c>
      <c r="C77">
        <v>26790</v>
      </c>
      <c r="D77">
        <v>35221</v>
      </c>
      <c r="E77">
        <v>73718</v>
      </c>
      <c r="F77">
        <v>70784</v>
      </c>
      <c r="G77">
        <v>160841</v>
      </c>
      <c r="H77">
        <v>133211</v>
      </c>
      <c r="I77">
        <v>240284</v>
      </c>
      <c r="J77">
        <v>123532</v>
      </c>
      <c r="K77">
        <v>180328</v>
      </c>
      <c r="L77">
        <v>85925</v>
      </c>
      <c r="M77">
        <v>192147</v>
      </c>
      <c r="N77">
        <v>86818</v>
      </c>
      <c r="O77">
        <v>162057</v>
      </c>
      <c r="P77">
        <v>52323</v>
      </c>
      <c r="Q77">
        <v>90803</v>
      </c>
      <c r="R77">
        <v>272485</v>
      </c>
      <c r="S77">
        <v>224073</v>
      </c>
      <c r="T77">
        <v>405308</v>
      </c>
      <c r="U77">
        <v>231310</v>
      </c>
      <c r="V77">
        <v>241123</v>
      </c>
      <c r="W77">
        <v>104918</v>
      </c>
      <c r="X77">
        <v>107844</v>
      </c>
      <c r="Y77">
        <v>27981</v>
      </c>
      <c r="Z77">
        <v>34213</v>
      </c>
      <c r="AA77">
        <v>10029</v>
      </c>
      <c r="AB77">
        <v>28186</v>
      </c>
      <c r="AC77">
        <v>11526</v>
      </c>
      <c r="AD77">
        <v>16889</v>
      </c>
      <c r="AE77">
        <v>3531</v>
      </c>
    </row>
    <row r="78" spans="1:31" x14ac:dyDescent="0.25">
      <c r="A78" s="2">
        <v>0.61736111111111114</v>
      </c>
      <c r="B78">
        <v>5760</v>
      </c>
      <c r="C78">
        <v>26852</v>
      </c>
      <c r="D78">
        <v>34633</v>
      </c>
      <c r="E78">
        <v>73110</v>
      </c>
      <c r="F78">
        <v>70725</v>
      </c>
      <c r="G78">
        <v>157047</v>
      </c>
      <c r="H78">
        <v>131787</v>
      </c>
      <c r="I78">
        <v>240183</v>
      </c>
      <c r="J78">
        <v>124892</v>
      </c>
      <c r="K78">
        <v>179723</v>
      </c>
      <c r="L78">
        <v>87471</v>
      </c>
      <c r="M78">
        <v>193080</v>
      </c>
      <c r="N78">
        <v>87645</v>
      </c>
      <c r="O78">
        <v>162700</v>
      </c>
      <c r="P78">
        <v>51645</v>
      </c>
      <c r="Q78">
        <v>90506</v>
      </c>
      <c r="R78">
        <v>271688</v>
      </c>
      <c r="S78">
        <v>222743</v>
      </c>
      <c r="T78">
        <v>401477</v>
      </c>
      <c r="U78">
        <v>226622</v>
      </c>
      <c r="V78">
        <v>236132</v>
      </c>
      <c r="W78">
        <v>100770</v>
      </c>
      <c r="X78">
        <v>107827</v>
      </c>
      <c r="Y78">
        <v>27621</v>
      </c>
      <c r="Z78">
        <v>34408</v>
      </c>
      <c r="AA78">
        <v>9888</v>
      </c>
      <c r="AB78">
        <v>27719</v>
      </c>
      <c r="AC78">
        <v>11457</v>
      </c>
      <c r="AD78">
        <v>16694</v>
      </c>
      <c r="AE78">
        <v>3501</v>
      </c>
    </row>
    <row r="79" spans="1:31" x14ac:dyDescent="0.25">
      <c r="A79" s="2">
        <v>0.62013888888888891</v>
      </c>
      <c r="B79">
        <v>5697</v>
      </c>
      <c r="C79">
        <v>26710</v>
      </c>
      <c r="D79">
        <v>34410</v>
      </c>
      <c r="E79">
        <v>72726</v>
      </c>
      <c r="F79">
        <v>69548</v>
      </c>
      <c r="G79">
        <v>156565</v>
      </c>
      <c r="H79">
        <v>131332</v>
      </c>
      <c r="I79">
        <v>236395</v>
      </c>
      <c r="J79">
        <v>123620</v>
      </c>
      <c r="K79">
        <v>175534</v>
      </c>
      <c r="L79">
        <v>87834</v>
      </c>
      <c r="M79">
        <v>189930</v>
      </c>
      <c r="N79">
        <v>89042</v>
      </c>
      <c r="O79">
        <v>163726</v>
      </c>
      <c r="P79">
        <v>52251</v>
      </c>
      <c r="Q79">
        <v>89797</v>
      </c>
      <c r="R79">
        <v>267171</v>
      </c>
      <c r="S79">
        <v>217741</v>
      </c>
      <c r="T79">
        <v>391832</v>
      </c>
      <c r="U79">
        <v>212256</v>
      </c>
      <c r="V79">
        <v>223510</v>
      </c>
      <c r="W79">
        <v>98074</v>
      </c>
      <c r="X79">
        <v>105310</v>
      </c>
      <c r="Y79">
        <v>27446</v>
      </c>
      <c r="Z79">
        <v>33526</v>
      </c>
      <c r="AA79">
        <v>9839</v>
      </c>
      <c r="AB79">
        <v>27152</v>
      </c>
      <c r="AC79">
        <v>11356</v>
      </c>
      <c r="AD79">
        <v>16597</v>
      </c>
      <c r="AE79">
        <v>3482</v>
      </c>
    </row>
    <row r="80" spans="1:31" x14ac:dyDescent="0.25">
      <c r="A80" s="2">
        <v>0.62222222222222223</v>
      </c>
      <c r="B80">
        <v>5718</v>
      </c>
      <c r="C80">
        <v>26592</v>
      </c>
      <c r="D80">
        <v>33895</v>
      </c>
      <c r="E80">
        <v>72131</v>
      </c>
      <c r="F80">
        <v>68874</v>
      </c>
      <c r="G80">
        <v>155291</v>
      </c>
      <c r="H80">
        <v>130106</v>
      </c>
      <c r="I80">
        <v>233214</v>
      </c>
      <c r="J80">
        <v>121247</v>
      </c>
      <c r="K80">
        <v>174791</v>
      </c>
      <c r="L80">
        <v>87668</v>
      </c>
      <c r="M80">
        <v>185533</v>
      </c>
      <c r="N80">
        <v>88875</v>
      </c>
      <c r="O80">
        <v>165037</v>
      </c>
      <c r="P80">
        <v>52406</v>
      </c>
      <c r="Q80">
        <v>89934</v>
      </c>
      <c r="R80">
        <v>265943</v>
      </c>
      <c r="S80">
        <v>216844</v>
      </c>
      <c r="T80">
        <v>388700</v>
      </c>
      <c r="U80">
        <v>207442</v>
      </c>
      <c r="V80">
        <v>218521</v>
      </c>
      <c r="W80">
        <v>97172</v>
      </c>
      <c r="X80">
        <v>104222</v>
      </c>
      <c r="Y80">
        <v>27297</v>
      </c>
      <c r="Z80">
        <v>33557</v>
      </c>
      <c r="AA80">
        <v>9831</v>
      </c>
      <c r="AB80">
        <v>26628</v>
      </c>
      <c r="AC80">
        <v>11312</v>
      </c>
      <c r="AD80">
        <v>16431</v>
      </c>
      <c r="AE80">
        <v>3435</v>
      </c>
    </row>
    <row r="81" spans="1:31" x14ac:dyDescent="0.25">
      <c r="A81" s="2">
        <v>0.62430555555555556</v>
      </c>
      <c r="B81">
        <v>5681</v>
      </c>
      <c r="C81">
        <v>26559</v>
      </c>
      <c r="D81">
        <v>33305</v>
      </c>
      <c r="E81">
        <v>71356</v>
      </c>
      <c r="F81">
        <v>66605</v>
      </c>
      <c r="G81">
        <v>154060</v>
      </c>
      <c r="H81">
        <v>130391</v>
      </c>
      <c r="I81">
        <v>227330</v>
      </c>
      <c r="J81">
        <v>119979</v>
      </c>
      <c r="K81">
        <v>171905</v>
      </c>
      <c r="L81">
        <v>87301</v>
      </c>
      <c r="M81">
        <v>184164</v>
      </c>
      <c r="N81">
        <v>88366</v>
      </c>
      <c r="O81">
        <v>164527</v>
      </c>
      <c r="P81">
        <v>51698</v>
      </c>
      <c r="Q81">
        <v>89755</v>
      </c>
      <c r="R81">
        <v>259824</v>
      </c>
      <c r="S81">
        <v>214989</v>
      </c>
      <c r="T81">
        <v>385289</v>
      </c>
      <c r="U81">
        <v>202204</v>
      </c>
      <c r="V81">
        <v>215409</v>
      </c>
      <c r="W81">
        <v>95650</v>
      </c>
      <c r="X81">
        <v>103351</v>
      </c>
      <c r="Y81">
        <v>26890</v>
      </c>
      <c r="Z81">
        <v>33534</v>
      </c>
      <c r="AA81">
        <v>9772</v>
      </c>
      <c r="AB81">
        <v>26451</v>
      </c>
      <c r="AC81">
        <v>10024</v>
      </c>
      <c r="AD81">
        <v>16395</v>
      </c>
      <c r="AE81">
        <v>3402</v>
      </c>
    </row>
    <row r="82" spans="1:31" x14ac:dyDescent="0.25">
      <c r="A82" s="2">
        <v>0.62638888888888888</v>
      </c>
      <c r="B82">
        <v>5625</v>
      </c>
      <c r="C82">
        <v>26587</v>
      </c>
      <c r="D82">
        <v>32872</v>
      </c>
      <c r="E82">
        <v>69057</v>
      </c>
      <c r="F82">
        <v>64743</v>
      </c>
      <c r="G82">
        <v>154560</v>
      </c>
      <c r="H82">
        <v>129179</v>
      </c>
      <c r="I82">
        <v>221171</v>
      </c>
      <c r="J82">
        <v>118553</v>
      </c>
      <c r="K82">
        <v>170094</v>
      </c>
      <c r="L82">
        <v>88136</v>
      </c>
      <c r="M82">
        <v>182410</v>
      </c>
      <c r="N82">
        <v>87936</v>
      </c>
      <c r="O82">
        <v>164532</v>
      </c>
      <c r="P82">
        <v>53289</v>
      </c>
      <c r="Q82">
        <v>89880</v>
      </c>
      <c r="R82">
        <v>257422</v>
      </c>
      <c r="S82">
        <v>212498</v>
      </c>
      <c r="T82">
        <v>362158</v>
      </c>
      <c r="U82">
        <v>199533</v>
      </c>
      <c r="V82">
        <v>217463</v>
      </c>
      <c r="W82">
        <v>97067</v>
      </c>
      <c r="X82">
        <v>102818</v>
      </c>
      <c r="Y82">
        <v>25995</v>
      </c>
      <c r="Z82">
        <v>32801</v>
      </c>
      <c r="AA82">
        <v>9667</v>
      </c>
      <c r="AB82">
        <v>26237</v>
      </c>
      <c r="AC82">
        <v>8591</v>
      </c>
      <c r="AD82">
        <v>16505</v>
      </c>
      <c r="AE82">
        <v>3382</v>
      </c>
    </row>
    <row r="83" spans="1:31" x14ac:dyDescent="0.25">
      <c r="A83" s="2">
        <v>0.62847222222222221</v>
      </c>
      <c r="B83">
        <v>5497</v>
      </c>
      <c r="C83">
        <v>26398</v>
      </c>
      <c r="D83">
        <v>31947</v>
      </c>
      <c r="E83">
        <v>67690</v>
      </c>
      <c r="F83">
        <v>61967</v>
      </c>
      <c r="G83">
        <v>155096</v>
      </c>
      <c r="H83">
        <v>126802</v>
      </c>
      <c r="I83">
        <v>211310</v>
      </c>
      <c r="J83">
        <v>117176</v>
      </c>
      <c r="K83">
        <v>167587</v>
      </c>
      <c r="L83">
        <v>86897</v>
      </c>
      <c r="M83">
        <v>184192</v>
      </c>
      <c r="N83">
        <v>83804</v>
      </c>
      <c r="O83">
        <v>163918</v>
      </c>
      <c r="P83">
        <v>52602</v>
      </c>
      <c r="Q83">
        <v>89963</v>
      </c>
      <c r="R83">
        <v>255730</v>
      </c>
      <c r="S83">
        <v>207659</v>
      </c>
      <c r="T83">
        <v>352173</v>
      </c>
      <c r="U83">
        <v>195110</v>
      </c>
      <c r="V83">
        <v>215674</v>
      </c>
      <c r="W83">
        <v>93267</v>
      </c>
      <c r="X83">
        <v>97756</v>
      </c>
      <c r="Y83">
        <v>25732</v>
      </c>
      <c r="Z83">
        <v>29967</v>
      </c>
      <c r="AA83">
        <v>9232</v>
      </c>
      <c r="AB83">
        <v>27664</v>
      </c>
      <c r="AC83">
        <v>8481</v>
      </c>
      <c r="AD83">
        <v>16470</v>
      </c>
      <c r="AE83">
        <v>3374</v>
      </c>
    </row>
    <row r="84" spans="1:31" x14ac:dyDescent="0.25">
      <c r="A84" s="2">
        <v>0.63124999999999998</v>
      </c>
      <c r="B84">
        <v>5569</v>
      </c>
      <c r="C84">
        <v>26019</v>
      </c>
      <c r="D84">
        <v>31591</v>
      </c>
      <c r="E84">
        <v>66813</v>
      </c>
      <c r="F84">
        <v>61649</v>
      </c>
      <c r="G84">
        <v>152327</v>
      </c>
      <c r="H84">
        <v>125952</v>
      </c>
      <c r="I84">
        <v>207651</v>
      </c>
      <c r="J84">
        <v>113562</v>
      </c>
      <c r="K84">
        <v>167928</v>
      </c>
      <c r="L84">
        <v>85175</v>
      </c>
      <c r="M84">
        <v>183544</v>
      </c>
      <c r="N84">
        <v>83493</v>
      </c>
      <c r="O84">
        <v>162777</v>
      </c>
      <c r="P84">
        <v>51408</v>
      </c>
      <c r="Q84">
        <v>83034</v>
      </c>
      <c r="R84">
        <v>252299</v>
      </c>
      <c r="S84">
        <v>204481</v>
      </c>
      <c r="T84">
        <v>343892</v>
      </c>
      <c r="U84">
        <v>187351</v>
      </c>
      <c r="V84">
        <v>206798</v>
      </c>
      <c r="W84">
        <v>85925</v>
      </c>
      <c r="X84">
        <v>95330</v>
      </c>
      <c r="Y84">
        <v>25002</v>
      </c>
      <c r="Z84">
        <v>26884</v>
      </c>
      <c r="AA84">
        <v>9100</v>
      </c>
      <c r="AB84">
        <v>26702</v>
      </c>
      <c r="AC84">
        <v>8427</v>
      </c>
      <c r="AD84">
        <v>16391</v>
      </c>
      <c r="AE84">
        <v>3365</v>
      </c>
    </row>
    <row r="85" spans="1:31" x14ac:dyDescent="0.25">
      <c r="A85" s="2">
        <v>0.6333333333333333</v>
      </c>
      <c r="B85">
        <v>5560</v>
      </c>
      <c r="C85">
        <v>25290</v>
      </c>
      <c r="D85">
        <v>30642</v>
      </c>
      <c r="E85">
        <v>65057</v>
      </c>
      <c r="F85">
        <v>56878</v>
      </c>
      <c r="G85">
        <v>152482</v>
      </c>
      <c r="H85">
        <v>126372</v>
      </c>
      <c r="I85">
        <v>209395</v>
      </c>
      <c r="J85">
        <v>108811</v>
      </c>
      <c r="K85">
        <v>166576</v>
      </c>
      <c r="L85">
        <v>85402</v>
      </c>
      <c r="M85">
        <v>183992</v>
      </c>
      <c r="N85">
        <v>80824</v>
      </c>
      <c r="O85">
        <v>166248</v>
      </c>
      <c r="P85">
        <v>52104</v>
      </c>
      <c r="Q85">
        <v>78723</v>
      </c>
      <c r="R85">
        <v>246636</v>
      </c>
      <c r="S85">
        <v>195130</v>
      </c>
      <c r="T85">
        <v>332686</v>
      </c>
      <c r="U85">
        <v>177671</v>
      </c>
      <c r="V85">
        <v>201857</v>
      </c>
      <c r="W85">
        <v>82017</v>
      </c>
      <c r="X85">
        <v>90055</v>
      </c>
      <c r="Y85">
        <v>24531</v>
      </c>
      <c r="Z85">
        <v>26491</v>
      </c>
      <c r="AA85">
        <v>8983</v>
      </c>
      <c r="AB85">
        <v>26930</v>
      </c>
      <c r="AC85">
        <v>8244</v>
      </c>
      <c r="AD85">
        <v>16405</v>
      </c>
      <c r="AE85">
        <v>3385</v>
      </c>
    </row>
    <row r="86" spans="1:31" x14ac:dyDescent="0.25">
      <c r="A86" s="2">
        <v>0.63541666666666663</v>
      </c>
      <c r="B86">
        <v>5482</v>
      </c>
      <c r="C86">
        <v>23914</v>
      </c>
      <c r="D86">
        <v>29781</v>
      </c>
      <c r="E86">
        <v>61646</v>
      </c>
      <c r="F86">
        <v>51831</v>
      </c>
      <c r="G86">
        <v>151836</v>
      </c>
      <c r="H86">
        <v>121987</v>
      </c>
      <c r="I86">
        <v>209624</v>
      </c>
      <c r="J86">
        <v>106038</v>
      </c>
      <c r="K86">
        <v>163343</v>
      </c>
      <c r="L86">
        <v>86884</v>
      </c>
      <c r="M86">
        <v>183028</v>
      </c>
      <c r="N86">
        <v>81172</v>
      </c>
      <c r="O86">
        <v>170400</v>
      </c>
      <c r="P86">
        <v>51341</v>
      </c>
      <c r="Q86">
        <v>78592</v>
      </c>
      <c r="R86">
        <v>242882</v>
      </c>
      <c r="S86">
        <v>189169</v>
      </c>
      <c r="T86">
        <v>319439</v>
      </c>
      <c r="U86">
        <v>170147</v>
      </c>
      <c r="V86">
        <v>201450</v>
      </c>
      <c r="W86">
        <v>80918</v>
      </c>
      <c r="X86">
        <v>87312</v>
      </c>
      <c r="Y86">
        <v>24110</v>
      </c>
      <c r="Z86">
        <v>27070</v>
      </c>
      <c r="AA86">
        <v>9034</v>
      </c>
      <c r="AB86">
        <v>26727</v>
      </c>
      <c r="AC86">
        <v>7885</v>
      </c>
      <c r="AD86">
        <v>16517</v>
      </c>
      <c r="AE86">
        <v>3402</v>
      </c>
    </row>
    <row r="87" spans="1:31" x14ac:dyDescent="0.25">
      <c r="A87" s="2">
        <v>0.63749999999999996</v>
      </c>
      <c r="B87">
        <v>5388</v>
      </c>
      <c r="C87">
        <v>23288</v>
      </c>
      <c r="D87">
        <v>27750</v>
      </c>
      <c r="E87">
        <v>59694</v>
      </c>
      <c r="F87">
        <v>48506</v>
      </c>
      <c r="G87">
        <v>152844</v>
      </c>
      <c r="H87">
        <v>118879</v>
      </c>
      <c r="I87">
        <v>209207</v>
      </c>
      <c r="J87">
        <v>106620</v>
      </c>
      <c r="K87">
        <v>159064</v>
      </c>
      <c r="L87">
        <v>87552</v>
      </c>
      <c r="M87">
        <v>181230</v>
      </c>
      <c r="N87">
        <v>82314</v>
      </c>
      <c r="O87">
        <v>170049</v>
      </c>
      <c r="P87">
        <v>51051</v>
      </c>
      <c r="Q87">
        <v>82040</v>
      </c>
      <c r="R87">
        <v>243165</v>
      </c>
      <c r="S87">
        <v>185799</v>
      </c>
      <c r="T87">
        <v>311045</v>
      </c>
      <c r="U87">
        <v>160084</v>
      </c>
      <c r="V87">
        <v>204496</v>
      </c>
      <c r="W87">
        <v>81394</v>
      </c>
      <c r="X87">
        <v>88879</v>
      </c>
      <c r="Y87">
        <v>23655</v>
      </c>
      <c r="Z87">
        <v>27405</v>
      </c>
      <c r="AA87">
        <v>8808</v>
      </c>
      <c r="AB87">
        <v>26871</v>
      </c>
      <c r="AC87">
        <v>7790</v>
      </c>
      <c r="AD87">
        <v>16580</v>
      </c>
      <c r="AE87">
        <v>3394</v>
      </c>
    </row>
    <row r="88" spans="1:31" x14ac:dyDescent="0.25">
      <c r="A88" s="2">
        <v>0.64027777777777772</v>
      </c>
      <c r="B88">
        <v>5308</v>
      </c>
      <c r="C88">
        <v>23176</v>
      </c>
      <c r="D88">
        <v>27248</v>
      </c>
      <c r="E88">
        <v>58380</v>
      </c>
      <c r="F88">
        <v>46510</v>
      </c>
      <c r="G88">
        <v>150677</v>
      </c>
      <c r="H88">
        <v>117603</v>
      </c>
      <c r="I88">
        <v>208827</v>
      </c>
      <c r="J88">
        <v>103596</v>
      </c>
      <c r="K88">
        <v>159892</v>
      </c>
      <c r="L88">
        <v>88866</v>
      </c>
      <c r="M88">
        <v>181159</v>
      </c>
      <c r="N88">
        <v>82826</v>
      </c>
      <c r="O88">
        <v>173185</v>
      </c>
      <c r="P88">
        <v>51443</v>
      </c>
      <c r="Q88">
        <v>80741</v>
      </c>
      <c r="R88">
        <v>237048</v>
      </c>
      <c r="S88">
        <v>181443</v>
      </c>
      <c r="T88">
        <v>303533</v>
      </c>
      <c r="U88">
        <v>154702</v>
      </c>
      <c r="V88">
        <v>202178</v>
      </c>
      <c r="W88">
        <v>80729</v>
      </c>
      <c r="X88">
        <v>87351</v>
      </c>
      <c r="Y88">
        <v>22426</v>
      </c>
      <c r="Z88">
        <v>27092</v>
      </c>
      <c r="AA88">
        <v>8741</v>
      </c>
      <c r="AB88">
        <v>26668</v>
      </c>
      <c r="AC88">
        <v>7697</v>
      </c>
      <c r="AD88">
        <v>16515</v>
      </c>
      <c r="AE88">
        <v>3429</v>
      </c>
    </row>
    <row r="89" spans="1:31" x14ac:dyDescent="0.25">
      <c r="A89" s="2">
        <v>0.64236111111111116</v>
      </c>
      <c r="B89">
        <v>4881</v>
      </c>
      <c r="C89">
        <v>22615</v>
      </c>
      <c r="D89">
        <v>26236</v>
      </c>
      <c r="E89">
        <v>56056</v>
      </c>
      <c r="F89">
        <v>43874</v>
      </c>
      <c r="G89">
        <v>143222</v>
      </c>
      <c r="H89">
        <v>107339</v>
      </c>
      <c r="I89">
        <v>195436</v>
      </c>
      <c r="J89">
        <v>100815</v>
      </c>
      <c r="K89">
        <v>154835</v>
      </c>
      <c r="L89">
        <v>85400</v>
      </c>
      <c r="M89">
        <v>177170</v>
      </c>
      <c r="N89">
        <v>79673</v>
      </c>
      <c r="O89">
        <v>174326</v>
      </c>
      <c r="P89">
        <v>49765</v>
      </c>
      <c r="Q89">
        <v>75378</v>
      </c>
      <c r="R89">
        <v>232823</v>
      </c>
      <c r="S89">
        <v>174324</v>
      </c>
      <c r="T89">
        <v>294540</v>
      </c>
      <c r="U89">
        <v>148735</v>
      </c>
      <c r="V89">
        <v>194869</v>
      </c>
      <c r="W89">
        <v>79296</v>
      </c>
      <c r="X89">
        <v>86059</v>
      </c>
      <c r="Y89">
        <v>20343</v>
      </c>
      <c r="Z89">
        <v>26363</v>
      </c>
      <c r="AA89">
        <v>8747</v>
      </c>
      <c r="AB89">
        <v>26266</v>
      </c>
      <c r="AC89">
        <v>7474</v>
      </c>
      <c r="AD89">
        <v>16148</v>
      </c>
      <c r="AE89">
        <v>3399</v>
      </c>
    </row>
    <row r="90" spans="1:31" x14ac:dyDescent="0.25">
      <c r="A90" s="2">
        <v>0.64444444444444449</v>
      </c>
      <c r="B90">
        <v>4837</v>
      </c>
      <c r="C90">
        <v>22326</v>
      </c>
      <c r="D90">
        <v>25883</v>
      </c>
      <c r="E90">
        <v>54742</v>
      </c>
      <c r="F90">
        <v>42420</v>
      </c>
      <c r="G90">
        <v>136814</v>
      </c>
      <c r="H90">
        <v>106320</v>
      </c>
      <c r="I90">
        <v>189810</v>
      </c>
      <c r="J90">
        <v>96653</v>
      </c>
      <c r="K90">
        <v>152352</v>
      </c>
      <c r="L90">
        <v>85309</v>
      </c>
      <c r="M90">
        <v>177140</v>
      </c>
      <c r="N90">
        <v>79589</v>
      </c>
      <c r="O90">
        <v>172347</v>
      </c>
      <c r="P90">
        <v>49879</v>
      </c>
      <c r="Q90">
        <v>77274</v>
      </c>
      <c r="R90">
        <v>219073</v>
      </c>
      <c r="S90">
        <v>167507</v>
      </c>
      <c r="T90">
        <v>277095</v>
      </c>
      <c r="U90">
        <v>136029</v>
      </c>
      <c r="V90">
        <v>183698</v>
      </c>
      <c r="W90">
        <v>76009</v>
      </c>
      <c r="X90">
        <v>82985</v>
      </c>
      <c r="Y90">
        <v>18527</v>
      </c>
      <c r="Z90">
        <v>25838</v>
      </c>
      <c r="AA90">
        <v>8630</v>
      </c>
      <c r="AB90">
        <v>25925</v>
      </c>
      <c r="AC90">
        <v>7392</v>
      </c>
      <c r="AD90">
        <v>16088</v>
      </c>
      <c r="AE90">
        <v>3411</v>
      </c>
    </row>
    <row r="91" spans="1:31" x14ac:dyDescent="0.25">
      <c r="A91" s="2">
        <v>0.64652777777777781</v>
      </c>
      <c r="B91">
        <v>4716</v>
      </c>
      <c r="C91">
        <v>21889</v>
      </c>
      <c r="D91">
        <v>25093</v>
      </c>
      <c r="E91">
        <v>50977</v>
      </c>
      <c r="F91">
        <v>40187</v>
      </c>
      <c r="G91">
        <v>129419</v>
      </c>
      <c r="H91">
        <v>95345</v>
      </c>
      <c r="I91">
        <v>176818</v>
      </c>
      <c r="J91">
        <v>89018</v>
      </c>
      <c r="K91">
        <v>145098</v>
      </c>
      <c r="L91">
        <v>82432</v>
      </c>
      <c r="M91">
        <v>174034</v>
      </c>
      <c r="N91">
        <v>77985</v>
      </c>
      <c r="O91">
        <v>175059</v>
      </c>
      <c r="P91">
        <v>48242</v>
      </c>
      <c r="Q91">
        <v>75909</v>
      </c>
      <c r="R91">
        <v>209835</v>
      </c>
      <c r="S91">
        <v>154855</v>
      </c>
      <c r="T91">
        <v>262241</v>
      </c>
      <c r="U91">
        <v>124230</v>
      </c>
      <c r="V91">
        <v>168005</v>
      </c>
      <c r="W91">
        <v>66256</v>
      </c>
      <c r="X91">
        <v>78050</v>
      </c>
      <c r="Y91">
        <v>17336</v>
      </c>
      <c r="Z91">
        <v>25225</v>
      </c>
      <c r="AA91">
        <v>8371</v>
      </c>
      <c r="AB91">
        <v>25172</v>
      </c>
      <c r="AC91">
        <v>7237</v>
      </c>
      <c r="AD91">
        <v>16010</v>
      </c>
      <c r="AE91">
        <v>3409</v>
      </c>
    </row>
    <row r="92" spans="1:31" x14ac:dyDescent="0.25">
      <c r="A92" s="2">
        <v>0.64861111111111114</v>
      </c>
      <c r="B92">
        <v>4657</v>
      </c>
      <c r="C92">
        <v>21569</v>
      </c>
      <c r="D92">
        <v>24518</v>
      </c>
      <c r="E92">
        <v>49419</v>
      </c>
      <c r="F92">
        <v>38851</v>
      </c>
      <c r="G92">
        <v>125449</v>
      </c>
      <c r="H92">
        <v>89036</v>
      </c>
      <c r="I92">
        <v>168894</v>
      </c>
      <c r="J92">
        <v>86471</v>
      </c>
      <c r="K92">
        <v>141425</v>
      </c>
      <c r="L92">
        <v>82043</v>
      </c>
      <c r="M92">
        <v>174321</v>
      </c>
      <c r="N92">
        <v>78542</v>
      </c>
      <c r="O92">
        <v>174087</v>
      </c>
      <c r="P92">
        <v>46766</v>
      </c>
      <c r="Q92">
        <v>74347</v>
      </c>
      <c r="R92">
        <v>202886</v>
      </c>
      <c r="S92">
        <v>148503</v>
      </c>
      <c r="T92">
        <v>250362</v>
      </c>
      <c r="U92">
        <v>116232</v>
      </c>
      <c r="V92">
        <v>162661</v>
      </c>
      <c r="W92">
        <v>64619</v>
      </c>
      <c r="X92">
        <v>73076</v>
      </c>
      <c r="Y92">
        <v>16594</v>
      </c>
      <c r="Z92">
        <v>24547</v>
      </c>
      <c r="AA92">
        <v>8257</v>
      </c>
      <c r="AB92">
        <v>24819</v>
      </c>
      <c r="AC92">
        <v>7104</v>
      </c>
      <c r="AD92">
        <v>15960</v>
      </c>
      <c r="AE92">
        <v>3406</v>
      </c>
    </row>
    <row r="93" spans="1:31" x14ac:dyDescent="0.25">
      <c r="A93" s="2">
        <v>0.65138888888888891</v>
      </c>
      <c r="B93">
        <v>4499</v>
      </c>
      <c r="C93">
        <v>20244</v>
      </c>
      <c r="D93">
        <v>23375</v>
      </c>
      <c r="E93">
        <v>47110</v>
      </c>
      <c r="F93">
        <v>36454</v>
      </c>
      <c r="G93">
        <v>116291</v>
      </c>
      <c r="H93">
        <v>79680</v>
      </c>
      <c r="I93">
        <v>162621</v>
      </c>
      <c r="J93">
        <v>84869</v>
      </c>
      <c r="K93">
        <v>136010</v>
      </c>
      <c r="L93">
        <v>83310</v>
      </c>
      <c r="M93">
        <v>174520</v>
      </c>
      <c r="N93">
        <v>77860</v>
      </c>
      <c r="O93">
        <v>174513</v>
      </c>
      <c r="P93">
        <v>45797</v>
      </c>
      <c r="Q93">
        <v>70683</v>
      </c>
      <c r="R93">
        <v>194673</v>
      </c>
      <c r="S93">
        <v>140524</v>
      </c>
      <c r="T93">
        <v>239982</v>
      </c>
      <c r="U93">
        <v>110601</v>
      </c>
      <c r="V93">
        <v>151709</v>
      </c>
      <c r="W93">
        <v>59550</v>
      </c>
      <c r="X93">
        <v>70181</v>
      </c>
      <c r="Y93">
        <v>15312</v>
      </c>
      <c r="Z93">
        <v>22923</v>
      </c>
      <c r="AA93">
        <v>8156</v>
      </c>
      <c r="AB93">
        <v>24258</v>
      </c>
      <c r="AC93">
        <v>6948</v>
      </c>
      <c r="AD93">
        <v>15784</v>
      </c>
      <c r="AE93">
        <v>3399</v>
      </c>
    </row>
    <row r="94" spans="1:31" x14ac:dyDescent="0.25">
      <c r="A94" s="2">
        <v>0.65347222222222223</v>
      </c>
      <c r="B94">
        <v>4177</v>
      </c>
      <c r="C94">
        <v>17899</v>
      </c>
      <c r="D94">
        <v>21685</v>
      </c>
      <c r="E94">
        <v>43445</v>
      </c>
      <c r="F94">
        <v>32993</v>
      </c>
      <c r="G94">
        <v>100675</v>
      </c>
      <c r="H94">
        <v>64916</v>
      </c>
      <c r="I94">
        <v>147177</v>
      </c>
      <c r="J94">
        <v>77338</v>
      </c>
      <c r="K94">
        <v>124195</v>
      </c>
      <c r="L94">
        <v>77798</v>
      </c>
      <c r="M94">
        <v>161558</v>
      </c>
      <c r="N94">
        <v>83475</v>
      </c>
      <c r="O94">
        <v>180318</v>
      </c>
      <c r="P94">
        <v>46509</v>
      </c>
      <c r="Q94">
        <v>66542</v>
      </c>
      <c r="R94">
        <v>182208</v>
      </c>
      <c r="S94">
        <v>126756</v>
      </c>
      <c r="T94">
        <v>218548</v>
      </c>
      <c r="U94">
        <v>97112</v>
      </c>
      <c r="V94">
        <v>139952</v>
      </c>
      <c r="W94">
        <v>54749</v>
      </c>
      <c r="X94">
        <v>66804</v>
      </c>
      <c r="Y94">
        <v>14248</v>
      </c>
      <c r="Z94">
        <v>21896</v>
      </c>
      <c r="AA94">
        <v>8136</v>
      </c>
      <c r="AB94">
        <v>23157</v>
      </c>
      <c r="AC94">
        <v>6787</v>
      </c>
      <c r="AD94">
        <v>15874</v>
      </c>
      <c r="AE94">
        <v>3346</v>
      </c>
    </row>
    <row r="95" spans="1:31" x14ac:dyDescent="0.25">
      <c r="A95" s="2">
        <v>0.65555555555555556</v>
      </c>
      <c r="B95">
        <v>4177</v>
      </c>
      <c r="C95">
        <v>17899</v>
      </c>
      <c r="D95">
        <v>21685</v>
      </c>
      <c r="E95">
        <v>43445</v>
      </c>
      <c r="F95">
        <v>32993</v>
      </c>
      <c r="G95">
        <v>100675</v>
      </c>
      <c r="H95">
        <v>64916</v>
      </c>
      <c r="I95">
        <v>147177</v>
      </c>
      <c r="J95">
        <v>77338</v>
      </c>
      <c r="K95">
        <v>124195</v>
      </c>
      <c r="L95">
        <v>77798</v>
      </c>
      <c r="M95">
        <v>161558</v>
      </c>
      <c r="N95">
        <v>83475</v>
      </c>
      <c r="O95">
        <v>180318</v>
      </c>
      <c r="P95">
        <v>46509</v>
      </c>
      <c r="Q95">
        <v>66542</v>
      </c>
      <c r="R95">
        <v>182208</v>
      </c>
      <c r="S95">
        <v>126756</v>
      </c>
      <c r="T95">
        <v>218548</v>
      </c>
      <c r="U95">
        <v>97112</v>
      </c>
      <c r="V95">
        <v>139952</v>
      </c>
      <c r="W95">
        <v>54749</v>
      </c>
      <c r="X95">
        <v>66804</v>
      </c>
      <c r="Y95">
        <v>14248</v>
      </c>
      <c r="Z95">
        <v>21896</v>
      </c>
      <c r="AA95">
        <v>8136</v>
      </c>
      <c r="AB95">
        <v>23157</v>
      </c>
      <c r="AC95">
        <v>6787</v>
      </c>
      <c r="AD95">
        <v>15874</v>
      </c>
      <c r="AE95">
        <v>3346</v>
      </c>
    </row>
    <row r="96" spans="1:31" x14ac:dyDescent="0.25">
      <c r="A96" s="2">
        <v>0.65763888888888888</v>
      </c>
      <c r="B96">
        <v>4177</v>
      </c>
      <c r="C96">
        <v>17899</v>
      </c>
      <c r="D96">
        <v>21685</v>
      </c>
      <c r="E96">
        <v>43445</v>
      </c>
      <c r="F96">
        <v>32993</v>
      </c>
      <c r="G96">
        <v>100675</v>
      </c>
      <c r="H96">
        <v>64916</v>
      </c>
      <c r="I96">
        <v>147177</v>
      </c>
      <c r="J96">
        <v>77338</v>
      </c>
      <c r="K96">
        <v>124195</v>
      </c>
      <c r="L96">
        <v>77798</v>
      </c>
      <c r="M96">
        <v>161558</v>
      </c>
      <c r="N96">
        <v>83475</v>
      </c>
      <c r="O96">
        <v>180318</v>
      </c>
      <c r="P96">
        <v>46509</v>
      </c>
      <c r="Q96">
        <v>66542</v>
      </c>
      <c r="R96">
        <v>182208</v>
      </c>
      <c r="S96">
        <v>126756</v>
      </c>
      <c r="T96">
        <v>218548</v>
      </c>
      <c r="U96">
        <v>97112</v>
      </c>
      <c r="V96">
        <v>139952</v>
      </c>
      <c r="W96">
        <v>54749</v>
      </c>
      <c r="X96">
        <v>66804</v>
      </c>
      <c r="Y96">
        <v>14248</v>
      </c>
      <c r="Z96">
        <v>21896</v>
      </c>
      <c r="AA96">
        <v>8136</v>
      </c>
      <c r="AB96">
        <v>23157</v>
      </c>
      <c r="AC96">
        <v>6787</v>
      </c>
      <c r="AD96">
        <v>15874</v>
      </c>
      <c r="AE96">
        <v>3346</v>
      </c>
    </row>
    <row r="97" spans="1:31" x14ac:dyDescent="0.25">
      <c r="A97" s="2">
        <v>0.66041666666666665</v>
      </c>
      <c r="B97">
        <v>4177</v>
      </c>
      <c r="C97">
        <v>17899</v>
      </c>
      <c r="D97">
        <v>21685</v>
      </c>
      <c r="E97">
        <v>43445</v>
      </c>
      <c r="F97">
        <v>32993</v>
      </c>
      <c r="G97">
        <v>100675</v>
      </c>
      <c r="H97">
        <v>64916</v>
      </c>
      <c r="I97">
        <v>147177</v>
      </c>
      <c r="J97">
        <v>77338</v>
      </c>
      <c r="K97">
        <v>124195</v>
      </c>
      <c r="L97">
        <v>77798</v>
      </c>
      <c r="M97">
        <v>161558</v>
      </c>
      <c r="N97">
        <v>83475</v>
      </c>
      <c r="O97">
        <v>180318</v>
      </c>
      <c r="P97">
        <v>46509</v>
      </c>
      <c r="Q97">
        <v>66542</v>
      </c>
      <c r="R97">
        <v>182208</v>
      </c>
      <c r="S97">
        <v>126756</v>
      </c>
      <c r="T97">
        <v>218548</v>
      </c>
      <c r="U97">
        <v>97112</v>
      </c>
      <c r="V97">
        <v>139952</v>
      </c>
      <c r="W97">
        <v>54749</v>
      </c>
      <c r="X97">
        <v>66804</v>
      </c>
      <c r="Y97">
        <v>14248</v>
      </c>
      <c r="Z97">
        <v>21896</v>
      </c>
      <c r="AA97">
        <v>8136</v>
      </c>
      <c r="AB97">
        <v>23157</v>
      </c>
      <c r="AC97">
        <v>6787</v>
      </c>
      <c r="AD97">
        <v>15874</v>
      </c>
      <c r="AE97">
        <v>3346</v>
      </c>
    </row>
    <row r="98" spans="1:31" x14ac:dyDescent="0.25">
      <c r="A98" s="2">
        <v>0.66249999999999998</v>
      </c>
      <c r="B98">
        <v>4177</v>
      </c>
      <c r="C98">
        <v>17899</v>
      </c>
      <c r="D98">
        <v>21685</v>
      </c>
      <c r="E98">
        <v>43445</v>
      </c>
      <c r="F98">
        <v>32993</v>
      </c>
      <c r="G98">
        <v>100675</v>
      </c>
      <c r="H98">
        <v>64916</v>
      </c>
      <c r="I98">
        <v>147177</v>
      </c>
      <c r="J98">
        <v>77338</v>
      </c>
      <c r="K98">
        <v>124195</v>
      </c>
      <c r="L98">
        <v>77798</v>
      </c>
      <c r="M98">
        <v>161558</v>
      </c>
      <c r="N98">
        <v>83475</v>
      </c>
      <c r="O98">
        <v>180318</v>
      </c>
      <c r="P98">
        <v>46509</v>
      </c>
      <c r="Q98">
        <v>66542</v>
      </c>
      <c r="R98">
        <v>182208</v>
      </c>
      <c r="S98">
        <v>126756</v>
      </c>
      <c r="T98">
        <v>218548</v>
      </c>
      <c r="U98">
        <v>97112</v>
      </c>
      <c r="V98">
        <v>139952</v>
      </c>
      <c r="W98">
        <v>54749</v>
      </c>
      <c r="X98">
        <v>66804</v>
      </c>
      <c r="Y98">
        <v>14248</v>
      </c>
      <c r="Z98">
        <v>21896</v>
      </c>
      <c r="AA98">
        <v>8136</v>
      </c>
      <c r="AB98">
        <v>23157</v>
      </c>
      <c r="AC98">
        <v>6787</v>
      </c>
      <c r="AD98">
        <v>15874</v>
      </c>
      <c r="AE98">
        <v>3346</v>
      </c>
    </row>
    <row r="99" spans="1:31" x14ac:dyDescent="0.25">
      <c r="A99" s="2">
        <v>0.6645833333333333</v>
      </c>
      <c r="B99">
        <v>4177</v>
      </c>
      <c r="C99">
        <v>17899</v>
      </c>
      <c r="D99">
        <v>21685</v>
      </c>
      <c r="E99">
        <v>43445</v>
      </c>
      <c r="F99">
        <v>32993</v>
      </c>
      <c r="G99">
        <v>100675</v>
      </c>
      <c r="H99">
        <v>64916</v>
      </c>
      <c r="I99">
        <v>147177</v>
      </c>
      <c r="J99">
        <v>77338</v>
      </c>
      <c r="K99">
        <v>124195</v>
      </c>
      <c r="L99">
        <v>77798</v>
      </c>
      <c r="M99">
        <v>161558</v>
      </c>
      <c r="N99">
        <v>83475</v>
      </c>
      <c r="O99">
        <v>180318</v>
      </c>
      <c r="P99">
        <v>46509</v>
      </c>
      <c r="Q99">
        <v>66542</v>
      </c>
      <c r="R99">
        <v>182208</v>
      </c>
      <c r="S99">
        <v>126756</v>
      </c>
      <c r="T99">
        <v>218548</v>
      </c>
      <c r="U99">
        <v>97112</v>
      </c>
      <c r="V99">
        <v>139952</v>
      </c>
      <c r="W99">
        <v>54749</v>
      </c>
      <c r="X99">
        <v>66804</v>
      </c>
      <c r="Y99">
        <v>14248</v>
      </c>
      <c r="Z99">
        <v>21896</v>
      </c>
      <c r="AA99">
        <v>8136</v>
      </c>
      <c r="AB99">
        <v>23157</v>
      </c>
      <c r="AC99">
        <v>6787</v>
      </c>
      <c r="AD99">
        <v>15874</v>
      </c>
      <c r="AE99">
        <v>3346</v>
      </c>
    </row>
    <row r="100" spans="1:31" x14ac:dyDescent="0.25">
      <c r="A100" s="2">
        <v>0.66666666666666663</v>
      </c>
      <c r="B100">
        <v>4177</v>
      </c>
      <c r="C100">
        <v>17899</v>
      </c>
      <c r="D100">
        <v>21685</v>
      </c>
      <c r="E100">
        <v>43445</v>
      </c>
      <c r="F100">
        <v>32993</v>
      </c>
      <c r="G100">
        <v>100675</v>
      </c>
      <c r="H100">
        <v>64916</v>
      </c>
      <c r="I100">
        <v>147177</v>
      </c>
      <c r="J100">
        <v>77338</v>
      </c>
      <c r="K100">
        <v>124195</v>
      </c>
      <c r="L100">
        <v>77798</v>
      </c>
      <c r="M100">
        <v>161558</v>
      </c>
      <c r="N100">
        <v>83475</v>
      </c>
      <c r="O100">
        <v>180318</v>
      </c>
      <c r="P100">
        <v>46509</v>
      </c>
      <c r="Q100">
        <v>66542</v>
      </c>
      <c r="R100">
        <v>182208</v>
      </c>
      <c r="S100">
        <v>126756</v>
      </c>
      <c r="T100">
        <v>218548</v>
      </c>
      <c r="U100">
        <v>97112</v>
      </c>
      <c r="V100">
        <v>139952</v>
      </c>
      <c r="W100">
        <v>54749</v>
      </c>
      <c r="X100">
        <v>66804</v>
      </c>
      <c r="Y100">
        <v>14248</v>
      </c>
      <c r="Z100">
        <v>21896</v>
      </c>
      <c r="AA100">
        <v>8136</v>
      </c>
      <c r="AB100">
        <v>23157</v>
      </c>
      <c r="AC100">
        <v>6787</v>
      </c>
      <c r="AD100">
        <v>15874</v>
      </c>
      <c r="AE100">
        <v>3346</v>
      </c>
    </row>
    <row r="101" spans="1:31" x14ac:dyDescent="0.25">
      <c r="A101" s="2">
        <v>0.6694444444444444</v>
      </c>
      <c r="B101">
        <v>4177</v>
      </c>
      <c r="C101">
        <v>17899</v>
      </c>
      <c r="D101">
        <v>21685</v>
      </c>
      <c r="E101">
        <v>43445</v>
      </c>
      <c r="F101">
        <v>32993</v>
      </c>
      <c r="G101">
        <v>100675</v>
      </c>
      <c r="H101">
        <v>64916</v>
      </c>
      <c r="I101">
        <v>147177</v>
      </c>
      <c r="J101">
        <v>77338</v>
      </c>
      <c r="K101">
        <v>124195</v>
      </c>
      <c r="L101">
        <v>77798</v>
      </c>
      <c r="M101">
        <v>161558</v>
      </c>
      <c r="N101">
        <v>83475</v>
      </c>
      <c r="O101">
        <v>180318</v>
      </c>
      <c r="P101">
        <v>46509</v>
      </c>
      <c r="Q101">
        <v>66542</v>
      </c>
      <c r="R101">
        <v>182208</v>
      </c>
      <c r="S101">
        <v>126756</v>
      </c>
      <c r="T101">
        <v>218548</v>
      </c>
      <c r="U101">
        <v>97112</v>
      </c>
      <c r="V101">
        <v>139952</v>
      </c>
      <c r="W101">
        <v>54749</v>
      </c>
      <c r="X101">
        <v>66804</v>
      </c>
      <c r="Y101">
        <v>14248</v>
      </c>
      <c r="Z101">
        <v>21896</v>
      </c>
      <c r="AA101">
        <v>8136</v>
      </c>
      <c r="AB101">
        <v>23157</v>
      </c>
      <c r="AC101">
        <v>6787</v>
      </c>
      <c r="AD101">
        <v>15874</v>
      </c>
      <c r="AE101">
        <v>3346</v>
      </c>
    </row>
    <row r="102" spans="1:31" x14ac:dyDescent="0.25">
      <c r="A102" s="2">
        <v>0.67152777777777772</v>
      </c>
      <c r="B102">
        <v>4177</v>
      </c>
      <c r="C102">
        <v>17899</v>
      </c>
      <c r="D102">
        <v>21685</v>
      </c>
      <c r="E102">
        <v>43445</v>
      </c>
      <c r="F102">
        <v>32993</v>
      </c>
      <c r="G102">
        <v>100675</v>
      </c>
      <c r="H102">
        <v>64916</v>
      </c>
      <c r="I102">
        <v>147177</v>
      </c>
      <c r="J102">
        <v>77338</v>
      </c>
      <c r="K102">
        <v>124195</v>
      </c>
      <c r="L102">
        <v>77798</v>
      </c>
      <c r="M102">
        <v>161558</v>
      </c>
      <c r="N102">
        <v>83475</v>
      </c>
      <c r="O102">
        <v>180318</v>
      </c>
      <c r="P102">
        <v>46509</v>
      </c>
      <c r="Q102">
        <v>66542</v>
      </c>
      <c r="R102">
        <v>182208</v>
      </c>
      <c r="S102">
        <v>126756</v>
      </c>
      <c r="T102">
        <v>218548</v>
      </c>
      <c r="U102">
        <v>97112</v>
      </c>
      <c r="V102">
        <v>139952</v>
      </c>
      <c r="W102">
        <v>54749</v>
      </c>
      <c r="X102">
        <v>66804</v>
      </c>
      <c r="Y102">
        <v>14248</v>
      </c>
      <c r="Z102">
        <v>21896</v>
      </c>
      <c r="AA102">
        <v>8136</v>
      </c>
      <c r="AB102">
        <v>23157</v>
      </c>
      <c r="AC102">
        <v>6787</v>
      </c>
      <c r="AD102">
        <v>15874</v>
      </c>
      <c r="AE102">
        <v>3346</v>
      </c>
    </row>
    <row r="103" spans="1:31" x14ac:dyDescent="0.25">
      <c r="A103" s="2">
        <v>0.67361111111111116</v>
      </c>
      <c r="B103">
        <v>4177</v>
      </c>
      <c r="C103">
        <v>17899</v>
      </c>
      <c r="D103">
        <v>21685</v>
      </c>
      <c r="E103">
        <v>43445</v>
      </c>
      <c r="F103">
        <v>32993</v>
      </c>
      <c r="G103">
        <v>100675</v>
      </c>
      <c r="H103">
        <v>64916</v>
      </c>
      <c r="I103">
        <v>147177</v>
      </c>
      <c r="J103">
        <v>77338</v>
      </c>
      <c r="K103">
        <v>124195</v>
      </c>
      <c r="L103">
        <v>77798</v>
      </c>
      <c r="M103">
        <v>161558</v>
      </c>
      <c r="N103">
        <v>83475</v>
      </c>
      <c r="O103">
        <v>180318</v>
      </c>
      <c r="P103">
        <v>46509</v>
      </c>
      <c r="Q103">
        <v>66542</v>
      </c>
      <c r="R103">
        <v>182208</v>
      </c>
      <c r="S103">
        <v>126756</v>
      </c>
      <c r="T103">
        <v>218548</v>
      </c>
      <c r="U103">
        <v>97112</v>
      </c>
      <c r="V103">
        <v>139952</v>
      </c>
      <c r="W103">
        <v>54749</v>
      </c>
      <c r="X103">
        <v>66804</v>
      </c>
      <c r="Y103">
        <v>14248</v>
      </c>
      <c r="Z103">
        <v>21896</v>
      </c>
      <c r="AA103">
        <v>8136</v>
      </c>
      <c r="AB103">
        <v>23157</v>
      </c>
      <c r="AC103">
        <v>6787</v>
      </c>
      <c r="AD103">
        <v>15874</v>
      </c>
      <c r="AE103">
        <v>3346</v>
      </c>
    </row>
    <row r="104" spans="1:31" x14ac:dyDescent="0.25">
      <c r="A104" s="2">
        <v>0.67569444444444449</v>
      </c>
      <c r="B104">
        <v>4177</v>
      </c>
      <c r="C104">
        <v>17899</v>
      </c>
      <c r="D104">
        <v>21685</v>
      </c>
      <c r="E104">
        <v>43445</v>
      </c>
      <c r="F104">
        <v>32993</v>
      </c>
      <c r="G104">
        <v>100675</v>
      </c>
      <c r="H104">
        <v>64916</v>
      </c>
      <c r="I104">
        <v>147177</v>
      </c>
      <c r="J104">
        <v>77338</v>
      </c>
      <c r="K104">
        <v>124195</v>
      </c>
      <c r="L104">
        <v>77798</v>
      </c>
      <c r="M104">
        <v>161558</v>
      </c>
      <c r="N104">
        <v>83475</v>
      </c>
      <c r="O104">
        <v>180318</v>
      </c>
      <c r="P104">
        <v>46509</v>
      </c>
      <c r="Q104">
        <v>66542</v>
      </c>
      <c r="R104">
        <v>182208</v>
      </c>
      <c r="S104">
        <v>126756</v>
      </c>
      <c r="T104">
        <v>218548</v>
      </c>
      <c r="U104">
        <v>97112</v>
      </c>
      <c r="V104">
        <v>139952</v>
      </c>
      <c r="W104">
        <v>54749</v>
      </c>
      <c r="X104">
        <v>66804</v>
      </c>
      <c r="Y104">
        <v>14248</v>
      </c>
      <c r="Z104">
        <v>21896</v>
      </c>
      <c r="AA104">
        <v>8136</v>
      </c>
      <c r="AB104">
        <v>23157</v>
      </c>
      <c r="AC104">
        <v>6787</v>
      </c>
      <c r="AD104">
        <v>15874</v>
      </c>
      <c r="AE104">
        <v>3346</v>
      </c>
    </row>
    <row r="105" spans="1:31" x14ac:dyDescent="0.25">
      <c r="A105" s="2">
        <v>0.67777777777777781</v>
      </c>
      <c r="B105">
        <v>4177</v>
      </c>
      <c r="C105">
        <v>17899</v>
      </c>
      <c r="D105">
        <v>21685</v>
      </c>
      <c r="E105">
        <v>43445</v>
      </c>
      <c r="F105">
        <v>32993</v>
      </c>
      <c r="G105">
        <v>100675</v>
      </c>
      <c r="H105">
        <v>64916</v>
      </c>
      <c r="I105">
        <v>147177</v>
      </c>
      <c r="J105">
        <v>77338</v>
      </c>
      <c r="K105">
        <v>124195</v>
      </c>
      <c r="L105">
        <v>77798</v>
      </c>
      <c r="M105">
        <v>161558</v>
      </c>
      <c r="N105">
        <v>83475</v>
      </c>
      <c r="O105">
        <v>180318</v>
      </c>
      <c r="P105">
        <v>46509</v>
      </c>
      <c r="Q105">
        <v>66542</v>
      </c>
      <c r="R105">
        <v>182208</v>
      </c>
      <c r="S105">
        <v>126756</v>
      </c>
      <c r="T105">
        <v>218548</v>
      </c>
      <c r="U105">
        <v>97112</v>
      </c>
      <c r="V105">
        <v>139952</v>
      </c>
      <c r="W105">
        <v>54749</v>
      </c>
      <c r="X105">
        <v>66804</v>
      </c>
      <c r="Y105">
        <v>14248</v>
      </c>
      <c r="Z105">
        <v>21896</v>
      </c>
      <c r="AA105">
        <v>8136</v>
      </c>
      <c r="AB105">
        <v>23157</v>
      </c>
      <c r="AC105">
        <v>6787</v>
      </c>
      <c r="AD105">
        <v>15874</v>
      </c>
      <c r="AE105">
        <v>3346</v>
      </c>
    </row>
    <row r="106" spans="1:31" x14ac:dyDescent="0.25">
      <c r="A106" s="2">
        <v>0.68055555555555558</v>
      </c>
      <c r="B106">
        <v>4177</v>
      </c>
      <c r="C106">
        <v>17899</v>
      </c>
      <c r="D106">
        <v>21685</v>
      </c>
      <c r="E106">
        <v>43445</v>
      </c>
      <c r="F106">
        <v>32993</v>
      </c>
      <c r="G106">
        <v>100675</v>
      </c>
      <c r="H106">
        <v>64916</v>
      </c>
      <c r="I106">
        <v>147177</v>
      </c>
      <c r="J106">
        <v>77338</v>
      </c>
      <c r="K106">
        <v>124195</v>
      </c>
      <c r="L106">
        <v>77798</v>
      </c>
      <c r="M106">
        <v>161558</v>
      </c>
      <c r="N106">
        <v>83475</v>
      </c>
      <c r="O106">
        <v>180318</v>
      </c>
      <c r="P106">
        <v>46509</v>
      </c>
      <c r="Q106">
        <v>66542</v>
      </c>
      <c r="R106">
        <v>182208</v>
      </c>
      <c r="S106">
        <v>126756</v>
      </c>
      <c r="T106">
        <v>218548</v>
      </c>
      <c r="U106">
        <v>97112</v>
      </c>
      <c r="V106">
        <v>139952</v>
      </c>
      <c r="W106">
        <v>54749</v>
      </c>
      <c r="X106">
        <v>66804</v>
      </c>
      <c r="Y106">
        <v>14248</v>
      </c>
      <c r="Z106">
        <v>21896</v>
      </c>
      <c r="AA106">
        <v>8136</v>
      </c>
      <c r="AB106">
        <v>23157</v>
      </c>
      <c r="AC106">
        <v>6787</v>
      </c>
      <c r="AD106">
        <v>15874</v>
      </c>
      <c r="AE106">
        <v>3346</v>
      </c>
    </row>
    <row r="107" spans="1:31" x14ac:dyDescent="0.25">
      <c r="A107" s="2">
        <v>0.68263888888888891</v>
      </c>
      <c r="B107">
        <v>4177</v>
      </c>
      <c r="C107">
        <v>17899</v>
      </c>
      <c r="D107">
        <v>21685</v>
      </c>
      <c r="E107">
        <v>43445</v>
      </c>
      <c r="F107">
        <v>32993</v>
      </c>
      <c r="G107">
        <v>100675</v>
      </c>
      <c r="H107">
        <v>64916</v>
      </c>
      <c r="I107">
        <v>147177</v>
      </c>
      <c r="J107">
        <v>77338</v>
      </c>
      <c r="K107">
        <v>124195</v>
      </c>
      <c r="L107">
        <v>77798</v>
      </c>
      <c r="M107">
        <v>161558</v>
      </c>
      <c r="N107">
        <v>83475</v>
      </c>
      <c r="O107">
        <v>180318</v>
      </c>
      <c r="P107">
        <v>46509</v>
      </c>
      <c r="Q107">
        <v>66542</v>
      </c>
      <c r="R107">
        <v>182208</v>
      </c>
      <c r="S107">
        <v>126756</v>
      </c>
      <c r="T107">
        <v>218548</v>
      </c>
      <c r="U107">
        <v>97112</v>
      </c>
      <c r="V107">
        <v>139952</v>
      </c>
      <c r="W107">
        <v>54749</v>
      </c>
      <c r="X107">
        <v>66804</v>
      </c>
      <c r="Y107">
        <v>14248</v>
      </c>
      <c r="Z107">
        <v>21896</v>
      </c>
      <c r="AA107">
        <v>8136</v>
      </c>
      <c r="AB107">
        <v>23157</v>
      </c>
      <c r="AC107">
        <v>6787</v>
      </c>
      <c r="AD107">
        <v>15874</v>
      </c>
      <c r="AE107">
        <v>3346</v>
      </c>
    </row>
    <row r="108" spans="1:31" x14ac:dyDescent="0.25">
      <c r="A108" s="2">
        <v>0.68472222222222223</v>
      </c>
      <c r="B108">
        <v>4177</v>
      </c>
      <c r="C108">
        <v>17899</v>
      </c>
      <c r="D108">
        <v>21685</v>
      </c>
      <c r="E108">
        <v>43445</v>
      </c>
      <c r="F108">
        <v>32993</v>
      </c>
      <c r="G108">
        <v>100675</v>
      </c>
      <c r="H108">
        <v>64916</v>
      </c>
      <c r="I108">
        <v>147177</v>
      </c>
      <c r="J108">
        <v>77338</v>
      </c>
      <c r="K108">
        <v>124195</v>
      </c>
      <c r="L108">
        <v>77798</v>
      </c>
      <c r="M108">
        <v>161558</v>
      </c>
      <c r="N108">
        <v>83475</v>
      </c>
      <c r="O108">
        <v>180318</v>
      </c>
      <c r="P108">
        <v>46509</v>
      </c>
      <c r="Q108">
        <v>66542</v>
      </c>
      <c r="R108">
        <v>182208</v>
      </c>
      <c r="S108">
        <v>126756</v>
      </c>
      <c r="T108">
        <v>218548</v>
      </c>
      <c r="U108">
        <v>97112</v>
      </c>
      <c r="V108">
        <v>139952</v>
      </c>
      <c r="W108">
        <v>54749</v>
      </c>
      <c r="X108">
        <v>66804</v>
      </c>
      <c r="Y108">
        <v>14248</v>
      </c>
      <c r="Z108">
        <v>21896</v>
      </c>
      <c r="AA108">
        <v>8136</v>
      </c>
      <c r="AB108">
        <v>23157</v>
      </c>
      <c r="AC108">
        <v>6787</v>
      </c>
      <c r="AD108">
        <v>15874</v>
      </c>
      <c r="AE108">
        <v>3346</v>
      </c>
    </row>
    <row r="109" spans="1:31" x14ac:dyDescent="0.25">
      <c r="A109" s="2">
        <v>0.68680555555555556</v>
      </c>
      <c r="B109">
        <v>4177</v>
      </c>
      <c r="C109">
        <v>17899</v>
      </c>
      <c r="D109">
        <v>21685</v>
      </c>
      <c r="E109">
        <v>43445</v>
      </c>
      <c r="F109">
        <v>32993</v>
      </c>
      <c r="G109">
        <v>100675</v>
      </c>
      <c r="H109">
        <v>64916</v>
      </c>
      <c r="I109">
        <v>147177</v>
      </c>
      <c r="J109">
        <v>77338</v>
      </c>
      <c r="K109">
        <v>124195</v>
      </c>
      <c r="L109">
        <v>77798</v>
      </c>
      <c r="M109">
        <v>161558</v>
      </c>
      <c r="N109">
        <v>83475</v>
      </c>
      <c r="O109">
        <v>180318</v>
      </c>
      <c r="P109">
        <v>46509</v>
      </c>
      <c r="Q109">
        <v>66542</v>
      </c>
      <c r="R109">
        <v>182208</v>
      </c>
      <c r="S109">
        <v>126756</v>
      </c>
      <c r="T109">
        <v>218548</v>
      </c>
      <c r="U109">
        <v>97112</v>
      </c>
      <c r="V109">
        <v>139952</v>
      </c>
      <c r="W109">
        <v>54749</v>
      </c>
      <c r="X109">
        <v>66804</v>
      </c>
      <c r="Y109">
        <v>14248</v>
      </c>
      <c r="Z109">
        <v>21896</v>
      </c>
      <c r="AA109">
        <v>8136</v>
      </c>
      <c r="AB109">
        <v>23157</v>
      </c>
      <c r="AC109">
        <v>6787</v>
      </c>
      <c r="AD109">
        <v>15874</v>
      </c>
      <c r="AE109">
        <v>3346</v>
      </c>
    </row>
    <row r="110" spans="1:31" x14ac:dyDescent="0.25">
      <c r="A110" s="2">
        <v>0.68958333333333333</v>
      </c>
      <c r="B110">
        <v>4177</v>
      </c>
      <c r="C110">
        <v>17899</v>
      </c>
      <c r="D110">
        <v>21685</v>
      </c>
      <c r="E110">
        <v>43445</v>
      </c>
      <c r="F110">
        <v>32993</v>
      </c>
      <c r="G110">
        <v>100675</v>
      </c>
      <c r="H110">
        <v>64916</v>
      </c>
      <c r="I110">
        <v>147177</v>
      </c>
      <c r="J110">
        <v>77338</v>
      </c>
      <c r="K110">
        <v>124195</v>
      </c>
      <c r="L110">
        <v>77798</v>
      </c>
      <c r="M110">
        <v>161558</v>
      </c>
      <c r="N110">
        <v>83475</v>
      </c>
      <c r="O110">
        <v>180318</v>
      </c>
      <c r="P110">
        <v>46509</v>
      </c>
      <c r="Q110">
        <v>66542</v>
      </c>
      <c r="R110">
        <v>182208</v>
      </c>
      <c r="S110">
        <v>126756</v>
      </c>
      <c r="T110">
        <v>218548</v>
      </c>
      <c r="U110">
        <v>97112</v>
      </c>
      <c r="V110">
        <v>139952</v>
      </c>
      <c r="W110">
        <v>54749</v>
      </c>
      <c r="X110">
        <v>66804</v>
      </c>
      <c r="Y110">
        <v>14248</v>
      </c>
      <c r="Z110">
        <v>21896</v>
      </c>
      <c r="AA110">
        <v>8136</v>
      </c>
      <c r="AB110">
        <v>23157</v>
      </c>
      <c r="AC110">
        <v>6787</v>
      </c>
      <c r="AD110">
        <v>15874</v>
      </c>
      <c r="AE110">
        <v>3346</v>
      </c>
    </row>
    <row r="111" spans="1:31" x14ac:dyDescent="0.25">
      <c r="A111" s="2">
        <v>0.69166666666666665</v>
      </c>
      <c r="B111">
        <v>4177</v>
      </c>
      <c r="C111">
        <v>17899</v>
      </c>
      <c r="D111">
        <v>21685</v>
      </c>
      <c r="E111">
        <v>43445</v>
      </c>
      <c r="F111">
        <v>32993</v>
      </c>
      <c r="G111">
        <v>100675</v>
      </c>
      <c r="H111">
        <v>64916</v>
      </c>
      <c r="I111">
        <v>147177</v>
      </c>
      <c r="J111">
        <v>77338</v>
      </c>
      <c r="K111">
        <v>124195</v>
      </c>
      <c r="L111">
        <v>77798</v>
      </c>
      <c r="M111">
        <v>161558</v>
      </c>
      <c r="N111">
        <v>83475</v>
      </c>
      <c r="O111">
        <v>180318</v>
      </c>
      <c r="P111">
        <v>46509</v>
      </c>
      <c r="Q111">
        <v>66542</v>
      </c>
      <c r="R111">
        <v>182208</v>
      </c>
      <c r="S111">
        <v>126756</v>
      </c>
      <c r="T111">
        <v>218548</v>
      </c>
      <c r="U111">
        <v>97112</v>
      </c>
      <c r="V111">
        <v>139952</v>
      </c>
      <c r="W111">
        <v>54749</v>
      </c>
      <c r="X111">
        <v>66804</v>
      </c>
      <c r="Y111">
        <v>14248</v>
      </c>
      <c r="Z111">
        <v>21896</v>
      </c>
      <c r="AA111">
        <v>8136</v>
      </c>
      <c r="AB111">
        <v>23157</v>
      </c>
      <c r="AC111">
        <v>6787</v>
      </c>
      <c r="AD111">
        <v>15874</v>
      </c>
      <c r="AE111">
        <v>3346</v>
      </c>
    </row>
    <row r="112" spans="1:31" x14ac:dyDescent="0.25">
      <c r="A112" s="2">
        <v>0.69374999999999998</v>
      </c>
      <c r="B112">
        <v>4177</v>
      </c>
      <c r="C112">
        <v>17899</v>
      </c>
      <c r="D112">
        <v>21685</v>
      </c>
      <c r="E112">
        <v>43445</v>
      </c>
      <c r="F112">
        <v>32993</v>
      </c>
      <c r="G112">
        <v>100675</v>
      </c>
      <c r="H112">
        <v>64916</v>
      </c>
      <c r="I112">
        <v>147177</v>
      </c>
      <c r="J112">
        <v>77338</v>
      </c>
      <c r="K112">
        <v>124195</v>
      </c>
      <c r="L112">
        <v>77798</v>
      </c>
      <c r="M112">
        <v>161558</v>
      </c>
      <c r="N112">
        <v>83475</v>
      </c>
      <c r="O112">
        <v>180318</v>
      </c>
      <c r="P112">
        <v>46509</v>
      </c>
      <c r="Q112">
        <v>66542</v>
      </c>
      <c r="R112">
        <v>182208</v>
      </c>
      <c r="S112">
        <v>126756</v>
      </c>
      <c r="T112">
        <v>218548</v>
      </c>
      <c r="U112">
        <v>97112</v>
      </c>
      <c r="V112">
        <v>139952</v>
      </c>
      <c r="W112">
        <v>54749</v>
      </c>
      <c r="X112">
        <v>66804</v>
      </c>
      <c r="Y112">
        <v>14248</v>
      </c>
      <c r="Z112">
        <v>21896</v>
      </c>
      <c r="AA112">
        <v>8136</v>
      </c>
      <c r="AB112">
        <v>23157</v>
      </c>
      <c r="AC112">
        <v>6787</v>
      </c>
      <c r="AD112">
        <v>15874</v>
      </c>
      <c r="AE112">
        <v>3346</v>
      </c>
    </row>
    <row r="113" spans="1:31" x14ac:dyDescent="0.25">
      <c r="A113" s="2">
        <v>0.6958333333333333</v>
      </c>
      <c r="B113">
        <v>4177</v>
      </c>
      <c r="C113">
        <v>17899</v>
      </c>
      <c r="D113">
        <v>21685</v>
      </c>
      <c r="E113">
        <v>43445</v>
      </c>
      <c r="F113">
        <v>32993</v>
      </c>
      <c r="G113">
        <v>100675</v>
      </c>
      <c r="H113">
        <v>64916</v>
      </c>
      <c r="I113">
        <v>147177</v>
      </c>
      <c r="J113">
        <v>77338</v>
      </c>
      <c r="K113">
        <v>124195</v>
      </c>
      <c r="L113">
        <v>77798</v>
      </c>
      <c r="M113">
        <v>161558</v>
      </c>
      <c r="N113">
        <v>83475</v>
      </c>
      <c r="O113">
        <v>180318</v>
      </c>
      <c r="P113">
        <v>46509</v>
      </c>
      <c r="Q113">
        <v>66542</v>
      </c>
      <c r="R113">
        <v>182208</v>
      </c>
      <c r="S113">
        <v>126756</v>
      </c>
      <c r="T113">
        <v>218548</v>
      </c>
      <c r="U113">
        <v>97112</v>
      </c>
      <c r="V113">
        <v>139952</v>
      </c>
      <c r="W113">
        <v>54749</v>
      </c>
      <c r="X113">
        <v>66804</v>
      </c>
      <c r="Y113">
        <v>14248</v>
      </c>
      <c r="Z113">
        <v>21896</v>
      </c>
      <c r="AA113">
        <v>8136</v>
      </c>
      <c r="AB113">
        <v>23157</v>
      </c>
      <c r="AC113">
        <v>6787</v>
      </c>
      <c r="AD113">
        <v>15874</v>
      </c>
      <c r="AE113">
        <v>3346</v>
      </c>
    </row>
    <row r="114" spans="1:31" x14ac:dyDescent="0.25">
      <c r="A114" s="2">
        <v>0.69861111111111107</v>
      </c>
      <c r="B114">
        <v>4177</v>
      </c>
      <c r="C114">
        <v>17899</v>
      </c>
      <c r="D114">
        <v>21685</v>
      </c>
      <c r="E114">
        <v>43445</v>
      </c>
      <c r="F114">
        <v>32993</v>
      </c>
      <c r="G114">
        <v>100675</v>
      </c>
      <c r="H114">
        <v>64916</v>
      </c>
      <c r="I114">
        <v>147177</v>
      </c>
      <c r="J114">
        <v>77338</v>
      </c>
      <c r="K114">
        <v>124195</v>
      </c>
      <c r="L114">
        <v>77798</v>
      </c>
      <c r="M114">
        <v>161558</v>
      </c>
      <c r="N114">
        <v>83475</v>
      </c>
      <c r="O114">
        <v>180318</v>
      </c>
      <c r="P114">
        <v>46509</v>
      </c>
      <c r="Q114">
        <v>66542</v>
      </c>
      <c r="R114">
        <v>182208</v>
      </c>
      <c r="S114">
        <v>126756</v>
      </c>
      <c r="T114">
        <v>218548</v>
      </c>
      <c r="U114">
        <v>97112</v>
      </c>
      <c r="V114">
        <v>139952</v>
      </c>
      <c r="W114">
        <v>54749</v>
      </c>
      <c r="X114">
        <v>66804</v>
      </c>
      <c r="Y114">
        <v>14248</v>
      </c>
      <c r="Z114">
        <v>21896</v>
      </c>
      <c r="AA114">
        <v>8136</v>
      </c>
      <c r="AB114">
        <v>23157</v>
      </c>
      <c r="AC114">
        <v>6787</v>
      </c>
      <c r="AD114">
        <v>15874</v>
      </c>
      <c r="AE114">
        <v>3346</v>
      </c>
    </row>
    <row r="115" spans="1:31" x14ac:dyDescent="0.25">
      <c r="A115" s="2">
        <v>0.7006944444444444</v>
      </c>
      <c r="B115">
        <v>4177</v>
      </c>
      <c r="C115">
        <v>17899</v>
      </c>
      <c r="D115">
        <v>21685</v>
      </c>
      <c r="E115">
        <v>43445</v>
      </c>
      <c r="F115">
        <v>32993</v>
      </c>
      <c r="G115">
        <v>100675</v>
      </c>
      <c r="H115">
        <v>64916</v>
      </c>
      <c r="I115">
        <v>147177</v>
      </c>
      <c r="J115">
        <v>77338</v>
      </c>
      <c r="K115">
        <v>124195</v>
      </c>
      <c r="L115">
        <v>77798</v>
      </c>
      <c r="M115">
        <v>161558</v>
      </c>
      <c r="N115">
        <v>83475</v>
      </c>
      <c r="O115">
        <v>180318</v>
      </c>
      <c r="P115">
        <v>46509</v>
      </c>
      <c r="Q115">
        <v>66542</v>
      </c>
      <c r="R115">
        <v>182208</v>
      </c>
      <c r="S115">
        <v>126756</v>
      </c>
      <c r="T115">
        <v>218548</v>
      </c>
      <c r="U115">
        <v>97112</v>
      </c>
      <c r="V115">
        <v>139952</v>
      </c>
      <c r="W115">
        <v>54749</v>
      </c>
      <c r="X115">
        <v>66804</v>
      </c>
      <c r="Y115">
        <v>14248</v>
      </c>
      <c r="Z115">
        <v>21896</v>
      </c>
      <c r="AA115">
        <v>8136</v>
      </c>
      <c r="AB115">
        <v>23157</v>
      </c>
      <c r="AC115">
        <v>6787</v>
      </c>
      <c r="AD115">
        <v>15874</v>
      </c>
      <c r="AE115">
        <v>3346</v>
      </c>
    </row>
    <row r="116" spans="1:31" x14ac:dyDescent="0.25">
      <c r="A116" s="2">
        <v>0.70277777777777772</v>
      </c>
      <c r="B116">
        <v>4177</v>
      </c>
      <c r="C116">
        <v>17899</v>
      </c>
      <c r="D116">
        <v>21685</v>
      </c>
      <c r="E116">
        <v>43445</v>
      </c>
      <c r="F116">
        <v>32993</v>
      </c>
      <c r="G116">
        <v>100675</v>
      </c>
      <c r="H116">
        <v>64916</v>
      </c>
      <c r="I116">
        <v>147177</v>
      </c>
      <c r="J116">
        <v>77338</v>
      </c>
      <c r="K116">
        <v>124195</v>
      </c>
      <c r="L116">
        <v>77798</v>
      </c>
      <c r="M116">
        <v>161558</v>
      </c>
      <c r="N116">
        <v>83475</v>
      </c>
      <c r="O116">
        <v>180318</v>
      </c>
      <c r="P116">
        <v>46509</v>
      </c>
      <c r="Q116">
        <v>66542</v>
      </c>
      <c r="R116">
        <v>182208</v>
      </c>
      <c r="S116">
        <v>126756</v>
      </c>
      <c r="T116">
        <v>218548</v>
      </c>
      <c r="U116">
        <v>97112</v>
      </c>
      <c r="V116">
        <v>139952</v>
      </c>
      <c r="W116">
        <v>54749</v>
      </c>
      <c r="X116">
        <v>66804</v>
      </c>
      <c r="Y116">
        <v>14248</v>
      </c>
      <c r="Z116">
        <v>21896</v>
      </c>
      <c r="AA116">
        <v>8136</v>
      </c>
      <c r="AB116">
        <v>23157</v>
      </c>
      <c r="AC116">
        <v>6787</v>
      </c>
      <c r="AD116">
        <v>15874</v>
      </c>
      <c r="AE116">
        <v>3346</v>
      </c>
    </row>
    <row r="117" spans="1:31" x14ac:dyDescent="0.25">
      <c r="A117" s="2">
        <v>0.70486111111111116</v>
      </c>
      <c r="B117">
        <v>4177</v>
      </c>
      <c r="C117">
        <v>17899</v>
      </c>
      <c r="D117">
        <v>21685</v>
      </c>
      <c r="E117">
        <v>43445</v>
      </c>
      <c r="F117">
        <v>32993</v>
      </c>
      <c r="G117">
        <v>100675</v>
      </c>
      <c r="H117">
        <v>64916</v>
      </c>
      <c r="I117">
        <v>147177</v>
      </c>
      <c r="J117">
        <v>77338</v>
      </c>
      <c r="K117">
        <v>124195</v>
      </c>
      <c r="L117">
        <v>77798</v>
      </c>
      <c r="M117">
        <v>161558</v>
      </c>
      <c r="N117">
        <v>83475</v>
      </c>
      <c r="O117">
        <v>180318</v>
      </c>
      <c r="P117">
        <v>46509</v>
      </c>
      <c r="Q117">
        <v>66542</v>
      </c>
      <c r="R117">
        <v>182208</v>
      </c>
      <c r="S117">
        <v>126756</v>
      </c>
      <c r="T117">
        <v>218548</v>
      </c>
      <c r="U117">
        <v>97112</v>
      </c>
      <c r="V117">
        <v>139952</v>
      </c>
      <c r="W117">
        <v>54749</v>
      </c>
      <c r="X117">
        <v>66804</v>
      </c>
      <c r="Y117">
        <v>14248</v>
      </c>
      <c r="Z117">
        <v>21896</v>
      </c>
      <c r="AA117">
        <v>8136</v>
      </c>
      <c r="AB117">
        <v>23157</v>
      </c>
      <c r="AC117">
        <v>6787</v>
      </c>
      <c r="AD117">
        <v>15874</v>
      </c>
      <c r="AE117">
        <v>3346</v>
      </c>
    </row>
    <row r="118" spans="1:31" x14ac:dyDescent="0.25">
      <c r="A118" s="2">
        <v>0.70694444444444449</v>
      </c>
      <c r="B118">
        <v>4177</v>
      </c>
      <c r="C118">
        <v>17899</v>
      </c>
      <c r="D118">
        <v>21685</v>
      </c>
      <c r="E118">
        <v>43445</v>
      </c>
      <c r="F118">
        <v>32993</v>
      </c>
      <c r="G118">
        <v>100675</v>
      </c>
      <c r="H118">
        <v>64916</v>
      </c>
      <c r="I118">
        <v>147177</v>
      </c>
      <c r="J118">
        <v>77338</v>
      </c>
      <c r="K118">
        <v>124195</v>
      </c>
      <c r="L118">
        <v>77798</v>
      </c>
      <c r="M118">
        <v>161558</v>
      </c>
      <c r="N118">
        <v>83475</v>
      </c>
      <c r="O118">
        <v>180318</v>
      </c>
      <c r="P118">
        <v>46509</v>
      </c>
      <c r="Q118">
        <v>66542</v>
      </c>
      <c r="R118">
        <v>182208</v>
      </c>
      <c r="S118">
        <v>126756</v>
      </c>
      <c r="T118">
        <v>218548</v>
      </c>
      <c r="U118">
        <v>97112</v>
      </c>
      <c r="V118">
        <v>139952</v>
      </c>
      <c r="W118">
        <v>54749</v>
      </c>
      <c r="X118">
        <v>66804</v>
      </c>
      <c r="Y118">
        <v>14248</v>
      </c>
      <c r="Z118">
        <v>21896</v>
      </c>
      <c r="AA118">
        <v>8136</v>
      </c>
      <c r="AB118">
        <v>23157</v>
      </c>
      <c r="AC118">
        <v>6787</v>
      </c>
      <c r="AD118">
        <v>15874</v>
      </c>
      <c r="AE118">
        <v>3346</v>
      </c>
    </row>
    <row r="119" spans="1:31" x14ac:dyDescent="0.25">
      <c r="A119" s="2">
        <v>0.70972222222222225</v>
      </c>
      <c r="B119">
        <v>4177</v>
      </c>
      <c r="C119">
        <v>17899</v>
      </c>
      <c r="D119">
        <v>21685</v>
      </c>
      <c r="E119">
        <v>43445</v>
      </c>
      <c r="F119">
        <v>32993</v>
      </c>
      <c r="G119">
        <v>100675</v>
      </c>
      <c r="H119">
        <v>64916</v>
      </c>
      <c r="I119">
        <v>147177</v>
      </c>
      <c r="J119">
        <v>77338</v>
      </c>
      <c r="K119">
        <v>124195</v>
      </c>
      <c r="L119">
        <v>77798</v>
      </c>
      <c r="M119">
        <v>161558</v>
      </c>
      <c r="N119">
        <v>83475</v>
      </c>
      <c r="O119">
        <v>180318</v>
      </c>
      <c r="P119">
        <v>46509</v>
      </c>
      <c r="Q119">
        <v>66542</v>
      </c>
      <c r="R119">
        <v>182208</v>
      </c>
      <c r="S119">
        <v>126756</v>
      </c>
      <c r="T119">
        <v>218548</v>
      </c>
      <c r="U119">
        <v>97112</v>
      </c>
      <c r="V119">
        <v>139952</v>
      </c>
      <c r="W119">
        <v>54749</v>
      </c>
      <c r="X119">
        <v>66804</v>
      </c>
      <c r="Y119">
        <v>14248</v>
      </c>
      <c r="Z119">
        <v>21896</v>
      </c>
      <c r="AA119">
        <v>8136</v>
      </c>
      <c r="AB119">
        <v>23157</v>
      </c>
      <c r="AC119">
        <v>6787</v>
      </c>
      <c r="AD119">
        <v>15874</v>
      </c>
      <c r="AE119">
        <v>3346</v>
      </c>
    </row>
    <row r="120" spans="1:31" x14ac:dyDescent="0.25">
      <c r="A120" s="2">
        <v>0.71180555555555558</v>
      </c>
      <c r="B120">
        <v>4177</v>
      </c>
      <c r="C120">
        <v>17899</v>
      </c>
      <c r="D120">
        <v>21685</v>
      </c>
      <c r="E120">
        <v>43445</v>
      </c>
      <c r="F120">
        <v>32993</v>
      </c>
      <c r="G120">
        <v>100675</v>
      </c>
      <c r="H120">
        <v>64916</v>
      </c>
      <c r="I120">
        <v>147177</v>
      </c>
      <c r="J120">
        <v>77338</v>
      </c>
      <c r="K120">
        <v>124195</v>
      </c>
      <c r="L120">
        <v>77798</v>
      </c>
      <c r="M120">
        <v>161558</v>
      </c>
      <c r="N120">
        <v>83475</v>
      </c>
      <c r="O120">
        <v>180318</v>
      </c>
      <c r="P120">
        <v>46509</v>
      </c>
      <c r="Q120">
        <v>66542</v>
      </c>
      <c r="R120">
        <v>182208</v>
      </c>
      <c r="S120">
        <v>126756</v>
      </c>
      <c r="T120">
        <v>218548</v>
      </c>
      <c r="U120">
        <v>97112</v>
      </c>
      <c r="V120">
        <v>139952</v>
      </c>
      <c r="W120">
        <v>54749</v>
      </c>
      <c r="X120">
        <v>66804</v>
      </c>
      <c r="Y120">
        <v>14248</v>
      </c>
      <c r="Z120">
        <v>21896</v>
      </c>
      <c r="AA120">
        <v>8136</v>
      </c>
      <c r="AB120">
        <v>23157</v>
      </c>
      <c r="AC120">
        <v>6787</v>
      </c>
      <c r="AD120">
        <v>15874</v>
      </c>
      <c r="AE120">
        <v>3346</v>
      </c>
    </row>
    <row r="121" spans="1:31" x14ac:dyDescent="0.25">
      <c r="A121" s="2">
        <v>0.71388888888888891</v>
      </c>
      <c r="B121">
        <v>4177</v>
      </c>
      <c r="C121">
        <v>17899</v>
      </c>
      <c r="D121">
        <v>21685</v>
      </c>
      <c r="E121">
        <v>43445</v>
      </c>
      <c r="F121">
        <v>32993</v>
      </c>
      <c r="G121">
        <v>100675</v>
      </c>
      <c r="H121">
        <v>64916</v>
      </c>
      <c r="I121">
        <v>147177</v>
      </c>
      <c r="J121">
        <v>77338</v>
      </c>
      <c r="K121">
        <v>124195</v>
      </c>
      <c r="L121">
        <v>77798</v>
      </c>
      <c r="M121">
        <v>161558</v>
      </c>
      <c r="N121">
        <v>83475</v>
      </c>
      <c r="O121">
        <v>180318</v>
      </c>
      <c r="P121">
        <v>46509</v>
      </c>
      <c r="Q121">
        <v>66542</v>
      </c>
      <c r="R121">
        <v>182208</v>
      </c>
      <c r="S121">
        <v>126756</v>
      </c>
      <c r="T121">
        <v>218548</v>
      </c>
      <c r="U121">
        <v>97112</v>
      </c>
      <c r="V121">
        <v>139952</v>
      </c>
      <c r="W121">
        <v>54749</v>
      </c>
      <c r="X121">
        <v>66804</v>
      </c>
      <c r="Y121">
        <v>14248</v>
      </c>
      <c r="Z121">
        <v>21896</v>
      </c>
      <c r="AA121">
        <v>8136</v>
      </c>
      <c r="AB121">
        <v>23157</v>
      </c>
      <c r="AC121">
        <v>6787</v>
      </c>
      <c r="AD121">
        <v>15874</v>
      </c>
      <c r="AE121">
        <v>3346</v>
      </c>
    </row>
    <row r="122" spans="1:31" x14ac:dyDescent="0.25">
      <c r="A122" s="2">
        <v>0.71597222222222223</v>
      </c>
      <c r="B122">
        <v>4177</v>
      </c>
      <c r="C122">
        <v>17899</v>
      </c>
      <c r="D122">
        <v>21685</v>
      </c>
      <c r="E122">
        <v>43445</v>
      </c>
      <c r="F122">
        <v>32993</v>
      </c>
      <c r="G122">
        <v>100675</v>
      </c>
      <c r="H122">
        <v>64916</v>
      </c>
      <c r="I122">
        <v>147177</v>
      </c>
      <c r="J122">
        <v>77338</v>
      </c>
      <c r="K122">
        <v>124195</v>
      </c>
      <c r="L122">
        <v>77798</v>
      </c>
      <c r="M122">
        <v>161558</v>
      </c>
      <c r="N122">
        <v>83475</v>
      </c>
      <c r="O122">
        <v>180318</v>
      </c>
      <c r="P122">
        <v>46509</v>
      </c>
      <c r="Q122">
        <v>66542</v>
      </c>
      <c r="R122">
        <v>182208</v>
      </c>
      <c r="S122">
        <v>126756</v>
      </c>
      <c r="T122">
        <v>218548</v>
      </c>
      <c r="U122">
        <v>97112</v>
      </c>
      <c r="V122">
        <v>139952</v>
      </c>
      <c r="W122">
        <v>54749</v>
      </c>
      <c r="X122">
        <v>66804</v>
      </c>
      <c r="Y122">
        <v>14248</v>
      </c>
      <c r="Z122">
        <v>21896</v>
      </c>
      <c r="AA122">
        <v>8136</v>
      </c>
      <c r="AB122">
        <v>23157</v>
      </c>
      <c r="AC122">
        <v>6787</v>
      </c>
      <c r="AD122">
        <v>15874</v>
      </c>
      <c r="AE122">
        <v>3346</v>
      </c>
    </row>
    <row r="123" spans="1:31" x14ac:dyDescent="0.25">
      <c r="A123" s="2">
        <v>0.71875</v>
      </c>
      <c r="B123">
        <v>4177</v>
      </c>
      <c r="C123">
        <v>17899</v>
      </c>
      <c r="D123">
        <v>21685</v>
      </c>
      <c r="E123">
        <v>43445</v>
      </c>
      <c r="F123">
        <v>32993</v>
      </c>
      <c r="G123">
        <v>100675</v>
      </c>
      <c r="H123">
        <v>64916</v>
      </c>
      <c r="I123">
        <v>147177</v>
      </c>
      <c r="J123">
        <v>77338</v>
      </c>
      <c r="K123">
        <v>124195</v>
      </c>
      <c r="L123">
        <v>77798</v>
      </c>
      <c r="M123">
        <v>161558</v>
      </c>
      <c r="N123">
        <v>83475</v>
      </c>
      <c r="O123">
        <v>180318</v>
      </c>
      <c r="P123">
        <v>46509</v>
      </c>
      <c r="Q123">
        <v>66542</v>
      </c>
      <c r="R123">
        <v>182208</v>
      </c>
      <c r="S123">
        <v>126756</v>
      </c>
      <c r="T123">
        <v>218548</v>
      </c>
      <c r="U123">
        <v>97112</v>
      </c>
      <c r="V123">
        <v>139952</v>
      </c>
      <c r="W123">
        <v>54749</v>
      </c>
      <c r="X123">
        <v>66804</v>
      </c>
      <c r="Y123">
        <v>14248</v>
      </c>
      <c r="Z123">
        <v>21896</v>
      </c>
      <c r="AA123">
        <v>8136</v>
      </c>
      <c r="AB123">
        <v>23157</v>
      </c>
      <c r="AC123">
        <v>6787</v>
      </c>
      <c r="AD123">
        <v>15874</v>
      </c>
      <c r="AE123">
        <v>3346</v>
      </c>
    </row>
    <row r="124" spans="1:31" x14ac:dyDescent="0.25">
      <c r="A124" s="2">
        <v>0.72083333333333333</v>
      </c>
      <c r="B124">
        <v>4177</v>
      </c>
      <c r="C124">
        <v>17899</v>
      </c>
      <c r="D124">
        <v>21685</v>
      </c>
      <c r="E124">
        <v>43445</v>
      </c>
      <c r="F124">
        <v>32993</v>
      </c>
      <c r="G124">
        <v>100675</v>
      </c>
      <c r="H124">
        <v>64916</v>
      </c>
      <c r="I124">
        <v>147177</v>
      </c>
      <c r="J124">
        <v>77338</v>
      </c>
      <c r="K124">
        <v>124195</v>
      </c>
      <c r="L124">
        <v>77798</v>
      </c>
      <c r="M124">
        <v>161558</v>
      </c>
      <c r="N124">
        <v>83475</v>
      </c>
      <c r="O124">
        <v>180318</v>
      </c>
      <c r="P124">
        <v>46509</v>
      </c>
      <c r="Q124">
        <v>66542</v>
      </c>
      <c r="R124">
        <v>182208</v>
      </c>
      <c r="S124">
        <v>126756</v>
      </c>
      <c r="T124">
        <v>218548</v>
      </c>
      <c r="U124">
        <v>97112</v>
      </c>
      <c r="V124">
        <v>139952</v>
      </c>
      <c r="W124">
        <v>54749</v>
      </c>
      <c r="X124">
        <v>66804</v>
      </c>
      <c r="Y124">
        <v>14248</v>
      </c>
      <c r="Z124">
        <v>21896</v>
      </c>
      <c r="AA124">
        <v>8136</v>
      </c>
      <c r="AB124">
        <v>23157</v>
      </c>
      <c r="AC124">
        <v>6787</v>
      </c>
      <c r="AD124">
        <v>15874</v>
      </c>
      <c r="AE124">
        <v>3346</v>
      </c>
    </row>
    <row r="125" spans="1:31" x14ac:dyDescent="0.25">
      <c r="A125" s="2">
        <v>0.72291666666666665</v>
      </c>
      <c r="B125">
        <v>4177</v>
      </c>
      <c r="C125">
        <v>17899</v>
      </c>
      <c r="D125">
        <v>21685</v>
      </c>
      <c r="E125">
        <v>43445</v>
      </c>
      <c r="F125">
        <v>32993</v>
      </c>
      <c r="G125">
        <v>100675</v>
      </c>
      <c r="H125">
        <v>64916</v>
      </c>
      <c r="I125">
        <v>147177</v>
      </c>
      <c r="J125">
        <v>77338</v>
      </c>
      <c r="K125">
        <v>124195</v>
      </c>
      <c r="L125">
        <v>77798</v>
      </c>
      <c r="M125">
        <v>161558</v>
      </c>
      <c r="N125">
        <v>83475</v>
      </c>
      <c r="O125">
        <v>180318</v>
      </c>
      <c r="P125">
        <v>46509</v>
      </c>
      <c r="Q125">
        <v>66542</v>
      </c>
      <c r="R125">
        <v>182208</v>
      </c>
      <c r="S125">
        <v>126756</v>
      </c>
      <c r="T125">
        <v>218548</v>
      </c>
      <c r="U125">
        <v>97112</v>
      </c>
      <c r="V125">
        <v>139952</v>
      </c>
      <c r="W125">
        <v>54749</v>
      </c>
      <c r="X125">
        <v>66804</v>
      </c>
      <c r="Y125">
        <v>14248</v>
      </c>
      <c r="Z125">
        <v>21896</v>
      </c>
      <c r="AA125">
        <v>8136</v>
      </c>
      <c r="AB125">
        <v>23157</v>
      </c>
      <c r="AC125">
        <v>6787</v>
      </c>
      <c r="AD125">
        <v>15874</v>
      </c>
      <c r="AE125">
        <v>3346</v>
      </c>
    </row>
    <row r="126" spans="1:31" x14ac:dyDescent="0.25">
      <c r="A126" s="2">
        <v>0.72499999999999998</v>
      </c>
      <c r="B126">
        <v>4177</v>
      </c>
      <c r="C126">
        <v>17899</v>
      </c>
      <c r="D126">
        <v>21685</v>
      </c>
      <c r="E126">
        <v>43445</v>
      </c>
      <c r="F126">
        <v>32993</v>
      </c>
      <c r="G126">
        <v>100675</v>
      </c>
      <c r="H126">
        <v>64916</v>
      </c>
      <c r="I126">
        <v>147177</v>
      </c>
      <c r="J126">
        <v>77338</v>
      </c>
      <c r="K126">
        <v>124195</v>
      </c>
      <c r="L126">
        <v>77798</v>
      </c>
      <c r="M126">
        <v>161558</v>
      </c>
      <c r="N126">
        <v>83475</v>
      </c>
      <c r="O126">
        <v>180318</v>
      </c>
      <c r="P126">
        <v>46509</v>
      </c>
      <c r="Q126">
        <v>66542</v>
      </c>
      <c r="R126">
        <v>182208</v>
      </c>
      <c r="S126">
        <v>126756</v>
      </c>
      <c r="T126">
        <v>218548</v>
      </c>
      <c r="U126">
        <v>97112</v>
      </c>
      <c r="V126">
        <v>139952</v>
      </c>
      <c r="W126">
        <v>54749</v>
      </c>
      <c r="X126">
        <v>66804</v>
      </c>
      <c r="Y126">
        <v>14248</v>
      </c>
      <c r="Z126">
        <v>21896</v>
      </c>
      <c r="AA126">
        <v>8136</v>
      </c>
      <c r="AB126">
        <v>23157</v>
      </c>
      <c r="AC126">
        <v>6787</v>
      </c>
      <c r="AD126">
        <v>15874</v>
      </c>
      <c r="AE126">
        <v>3346</v>
      </c>
    </row>
    <row r="127" spans="1:31" x14ac:dyDescent="0.25">
      <c r="A127" s="2">
        <v>0.72777777777777775</v>
      </c>
      <c r="B127">
        <v>4177</v>
      </c>
      <c r="C127">
        <v>17899</v>
      </c>
      <c r="D127">
        <v>21685</v>
      </c>
      <c r="E127">
        <v>43445</v>
      </c>
      <c r="F127">
        <v>32993</v>
      </c>
      <c r="G127">
        <v>100675</v>
      </c>
      <c r="H127">
        <v>64916</v>
      </c>
      <c r="I127">
        <v>147177</v>
      </c>
      <c r="J127">
        <v>77338</v>
      </c>
      <c r="K127">
        <v>124195</v>
      </c>
      <c r="L127">
        <v>77798</v>
      </c>
      <c r="M127">
        <v>161558</v>
      </c>
      <c r="N127">
        <v>83475</v>
      </c>
      <c r="O127">
        <v>180318</v>
      </c>
      <c r="P127">
        <v>46509</v>
      </c>
      <c r="Q127">
        <v>66542</v>
      </c>
      <c r="R127">
        <v>182208</v>
      </c>
      <c r="S127">
        <v>126756</v>
      </c>
      <c r="T127">
        <v>218548</v>
      </c>
      <c r="U127">
        <v>97112</v>
      </c>
      <c r="V127">
        <v>139952</v>
      </c>
      <c r="W127">
        <v>54749</v>
      </c>
      <c r="X127">
        <v>66804</v>
      </c>
      <c r="Y127">
        <v>14248</v>
      </c>
      <c r="Z127">
        <v>21896</v>
      </c>
      <c r="AA127">
        <v>8136</v>
      </c>
      <c r="AB127">
        <v>23157</v>
      </c>
      <c r="AC127">
        <v>6787</v>
      </c>
      <c r="AD127">
        <v>15874</v>
      </c>
      <c r="AE127">
        <v>3346</v>
      </c>
    </row>
    <row r="128" spans="1:31" x14ac:dyDescent="0.25">
      <c r="A128" s="2">
        <v>0.72986111111111107</v>
      </c>
      <c r="B128">
        <v>4177</v>
      </c>
      <c r="C128">
        <v>17899</v>
      </c>
      <c r="D128">
        <v>21685</v>
      </c>
      <c r="E128">
        <v>43445</v>
      </c>
      <c r="F128">
        <v>32993</v>
      </c>
      <c r="G128">
        <v>100675</v>
      </c>
      <c r="H128">
        <v>64916</v>
      </c>
      <c r="I128">
        <v>147177</v>
      </c>
      <c r="J128">
        <v>77338</v>
      </c>
      <c r="K128">
        <v>124195</v>
      </c>
      <c r="L128">
        <v>77798</v>
      </c>
      <c r="M128">
        <v>161558</v>
      </c>
      <c r="N128">
        <v>83475</v>
      </c>
      <c r="O128">
        <v>180318</v>
      </c>
      <c r="P128">
        <v>46509</v>
      </c>
      <c r="Q128">
        <v>66542</v>
      </c>
      <c r="R128">
        <v>182208</v>
      </c>
      <c r="S128">
        <v>126756</v>
      </c>
      <c r="T128">
        <v>218548</v>
      </c>
      <c r="U128">
        <v>97112</v>
      </c>
      <c r="V128">
        <v>139952</v>
      </c>
      <c r="W128">
        <v>54749</v>
      </c>
      <c r="X128">
        <v>66804</v>
      </c>
      <c r="Y128">
        <v>14248</v>
      </c>
      <c r="Z128">
        <v>21896</v>
      </c>
      <c r="AA128">
        <v>8136</v>
      </c>
      <c r="AB128">
        <v>23157</v>
      </c>
      <c r="AC128">
        <v>6787</v>
      </c>
      <c r="AD128">
        <v>15874</v>
      </c>
      <c r="AE128">
        <v>3346</v>
      </c>
    </row>
    <row r="129" spans="1:31" x14ac:dyDescent="0.25">
      <c r="A129" s="2">
        <v>0.7319444444444444</v>
      </c>
      <c r="B129">
        <v>4177</v>
      </c>
      <c r="C129">
        <v>17899</v>
      </c>
      <c r="D129">
        <v>21685</v>
      </c>
      <c r="E129">
        <v>43445</v>
      </c>
      <c r="F129">
        <v>32993</v>
      </c>
      <c r="G129">
        <v>100675</v>
      </c>
      <c r="H129">
        <v>64916</v>
      </c>
      <c r="I129">
        <v>147177</v>
      </c>
      <c r="J129">
        <v>77338</v>
      </c>
      <c r="K129">
        <v>124195</v>
      </c>
      <c r="L129">
        <v>77798</v>
      </c>
      <c r="M129">
        <v>161558</v>
      </c>
      <c r="N129">
        <v>83475</v>
      </c>
      <c r="O129">
        <v>180318</v>
      </c>
      <c r="P129">
        <v>46509</v>
      </c>
      <c r="Q129">
        <v>66542</v>
      </c>
      <c r="R129">
        <v>182208</v>
      </c>
      <c r="S129">
        <v>126756</v>
      </c>
      <c r="T129">
        <v>218548</v>
      </c>
      <c r="U129">
        <v>97112</v>
      </c>
      <c r="V129">
        <v>139952</v>
      </c>
      <c r="W129">
        <v>54749</v>
      </c>
      <c r="X129">
        <v>66804</v>
      </c>
      <c r="Y129">
        <v>14248</v>
      </c>
      <c r="Z129">
        <v>21896</v>
      </c>
      <c r="AA129">
        <v>8136</v>
      </c>
      <c r="AB129">
        <v>23157</v>
      </c>
      <c r="AC129">
        <v>6787</v>
      </c>
      <c r="AD129">
        <v>15874</v>
      </c>
      <c r="AE129">
        <v>3346</v>
      </c>
    </row>
    <row r="130" spans="1:31" x14ac:dyDescent="0.25">
      <c r="A130" s="2">
        <v>0.73402777777777772</v>
      </c>
      <c r="B130">
        <v>4177</v>
      </c>
      <c r="C130">
        <v>17899</v>
      </c>
      <c r="D130">
        <v>21685</v>
      </c>
      <c r="E130">
        <v>43445</v>
      </c>
      <c r="F130">
        <v>32993</v>
      </c>
      <c r="G130">
        <v>100675</v>
      </c>
      <c r="H130">
        <v>64916</v>
      </c>
      <c r="I130">
        <v>147177</v>
      </c>
      <c r="J130">
        <v>77338</v>
      </c>
      <c r="K130">
        <v>124195</v>
      </c>
      <c r="L130">
        <v>77798</v>
      </c>
      <c r="M130">
        <v>161558</v>
      </c>
      <c r="N130">
        <v>83475</v>
      </c>
      <c r="O130">
        <v>180318</v>
      </c>
      <c r="P130">
        <v>46509</v>
      </c>
      <c r="Q130">
        <v>66542</v>
      </c>
      <c r="R130">
        <v>182208</v>
      </c>
      <c r="S130">
        <v>126756</v>
      </c>
      <c r="T130">
        <v>218548</v>
      </c>
      <c r="U130">
        <v>97112</v>
      </c>
      <c r="V130">
        <v>139952</v>
      </c>
      <c r="W130">
        <v>54749</v>
      </c>
      <c r="X130">
        <v>66804</v>
      </c>
      <c r="Y130">
        <v>14248</v>
      </c>
      <c r="Z130">
        <v>21896</v>
      </c>
      <c r="AA130">
        <v>8136</v>
      </c>
      <c r="AB130">
        <v>23157</v>
      </c>
      <c r="AC130">
        <v>6787</v>
      </c>
      <c r="AD130">
        <v>15874</v>
      </c>
      <c r="AE130">
        <v>3346</v>
      </c>
    </row>
    <row r="131" spans="1:31" x14ac:dyDescent="0.25">
      <c r="A131" s="2">
        <v>0.7368055555555556</v>
      </c>
      <c r="B131">
        <v>4177</v>
      </c>
      <c r="C131">
        <v>17899</v>
      </c>
      <c r="D131">
        <v>21685</v>
      </c>
      <c r="E131">
        <v>43445</v>
      </c>
      <c r="F131">
        <v>32993</v>
      </c>
      <c r="G131">
        <v>100675</v>
      </c>
      <c r="H131">
        <v>64916</v>
      </c>
      <c r="I131">
        <v>147177</v>
      </c>
      <c r="J131">
        <v>77338</v>
      </c>
      <c r="K131">
        <v>124195</v>
      </c>
      <c r="L131">
        <v>77798</v>
      </c>
      <c r="M131">
        <v>161558</v>
      </c>
      <c r="N131">
        <v>83475</v>
      </c>
      <c r="O131">
        <v>180318</v>
      </c>
      <c r="P131">
        <v>46509</v>
      </c>
      <c r="Q131">
        <v>66542</v>
      </c>
      <c r="R131">
        <v>182208</v>
      </c>
      <c r="S131">
        <v>126756</v>
      </c>
      <c r="T131">
        <v>218548</v>
      </c>
      <c r="U131">
        <v>97112</v>
      </c>
      <c r="V131">
        <v>139952</v>
      </c>
      <c r="W131">
        <v>54749</v>
      </c>
      <c r="X131">
        <v>66804</v>
      </c>
      <c r="Y131">
        <v>14248</v>
      </c>
      <c r="Z131">
        <v>21896</v>
      </c>
      <c r="AA131">
        <v>8136</v>
      </c>
      <c r="AB131">
        <v>23157</v>
      </c>
      <c r="AC131">
        <v>6787</v>
      </c>
      <c r="AD131">
        <v>15874</v>
      </c>
      <c r="AE131">
        <v>3346</v>
      </c>
    </row>
    <row r="132" spans="1:31" x14ac:dyDescent="0.25">
      <c r="A132" s="2">
        <v>0.73888888888888893</v>
      </c>
      <c r="B132">
        <v>4177</v>
      </c>
      <c r="C132">
        <v>17899</v>
      </c>
      <c r="D132">
        <v>21685</v>
      </c>
      <c r="E132">
        <v>43445</v>
      </c>
      <c r="F132">
        <v>32993</v>
      </c>
      <c r="G132">
        <v>100675</v>
      </c>
      <c r="H132">
        <v>64916</v>
      </c>
      <c r="I132">
        <v>147177</v>
      </c>
      <c r="J132">
        <v>77338</v>
      </c>
      <c r="K132">
        <v>124195</v>
      </c>
      <c r="L132">
        <v>77798</v>
      </c>
      <c r="M132">
        <v>161558</v>
      </c>
      <c r="N132">
        <v>83475</v>
      </c>
      <c r="O132">
        <v>180318</v>
      </c>
      <c r="P132">
        <v>46509</v>
      </c>
      <c r="Q132">
        <v>66542</v>
      </c>
      <c r="R132">
        <v>182208</v>
      </c>
      <c r="S132">
        <v>126756</v>
      </c>
      <c r="T132">
        <v>218548</v>
      </c>
      <c r="U132">
        <v>97112</v>
      </c>
      <c r="V132">
        <v>139952</v>
      </c>
      <c r="W132">
        <v>54749</v>
      </c>
      <c r="X132">
        <v>66804</v>
      </c>
      <c r="Y132">
        <v>14248</v>
      </c>
      <c r="Z132">
        <v>21896</v>
      </c>
      <c r="AA132">
        <v>8136</v>
      </c>
      <c r="AB132">
        <v>23157</v>
      </c>
      <c r="AC132">
        <v>6787</v>
      </c>
      <c r="AD132">
        <v>15874</v>
      </c>
      <c r="AE132">
        <v>3346</v>
      </c>
    </row>
    <row r="133" spans="1:31" x14ac:dyDescent="0.25">
      <c r="A133" s="2">
        <v>0.74097222222222225</v>
      </c>
      <c r="B133">
        <v>4177</v>
      </c>
      <c r="C133">
        <v>17899</v>
      </c>
      <c r="D133">
        <v>21685</v>
      </c>
      <c r="E133">
        <v>43445</v>
      </c>
      <c r="F133">
        <v>32993</v>
      </c>
      <c r="G133">
        <v>100675</v>
      </c>
      <c r="H133">
        <v>64916</v>
      </c>
      <c r="I133">
        <v>147177</v>
      </c>
      <c r="J133">
        <v>77338</v>
      </c>
      <c r="K133">
        <v>124195</v>
      </c>
      <c r="L133">
        <v>77798</v>
      </c>
      <c r="M133">
        <v>161558</v>
      </c>
      <c r="N133">
        <v>83475</v>
      </c>
      <c r="O133">
        <v>180318</v>
      </c>
      <c r="P133">
        <v>46509</v>
      </c>
      <c r="Q133">
        <v>66542</v>
      </c>
      <c r="R133">
        <v>182208</v>
      </c>
      <c r="S133">
        <v>126756</v>
      </c>
      <c r="T133">
        <v>218548</v>
      </c>
      <c r="U133">
        <v>97112</v>
      </c>
      <c r="V133">
        <v>139952</v>
      </c>
      <c r="W133">
        <v>54749</v>
      </c>
      <c r="X133">
        <v>66804</v>
      </c>
      <c r="Y133">
        <v>14248</v>
      </c>
      <c r="Z133">
        <v>21896</v>
      </c>
      <c r="AA133">
        <v>8136</v>
      </c>
      <c r="AB133">
        <v>23157</v>
      </c>
      <c r="AC133">
        <v>6787</v>
      </c>
      <c r="AD133">
        <v>15874</v>
      </c>
      <c r="AE133">
        <v>3346</v>
      </c>
    </row>
    <row r="134" spans="1:31" x14ac:dyDescent="0.25">
      <c r="A134" s="2">
        <v>0.74305555555555558</v>
      </c>
      <c r="B134">
        <v>4177</v>
      </c>
      <c r="C134">
        <v>17899</v>
      </c>
      <c r="D134">
        <v>21685</v>
      </c>
      <c r="E134">
        <v>43445</v>
      </c>
      <c r="F134">
        <v>32993</v>
      </c>
      <c r="G134">
        <v>100675</v>
      </c>
      <c r="H134">
        <v>64916</v>
      </c>
      <c r="I134">
        <v>147177</v>
      </c>
      <c r="J134">
        <v>77338</v>
      </c>
      <c r="K134">
        <v>124195</v>
      </c>
      <c r="L134">
        <v>77798</v>
      </c>
      <c r="M134">
        <v>161558</v>
      </c>
      <c r="N134">
        <v>83475</v>
      </c>
      <c r="O134">
        <v>180318</v>
      </c>
      <c r="P134">
        <v>46509</v>
      </c>
      <c r="Q134">
        <v>66542</v>
      </c>
      <c r="R134">
        <v>182208</v>
      </c>
      <c r="S134">
        <v>126756</v>
      </c>
      <c r="T134">
        <v>218548</v>
      </c>
      <c r="U134">
        <v>97112</v>
      </c>
      <c r="V134">
        <v>139952</v>
      </c>
      <c r="W134">
        <v>54749</v>
      </c>
      <c r="X134">
        <v>66804</v>
      </c>
      <c r="Y134">
        <v>14248</v>
      </c>
      <c r="Z134">
        <v>21896</v>
      </c>
      <c r="AA134">
        <v>8136</v>
      </c>
      <c r="AB134">
        <v>23157</v>
      </c>
      <c r="AC134">
        <v>6787</v>
      </c>
      <c r="AD134">
        <v>15874</v>
      </c>
      <c r="AE134">
        <v>3346</v>
      </c>
    </row>
    <row r="135" spans="1:31" x14ac:dyDescent="0.25">
      <c r="A135" s="2">
        <v>0.74583333333333335</v>
      </c>
      <c r="B135">
        <v>4177</v>
      </c>
      <c r="C135">
        <v>17899</v>
      </c>
      <c r="D135">
        <v>21685</v>
      </c>
      <c r="E135">
        <v>43445</v>
      </c>
      <c r="F135">
        <v>32993</v>
      </c>
      <c r="G135">
        <v>100675</v>
      </c>
      <c r="H135">
        <v>64916</v>
      </c>
      <c r="I135">
        <v>147177</v>
      </c>
      <c r="J135">
        <v>77338</v>
      </c>
      <c r="K135">
        <v>124195</v>
      </c>
      <c r="L135">
        <v>77798</v>
      </c>
      <c r="M135">
        <v>161558</v>
      </c>
      <c r="N135">
        <v>83475</v>
      </c>
      <c r="O135">
        <v>180318</v>
      </c>
      <c r="P135">
        <v>46509</v>
      </c>
      <c r="Q135">
        <v>66542</v>
      </c>
      <c r="R135">
        <v>182208</v>
      </c>
      <c r="S135">
        <v>126756</v>
      </c>
      <c r="T135">
        <v>218548</v>
      </c>
      <c r="U135">
        <v>97112</v>
      </c>
      <c r="V135">
        <v>139952</v>
      </c>
      <c r="W135">
        <v>54749</v>
      </c>
      <c r="X135">
        <v>66804</v>
      </c>
      <c r="Y135">
        <v>14248</v>
      </c>
      <c r="Z135">
        <v>21896</v>
      </c>
      <c r="AA135">
        <v>8136</v>
      </c>
      <c r="AB135">
        <v>23157</v>
      </c>
      <c r="AC135">
        <v>6787</v>
      </c>
      <c r="AD135">
        <v>15874</v>
      </c>
      <c r="AE135">
        <v>3346</v>
      </c>
    </row>
    <row r="136" spans="1:31" x14ac:dyDescent="0.25">
      <c r="A136" s="2">
        <v>0.74791666666666667</v>
      </c>
      <c r="B136">
        <v>4177</v>
      </c>
      <c r="C136">
        <v>17899</v>
      </c>
      <c r="D136">
        <v>21685</v>
      </c>
      <c r="E136">
        <v>43445</v>
      </c>
      <c r="F136">
        <v>32993</v>
      </c>
      <c r="G136">
        <v>100675</v>
      </c>
      <c r="H136">
        <v>64916</v>
      </c>
      <c r="I136">
        <v>147177</v>
      </c>
      <c r="J136">
        <v>77338</v>
      </c>
      <c r="K136">
        <v>124195</v>
      </c>
      <c r="L136">
        <v>77798</v>
      </c>
      <c r="M136">
        <v>161558</v>
      </c>
      <c r="N136">
        <v>83475</v>
      </c>
      <c r="O136">
        <v>180318</v>
      </c>
      <c r="P136">
        <v>46509</v>
      </c>
      <c r="Q136">
        <v>66542</v>
      </c>
      <c r="R136">
        <v>182208</v>
      </c>
      <c r="S136">
        <v>126756</v>
      </c>
      <c r="T136">
        <v>218548</v>
      </c>
      <c r="U136">
        <v>97112</v>
      </c>
      <c r="V136">
        <v>139952</v>
      </c>
      <c r="W136">
        <v>54749</v>
      </c>
      <c r="X136">
        <v>66804</v>
      </c>
      <c r="Y136">
        <v>14248</v>
      </c>
      <c r="Z136">
        <v>21896</v>
      </c>
      <c r="AA136">
        <v>8136</v>
      </c>
      <c r="AB136">
        <v>23157</v>
      </c>
      <c r="AC136">
        <v>6787</v>
      </c>
      <c r="AD136">
        <v>15874</v>
      </c>
      <c r="AE136">
        <v>3346</v>
      </c>
    </row>
    <row r="137" spans="1:31" x14ac:dyDescent="0.25">
      <c r="A137" s="2">
        <v>0.75</v>
      </c>
      <c r="B137">
        <v>4177</v>
      </c>
      <c r="C137">
        <v>17899</v>
      </c>
      <c r="D137">
        <v>21685</v>
      </c>
      <c r="E137">
        <v>43445</v>
      </c>
      <c r="F137">
        <v>32993</v>
      </c>
      <c r="G137">
        <v>100675</v>
      </c>
      <c r="H137">
        <v>64916</v>
      </c>
      <c r="I137">
        <v>147177</v>
      </c>
      <c r="J137">
        <v>77338</v>
      </c>
      <c r="K137">
        <v>124195</v>
      </c>
      <c r="L137">
        <v>77798</v>
      </c>
      <c r="M137">
        <v>161558</v>
      </c>
      <c r="N137">
        <v>83475</v>
      </c>
      <c r="O137">
        <v>180318</v>
      </c>
      <c r="P137">
        <v>46509</v>
      </c>
      <c r="Q137">
        <v>66542</v>
      </c>
      <c r="R137">
        <v>182208</v>
      </c>
      <c r="S137">
        <v>126756</v>
      </c>
      <c r="T137">
        <v>218548</v>
      </c>
      <c r="U137">
        <v>97112</v>
      </c>
      <c r="V137">
        <v>139952</v>
      </c>
      <c r="W137">
        <v>54749</v>
      </c>
      <c r="X137">
        <v>66804</v>
      </c>
      <c r="Y137">
        <v>14248</v>
      </c>
      <c r="Z137">
        <v>21896</v>
      </c>
      <c r="AA137">
        <v>8136</v>
      </c>
      <c r="AB137">
        <v>23157</v>
      </c>
      <c r="AC137">
        <v>6787</v>
      </c>
      <c r="AD137">
        <v>15874</v>
      </c>
      <c r="AE137">
        <v>3346</v>
      </c>
    </row>
    <row r="138" spans="1:31" x14ac:dyDescent="0.25">
      <c r="A138" s="2">
        <v>0.75277777777777777</v>
      </c>
      <c r="B138">
        <v>4177</v>
      </c>
      <c r="C138">
        <v>17899</v>
      </c>
      <c r="D138">
        <v>21685</v>
      </c>
      <c r="E138">
        <v>43445</v>
      </c>
      <c r="F138">
        <v>32993</v>
      </c>
      <c r="G138">
        <v>100675</v>
      </c>
      <c r="H138">
        <v>64916</v>
      </c>
      <c r="I138">
        <v>147177</v>
      </c>
      <c r="J138">
        <v>77338</v>
      </c>
      <c r="K138">
        <v>124195</v>
      </c>
      <c r="L138">
        <v>77798</v>
      </c>
      <c r="M138">
        <v>161558</v>
      </c>
      <c r="N138">
        <v>83475</v>
      </c>
      <c r="O138">
        <v>180318</v>
      </c>
      <c r="P138">
        <v>46509</v>
      </c>
      <c r="Q138">
        <v>66542</v>
      </c>
      <c r="R138">
        <v>182208</v>
      </c>
      <c r="S138">
        <v>126756</v>
      </c>
      <c r="T138">
        <v>218548</v>
      </c>
      <c r="U138">
        <v>97112</v>
      </c>
      <c r="V138">
        <v>139952</v>
      </c>
      <c r="W138">
        <v>54749</v>
      </c>
      <c r="X138">
        <v>66804</v>
      </c>
      <c r="Y138">
        <v>14248</v>
      </c>
      <c r="Z138">
        <v>21896</v>
      </c>
      <c r="AA138">
        <v>8136</v>
      </c>
      <c r="AB138">
        <v>23157</v>
      </c>
      <c r="AC138">
        <v>6787</v>
      </c>
      <c r="AD138">
        <v>15874</v>
      </c>
      <c r="AE138">
        <v>3346</v>
      </c>
    </row>
    <row r="139" spans="1:31" x14ac:dyDescent="0.25">
      <c r="A139" s="2">
        <v>0.75486111111111109</v>
      </c>
      <c r="B139">
        <v>4177</v>
      </c>
      <c r="C139">
        <v>17899</v>
      </c>
      <c r="D139">
        <v>21685</v>
      </c>
      <c r="E139">
        <v>43445</v>
      </c>
      <c r="F139">
        <v>32993</v>
      </c>
      <c r="G139">
        <v>100675</v>
      </c>
      <c r="H139">
        <v>64916</v>
      </c>
      <c r="I139">
        <v>147177</v>
      </c>
      <c r="J139">
        <v>77338</v>
      </c>
      <c r="K139">
        <v>124195</v>
      </c>
      <c r="L139">
        <v>77798</v>
      </c>
      <c r="M139">
        <v>161558</v>
      </c>
      <c r="N139">
        <v>83475</v>
      </c>
      <c r="O139">
        <v>180318</v>
      </c>
      <c r="P139">
        <v>46509</v>
      </c>
      <c r="Q139">
        <v>66542</v>
      </c>
      <c r="R139">
        <v>182208</v>
      </c>
      <c r="S139">
        <v>126756</v>
      </c>
      <c r="T139">
        <v>218548</v>
      </c>
      <c r="U139">
        <v>97112</v>
      </c>
      <c r="V139">
        <v>139952</v>
      </c>
      <c r="W139">
        <v>54749</v>
      </c>
      <c r="X139">
        <v>66804</v>
      </c>
      <c r="Y139">
        <v>14248</v>
      </c>
      <c r="Z139">
        <v>21896</v>
      </c>
      <c r="AA139">
        <v>8136</v>
      </c>
      <c r="AB139">
        <v>23157</v>
      </c>
      <c r="AC139">
        <v>6787</v>
      </c>
      <c r="AD139">
        <v>15874</v>
      </c>
      <c r="AE139">
        <v>3346</v>
      </c>
    </row>
    <row r="140" spans="1:31" x14ac:dyDescent="0.25">
      <c r="A140" s="2">
        <v>0.75763888888888886</v>
      </c>
      <c r="B140">
        <v>4177</v>
      </c>
      <c r="C140">
        <v>17899</v>
      </c>
      <c r="D140">
        <v>21685</v>
      </c>
      <c r="E140">
        <v>43445</v>
      </c>
      <c r="F140">
        <v>32993</v>
      </c>
      <c r="G140">
        <v>100675</v>
      </c>
      <c r="H140">
        <v>64916</v>
      </c>
      <c r="I140">
        <v>147177</v>
      </c>
      <c r="J140">
        <v>77338</v>
      </c>
      <c r="K140">
        <v>124195</v>
      </c>
      <c r="L140">
        <v>77798</v>
      </c>
      <c r="M140">
        <v>161558</v>
      </c>
      <c r="N140">
        <v>83475</v>
      </c>
      <c r="O140">
        <v>180318</v>
      </c>
      <c r="P140">
        <v>46509</v>
      </c>
      <c r="Q140">
        <v>66542</v>
      </c>
      <c r="R140">
        <v>182208</v>
      </c>
      <c r="S140">
        <v>126756</v>
      </c>
      <c r="T140">
        <v>218548</v>
      </c>
      <c r="U140">
        <v>97112</v>
      </c>
      <c r="V140">
        <v>139952</v>
      </c>
      <c r="W140">
        <v>54749</v>
      </c>
      <c r="X140">
        <v>66804</v>
      </c>
      <c r="Y140">
        <v>14248</v>
      </c>
      <c r="Z140">
        <v>21896</v>
      </c>
      <c r="AA140">
        <v>8136</v>
      </c>
      <c r="AB140">
        <v>23157</v>
      </c>
      <c r="AC140">
        <v>6787</v>
      </c>
      <c r="AD140">
        <v>15874</v>
      </c>
      <c r="AE140">
        <v>3346</v>
      </c>
    </row>
    <row r="141" spans="1:31" x14ac:dyDescent="0.25">
      <c r="A141" s="2">
        <v>0.75972222222222219</v>
      </c>
      <c r="B141">
        <v>4177</v>
      </c>
      <c r="C141">
        <v>17899</v>
      </c>
      <c r="D141">
        <v>21685</v>
      </c>
      <c r="E141">
        <v>43445</v>
      </c>
      <c r="F141">
        <v>32993</v>
      </c>
      <c r="G141">
        <v>100675</v>
      </c>
      <c r="H141">
        <v>64916</v>
      </c>
      <c r="I141">
        <v>147177</v>
      </c>
      <c r="J141">
        <v>77338</v>
      </c>
      <c r="K141">
        <v>124195</v>
      </c>
      <c r="L141">
        <v>77798</v>
      </c>
      <c r="M141">
        <v>161558</v>
      </c>
      <c r="N141">
        <v>83475</v>
      </c>
      <c r="O141">
        <v>180318</v>
      </c>
      <c r="P141">
        <v>46509</v>
      </c>
      <c r="Q141">
        <v>66542</v>
      </c>
      <c r="R141">
        <v>182208</v>
      </c>
      <c r="S141">
        <v>126756</v>
      </c>
      <c r="T141">
        <v>218548</v>
      </c>
      <c r="U141">
        <v>97112</v>
      </c>
      <c r="V141">
        <v>139952</v>
      </c>
      <c r="W141">
        <v>54749</v>
      </c>
      <c r="X141">
        <v>66804</v>
      </c>
      <c r="Y141">
        <v>14248</v>
      </c>
      <c r="Z141">
        <v>21896</v>
      </c>
      <c r="AA141">
        <v>8136</v>
      </c>
      <c r="AB141">
        <v>23157</v>
      </c>
      <c r="AC141">
        <v>6787</v>
      </c>
      <c r="AD141">
        <v>15874</v>
      </c>
      <c r="AE141">
        <v>3346</v>
      </c>
    </row>
    <row r="142" spans="1:31" x14ac:dyDescent="0.25">
      <c r="A142" s="2">
        <v>0.76180555555555551</v>
      </c>
      <c r="B142">
        <v>4177</v>
      </c>
      <c r="C142">
        <v>17899</v>
      </c>
      <c r="D142">
        <v>21685</v>
      </c>
      <c r="E142">
        <v>43445</v>
      </c>
      <c r="F142">
        <v>32993</v>
      </c>
      <c r="G142">
        <v>100675</v>
      </c>
      <c r="H142">
        <v>64916</v>
      </c>
      <c r="I142">
        <v>147177</v>
      </c>
      <c r="J142">
        <v>77338</v>
      </c>
      <c r="K142">
        <v>124195</v>
      </c>
      <c r="L142">
        <v>77798</v>
      </c>
      <c r="M142">
        <v>161558</v>
      </c>
      <c r="N142">
        <v>83475</v>
      </c>
      <c r="O142">
        <v>180318</v>
      </c>
      <c r="P142">
        <v>46509</v>
      </c>
      <c r="Q142">
        <v>66542</v>
      </c>
      <c r="R142">
        <v>182208</v>
      </c>
      <c r="S142">
        <v>126756</v>
      </c>
      <c r="T142">
        <v>218548</v>
      </c>
      <c r="U142">
        <v>97112</v>
      </c>
      <c r="V142">
        <v>139952</v>
      </c>
      <c r="W142">
        <v>54749</v>
      </c>
      <c r="X142">
        <v>66804</v>
      </c>
      <c r="Y142">
        <v>14248</v>
      </c>
      <c r="Z142">
        <v>21896</v>
      </c>
      <c r="AA142">
        <v>8136</v>
      </c>
      <c r="AB142">
        <v>23157</v>
      </c>
      <c r="AC142">
        <v>6787</v>
      </c>
      <c r="AD142">
        <v>15874</v>
      </c>
      <c r="AE142">
        <v>3346</v>
      </c>
    </row>
    <row r="143" spans="1:31" x14ac:dyDescent="0.25">
      <c r="A143" s="2">
        <v>0.76458333333333328</v>
      </c>
      <c r="B143">
        <v>4177</v>
      </c>
      <c r="C143">
        <v>17899</v>
      </c>
      <c r="D143">
        <v>21685</v>
      </c>
      <c r="E143">
        <v>43445</v>
      </c>
      <c r="F143">
        <v>32993</v>
      </c>
      <c r="G143">
        <v>100675</v>
      </c>
      <c r="H143">
        <v>64916</v>
      </c>
      <c r="I143">
        <v>147177</v>
      </c>
      <c r="J143">
        <v>77338</v>
      </c>
      <c r="K143">
        <v>124195</v>
      </c>
      <c r="L143">
        <v>77798</v>
      </c>
      <c r="M143">
        <v>161558</v>
      </c>
      <c r="N143">
        <v>83475</v>
      </c>
      <c r="O143">
        <v>180318</v>
      </c>
      <c r="P143">
        <v>46509</v>
      </c>
      <c r="Q143">
        <v>66542</v>
      </c>
      <c r="R143">
        <v>182208</v>
      </c>
      <c r="S143">
        <v>126756</v>
      </c>
      <c r="T143">
        <v>218548</v>
      </c>
      <c r="U143">
        <v>97112</v>
      </c>
      <c r="V143">
        <v>139952</v>
      </c>
      <c r="W143">
        <v>54749</v>
      </c>
      <c r="X143">
        <v>66804</v>
      </c>
      <c r="Y143">
        <v>14248</v>
      </c>
      <c r="Z143">
        <v>21896</v>
      </c>
      <c r="AA143">
        <v>8136</v>
      </c>
      <c r="AB143">
        <v>23157</v>
      </c>
      <c r="AC143">
        <v>6787</v>
      </c>
      <c r="AD143">
        <v>15874</v>
      </c>
      <c r="AE143">
        <v>3346</v>
      </c>
    </row>
    <row r="144" spans="1:31" x14ac:dyDescent="0.25">
      <c r="A144" s="2">
        <v>0.76666666666666672</v>
      </c>
      <c r="B144">
        <v>4177</v>
      </c>
      <c r="C144">
        <v>17899</v>
      </c>
      <c r="D144">
        <v>21685</v>
      </c>
      <c r="E144">
        <v>43445</v>
      </c>
      <c r="F144">
        <v>32993</v>
      </c>
      <c r="G144">
        <v>100675</v>
      </c>
      <c r="H144">
        <v>64916</v>
      </c>
      <c r="I144">
        <v>147177</v>
      </c>
      <c r="J144">
        <v>77338</v>
      </c>
      <c r="K144">
        <v>124195</v>
      </c>
      <c r="L144">
        <v>77798</v>
      </c>
      <c r="M144">
        <v>161558</v>
      </c>
      <c r="N144">
        <v>83475</v>
      </c>
      <c r="O144">
        <v>180318</v>
      </c>
      <c r="P144">
        <v>46509</v>
      </c>
      <c r="Q144">
        <v>66542</v>
      </c>
      <c r="R144">
        <v>182208</v>
      </c>
      <c r="S144">
        <v>126756</v>
      </c>
      <c r="T144">
        <v>218548</v>
      </c>
      <c r="U144">
        <v>97112</v>
      </c>
      <c r="V144">
        <v>139952</v>
      </c>
      <c r="W144">
        <v>54749</v>
      </c>
      <c r="X144">
        <v>66804</v>
      </c>
      <c r="Y144">
        <v>14248</v>
      </c>
      <c r="Z144">
        <v>21896</v>
      </c>
      <c r="AA144">
        <v>8136</v>
      </c>
      <c r="AB144">
        <v>23157</v>
      </c>
      <c r="AC144">
        <v>6787</v>
      </c>
      <c r="AD144">
        <v>15874</v>
      </c>
      <c r="AE144">
        <v>3346</v>
      </c>
    </row>
    <row r="145" spans="1:31" x14ac:dyDescent="0.25">
      <c r="A145" s="2">
        <v>0.76944444444444449</v>
      </c>
      <c r="B145">
        <v>4177</v>
      </c>
      <c r="C145">
        <v>17899</v>
      </c>
      <c r="D145">
        <v>21685</v>
      </c>
      <c r="E145">
        <v>43445</v>
      </c>
      <c r="F145">
        <v>32993</v>
      </c>
      <c r="G145">
        <v>100675</v>
      </c>
      <c r="H145">
        <v>64916</v>
      </c>
      <c r="I145">
        <v>147177</v>
      </c>
      <c r="J145">
        <v>77338</v>
      </c>
      <c r="K145">
        <v>124195</v>
      </c>
      <c r="L145">
        <v>77798</v>
      </c>
      <c r="M145">
        <v>161558</v>
      </c>
      <c r="N145">
        <v>83475</v>
      </c>
      <c r="O145">
        <v>180318</v>
      </c>
      <c r="P145">
        <v>46509</v>
      </c>
      <c r="Q145">
        <v>66542</v>
      </c>
      <c r="R145">
        <v>182208</v>
      </c>
      <c r="S145">
        <v>126756</v>
      </c>
      <c r="T145">
        <v>218548</v>
      </c>
      <c r="U145">
        <v>97112</v>
      </c>
      <c r="V145">
        <v>139952</v>
      </c>
      <c r="W145">
        <v>54749</v>
      </c>
      <c r="X145">
        <v>66804</v>
      </c>
      <c r="Y145">
        <v>14248</v>
      </c>
      <c r="Z145">
        <v>21896</v>
      </c>
      <c r="AA145">
        <v>8136</v>
      </c>
      <c r="AB145">
        <v>23157</v>
      </c>
      <c r="AC145">
        <v>6787</v>
      </c>
      <c r="AD145">
        <v>15874</v>
      </c>
      <c r="AE145">
        <v>3346</v>
      </c>
    </row>
    <row r="146" spans="1:31" x14ac:dyDescent="0.25">
      <c r="A146" s="2">
        <v>0.77152777777777781</v>
      </c>
      <c r="B146">
        <v>4177</v>
      </c>
      <c r="C146">
        <v>17899</v>
      </c>
      <c r="D146">
        <v>21685</v>
      </c>
      <c r="E146">
        <v>43445</v>
      </c>
      <c r="F146">
        <v>32993</v>
      </c>
      <c r="G146">
        <v>100675</v>
      </c>
      <c r="H146">
        <v>64916</v>
      </c>
      <c r="I146">
        <v>147177</v>
      </c>
      <c r="J146">
        <v>77338</v>
      </c>
      <c r="K146">
        <v>124195</v>
      </c>
      <c r="L146">
        <v>77798</v>
      </c>
      <c r="M146">
        <v>161558</v>
      </c>
      <c r="N146">
        <v>83475</v>
      </c>
      <c r="O146">
        <v>180318</v>
      </c>
      <c r="P146">
        <v>46509</v>
      </c>
      <c r="Q146">
        <v>66542</v>
      </c>
      <c r="R146">
        <v>182208</v>
      </c>
      <c r="S146">
        <v>126756</v>
      </c>
      <c r="T146">
        <v>218548</v>
      </c>
      <c r="U146">
        <v>97112</v>
      </c>
      <c r="V146">
        <v>139952</v>
      </c>
      <c r="W146">
        <v>54749</v>
      </c>
      <c r="X146">
        <v>66804</v>
      </c>
      <c r="Y146">
        <v>14248</v>
      </c>
      <c r="Z146">
        <v>21896</v>
      </c>
      <c r="AA146">
        <v>8136</v>
      </c>
      <c r="AB146">
        <v>23157</v>
      </c>
      <c r="AC146">
        <v>6787</v>
      </c>
      <c r="AD146">
        <v>15874</v>
      </c>
      <c r="AE146">
        <v>3346</v>
      </c>
    </row>
    <row r="147" spans="1:31" x14ac:dyDescent="0.25">
      <c r="A147" s="2">
        <v>0.77361111111111114</v>
      </c>
      <c r="B147">
        <v>4177</v>
      </c>
      <c r="C147">
        <v>17899</v>
      </c>
      <c r="D147">
        <v>21685</v>
      </c>
      <c r="E147">
        <v>43445</v>
      </c>
      <c r="F147">
        <v>32993</v>
      </c>
      <c r="G147">
        <v>100675</v>
      </c>
      <c r="H147">
        <v>64916</v>
      </c>
      <c r="I147">
        <v>147177</v>
      </c>
      <c r="J147">
        <v>77338</v>
      </c>
      <c r="K147">
        <v>124195</v>
      </c>
      <c r="L147">
        <v>77798</v>
      </c>
      <c r="M147">
        <v>161558</v>
      </c>
      <c r="N147">
        <v>83475</v>
      </c>
      <c r="O147">
        <v>180318</v>
      </c>
      <c r="P147">
        <v>46509</v>
      </c>
      <c r="Q147">
        <v>66542</v>
      </c>
      <c r="R147">
        <v>182208</v>
      </c>
      <c r="S147">
        <v>126756</v>
      </c>
      <c r="T147">
        <v>218548</v>
      </c>
      <c r="U147">
        <v>97112</v>
      </c>
      <c r="V147">
        <v>139952</v>
      </c>
      <c r="W147">
        <v>54749</v>
      </c>
      <c r="X147">
        <v>66804</v>
      </c>
      <c r="Y147">
        <v>14248</v>
      </c>
      <c r="Z147">
        <v>21896</v>
      </c>
      <c r="AA147">
        <v>8136</v>
      </c>
      <c r="AB147">
        <v>23157</v>
      </c>
      <c r="AC147">
        <v>6787</v>
      </c>
      <c r="AD147">
        <v>15874</v>
      </c>
      <c r="AE147">
        <v>3346</v>
      </c>
    </row>
    <row r="148" spans="1:31" x14ac:dyDescent="0.25">
      <c r="A148" s="2">
        <v>0.77569444444444446</v>
      </c>
      <c r="B148">
        <v>4177</v>
      </c>
      <c r="C148">
        <v>17899</v>
      </c>
      <c r="D148">
        <v>21685</v>
      </c>
      <c r="E148">
        <v>43445</v>
      </c>
      <c r="F148">
        <v>32993</v>
      </c>
      <c r="G148">
        <v>100675</v>
      </c>
      <c r="H148">
        <v>64916</v>
      </c>
      <c r="I148">
        <v>147177</v>
      </c>
      <c r="J148">
        <v>77338</v>
      </c>
      <c r="K148">
        <v>124195</v>
      </c>
      <c r="L148">
        <v>77798</v>
      </c>
      <c r="M148">
        <v>161558</v>
      </c>
      <c r="N148">
        <v>83475</v>
      </c>
      <c r="O148">
        <v>180318</v>
      </c>
      <c r="P148">
        <v>46509</v>
      </c>
      <c r="Q148">
        <v>66542</v>
      </c>
      <c r="R148">
        <v>182208</v>
      </c>
      <c r="S148">
        <v>126756</v>
      </c>
      <c r="T148">
        <v>218548</v>
      </c>
      <c r="U148">
        <v>97112</v>
      </c>
      <c r="V148">
        <v>139952</v>
      </c>
      <c r="W148">
        <v>54749</v>
      </c>
      <c r="X148">
        <v>66804</v>
      </c>
      <c r="Y148">
        <v>14248</v>
      </c>
      <c r="Z148">
        <v>21896</v>
      </c>
      <c r="AA148">
        <v>8136</v>
      </c>
      <c r="AB148">
        <v>23157</v>
      </c>
      <c r="AC148">
        <v>6787</v>
      </c>
      <c r="AD148">
        <v>15874</v>
      </c>
      <c r="AE148">
        <v>3346</v>
      </c>
    </row>
    <row r="149" spans="1:31" x14ac:dyDescent="0.25">
      <c r="A149" s="2">
        <v>0.77777777777777779</v>
      </c>
      <c r="B149">
        <v>4177</v>
      </c>
      <c r="C149">
        <v>17899</v>
      </c>
      <c r="D149">
        <v>21685</v>
      </c>
      <c r="E149">
        <v>43445</v>
      </c>
      <c r="F149">
        <v>32993</v>
      </c>
      <c r="G149">
        <v>100675</v>
      </c>
      <c r="H149">
        <v>64916</v>
      </c>
      <c r="I149">
        <v>147177</v>
      </c>
      <c r="J149">
        <v>77338</v>
      </c>
      <c r="K149">
        <v>124195</v>
      </c>
      <c r="L149">
        <v>77798</v>
      </c>
      <c r="M149">
        <v>161558</v>
      </c>
      <c r="N149">
        <v>83475</v>
      </c>
      <c r="O149">
        <v>180318</v>
      </c>
      <c r="P149">
        <v>46509</v>
      </c>
      <c r="Q149">
        <v>66542</v>
      </c>
      <c r="R149">
        <v>182208</v>
      </c>
      <c r="S149">
        <v>126756</v>
      </c>
      <c r="T149">
        <v>218548</v>
      </c>
      <c r="U149">
        <v>97112</v>
      </c>
      <c r="V149">
        <v>139952</v>
      </c>
      <c r="W149">
        <v>54749</v>
      </c>
      <c r="X149">
        <v>66804</v>
      </c>
      <c r="Y149">
        <v>14248</v>
      </c>
      <c r="Z149">
        <v>21896</v>
      </c>
      <c r="AA149">
        <v>8136</v>
      </c>
      <c r="AB149">
        <v>23157</v>
      </c>
      <c r="AC149">
        <v>6787</v>
      </c>
      <c r="AD149">
        <v>15874</v>
      </c>
      <c r="AE149">
        <v>3346</v>
      </c>
    </row>
    <row r="150" spans="1:31" x14ac:dyDescent="0.25">
      <c r="A150" s="2">
        <v>0.78055555555555556</v>
      </c>
      <c r="B150">
        <v>4177</v>
      </c>
      <c r="C150">
        <v>17899</v>
      </c>
      <c r="D150">
        <v>21685</v>
      </c>
      <c r="E150">
        <v>43445</v>
      </c>
      <c r="F150">
        <v>32993</v>
      </c>
      <c r="G150">
        <v>100675</v>
      </c>
      <c r="H150">
        <v>64916</v>
      </c>
      <c r="I150">
        <v>147177</v>
      </c>
      <c r="J150">
        <v>77338</v>
      </c>
      <c r="K150">
        <v>124195</v>
      </c>
      <c r="L150">
        <v>77798</v>
      </c>
      <c r="M150">
        <v>161558</v>
      </c>
      <c r="N150">
        <v>83475</v>
      </c>
      <c r="O150">
        <v>180318</v>
      </c>
      <c r="P150">
        <v>46509</v>
      </c>
      <c r="Q150">
        <v>66542</v>
      </c>
      <c r="R150">
        <v>182208</v>
      </c>
      <c r="S150">
        <v>126756</v>
      </c>
      <c r="T150">
        <v>218548</v>
      </c>
      <c r="U150">
        <v>97112</v>
      </c>
      <c r="V150">
        <v>139952</v>
      </c>
      <c r="W150">
        <v>54749</v>
      </c>
      <c r="X150">
        <v>66804</v>
      </c>
      <c r="Y150">
        <v>14248</v>
      </c>
      <c r="Z150">
        <v>21896</v>
      </c>
      <c r="AA150">
        <v>8136</v>
      </c>
      <c r="AB150">
        <v>23157</v>
      </c>
      <c r="AC150">
        <v>6787</v>
      </c>
      <c r="AD150">
        <v>15874</v>
      </c>
      <c r="AE150">
        <v>3346</v>
      </c>
    </row>
    <row r="151" spans="1:31" x14ac:dyDescent="0.25">
      <c r="A151" s="2">
        <v>0.78263888888888888</v>
      </c>
      <c r="B151">
        <v>4177</v>
      </c>
      <c r="C151">
        <v>17899</v>
      </c>
      <c r="D151">
        <v>21685</v>
      </c>
      <c r="E151">
        <v>43445</v>
      </c>
      <c r="F151">
        <v>32993</v>
      </c>
      <c r="G151">
        <v>100675</v>
      </c>
      <c r="H151">
        <v>64916</v>
      </c>
      <c r="I151">
        <v>147177</v>
      </c>
      <c r="J151">
        <v>77338</v>
      </c>
      <c r="K151">
        <v>124195</v>
      </c>
      <c r="L151">
        <v>77798</v>
      </c>
      <c r="M151">
        <v>161558</v>
      </c>
      <c r="N151">
        <v>83475</v>
      </c>
      <c r="O151">
        <v>180318</v>
      </c>
      <c r="P151">
        <v>46509</v>
      </c>
      <c r="Q151">
        <v>66542</v>
      </c>
      <c r="R151">
        <v>182208</v>
      </c>
      <c r="S151">
        <v>126756</v>
      </c>
      <c r="T151">
        <v>218548</v>
      </c>
      <c r="U151">
        <v>97112</v>
      </c>
      <c r="V151">
        <v>139952</v>
      </c>
      <c r="W151">
        <v>54749</v>
      </c>
      <c r="X151">
        <v>66804</v>
      </c>
      <c r="Y151">
        <v>14248</v>
      </c>
      <c r="Z151">
        <v>21896</v>
      </c>
      <c r="AA151">
        <v>8136</v>
      </c>
      <c r="AB151">
        <v>23157</v>
      </c>
      <c r="AC151">
        <v>6787</v>
      </c>
      <c r="AD151">
        <v>15874</v>
      </c>
      <c r="AE151">
        <v>3346</v>
      </c>
    </row>
    <row r="152" spans="1:31" x14ac:dyDescent="0.25">
      <c r="A152" s="2">
        <v>0.78472222222222221</v>
      </c>
      <c r="B152">
        <v>4177</v>
      </c>
      <c r="C152">
        <v>17899</v>
      </c>
      <c r="D152">
        <v>21685</v>
      </c>
      <c r="E152">
        <v>43445</v>
      </c>
      <c r="F152">
        <v>32993</v>
      </c>
      <c r="G152">
        <v>100675</v>
      </c>
      <c r="H152">
        <v>64916</v>
      </c>
      <c r="I152">
        <v>147177</v>
      </c>
      <c r="J152">
        <v>77338</v>
      </c>
      <c r="K152">
        <v>124195</v>
      </c>
      <c r="L152">
        <v>77798</v>
      </c>
      <c r="M152">
        <v>161558</v>
      </c>
      <c r="N152">
        <v>83475</v>
      </c>
      <c r="O152">
        <v>180318</v>
      </c>
      <c r="P152">
        <v>46509</v>
      </c>
      <c r="Q152">
        <v>66542</v>
      </c>
      <c r="R152">
        <v>182208</v>
      </c>
      <c r="S152">
        <v>126756</v>
      </c>
      <c r="T152">
        <v>218548</v>
      </c>
      <c r="U152">
        <v>97112</v>
      </c>
      <c r="V152">
        <v>139952</v>
      </c>
      <c r="W152">
        <v>54749</v>
      </c>
      <c r="X152">
        <v>66804</v>
      </c>
      <c r="Y152">
        <v>14248</v>
      </c>
      <c r="Z152">
        <v>21896</v>
      </c>
      <c r="AA152">
        <v>8136</v>
      </c>
      <c r="AB152">
        <v>23157</v>
      </c>
      <c r="AC152">
        <v>6787</v>
      </c>
      <c r="AD152">
        <v>15874</v>
      </c>
      <c r="AE152">
        <v>3346</v>
      </c>
    </row>
    <row r="153" spans="1:31" x14ac:dyDescent="0.25">
      <c r="A153" s="2">
        <v>0.78749999999999998</v>
      </c>
      <c r="B153">
        <v>4177</v>
      </c>
      <c r="C153">
        <v>17899</v>
      </c>
      <c r="D153">
        <v>21685</v>
      </c>
      <c r="E153">
        <v>43445</v>
      </c>
      <c r="F153">
        <v>32993</v>
      </c>
      <c r="G153">
        <v>100675</v>
      </c>
      <c r="H153">
        <v>64916</v>
      </c>
      <c r="I153">
        <v>147177</v>
      </c>
      <c r="J153">
        <v>77338</v>
      </c>
      <c r="K153">
        <v>124195</v>
      </c>
      <c r="L153">
        <v>77798</v>
      </c>
      <c r="M153">
        <v>161558</v>
      </c>
      <c r="N153">
        <v>83475</v>
      </c>
      <c r="O153">
        <v>180318</v>
      </c>
      <c r="P153">
        <v>46509</v>
      </c>
      <c r="Q153">
        <v>66542</v>
      </c>
      <c r="R153">
        <v>182208</v>
      </c>
      <c r="S153">
        <v>126756</v>
      </c>
      <c r="T153">
        <v>218548</v>
      </c>
      <c r="U153">
        <v>97112</v>
      </c>
      <c r="V153">
        <v>139952</v>
      </c>
      <c r="W153">
        <v>54749</v>
      </c>
      <c r="X153">
        <v>66804</v>
      </c>
      <c r="Y153">
        <v>14248</v>
      </c>
      <c r="Z153">
        <v>21896</v>
      </c>
      <c r="AA153">
        <v>8136</v>
      </c>
      <c r="AB153">
        <v>23157</v>
      </c>
      <c r="AC153">
        <v>6787</v>
      </c>
      <c r="AD153">
        <v>15874</v>
      </c>
      <c r="AE153">
        <v>3346</v>
      </c>
    </row>
    <row r="154" spans="1:31" x14ac:dyDescent="0.25">
      <c r="A154" s="2">
        <v>0.7895833333333333</v>
      </c>
      <c r="B154">
        <v>4177</v>
      </c>
      <c r="C154">
        <v>17899</v>
      </c>
      <c r="D154">
        <v>21685</v>
      </c>
      <c r="E154">
        <v>43445</v>
      </c>
      <c r="F154">
        <v>32993</v>
      </c>
      <c r="G154">
        <v>100675</v>
      </c>
      <c r="H154">
        <v>64916</v>
      </c>
      <c r="I154">
        <v>147177</v>
      </c>
      <c r="J154">
        <v>77338</v>
      </c>
      <c r="K154">
        <v>124195</v>
      </c>
      <c r="L154">
        <v>77798</v>
      </c>
      <c r="M154">
        <v>161558</v>
      </c>
      <c r="N154">
        <v>83475</v>
      </c>
      <c r="O154">
        <v>180318</v>
      </c>
      <c r="P154">
        <v>46509</v>
      </c>
      <c r="Q154">
        <v>66542</v>
      </c>
      <c r="R154">
        <v>182208</v>
      </c>
      <c r="S154">
        <v>126756</v>
      </c>
      <c r="T154">
        <v>218548</v>
      </c>
      <c r="U154">
        <v>97112</v>
      </c>
      <c r="V154">
        <v>139952</v>
      </c>
      <c r="W154">
        <v>54749</v>
      </c>
      <c r="X154">
        <v>66804</v>
      </c>
      <c r="Y154">
        <v>14248</v>
      </c>
      <c r="Z154">
        <v>21896</v>
      </c>
      <c r="AA154">
        <v>8136</v>
      </c>
      <c r="AB154">
        <v>23157</v>
      </c>
      <c r="AC154">
        <v>6787</v>
      </c>
      <c r="AD154">
        <v>15874</v>
      </c>
      <c r="AE154">
        <v>3346</v>
      </c>
    </row>
    <row r="155" spans="1:31" x14ac:dyDescent="0.25">
      <c r="A155" s="2">
        <v>0.79166666666666663</v>
      </c>
      <c r="B155">
        <v>4177</v>
      </c>
      <c r="C155">
        <v>17899</v>
      </c>
      <c r="D155">
        <v>21685</v>
      </c>
      <c r="E155">
        <v>43445</v>
      </c>
      <c r="F155">
        <v>32993</v>
      </c>
      <c r="G155">
        <v>100675</v>
      </c>
      <c r="H155">
        <v>64916</v>
      </c>
      <c r="I155">
        <v>147177</v>
      </c>
      <c r="J155">
        <v>77338</v>
      </c>
      <c r="K155">
        <v>124195</v>
      </c>
      <c r="L155">
        <v>77798</v>
      </c>
      <c r="M155">
        <v>161558</v>
      </c>
      <c r="N155">
        <v>83475</v>
      </c>
      <c r="O155">
        <v>180318</v>
      </c>
      <c r="P155">
        <v>46509</v>
      </c>
      <c r="Q155">
        <v>66542</v>
      </c>
      <c r="R155">
        <v>182208</v>
      </c>
      <c r="S155">
        <v>126756</v>
      </c>
      <c r="T155">
        <v>218548</v>
      </c>
      <c r="U155">
        <v>97112</v>
      </c>
      <c r="V155">
        <v>139952</v>
      </c>
      <c r="W155">
        <v>54749</v>
      </c>
      <c r="X155">
        <v>66804</v>
      </c>
      <c r="Y155">
        <v>14248</v>
      </c>
      <c r="Z155">
        <v>21896</v>
      </c>
      <c r="AA155">
        <v>8136</v>
      </c>
      <c r="AB155">
        <v>23157</v>
      </c>
      <c r="AC155">
        <v>6787</v>
      </c>
      <c r="AD155">
        <v>15874</v>
      </c>
      <c r="AE155">
        <v>3346</v>
      </c>
    </row>
    <row r="156" spans="1:31" x14ac:dyDescent="0.25">
      <c r="A156" s="2">
        <v>0.79374999999999996</v>
      </c>
      <c r="B156">
        <v>4177</v>
      </c>
      <c r="C156">
        <v>17899</v>
      </c>
      <c r="D156">
        <v>21685</v>
      </c>
      <c r="E156">
        <v>43445</v>
      </c>
      <c r="F156">
        <v>32993</v>
      </c>
      <c r="G156">
        <v>100675</v>
      </c>
      <c r="H156">
        <v>64916</v>
      </c>
      <c r="I156">
        <v>147177</v>
      </c>
      <c r="J156">
        <v>77338</v>
      </c>
      <c r="K156">
        <v>124195</v>
      </c>
      <c r="L156">
        <v>77798</v>
      </c>
      <c r="M156">
        <v>161558</v>
      </c>
      <c r="N156">
        <v>83475</v>
      </c>
      <c r="O156">
        <v>180318</v>
      </c>
      <c r="P156">
        <v>46509</v>
      </c>
      <c r="Q156">
        <v>66542</v>
      </c>
      <c r="R156">
        <v>182208</v>
      </c>
      <c r="S156">
        <v>126756</v>
      </c>
      <c r="T156">
        <v>218548</v>
      </c>
      <c r="U156">
        <v>97112</v>
      </c>
      <c r="V156">
        <v>139952</v>
      </c>
      <c r="W156">
        <v>54749</v>
      </c>
      <c r="X156">
        <v>66804</v>
      </c>
      <c r="Y156">
        <v>14248</v>
      </c>
      <c r="Z156">
        <v>21896</v>
      </c>
      <c r="AA156">
        <v>8136</v>
      </c>
      <c r="AB156">
        <v>23157</v>
      </c>
      <c r="AC156">
        <v>6787</v>
      </c>
      <c r="AD156">
        <v>15874</v>
      </c>
      <c r="AE156">
        <v>3346</v>
      </c>
    </row>
    <row r="157" spans="1:31" x14ac:dyDescent="0.25">
      <c r="A157" s="2">
        <v>0.79652777777777772</v>
      </c>
      <c r="B157">
        <v>4177</v>
      </c>
      <c r="C157">
        <v>17899</v>
      </c>
      <c r="D157">
        <v>21685</v>
      </c>
      <c r="E157">
        <v>43445</v>
      </c>
      <c r="F157">
        <v>32993</v>
      </c>
      <c r="G157">
        <v>100675</v>
      </c>
      <c r="H157">
        <v>64916</v>
      </c>
      <c r="I157">
        <v>147177</v>
      </c>
      <c r="J157">
        <v>77338</v>
      </c>
      <c r="K157">
        <v>124195</v>
      </c>
      <c r="L157">
        <v>77798</v>
      </c>
      <c r="M157">
        <v>161558</v>
      </c>
      <c r="N157">
        <v>83475</v>
      </c>
      <c r="O157">
        <v>180318</v>
      </c>
      <c r="P157">
        <v>46509</v>
      </c>
      <c r="Q157">
        <v>66542</v>
      </c>
      <c r="R157">
        <v>182208</v>
      </c>
      <c r="S157">
        <v>126756</v>
      </c>
      <c r="T157">
        <v>218548</v>
      </c>
      <c r="U157">
        <v>97112</v>
      </c>
      <c r="V157">
        <v>139952</v>
      </c>
      <c r="W157">
        <v>54749</v>
      </c>
      <c r="X157">
        <v>66804</v>
      </c>
      <c r="Y157">
        <v>14248</v>
      </c>
      <c r="Z157">
        <v>21896</v>
      </c>
      <c r="AA157">
        <v>8136</v>
      </c>
      <c r="AB157">
        <v>23157</v>
      </c>
      <c r="AC157">
        <v>6787</v>
      </c>
      <c r="AD157">
        <v>15874</v>
      </c>
      <c r="AE157">
        <v>3346</v>
      </c>
    </row>
    <row r="158" spans="1:31" x14ac:dyDescent="0.25">
      <c r="A158" s="2">
        <v>0.79861111111111116</v>
      </c>
      <c r="B158">
        <v>4177</v>
      </c>
      <c r="C158">
        <v>17899</v>
      </c>
      <c r="D158">
        <v>21685</v>
      </c>
      <c r="E158">
        <v>43445</v>
      </c>
      <c r="F158">
        <v>32993</v>
      </c>
      <c r="G158">
        <v>100675</v>
      </c>
      <c r="H158">
        <v>64916</v>
      </c>
      <c r="I158">
        <v>147177</v>
      </c>
      <c r="J158">
        <v>77338</v>
      </c>
      <c r="K158">
        <v>124195</v>
      </c>
      <c r="L158">
        <v>77798</v>
      </c>
      <c r="M158">
        <v>161558</v>
      </c>
      <c r="N158">
        <v>83475</v>
      </c>
      <c r="O158">
        <v>180318</v>
      </c>
      <c r="P158">
        <v>46509</v>
      </c>
      <c r="Q158">
        <v>66542</v>
      </c>
      <c r="R158">
        <v>182208</v>
      </c>
      <c r="S158">
        <v>126756</v>
      </c>
      <c r="T158">
        <v>218548</v>
      </c>
      <c r="U158">
        <v>97112</v>
      </c>
      <c r="V158">
        <v>139952</v>
      </c>
      <c r="W158">
        <v>54749</v>
      </c>
      <c r="X158">
        <v>66804</v>
      </c>
      <c r="Y158">
        <v>14248</v>
      </c>
      <c r="Z158">
        <v>21896</v>
      </c>
      <c r="AA158">
        <v>8136</v>
      </c>
      <c r="AB158">
        <v>23157</v>
      </c>
      <c r="AC158">
        <v>6787</v>
      </c>
      <c r="AD158">
        <v>15874</v>
      </c>
      <c r="AE158">
        <v>3346</v>
      </c>
    </row>
    <row r="159" spans="1:31" x14ac:dyDescent="0.25">
      <c r="A159" s="2">
        <v>0.80069444444444449</v>
      </c>
      <c r="B159">
        <v>4125</v>
      </c>
      <c r="C159">
        <v>17867</v>
      </c>
      <c r="D159">
        <v>21583</v>
      </c>
      <c r="E159">
        <v>42724</v>
      </c>
      <c r="F159">
        <v>32672</v>
      </c>
      <c r="G159">
        <v>94756</v>
      </c>
      <c r="H159">
        <v>62132</v>
      </c>
      <c r="I159">
        <v>143076</v>
      </c>
      <c r="J159">
        <v>75088</v>
      </c>
      <c r="K159">
        <v>121583</v>
      </c>
      <c r="L159">
        <v>76519</v>
      </c>
      <c r="M159">
        <v>154460</v>
      </c>
      <c r="N159">
        <v>83126</v>
      </c>
      <c r="O159">
        <v>178369</v>
      </c>
      <c r="P159">
        <v>46335</v>
      </c>
      <c r="Q159">
        <v>65771</v>
      </c>
      <c r="R159">
        <v>169816</v>
      </c>
      <c r="S159">
        <v>123671</v>
      </c>
      <c r="T159">
        <v>212343</v>
      </c>
      <c r="U159">
        <v>93605</v>
      </c>
      <c r="V159">
        <v>138303</v>
      </c>
      <c r="W159">
        <v>54588</v>
      </c>
      <c r="X159">
        <v>65317</v>
      </c>
      <c r="Y159">
        <v>14159</v>
      </c>
      <c r="Z159">
        <v>21396</v>
      </c>
      <c r="AA159">
        <v>8143</v>
      </c>
      <c r="AB159">
        <v>23091</v>
      </c>
      <c r="AC159">
        <v>6782</v>
      </c>
      <c r="AD159">
        <v>15875</v>
      </c>
      <c r="AE159">
        <v>3346</v>
      </c>
    </row>
    <row r="160" spans="1:31" x14ac:dyDescent="0.25">
      <c r="A160" s="2">
        <v>0.80277777777777781</v>
      </c>
      <c r="B160">
        <v>4125</v>
      </c>
      <c r="C160">
        <v>17867</v>
      </c>
      <c r="D160">
        <v>21583</v>
      </c>
      <c r="E160">
        <v>42724</v>
      </c>
      <c r="F160">
        <v>32672</v>
      </c>
      <c r="G160">
        <v>94756</v>
      </c>
      <c r="H160">
        <v>62132</v>
      </c>
      <c r="I160">
        <v>143076</v>
      </c>
      <c r="J160">
        <v>75088</v>
      </c>
      <c r="K160">
        <v>121583</v>
      </c>
      <c r="L160">
        <v>76519</v>
      </c>
      <c r="M160">
        <v>154460</v>
      </c>
      <c r="N160">
        <v>83126</v>
      </c>
      <c r="O160">
        <v>178369</v>
      </c>
      <c r="P160">
        <v>46335</v>
      </c>
      <c r="Q160">
        <v>65771</v>
      </c>
      <c r="R160">
        <v>169816</v>
      </c>
      <c r="S160">
        <v>123671</v>
      </c>
      <c r="T160">
        <v>212343</v>
      </c>
      <c r="U160">
        <v>93605</v>
      </c>
      <c r="V160">
        <v>138303</v>
      </c>
      <c r="W160">
        <v>54588</v>
      </c>
      <c r="X160">
        <v>65317</v>
      </c>
      <c r="Y160">
        <v>14159</v>
      </c>
      <c r="Z160">
        <v>21396</v>
      </c>
      <c r="AA160">
        <v>8143</v>
      </c>
      <c r="AB160">
        <v>23091</v>
      </c>
      <c r="AC160">
        <v>6782</v>
      </c>
      <c r="AD160">
        <v>15875</v>
      </c>
      <c r="AE160">
        <v>3346</v>
      </c>
    </row>
    <row r="161" spans="1:31" x14ac:dyDescent="0.25">
      <c r="A161" s="2">
        <v>0.80555555555555558</v>
      </c>
      <c r="B161">
        <v>4125</v>
      </c>
      <c r="C161">
        <v>17867</v>
      </c>
      <c r="D161">
        <v>21583</v>
      </c>
      <c r="E161">
        <v>42724</v>
      </c>
      <c r="F161">
        <v>32672</v>
      </c>
      <c r="G161">
        <v>94756</v>
      </c>
      <c r="H161">
        <v>62132</v>
      </c>
      <c r="I161">
        <v>143076</v>
      </c>
      <c r="J161">
        <v>75088</v>
      </c>
      <c r="K161">
        <v>121583</v>
      </c>
      <c r="L161">
        <v>76519</v>
      </c>
      <c r="M161">
        <v>154460</v>
      </c>
      <c r="N161">
        <v>83126</v>
      </c>
      <c r="O161">
        <v>178369</v>
      </c>
      <c r="P161">
        <v>46335</v>
      </c>
      <c r="Q161">
        <v>65771</v>
      </c>
      <c r="R161">
        <v>169816</v>
      </c>
      <c r="S161">
        <v>123671</v>
      </c>
      <c r="T161">
        <v>212343</v>
      </c>
      <c r="U161">
        <v>93605</v>
      </c>
      <c r="V161">
        <v>138303</v>
      </c>
      <c r="W161">
        <v>54588</v>
      </c>
      <c r="X161">
        <v>65317</v>
      </c>
      <c r="Y161">
        <v>14159</v>
      </c>
      <c r="Z161">
        <v>21396</v>
      </c>
      <c r="AA161">
        <v>8143</v>
      </c>
      <c r="AB161">
        <v>23091</v>
      </c>
      <c r="AC161">
        <v>6782</v>
      </c>
      <c r="AD161">
        <v>15875</v>
      </c>
      <c r="AE161">
        <v>3346</v>
      </c>
    </row>
    <row r="162" spans="1:31" x14ac:dyDescent="0.25">
      <c r="A162" s="2">
        <v>0.80763888888888891</v>
      </c>
      <c r="B162">
        <v>4125</v>
      </c>
      <c r="C162">
        <v>17867</v>
      </c>
      <c r="D162">
        <v>21583</v>
      </c>
      <c r="E162">
        <v>42724</v>
      </c>
      <c r="F162">
        <v>32672</v>
      </c>
      <c r="G162">
        <v>94756</v>
      </c>
      <c r="H162">
        <v>62132</v>
      </c>
      <c r="I162">
        <v>143076</v>
      </c>
      <c r="J162">
        <v>75088</v>
      </c>
      <c r="K162">
        <v>121583</v>
      </c>
      <c r="L162">
        <v>76519</v>
      </c>
      <c r="M162">
        <v>154460</v>
      </c>
      <c r="N162">
        <v>83126</v>
      </c>
      <c r="O162">
        <v>178369</v>
      </c>
      <c r="P162">
        <v>46335</v>
      </c>
      <c r="Q162">
        <v>65771</v>
      </c>
      <c r="R162">
        <v>169816</v>
      </c>
      <c r="S162">
        <v>123671</v>
      </c>
      <c r="T162">
        <v>212343</v>
      </c>
      <c r="U162">
        <v>93605</v>
      </c>
      <c r="V162">
        <v>138303</v>
      </c>
      <c r="W162">
        <v>54588</v>
      </c>
      <c r="X162">
        <v>65317</v>
      </c>
      <c r="Y162">
        <v>14159</v>
      </c>
      <c r="Z162">
        <v>21396</v>
      </c>
      <c r="AA162">
        <v>8143</v>
      </c>
      <c r="AB162">
        <v>23091</v>
      </c>
      <c r="AC162">
        <v>6782</v>
      </c>
      <c r="AD162">
        <v>15875</v>
      </c>
      <c r="AE162">
        <v>3346</v>
      </c>
    </row>
    <row r="163" spans="1:31" x14ac:dyDescent="0.25">
      <c r="A163" s="2">
        <v>0.80972222222222223</v>
      </c>
      <c r="B163">
        <v>4125</v>
      </c>
      <c r="C163">
        <v>17867</v>
      </c>
      <c r="D163">
        <v>21583</v>
      </c>
      <c r="E163">
        <v>42724</v>
      </c>
      <c r="F163">
        <v>32672</v>
      </c>
      <c r="G163">
        <v>94756</v>
      </c>
      <c r="H163">
        <v>62132</v>
      </c>
      <c r="I163">
        <v>143076</v>
      </c>
      <c r="J163">
        <v>75088</v>
      </c>
      <c r="K163">
        <v>121583</v>
      </c>
      <c r="L163">
        <v>76519</v>
      </c>
      <c r="M163">
        <v>154460</v>
      </c>
      <c r="N163">
        <v>83126</v>
      </c>
      <c r="O163">
        <v>178369</v>
      </c>
      <c r="P163">
        <v>46335</v>
      </c>
      <c r="Q163">
        <v>65771</v>
      </c>
      <c r="R163">
        <v>169816</v>
      </c>
      <c r="S163">
        <v>123671</v>
      </c>
      <c r="T163">
        <v>212343</v>
      </c>
      <c r="U163">
        <v>93605</v>
      </c>
      <c r="V163">
        <v>138303</v>
      </c>
      <c r="W163">
        <v>54588</v>
      </c>
      <c r="X163">
        <v>65317</v>
      </c>
      <c r="Y163">
        <v>14159</v>
      </c>
      <c r="Z163">
        <v>21396</v>
      </c>
      <c r="AA163">
        <v>8143</v>
      </c>
      <c r="AB163">
        <v>23091</v>
      </c>
      <c r="AC163">
        <v>6782</v>
      </c>
      <c r="AD163">
        <v>15875</v>
      </c>
      <c r="AE163">
        <v>3346</v>
      </c>
    </row>
    <row r="164" spans="1:31" x14ac:dyDescent="0.25">
      <c r="A164" s="2">
        <v>0.81180555555555556</v>
      </c>
      <c r="B164">
        <v>4125</v>
      </c>
      <c r="C164">
        <v>17867</v>
      </c>
      <c r="D164">
        <v>21583</v>
      </c>
      <c r="E164">
        <v>42724</v>
      </c>
      <c r="F164">
        <v>32672</v>
      </c>
      <c r="G164">
        <v>94756</v>
      </c>
      <c r="H164">
        <v>62132</v>
      </c>
      <c r="I164">
        <v>143076</v>
      </c>
      <c r="J164">
        <v>75088</v>
      </c>
      <c r="K164">
        <v>121583</v>
      </c>
      <c r="L164">
        <v>76519</v>
      </c>
      <c r="M164">
        <v>154460</v>
      </c>
      <c r="N164">
        <v>83126</v>
      </c>
      <c r="O164">
        <v>178369</v>
      </c>
      <c r="P164">
        <v>46335</v>
      </c>
      <c r="Q164">
        <v>65771</v>
      </c>
      <c r="R164">
        <v>169816</v>
      </c>
      <c r="S164">
        <v>123671</v>
      </c>
      <c r="T164">
        <v>212343</v>
      </c>
      <c r="U164">
        <v>93605</v>
      </c>
      <c r="V164">
        <v>138303</v>
      </c>
      <c r="W164">
        <v>54588</v>
      </c>
      <c r="X164">
        <v>65317</v>
      </c>
      <c r="Y164">
        <v>14159</v>
      </c>
      <c r="Z164">
        <v>21396</v>
      </c>
      <c r="AA164">
        <v>8143</v>
      </c>
      <c r="AB164">
        <v>23091</v>
      </c>
      <c r="AC164">
        <v>6782</v>
      </c>
      <c r="AD164">
        <v>15875</v>
      </c>
      <c r="AE164">
        <v>3346</v>
      </c>
    </row>
    <row r="165" spans="1:31" x14ac:dyDescent="0.25">
      <c r="A165" s="2">
        <v>0.81458333333333333</v>
      </c>
      <c r="B165">
        <v>4125</v>
      </c>
      <c r="C165">
        <v>17867</v>
      </c>
      <c r="D165">
        <v>21583</v>
      </c>
      <c r="E165">
        <v>42724</v>
      </c>
      <c r="F165">
        <v>32672</v>
      </c>
      <c r="G165">
        <v>94756</v>
      </c>
      <c r="H165">
        <v>62132</v>
      </c>
      <c r="I165">
        <v>143076</v>
      </c>
      <c r="J165">
        <v>75088</v>
      </c>
      <c r="K165">
        <v>121583</v>
      </c>
      <c r="L165">
        <v>76519</v>
      </c>
      <c r="M165">
        <v>154460</v>
      </c>
      <c r="N165">
        <v>83126</v>
      </c>
      <c r="O165">
        <v>178369</v>
      </c>
      <c r="P165">
        <v>46335</v>
      </c>
      <c r="Q165">
        <v>65771</v>
      </c>
      <c r="R165">
        <v>169816</v>
      </c>
      <c r="S165">
        <v>123671</v>
      </c>
      <c r="T165">
        <v>212343</v>
      </c>
      <c r="U165">
        <v>93605</v>
      </c>
      <c r="V165">
        <v>138303</v>
      </c>
      <c r="W165">
        <v>54588</v>
      </c>
      <c r="X165">
        <v>65317</v>
      </c>
      <c r="Y165">
        <v>14159</v>
      </c>
      <c r="Z165">
        <v>21396</v>
      </c>
      <c r="AA165">
        <v>8143</v>
      </c>
      <c r="AB165">
        <v>23091</v>
      </c>
      <c r="AC165">
        <v>6782</v>
      </c>
      <c r="AD165">
        <v>15875</v>
      </c>
      <c r="AE165">
        <v>3346</v>
      </c>
    </row>
    <row r="166" spans="1:31" x14ac:dyDescent="0.25">
      <c r="A166" s="2">
        <v>0.81666666666666665</v>
      </c>
      <c r="B166">
        <v>4125</v>
      </c>
      <c r="C166">
        <v>17867</v>
      </c>
      <c r="D166">
        <v>21583</v>
      </c>
      <c r="E166">
        <v>42724</v>
      </c>
      <c r="F166">
        <v>32672</v>
      </c>
      <c r="G166">
        <v>94756</v>
      </c>
      <c r="H166">
        <v>62132</v>
      </c>
      <c r="I166">
        <v>143076</v>
      </c>
      <c r="J166">
        <v>75088</v>
      </c>
      <c r="K166">
        <v>121583</v>
      </c>
      <c r="L166">
        <v>76519</v>
      </c>
      <c r="M166">
        <v>154460</v>
      </c>
      <c r="N166">
        <v>83126</v>
      </c>
      <c r="O166">
        <v>178369</v>
      </c>
      <c r="P166">
        <v>46335</v>
      </c>
      <c r="Q166">
        <v>65771</v>
      </c>
      <c r="R166">
        <v>169816</v>
      </c>
      <c r="S166">
        <v>123671</v>
      </c>
      <c r="T166">
        <v>212343</v>
      </c>
      <c r="U166">
        <v>93605</v>
      </c>
      <c r="V166">
        <v>138303</v>
      </c>
      <c r="W166">
        <v>54588</v>
      </c>
      <c r="X166">
        <v>65317</v>
      </c>
      <c r="Y166">
        <v>14159</v>
      </c>
      <c r="Z166">
        <v>21396</v>
      </c>
      <c r="AA166">
        <v>8143</v>
      </c>
      <c r="AB166">
        <v>23091</v>
      </c>
      <c r="AC166">
        <v>6782</v>
      </c>
      <c r="AD166">
        <v>15875</v>
      </c>
      <c r="AE166">
        <v>3346</v>
      </c>
    </row>
    <row r="167" spans="1:31" x14ac:dyDescent="0.25">
      <c r="A167" s="2">
        <v>0.81874999999999998</v>
      </c>
      <c r="B167">
        <v>4125</v>
      </c>
      <c r="C167">
        <v>17867</v>
      </c>
      <c r="D167">
        <v>21583</v>
      </c>
      <c r="E167">
        <v>42724</v>
      </c>
      <c r="F167">
        <v>32672</v>
      </c>
      <c r="G167">
        <v>94756</v>
      </c>
      <c r="H167">
        <v>62132</v>
      </c>
      <c r="I167">
        <v>143076</v>
      </c>
      <c r="J167">
        <v>75088</v>
      </c>
      <c r="K167">
        <v>121583</v>
      </c>
      <c r="L167">
        <v>76519</v>
      </c>
      <c r="M167">
        <v>154460</v>
      </c>
      <c r="N167">
        <v>83126</v>
      </c>
      <c r="O167">
        <v>178369</v>
      </c>
      <c r="P167">
        <v>46335</v>
      </c>
      <c r="Q167">
        <v>65771</v>
      </c>
      <c r="R167">
        <v>169816</v>
      </c>
      <c r="S167">
        <v>123671</v>
      </c>
      <c r="T167">
        <v>212343</v>
      </c>
      <c r="U167">
        <v>93605</v>
      </c>
      <c r="V167">
        <v>138303</v>
      </c>
      <c r="W167">
        <v>54588</v>
      </c>
      <c r="X167">
        <v>65317</v>
      </c>
      <c r="Y167">
        <v>14159</v>
      </c>
      <c r="Z167">
        <v>21396</v>
      </c>
      <c r="AA167">
        <v>8143</v>
      </c>
      <c r="AB167">
        <v>23091</v>
      </c>
      <c r="AC167">
        <v>6782</v>
      </c>
      <c r="AD167">
        <v>15875</v>
      </c>
      <c r="AE167">
        <v>3346</v>
      </c>
    </row>
    <row r="168" spans="1:31" x14ac:dyDescent="0.25">
      <c r="A168" s="2">
        <v>0.8208333333333333</v>
      </c>
      <c r="B168">
        <v>4125</v>
      </c>
      <c r="C168">
        <v>17867</v>
      </c>
      <c r="D168">
        <v>21583</v>
      </c>
      <c r="E168">
        <v>42724</v>
      </c>
      <c r="F168">
        <v>32672</v>
      </c>
      <c r="G168">
        <v>94756</v>
      </c>
      <c r="H168">
        <v>62132</v>
      </c>
      <c r="I168">
        <v>143076</v>
      </c>
      <c r="J168">
        <v>75088</v>
      </c>
      <c r="K168">
        <v>121583</v>
      </c>
      <c r="L168">
        <v>76519</v>
      </c>
      <c r="M168">
        <v>154460</v>
      </c>
      <c r="N168">
        <v>83126</v>
      </c>
      <c r="O168">
        <v>178369</v>
      </c>
      <c r="P168">
        <v>46335</v>
      </c>
      <c r="Q168">
        <v>65771</v>
      </c>
      <c r="R168">
        <v>169816</v>
      </c>
      <c r="S168">
        <v>123671</v>
      </c>
      <c r="T168">
        <v>212343</v>
      </c>
      <c r="U168">
        <v>93605</v>
      </c>
      <c r="V168">
        <v>138303</v>
      </c>
      <c r="W168">
        <v>54588</v>
      </c>
      <c r="X168">
        <v>65317</v>
      </c>
      <c r="Y168">
        <v>14159</v>
      </c>
      <c r="Z168">
        <v>21396</v>
      </c>
      <c r="AA168">
        <v>8143</v>
      </c>
      <c r="AB168">
        <v>23091</v>
      </c>
      <c r="AC168">
        <v>6782</v>
      </c>
      <c r="AD168">
        <v>15875</v>
      </c>
      <c r="AE168">
        <v>3346</v>
      </c>
    </row>
    <row r="169" spans="1:31" x14ac:dyDescent="0.25">
      <c r="A169" s="2">
        <v>0.82361111111111107</v>
      </c>
      <c r="B169">
        <v>4125</v>
      </c>
      <c r="C169">
        <v>17867</v>
      </c>
      <c r="D169">
        <v>21583</v>
      </c>
      <c r="E169">
        <v>42724</v>
      </c>
      <c r="F169">
        <v>32672</v>
      </c>
      <c r="G169">
        <v>94756</v>
      </c>
      <c r="H169">
        <v>62132</v>
      </c>
      <c r="I169">
        <v>143076</v>
      </c>
      <c r="J169">
        <v>75088</v>
      </c>
      <c r="K169">
        <v>121583</v>
      </c>
      <c r="L169">
        <v>76519</v>
      </c>
      <c r="M169">
        <v>154460</v>
      </c>
      <c r="N169">
        <v>83126</v>
      </c>
      <c r="O169">
        <v>178369</v>
      </c>
      <c r="P169">
        <v>46335</v>
      </c>
      <c r="Q169">
        <v>65771</v>
      </c>
      <c r="R169">
        <v>169816</v>
      </c>
      <c r="S169">
        <v>123671</v>
      </c>
      <c r="T169">
        <v>212343</v>
      </c>
      <c r="U169">
        <v>93605</v>
      </c>
      <c r="V169">
        <v>138303</v>
      </c>
      <c r="W169">
        <v>54588</v>
      </c>
      <c r="X169">
        <v>65317</v>
      </c>
      <c r="Y169">
        <v>14159</v>
      </c>
      <c r="Z169">
        <v>21396</v>
      </c>
      <c r="AA169">
        <v>8143</v>
      </c>
      <c r="AB169">
        <v>23091</v>
      </c>
      <c r="AC169">
        <v>6782</v>
      </c>
      <c r="AD169">
        <v>15875</v>
      </c>
      <c r="AE169">
        <v>3346</v>
      </c>
    </row>
    <row r="170" spans="1:31" x14ac:dyDescent="0.25">
      <c r="A170" s="2">
        <v>0.8256944444444444</v>
      </c>
      <c r="B170">
        <v>4125</v>
      </c>
      <c r="C170">
        <v>17867</v>
      </c>
      <c r="D170">
        <v>21583</v>
      </c>
      <c r="E170">
        <v>42724</v>
      </c>
      <c r="F170">
        <v>32672</v>
      </c>
      <c r="G170">
        <v>94756</v>
      </c>
      <c r="H170">
        <v>62132</v>
      </c>
      <c r="I170">
        <v>143076</v>
      </c>
      <c r="J170">
        <v>75088</v>
      </c>
      <c r="K170">
        <v>121583</v>
      </c>
      <c r="L170">
        <v>76519</v>
      </c>
      <c r="M170">
        <v>154460</v>
      </c>
      <c r="N170">
        <v>83126</v>
      </c>
      <c r="O170">
        <v>178369</v>
      </c>
      <c r="P170">
        <v>46335</v>
      </c>
      <c r="Q170">
        <v>65771</v>
      </c>
      <c r="R170">
        <v>169816</v>
      </c>
      <c r="S170">
        <v>123671</v>
      </c>
      <c r="T170">
        <v>212343</v>
      </c>
      <c r="U170">
        <v>93605</v>
      </c>
      <c r="V170">
        <v>138303</v>
      </c>
      <c r="W170">
        <v>54588</v>
      </c>
      <c r="X170">
        <v>65317</v>
      </c>
      <c r="Y170">
        <v>14159</v>
      </c>
      <c r="Z170">
        <v>21396</v>
      </c>
      <c r="AA170">
        <v>8143</v>
      </c>
      <c r="AB170">
        <v>23091</v>
      </c>
      <c r="AC170">
        <v>6782</v>
      </c>
      <c r="AD170">
        <v>15875</v>
      </c>
      <c r="AE170">
        <v>3346</v>
      </c>
    </row>
    <row r="171" spans="1:31" x14ac:dyDescent="0.25">
      <c r="A171" s="2">
        <v>0.82777777777777772</v>
      </c>
      <c r="B171">
        <v>4125</v>
      </c>
      <c r="C171">
        <v>17867</v>
      </c>
      <c r="D171">
        <v>21583</v>
      </c>
      <c r="E171">
        <v>42724</v>
      </c>
      <c r="F171">
        <v>32672</v>
      </c>
      <c r="G171">
        <v>94756</v>
      </c>
      <c r="H171">
        <v>62132</v>
      </c>
      <c r="I171">
        <v>143076</v>
      </c>
      <c r="J171">
        <v>75088</v>
      </c>
      <c r="K171">
        <v>121583</v>
      </c>
      <c r="L171">
        <v>76519</v>
      </c>
      <c r="M171">
        <v>154460</v>
      </c>
      <c r="N171">
        <v>83126</v>
      </c>
      <c r="O171">
        <v>178369</v>
      </c>
      <c r="P171">
        <v>46335</v>
      </c>
      <c r="Q171">
        <v>65771</v>
      </c>
      <c r="R171">
        <v>169816</v>
      </c>
      <c r="S171">
        <v>123671</v>
      </c>
      <c r="T171">
        <v>212343</v>
      </c>
      <c r="U171">
        <v>93605</v>
      </c>
      <c r="V171">
        <v>138303</v>
      </c>
      <c r="W171">
        <v>54588</v>
      </c>
      <c r="X171">
        <v>65317</v>
      </c>
      <c r="Y171">
        <v>14159</v>
      </c>
      <c r="Z171">
        <v>21396</v>
      </c>
      <c r="AA171">
        <v>8143</v>
      </c>
      <c r="AB171">
        <v>23091</v>
      </c>
      <c r="AC171">
        <v>6782</v>
      </c>
      <c r="AD171">
        <v>15875</v>
      </c>
      <c r="AE171">
        <v>3346</v>
      </c>
    </row>
    <row r="172" spans="1:31" x14ac:dyDescent="0.25">
      <c r="A172" s="2">
        <v>0.82986111111111116</v>
      </c>
      <c r="B172">
        <v>4125</v>
      </c>
      <c r="C172">
        <v>17867</v>
      </c>
      <c r="D172">
        <v>21583</v>
      </c>
      <c r="E172">
        <v>42724</v>
      </c>
      <c r="F172">
        <v>32672</v>
      </c>
      <c r="G172">
        <v>94756</v>
      </c>
      <c r="H172">
        <v>62132</v>
      </c>
      <c r="I172">
        <v>143076</v>
      </c>
      <c r="J172">
        <v>75088</v>
      </c>
      <c r="K172">
        <v>121583</v>
      </c>
      <c r="L172">
        <v>76519</v>
      </c>
      <c r="M172">
        <v>154460</v>
      </c>
      <c r="N172">
        <v>83126</v>
      </c>
      <c r="O172">
        <v>178369</v>
      </c>
      <c r="P172">
        <v>46335</v>
      </c>
      <c r="Q172">
        <v>65771</v>
      </c>
      <c r="R172">
        <v>169816</v>
      </c>
      <c r="S172">
        <v>123671</v>
      </c>
      <c r="T172">
        <v>212343</v>
      </c>
      <c r="U172">
        <v>93605</v>
      </c>
      <c r="V172">
        <v>138303</v>
      </c>
      <c r="W172">
        <v>54588</v>
      </c>
      <c r="X172">
        <v>65317</v>
      </c>
      <c r="Y172">
        <v>14159</v>
      </c>
      <c r="Z172">
        <v>21396</v>
      </c>
      <c r="AA172">
        <v>8143</v>
      </c>
      <c r="AB172">
        <v>23091</v>
      </c>
      <c r="AC172">
        <v>6782</v>
      </c>
      <c r="AD172">
        <v>15875</v>
      </c>
      <c r="AE172">
        <v>3346</v>
      </c>
    </row>
    <row r="173" spans="1:31" x14ac:dyDescent="0.25">
      <c r="A173" s="2">
        <v>0.83263888888888893</v>
      </c>
      <c r="B173">
        <v>4125</v>
      </c>
      <c r="C173">
        <v>17867</v>
      </c>
      <c r="D173">
        <v>21583</v>
      </c>
      <c r="E173">
        <v>42724</v>
      </c>
      <c r="F173">
        <v>32672</v>
      </c>
      <c r="G173">
        <v>94756</v>
      </c>
      <c r="H173">
        <v>62132</v>
      </c>
      <c r="I173">
        <v>143076</v>
      </c>
      <c r="J173">
        <v>75088</v>
      </c>
      <c r="K173">
        <v>121583</v>
      </c>
      <c r="L173">
        <v>76519</v>
      </c>
      <c r="M173">
        <v>154460</v>
      </c>
      <c r="N173">
        <v>83126</v>
      </c>
      <c r="O173">
        <v>178369</v>
      </c>
      <c r="P173">
        <v>46335</v>
      </c>
      <c r="Q173">
        <v>65771</v>
      </c>
      <c r="R173">
        <v>169816</v>
      </c>
      <c r="S173">
        <v>123671</v>
      </c>
      <c r="T173">
        <v>212343</v>
      </c>
      <c r="U173">
        <v>93605</v>
      </c>
      <c r="V173">
        <v>138303</v>
      </c>
      <c r="W173">
        <v>54588</v>
      </c>
      <c r="X173">
        <v>65317</v>
      </c>
      <c r="Y173">
        <v>14159</v>
      </c>
      <c r="Z173">
        <v>21396</v>
      </c>
      <c r="AA173">
        <v>8143</v>
      </c>
      <c r="AB173">
        <v>23091</v>
      </c>
      <c r="AC173">
        <v>6782</v>
      </c>
      <c r="AD173">
        <v>15875</v>
      </c>
      <c r="AE173">
        <v>3346</v>
      </c>
    </row>
    <row r="174" spans="1:31" x14ac:dyDescent="0.25">
      <c r="A174" s="2">
        <v>0.83472222222222225</v>
      </c>
      <c r="B174">
        <v>4125</v>
      </c>
      <c r="C174">
        <v>17867</v>
      </c>
      <c r="D174">
        <v>21583</v>
      </c>
      <c r="E174">
        <v>42724</v>
      </c>
      <c r="F174">
        <v>32672</v>
      </c>
      <c r="G174">
        <v>94756</v>
      </c>
      <c r="H174">
        <v>62132</v>
      </c>
      <c r="I174">
        <v>143076</v>
      </c>
      <c r="J174">
        <v>75088</v>
      </c>
      <c r="K174">
        <v>121583</v>
      </c>
      <c r="L174">
        <v>76519</v>
      </c>
      <c r="M174">
        <v>154460</v>
      </c>
      <c r="N174">
        <v>83126</v>
      </c>
      <c r="O174">
        <v>178369</v>
      </c>
      <c r="P174">
        <v>46335</v>
      </c>
      <c r="Q174">
        <v>65771</v>
      </c>
      <c r="R174">
        <v>169816</v>
      </c>
      <c r="S174">
        <v>123671</v>
      </c>
      <c r="T174">
        <v>212343</v>
      </c>
      <c r="U174">
        <v>93605</v>
      </c>
      <c r="V174">
        <v>138303</v>
      </c>
      <c r="W174">
        <v>54588</v>
      </c>
      <c r="X174">
        <v>65317</v>
      </c>
      <c r="Y174">
        <v>14159</v>
      </c>
      <c r="Z174">
        <v>21396</v>
      </c>
      <c r="AA174">
        <v>8143</v>
      </c>
      <c r="AB174">
        <v>23091</v>
      </c>
      <c r="AC174">
        <v>6782</v>
      </c>
      <c r="AD174">
        <v>15875</v>
      </c>
      <c r="AE174">
        <v>3346</v>
      </c>
    </row>
    <row r="175" spans="1:31" x14ac:dyDescent="0.25">
      <c r="A175" s="2">
        <v>0.83680555555555558</v>
      </c>
      <c r="B175">
        <v>4125</v>
      </c>
      <c r="C175">
        <v>17867</v>
      </c>
      <c r="D175">
        <v>21583</v>
      </c>
      <c r="E175">
        <v>42724</v>
      </c>
      <c r="F175">
        <v>32672</v>
      </c>
      <c r="G175">
        <v>94756</v>
      </c>
      <c r="H175">
        <v>62132</v>
      </c>
      <c r="I175">
        <v>143076</v>
      </c>
      <c r="J175">
        <v>75088</v>
      </c>
      <c r="K175">
        <v>121583</v>
      </c>
      <c r="L175">
        <v>76519</v>
      </c>
      <c r="M175">
        <v>154460</v>
      </c>
      <c r="N175">
        <v>83126</v>
      </c>
      <c r="O175">
        <v>178369</v>
      </c>
      <c r="P175">
        <v>46335</v>
      </c>
      <c r="Q175">
        <v>65771</v>
      </c>
      <c r="R175">
        <v>169816</v>
      </c>
      <c r="S175">
        <v>123671</v>
      </c>
      <c r="T175">
        <v>212343</v>
      </c>
      <c r="U175">
        <v>93605</v>
      </c>
      <c r="V175">
        <v>138303</v>
      </c>
      <c r="W175">
        <v>54588</v>
      </c>
      <c r="X175">
        <v>65317</v>
      </c>
      <c r="Y175">
        <v>14159</v>
      </c>
      <c r="Z175">
        <v>21396</v>
      </c>
      <c r="AA175">
        <v>8143</v>
      </c>
      <c r="AB175">
        <v>23091</v>
      </c>
      <c r="AC175">
        <v>6782</v>
      </c>
      <c r="AD175">
        <v>15875</v>
      </c>
      <c r="AE175">
        <v>3346</v>
      </c>
    </row>
    <row r="176" spans="1:31" x14ac:dyDescent="0.25">
      <c r="A176" s="2">
        <v>0.83888888888888891</v>
      </c>
      <c r="B176">
        <v>4125</v>
      </c>
      <c r="C176">
        <v>17867</v>
      </c>
      <c r="D176">
        <v>21583</v>
      </c>
      <c r="E176">
        <v>42724</v>
      </c>
      <c r="F176">
        <v>32672</v>
      </c>
      <c r="G176">
        <v>94756</v>
      </c>
      <c r="H176">
        <v>62132</v>
      </c>
      <c r="I176">
        <v>143076</v>
      </c>
      <c r="J176">
        <v>75088</v>
      </c>
      <c r="K176">
        <v>121583</v>
      </c>
      <c r="L176">
        <v>76519</v>
      </c>
      <c r="M176">
        <v>154460</v>
      </c>
      <c r="N176">
        <v>83126</v>
      </c>
      <c r="O176">
        <v>178369</v>
      </c>
      <c r="P176">
        <v>46335</v>
      </c>
      <c r="Q176">
        <v>65771</v>
      </c>
      <c r="R176">
        <v>169816</v>
      </c>
      <c r="S176">
        <v>123671</v>
      </c>
      <c r="T176">
        <v>212343</v>
      </c>
      <c r="U176">
        <v>93605</v>
      </c>
      <c r="V176">
        <v>138303</v>
      </c>
      <c r="W176">
        <v>54588</v>
      </c>
      <c r="X176">
        <v>65317</v>
      </c>
      <c r="Y176">
        <v>14159</v>
      </c>
      <c r="Z176">
        <v>21396</v>
      </c>
      <c r="AA176">
        <v>8143</v>
      </c>
      <c r="AB176">
        <v>23091</v>
      </c>
      <c r="AC176">
        <v>6782</v>
      </c>
      <c r="AD176">
        <v>15875</v>
      </c>
      <c r="AE176">
        <v>3346</v>
      </c>
    </row>
    <row r="177" spans="1:31" x14ac:dyDescent="0.25">
      <c r="A177" s="2">
        <v>0.84166666666666667</v>
      </c>
      <c r="B177">
        <v>4125</v>
      </c>
      <c r="C177">
        <v>17867</v>
      </c>
      <c r="D177">
        <v>21583</v>
      </c>
      <c r="E177">
        <v>42724</v>
      </c>
      <c r="F177">
        <v>32672</v>
      </c>
      <c r="G177">
        <v>94756</v>
      </c>
      <c r="H177">
        <v>62132</v>
      </c>
      <c r="I177">
        <v>143076</v>
      </c>
      <c r="J177">
        <v>75088</v>
      </c>
      <c r="K177">
        <v>121583</v>
      </c>
      <c r="L177">
        <v>76519</v>
      </c>
      <c r="M177">
        <v>154460</v>
      </c>
      <c r="N177">
        <v>83126</v>
      </c>
      <c r="O177">
        <v>178369</v>
      </c>
      <c r="P177">
        <v>46335</v>
      </c>
      <c r="Q177">
        <v>65771</v>
      </c>
      <c r="R177">
        <v>169816</v>
      </c>
      <c r="S177">
        <v>123671</v>
      </c>
      <c r="T177">
        <v>212343</v>
      </c>
      <c r="U177">
        <v>93605</v>
      </c>
      <c r="V177">
        <v>138303</v>
      </c>
      <c r="W177">
        <v>54588</v>
      </c>
      <c r="X177">
        <v>65317</v>
      </c>
      <c r="Y177">
        <v>14159</v>
      </c>
      <c r="Z177">
        <v>21396</v>
      </c>
      <c r="AA177">
        <v>8143</v>
      </c>
      <c r="AB177">
        <v>23091</v>
      </c>
      <c r="AC177">
        <v>6782</v>
      </c>
      <c r="AD177">
        <v>15875</v>
      </c>
      <c r="AE177">
        <v>3346</v>
      </c>
    </row>
    <row r="178" spans="1:31" x14ac:dyDescent="0.25">
      <c r="A178" s="2">
        <v>0.84375</v>
      </c>
      <c r="B178">
        <v>4125</v>
      </c>
      <c r="C178">
        <v>17867</v>
      </c>
      <c r="D178">
        <v>21583</v>
      </c>
      <c r="E178">
        <v>42724</v>
      </c>
      <c r="F178">
        <v>32672</v>
      </c>
      <c r="G178">
        <v>94756</v>
      </c>
      <c r="H178">
        <v>62132</v>
      </c>
      <c r="I178">
        <v>143076</v>
      </c>
      <c r="J178">
        <v>75088</v>
      </c>
      <c r="K178">
        <v>121583</v>
      </c>
      <c r="L178">
        <v>76519</v>
      </c>
      <c r="M178">
        <v>154460</v>
      </c>
      <c r="N178">
        <v>83126</v>
      </c>
      <c r="O178">
        <v>178369</v>
      </c>
      <c r="P178">
        <v>46335</v>
      </c>
      <c r="Q178">
        <v>65771</v>
      </c>
      <c r="R178">
        <v>169816</v>
      </c>
      <c r="S178">
        <v>123671</v>
      </c>
      <c r="T178">
        <v>212343</v>
      </c>
      <c r="U178">
        <v>93605</v>
      </c>
      <c r="V178">
        <v>138303</v>
      </c>
      <c r="W178">
        <v>54588</v>
      </c>
      <c r="X178">
        <v>65317</v>
      </c>
      <c r="Y178">
        <v>14159</v>
      </c>
      <c r="Z178">
        <v>21396</v>
      </c>
      <c r="AA178">
        <v>8143</v>
      </c>
      <c r="AB178">
        <v>23091</v>
      </c>
      <c r="AC178">
        <v>6782</v>
      </c>
      <c r="AD178">
        <v>15875</v>
      </c>
      <c r="AE178">
        <v>3346</v>
      </c>
    </row>
    <row r="179" spans="1:31" x14ac:dyDescent="0.25">
      <c r="A179" s="2">
        <v>0.84583333333333333</v>
      </c>
      <c r="B179">
        <v>4125</v>
      </c>
      <c r="C179">
        <v>17867</v>
      </c>
      <c r="D179">
        <v>21583</v>
      </c>
      <c r="E179">
        <v>42724</v>
      </c>
      <c r="F179">
        <v>32672</v>
      </c>
      <c r="G179">
        <v>94756</v>
      </c>
      <c r="H179">
        <v>62132</v>
      </c>
      <c r="I179">
        <v>143076</v>
      </c>
      <c r="J179">
        <v>75088</v>
      </c>
      <c r="K179">
        <v>121583</v>
      </c>
      <c r="L179">
        <v>76519</v>
      </c>
      <c r="M179">
        <v>154460</v>
      </c>
      <c r="N179">
        <v>83126</v>
      </c>
      <c r="O179">
        <v>178369</v>
      </c>
      <c r="P179">
        <v>46335</v>
      </c>
      <c r="Q179">
        <v>65771</v>
      </c>
      <c r="R179">
        <v>169816</v>
      </c>
      <c r="S179">
        <v>123671</v>
      </c>
      <c r="T179">
        <v>212343</v>
      </c>
      <c r="U179">
        <v>93605</v>
      </c>
      <c r="V179">
        <v>138303</v>
      </c>
      <c r="W179">
        <v>54588</v>
      </c>
      <c r="X179">
        <v>65317</v>
      </c>
      <c r="Y179">
        <v>14159</v>
      </c>
      <c r="Z179">
        <v>21396</v>
      </c>
      <c r="AA179">
        <v>8143</v>
      </c>
      <c r="AB179">
        <v>23091</v>
      </c>
      <c r="AC179">
        <v>6782</v>
      </c>
      <c r="AD179">
        <v>15875</v>
      </c>
      <c r="AE179">
        <v>3346</v>
      </c>
    </row>
    <row r="180" spans="1:31" x14ac:dyDescent="0.25">
      <c r="A180" s="2">
        <v>0.84791666666666665</v>
      </c>
      <c r="B180">
        <v>4125</v>
      </c>
      <c r="C180">
        <v>17867</v>
      </c>
      <c r="D180">
        <v>21583</v>
      </c>
      <c r="E180">
        <v>42724</v>
      </c>
      <c r="F180">
        <v>32672</v>
      </c>
      <c r="G180">
        <v>94756</v>
      </c>
      <c r="H180">
        <v>62132</v>
      </c>
      <c r="I180">
        <v>143076</v>
      </c>
      <c r="J180">
        <v>75088</v>
      </c>
      <c r="K180">
        <v>121583</v>
      </c>
      <c r="L180">
        <v>76519</v>
      </c>
      <c r="M180">
        <v>154460</v>
      </c>
      <c r="N180">
        <v>83126</v>
      </c>
      <c r="O180">
        <v>178369</v>
      </c>
      <c r="P180">
        <v>46335</v>
      </c>
      <c r="Q180">
        <v>65771</v>
      </c>
      <c r="R180">
        <v>169816</v>
      </c>
      <c r="S180">
        <v>123671</v>
      </c>
      <c r="T180">
        <v>212343</v>
      </c>
      <c r="U180">
        <v>93605</v>
      </c>
      <c r="V180">
        <v>138303</v>
      </c>
      <c r="W180">
        <v>54588</v>
      </c>
      <c r="X180">
        <v>65317</v>
      </c>
      <c r="Y180">
        <v>14159</v>
      </c>
      <c r="Z180">
        <v>21396</v>
      </c>
      <c r="AA180">
        <v>8143</v>
      </c>
      <c r="AB180">
        <v>23091</v>
      </c>
      <c r="AC180">
        <v>6782</v>
      </c>
      <c r="AD180">
        <v>15875</v>
      </c>
      <c r="AE180">
        <v>3346</v>
      </c>
    </row>
    <row r="181" spans="1:31" x14ac:dyDescent="0.25">
      <c r="A181" s="2">
        <v>0.85069444444444442</v>
      </c>
      <c r="B181">
        <v>4125</v>
      </c>
      <c r="C181">
        <v>17867</v>
      </c>
      <c r="D181">
        <v>21583</v>
      </c>
      <c r="E181">
        <v>42724</v>
      </c>
      <c r="F181">
        <v>32672</v>
      </c>
      <c r="G181">
        <v>94756</v>
      </c>
      <c r="H181">
        <v>62132</v>
      </c>
      <c r="I181">
        <v>143076</v>
      </c>
      <c r="J181">
        <v>75088</v>
      </c>
      <c r="K181">
        <v>121583</v>
      </c>
      <c r="L181">
        <v>76519</v>
      </c>
      <c r="M181">
        <v>154460</v>
      </c>
      <c r="N181">
        <v>83126</v>
      </c>
      <c r="O181">
        <v>178369</v>
      </c>
      <c r="P181">
        <v>46335</v>
      </c>
      <c r="Q181">
        <v>65771</v>
      </c>
      <c r="R181">
        <v>169816</v>
      </c>
      <c r="S181">
        <v>123671</v>
      </c>
      <c r="T181">
        <v>212343</v>
      </c>
      <c r="U181">
        <v>93605</v>
      </c>
      <c r="V181">
        <v>138303</v>
      </c>
      <c r="W181">
        <v>54588</v>
      </c>
      <c r="X181">
        <v>65317</v>
      </c>
      <c r="Y181">
        <v>14159</v>
      </c>
      <c r="Z181">
        <v>21396</v>
      </c>
      <c r="AA181">
        <v>8143</v>
      </c>
      <c r="AB181">
        <v>23091</v>
      </c>
      <c r="AC181">
        <v>6782</v>
      </c>
      <c r="AD181">
        <v>15875</v>
      </c>
      <c r="AE181">
        <v>3346</v>
      </c>
    </row>
    <row r="182" spans="1:31" x14ac:dyDescent="0.25">
      <c r="A182" s="2">
        <v>0.85277777777777775</v>
      </c>
      <c r="B182">
        <v>4125</v>
      </c>
      <c r="C182">
        <v>17867</v>
      </c>
      <c r="D182">
        <v>21583</v>
      </c>
      <c r="E182">
        <v>42724</v>
      </c>
      <c r="F182">
        <v>32672</v>
      </c>
      <c r="G182">
        <v>94756</v>
      </c>
      <c r="H182">
        <v>62132</v>
      </c>
      <c r="I182">
        <v>143076</v>
      </c>
      <c r="J182">
        <v>75088</v>
      </c>
      <c r="K182">
        <v>121583</v>
      </c>
      <c r="L182">
        <v>76519</v>
      </c>
      <c r="M182">
        <v>154460</v>
      </c>
      <c r="N182">
        <v>83126</v>
      </c>
      <c r="O182">
        <v>178369</v>
      </c>
      <c r="P182">
        <v>46335</v>
      </c>
      <c r="Q182">
        <v>65771</v>
      </c>
      <c r="R182">
        <v>169816</v>
      </c>
      <c r="S182">
        <v>123671</v>
      </c>
      <c r="T182">
        <v>212343</v>
      </c>
      <c r="U182">
        <v>93605</v>
      </c>
      <c r="V182">
        <v>138303</v>
      </c>
      <c r="W182">
        <v>54588</v>
      </c>
      <c r="X182">
        <v>65317</v>
      </c>
      <c r="Y182">
        <v>14159</v>
      </c>
      <c r="Z182">
        <v>21396</v>
      </c>
      <c r="AA182">
        <v>8143</v>
      </c>
      <c r="AB182">
        <v>23091</v>
      </c>
      <c r="AC182">
        <v>6782</v>
      </c>
      <c r="AD182">
        <v>15875</v>
      </c>
      <c r="AE182">
        <v>3346</v>
      </c>
    </row>
    <row r="183" spans="1:31" x14ac:dyDescent="0.25">
      <c r="A183" s="2">
        <v>0.85486111111111107</v>
      </c>
      <c r="B183">
        <v>4125</v>
      </c>
      <c r="C183">
        <v>17867</v>
      </c>
      <c r="D183">
        <v>21583</v>
      </c>
      <c r="E183">
        <v>42724</v>
      </c>
      <c r="F183">
        <v>32672</v>
      </c>
      <c r="G183">
        <v>94756</v>
      </c>
      <c r="H183">
        <v>62132</v>
      </c>
      <c r="I183">
        <v>143076</v>
      </c>
      <c r="J183">
        <v>75088</v>
      </c>
      <c r="K183">
        <v>121583</v>
      </c>
      <c r="L183">
        <v>76519</v>
      </c>
      <c r="M183">
        <v>154460</v>
      </c>
      <c r="N183">
        <v>83126</v>
      </c>
      <c r="O183">
        <v>178369</v>
      </c>
      <c r="P183">
        <v>46335</v>
      </c>
      <c r="Q183">
        <v>65771</v>
      </c>
      <c r="R183">
        <v>169816</v>
      </c>
      <c r="S183">
        <v>123671</v>
      </c>
      <c r="T183">
        <v>212343</v>
      </c>
      <c r="U183">
        <v>93605</v>
      </c>
      <c r="V183">
        <v>138303</v>
      </c>
      <c r="W183">
        <v>54588</v>
      </c>
      <c r="X183">
        <v>65317</v>
      </c>
      <c r="Y183">
        <v>14159</v>
      </c>
      <c r="Z183">
        <v>21396</v>
      </c>
      <c r="AA183">
        <v>8143</v>
      </c>
      <c r="AB183">
        <v>23091</v>
      </c>
      <c r="AC183">
        <v>6782</v>
      </c>
      <c r="AD183">
        <v>15875</v>
      </c>
      <c r="AE183">
        <v>3346</v>
      </c>
    </row>
    <row r="184" spans="1:31" x14ac:dyDescent="0.25">
      <c r="A184" s="2">
        <v>0.8569444444444444</v>
      </c>
      <c r="B184">
        <v>4125</v>
      </c>
      <c r="C184">
        <v>17867</v>
      </c>
      <c r="D184">
        <v>21583</v>
      </c>
      <c r="E184">
        <v>42724</v>
      </c>
      <c r="F184">
        <v>32672</v>
      </c>
      <c r="G184">
        <v>94756</v>
      </c>
      <c r="H184">
        <v>62132</v>
      </c>
      <c r="I184">
        <v>143076</v>
      </c>
      <c r="J184">
        <v>75088</v>
      </c>
      <c r="K184">
        <v>121583</v>
      </c>
      <c r="L184">
        <v>76519</v>
      </c>
      <c r="M184">
        <v>154460</v>
      </c>
      <c r="N184">
        <v>83126</v>
      </c>
      <c r="O184">
        <v>178369</v>
      </c>
      <c r="P184">
        <v>46335</v>
      </c>
      <c r="Q184">
        <v>65771</v>
      </c>
      <c r="R184">
        <v>169816</v>
      </c>
      <c r="S184">
        <v>123671</v>
      </c>
      <c r="T184">
        <v>212343</v>
      </c>
      <c r="U184">
        <v>93605</v>
      </c>
      <c r="V184">
        <v>138303</v>
      </c>
      <c r="W184">
        <v>54588</v>
      </c>
      <c r="X184">
        <v>65317</v>
      </c>
      <c r="Y184">
        <v>14159</v>
      </c>
      <c r="Z184">
        <v>21396</v>
      </c>
      <c r="AA184">
        <v>8143</v>
      </c>
      <c r="AB184">
        <v>23091</v>
      </c>
      <c r="AC184">
        <v>6782</v>
      </c>
      <c r="AD184">
        <v>15875</v>
      </c>
      <c r="AE184">
        <v>3346</v>
      </c>
    </row>
    <row r="185" spans="1:31" x14ac:dyDescent="0.25">
      <c r="A185" s="2">
        <v>0.85972222222222228</v>
      </c>
      <c r="B185">
        <v>4125</v>
      </c>
      <c r="C185">
        <v>17867</v>
      </c>
      <c r="D185">
        <v>21583</v>
      </c>
      <c r="E185">
        <v>42724</v>
      </c>
      <c r="F185">
        <v>32672</v>
      </c>
      <c r="G185">
        <v>94756</v>
      </c>
      <c r="H185">
        <v>62132</v>
      </c>
      <c r="I185">
        <v>143076</v>
      </c>
      <c r="J185">
        <v>75088</v>
      </c>
      <c r="K185">
        <v>121583</v>
      </c>
      <c r="L185">
        <v>76519</v>
      </c>
      <c r="M185">
        <v>154460</v>
      </c>
      <c r="N185">
        <v>83126</v>
      </c>
      <c r="O185">
        <v>178369</v>
      </c>
      <c r="P185">
        <v>46335</v>
      </c>
      <c r="Q185">
        <v>65771</v>
      </c>
      <c r="R185">
        <v>169816</v>
      </c>
      <c r="S185">
        <v>123671</v>
      </c>
      <c r="T185">
        <v>212343</v>
      </c>
      <c r="U185">
        <v>93605</v>
      </c>
      <c r="V185">
        <v>138303</v>
      </c>
      <c r="W185">
        <v>54588</v>
      </c>
      <c r="X185">
        <v>65317</v>
      </c>
      <c r="Y185">
        <v>14159</v>
      </c>
      <c r="Z185">
        <v>21396</v>
      </c>
      <c r="AA185">
        <v>8143</v>
      </c>
      <c r="AB185">
        <v>23091</v>
      </c>
      <c r="AC185">
        <v>6782</v>
      </c>
      <c r="AD185">
        <v>15875</v>
      </c>
      <c r="AE185">
        <v>3346</v>
      </c>
    </row>
    <row r="186" spans="1:31" x14ac:dyDescent="0.25">
      <c r="A186" s="2">
        <v>0.8618055555555556</v>
      </c>
      <c r="B186">
        <v>4125</v>
      </c>
      <c r="C186">
        <v>17867</v>
      </c>
      <c r="D186">
        <v>21583</v>
      </c>
      <c r="E186">
        <v>42724</v>
      </c>
      <c r="F186">
        <v>32672</v>
      </c>
      <c r="G186">
        <v>94756</v>
      </c>
      <c r="H186">
        <v>62132</v>
      </c>
      <c r="I186">
        <v>143076</v>
      </c>
      <c r="J186">
        <v>75088</v>
      </c>
      <c r="K186">
        <v>121583</v>
      </c>
      <c r="L186">
        <v>76519</v>
      </c>
      <c r="M186">
        <v>154460</v>
      </c>
      <c r="N186">
        <v>83126</v>
      </c>
      <c r="O186">
        <v>178369</v>
      </c>
      <c r="P186">
        <v>46335</v>
      </c>
      <c r="Q186">
        <v>65771</v>
      </c>
      <c r="R186">
        <v>169816</v>
      </c>
      <c r="S186">
        <v>123671</v>
      </c>
      <c r="T186">
        <v>212343</v>
      </c>
      <c r="U186">
        <v>93605</v>
      </c>
      <c r="V186">
        <v>138303</v>
      </c>
      <c r="W186">
        <v>54588</v>
      </c>
      <c r="X186">
        <v>65317</v>
      </c>
      <c r="Y186">
        <v>14159</v>
      </c>
      <c r="Z186">
        <v>21396</v>
      </c>
      <c r="AA186">
        <v>8143</v>
      </c>
      <c r="AB186">
        <v>23091</v>
      </c>
      <c r="AC186">
        <v>6782</v>
      </c>
      <c r="AD186">
        <v>15875</v>
      </c>
      <c r="AE186">
        <v>3346</v>
      </c>
    </row>
    <row r="187" spans="1:31" x14ac:dyDescent="0.25">
      <c r="A187" s="2">
        <v>0.86388888888888893</v>
      </c>
      <c r="B187">
        <v>4125</v>
      </c>
      <c r="C187">
        <v>17867</v>
      </c>
      <c r="D187">
        <v>21583</v>
      </c>
      <c r="E187">
        <v>42724</v>
      </c>
      <c r="F187">
        <v>32672</v>
      </c>
      <c r="G187">
        <v>94756</v>
      </c>
      <c r="H187">
        <v>62132</v>
      </c>
      <c r="I187">
        <v>143076</v>
      </c>
      <c r="J187">
        <v>75088</v>
      </c>
      <c r="K187">
        <v>121583</v>
      </c>
      <c r="L187">
        <v>76519</v>
      </c>
      <c r="M187">
        <v>154460</v>
      </c>
      <c r="N187">
        <v>83126</v>
      </c>
      <c r="O187">
        <v>178369</v>
      </c>
      <c r="P187">
        <v>46335</v>
      </c>
      <c r="Q187">
        <v>65771</v>
      </c>
      <c r="R187">
        <v>169816</v>
      </c>
      <c r="S187">
        <v>123671</v>
      </c>
      <c r="T187">
        <v>212343</v>
      </c>
      <c r="U187">
        <v>93605</v>
      </c>
      <c r="V187">
        <v>138303</v>
      </c>
      <c r="W187">
        <v>54588</v>
      </c>
      <c r="X187">
        <v>65317</v>
      </c>
      <c r="Y187">
        <v>14159</v>
      </c>
      <c r="Z187">
        <v>21396</v>
      </c>
      <c r="AA187">
        <v>8143</v>
      </c>
      <c r="AB187">
        <v>23091</v>
      </c>
      <c r="AC187">
        <v>6782</v>
      </c>
      <c r="AD187">
        <v>15875</v>
      </c>
      <c r="AE187">
        <v>3346</v>
      </c>
    </row>
    <row r="188" spans="1:31" x14ac:dyDescent="0.25">
      <c r="A188" s="2">
        <v>0.86597222222222225</v>
      </c>
      <c r="B188">
        <v>4125</v>
      </c>
      <c r="C188">
        <v>17867</v>
      </c>
      <c r="D188">
        <v>21583</v>
      </c>
      <c r="E188">
        <v>42724</v>
      </c>
      <c r="F188">
        <v>32672</v>
      </c>
      <c r="G188">
        <v>94756</v>
      </c>
      <c r="H188">
        <v>62132</v>
      </c>
      <c r="I188">
        <v>143076</v>
      </c>
      <c r="J188">
        <v>75088</v>
      </c>
      <c r="K188">
        <v>121583</v>
      </c>
      <c r="L188">
        <v>76519</v>
      </c>
      <c r="M188">
        <v>154460</v>
      </c>
      <c r="N188">
        <v>83126</v>
      </c>
      <c r="O188">
        <v>178369</v>
      </c>
      <c r="P188">
        <v>46335</v>
      </c>
      <c r="Q188">
        <v>65771</v>
      </c>
      <c r="R188">
        <v>169816</v>
      </c>
      <c r="S188">
        <v>123671</v>
      </c>
      <c r="T188">
        <v>212343</v>
      </c>
      <c r="U188">
        <v>93605</v>
      </c>
      <c r="V188">
        <v>138303</v>
      </c>
      <c r="W188">
        <v>54588</v>
      </c>
      <c r="X188">
        <v>65317</v>
      </c>
      <c r="Y188">
        <v>14159</v>
      </c>
      <c r="Z188">
        <v>21396</v>
      </c>
      <c r="AA188">
        <v>8143</v>
      </c>
      <c r="AB188">
        <v>23091</v>
      </c>
      <c r="AC188">
        <v>6782</v>
      </c>
      <c r="AD188">
        <v>15875</v>
      </c>
      <c r="AE188">
        <v>3346</v>
      </c>
    </row>
    <row r="189" spans="1:31" x14ac:dyDescent="0.25">
      <c r="A189" s="2">
        <v>0.86875000000000002</v>
      </c>
      <c r="B189">
        <v>4125</v>
      </c>
      <c r="C189">
        <v>17867</v>
      </c>
      <c r="D189">
        <v>21583</v>
      </c>
      <c r="E189">
        <v>42724</v>
      </c>
      <c r="F189">
        <v>32672</v>
      </c>
      <c r="G189">
        <v>94756</v>
      </c>
      <c r="H189">
        <v>62132</v>
      </c>
      <c r="I189">
        <v>143076</v>
      </c>
      <c r="J189">
        <v>75088</v>
      </c>
      <c r="K189">
        <v>121583</v>
      </c>
      <c r="L189">
        <v>76519</v>
      </c>
      <c r="M189">
        <v>154460</v>
      </c>
      <c r="N189">
        <v>83126</v>
      </c>
      <c r="O189">
        <v>178369</v>
      </c>
      <c r="P189">
        <v>46335</v>
      </c>
      <c r="Q189">
        <v>65771</v>
      </c>
      <c r="R189">
        <v>169816</v>
      </c>
      <c r="S189">
        <v>123671</v>
      </c>
      <c r="T189">
        <v>212343</v>
      </c>
      <c r="U189">
        <v>93605</v>
      </c>
      <c r="V189">
        <v>138303</v>
      </c>
      <c r="W189">
        <v>54588</v>
      </c>
      <c r="X189">
        <v>65317</v>
      </c>
      <c r="Y189">
        <v>14159</v>
      </c>
      <c r="Z189">
        <v>21396</v>
      </c>
      <c r="AA189">
        <v>8143</v>
      </c>
      <c r="AB189">
        <v>23091</v>
      </c>
      <c r="AC189">
        <v>6782</v>
      </c>
      <c r="AD189">
        <v>15875</v>
      </c>
      <c r="AE189">
        <v>3346</v>
      </c>
    </row>
    <row r="190" spans="1:31" x14ac:dyDescent="0.25">
      <c r="A190" s="2">
        <v>0.87083333333333335</v>
      </c>
      <c r="B190">
        <v>4125</v>
      </c>
      <c r="C190">
        <v>17867</v>
      </c>
      <c r="D190">
        <v>21583</v>
      </c>
      <c r="E190">
        <v>42724</v>
      </c>
      <c r="F190">
        <v>32672</v>
      </c>
      <c r="G190">
        <v>94756</v>
      </c>
      <c r="H190">
        <v>62132</v>
      </c>
      <c r="I190">
        <v>143076</v>
      </c>
      <c r="J190">
        <v>75088</v>
      </c>
      <c r="K190">
        <v>121583</v>
      </c>
      <c r="L190">
        <v>76519</v>
      </c>
      <c r="M190">
        <v>154460</v>
      </c>
      <c r="N190">
        <v>83126</v>
      </c>
      <c r="O190">
        <v>178369</v>
      </c>
      <c r="P190">
        <v>46335</v>
      </c>
      <c r="Q190">
        <v>65771</v>
      </c>
      <c r="R190">
        <v>169816</v>
      </c>
      <c r="S190">
        <v>123671</v>
      </c>
      <c r="T190">
        <v>212343</v>
      </c>
      <c r="U190">
        <v>93605</v>
      </c>
      <c r="V190">
        <v>138303</v>
      </c>
      <c r="W190">
        <v>54588</v>
      </c>
      <c r="X190">
        <v>65317</v>
      </c>
      <c r="Y190">
        <v>14159</v>
      </c>
      <c r="Z190">
        <v>21396</v>
      </c>
      <c r="AA190">
        <v>8143</v>
      </c>
      <c r="AB190">
        <v>23091</v>
      </c>
      <c r="AC190">
        <v>6782</v>
      </c>
      <c r="AD190">
        <v>15875</v>
      </c>
      <c r="AE190">
        <v>3346</v>
      </c>
    </row>
    <row r="191" spans="1:31" x14ac:dyDescent="0.25">
      <c r="A191" s="2">
        <v>0.87291666666666667</v>
      </c>
      <c r="B191">
        <v>4125</v>
      </c>
      <c r="C191">
        <v>17867</v>
      </c>
      <c r="D191">
        <v>21583</v>
      </c>
      <c r="E191">
        <v>42724</v>
      </c>
      <c r="F191">
        <v>32672</v>
      </c>
      <c r="G191">
        <v>94756</v>
      </c>
      <c r="H191">
        <v>62132</v>
      </c>
      <c r="I191">
        <v>143076</v>
      </c>
      <c r="J191">
        <v>75088</v>
      </c>
      <c r="K191">
        <v>121583</v>
      </c>
      <c r="L191">
        <v>76519</v>
      </c>
      <c r="M191">
        <v>154460</v>
      </c>
      <c r="N191">
        <v>83126</v>
      </c>
      <c r="O191">
        <v>178369</v>
      </c>
      <c r="P191">
        <v>46335</v>
      </c>
      <c r="Q191">
        <v>65771</v>
      </c>
      <c r="R191">
        <v>169816</v>
      </c>
      <c r="S191">
        <v>123671</v>
      </c>
      <c r="T191">
        <v>212343</v>
      </c>
      <c r="U191">
        <v>93605</v>
      </c>
      <c r="V191">
        <v>138303</v>
      </c>
      <c r="W191">
        <v>54588</v>
      </c>
      <c r="X191">
        <v>65317</v>
      </c>
      <c r="Y191">
        <v>14159</v>
      </c>
      <c r="Z191">
        <v>21396</v>
      </c>
      <c r="AA191">
        <v>8143</v>
      </c>
      <c r="AB191">
        <v>23091</v>
      </c>
      <c r="AC191">
        <v>6782</v>
      </c>
      <c r="AD191">
        <v>15875</v>
      </c>
      <c r="AE191">
        <v>3346</v>
      </c>
    </row>
    <row r="192" spans="1:31" x14ac:dyDescent="0.25">
      <c r="A192" s="2">
        <v>0.875</v>
      </c>
      <c r="B192">
        <v>4125</v>
      </c>
      <c r="C192">
        <v>17867</v>
      </c>
      <c r="D192">
        <v>21583</v>
      </c>
      <c r="E192">
        <v>42724</v>
      </c>
      <c r="F192">
        <v>32672</v>
      </c>
      <c r="G192">
        <v>94756</v>
      </c>
      <c r="H192">
        <v>62132</v>
      </c>
      <c r="I192">
        <v>143076</v>
      </c>
      <c r="J192">
        <v>75088</v>
      </c>
      <c r="K192">
        <v>121583</v>
      </c>
      <c r="L192">
        <v>76519</v>
      </c>
      <c r="M192">
        <v>154460</v>
      </c>
      <c r="N192">
        <v>83126</v>
      </c>
      <c r="O192">
        <v>178369</v>
      </c>
      <c r="P192">
        <v>46335</v>
      </c>
      <c r="Q192">
        <v>65771</v>
      </c>
      <c r="R192">
        <v>169816</v>
      </c>
      <c r="S192">
        <v>123671</v>
      </c>
      <c r="T192">
        <v>212343</v>
      </c>
      <c r="U192">
        <v>93605</v>
      </c>
      <c r="V192">
        <v>138303</v>
      </c>
      <c r="W192">
        <v>54588</v>
      </c>
      <c r="X192">
        <v>65317</v>
      </c>
      <c r="Y192">
        <v>14159</v>
      </c>
      <c r="Z192">
        <v>21396</v>
      </c>
      <c r="AA192">
        <v>8143</v>
      </c>
      <c r="AB192">
        <v>23091</v>
      </c>
      <c r="AC192">
        <v>6782</v>
      </c>
      <c r="AD192">
        <v>15875</v>
      </c>
      <c r="AE192">
        <v>3346</v>
      </c>
    </row>
    <row r="193" spans="1:31" x14ac:dyDescent="0.25">
      <c r="A193" s="2">
        <v>0.87777777777777777</v>
      </c>
      <c r="B193">
        <v>4125</v>
      </c>
      <c r="C193">
        <v>17867</v>
      </c>
      <c r="D193">
        <v>21583</v>
      </c>
      <c r="E193">
        <v>42724</v>
      </c>
      <c r="F193">
        <v>32672</v>
      </c>
      <c r="G193">
        <v>94756</v>
      </c>
      <c r="H193">
        <v>62132</v>
      </c>
      <c r="I193">
        <v>143076</v>
      </c>
      <c r="J193">
        <v>75088</v>
      </c>
      <c r="K193">
        <v>121583</v>
      </c>
      <c r="L193">
        <v>76519</v>
      </c>
      <c r="M193">
        <v>154460</v>
      </c>
      <c r="N193">
        <v>83126</v>
      </c>
      <c r="O193">
        <v>178369</v>
      </c>
      <c r="P193">
        <v>46335</v>
      </c>
      <c r="Q193">
        <v>65771</v>
      </c>
      <c r="R193">
        <v>169816</v>
      </c>
      <c r="S193">
        <v>123671</v>
      </c>
      <c r="T193">
        <v>212343</v>
      </c>
      <c r="U193">
        <v>93605</v>
      </c>
      <c r="V193">
        <v>138303</v>
      </c>
      <c r="W193">
        <v>54588</v>
      </c>
      <c r="X193">
        <v>65317</v>
      </c>
      <c r="Y193">
        <v>14159</v>
      </c>
      <c r="Z193">
        <v>21396</v>
      </c>
      <c r="AA193">
        <v>8143</v>
      </c>
      <c r="AB193">
        <v>23091</v>
      </c>
      <c r="AC193">
        <v>6782</v>
      </c>
      <c r="AD193">
        <v>15875</v>
      </c>
      <c r="AE193">
        <v>3346</v>
      </c>
    </row>
    <row r="194" spans="1:31" x14ac:dyDescent="0.25">
      <c r="A194" s="2">
        <v>0.87986111111111109</v>
      </c>
      <c r="B194">
        <v>4125</v>
      </c>
      <c r="C194">
        <v>17867</v>
      </c>
      <c r="D194">
        <v>21583</v>
      </c>
      <c r="E194">
        <v>42724</v>
      </c>
      <c r="F194">
        <v>32672</v>
      </c>
      <c r="G194">
        <v>94756</v>
      </c>
      <c r="H194">
        <v>62132</v>
      </c>
      <c r="I194">
        <v>143076</v>
      </c>
      <c r="J194">
        <v>75088</v>
      </c>
      <c r="K194">
        <v>121583</v>
      </c>
      <c r="L194">
        <v>76519</v>
      </c>
      <c r="M194">
        <v>154460</v>
      </c>
      <c r="N194">
        <v>83126</v>
      </c>
      <c r="O194">
        <v>178369</v>
      </c>
      <c r="P194">
        <v>46335</v>
      </c>
      <c r="Q194">
        <v>65771</v>
      </c>
      <c r="R194">
        <v>169816</v>
      </c>
      <c r="S194">
        <v>123671</v>
      </c>
      <c r="T194">
        <v>212343</v>
      </c>
      <c r="U194">
        <v>93605</v>
      </c>
      <c r="V194">
        <v>138303</v>
      </c>
      <c r="W194">
        <v>54588</v>
      </c>
      <c r="X194">
        <v>65317</v>
      </c>
      <c r="Y194">
        <v>14159</v>
      </c>
      <c r="Z194">
        <v>21396</v>
      </c>
      <c r="AA194">
        <v>8143</v>
      </c>
      <c r="AB194">
        <v>23091</v>
      </c>
      <c r="AC194">
        <v>6782</v>
      </c>
      <c r="AD194">
        <v>15875</v>
      </c>
      <c r="AE194">
        <v>3346</v>
      </c>
    </row>
    <row r="195" spans="1:31" x14ac:dyDescent="0.25">
      <c r="A195" s="2">
        <v>0.88194444444444442</v>
      </c>
      <c r="B195">
        <v>4125</v>
      </c>
      <c r="C195">
        <v>17867</v>
      </c>
      <c r="D195">
        <v>21583</v>
      </c>
      <c r="E195">
        <v>42724</v>
      </c>
      <c r="F195">
        <v>32672</v>
      </c>
      <c r="G195">
        <v>94756</v>
      </c>
      <c r="H195">
        <v>62132</v>
      </c>
      <c r="I195">
        <v>143076</v>
      </c>
      <c r="J195">
        <v>75088</v>
      </c>
      <c r="K195">
        <v>121583</v>
      </c>
      <c r="L195">
        <v>76519</v>
      </c>
      <c r="M195">
        <v>154460</v>
      </c>
      <c r="N195">
        <v>83126</v>
      </c>
      <c r="O195">
        <v>178369</v>
      </c>
      <c r="P195">
        <v>46335</v>
      </c>
      <c r="Q195">
        <v>65771</v>
      </c>
      <c r="R195">
        <v>169816</v>
      </c>
      <c r="S195">
        <v>123671</v>
      </c>
      <c r="T195">
        <v>212343</v>
      </c>
      <c r="U195">
        <v>93605</v>
      </c>
      <c r="V195">
        <v>138303</v>
      </c>
      <c r="W195">
        <v>54588</v>
      </c>
      <c r="X195">
        <v>65317</v>
      </c>
      <c r="Y195">
        <v>14159</v>
      </c>
      <c r="Z195">
        <v>21396</v>
      </c>
      <c r="AA195">
        <v>8143</v>
      </c>
      <c r="AB195">
        <v>23091</v>
      </c>
      <c r="AC195">
        <v>6782</v>
      </c>
      <c r="AD195">
        <v>15875</v>
      </c>
      <c r="AE195">
        <v>3346</v>
      </c>
    </row>
    <row r="196" spans="1:31" x14ac:dyDescent="0.25">
      <c r="A196" s="2">
        <v>0.88402777777777775</v>
      </c>
      <c r="B196">
        <v>4125</v>
      </c>
      <c r="C196">
        <v>17867</v>
      </c>
      <c r="D196">
        <v>21583</v>
      </c>
      <c r="E196">
        <v>42724</v>
      </c>
      <c r="F196">
        <v>32672</v>
      </c>
      <c r="G196">
        <v>94756</v>
      </c>
      <c r="H196">
        <v>62132</v>
      </c>
      <c r="I196">
        <v>143076</v>
      </c>
      <c r="J196">
        <v>75088</v>
      </c>
      <c r="K196">
        <v>121583</v>
      </c>
      <c r="L196">
        <v>76519</v>
      </c>
      <c r="M196">
        <v>154460</v>
      </c>
      <c r="N196">
        <v>83126</v>
      </c>
      <c r="O196">
        <v>178369</v>
      </c>
      <c r="P196">
        <v>46335</v>
      </c>
      <c r="Q196">
        <v>65771</v>
      </c>
      <c r="R196">
        <v>169816</v>
      </c>
      <c r="S196">
        <v>123671</v>
      </c>
      <c r="T196">
        <v>212343</v>
      </c>
      <c r="U196">
        <v>93605</v>
      </c>
      <c r="V196">
        <v>138303</v>
      </c>
      <c r="W196">
        <v>54588</v>
      </c>
      <c r="X196">
        <v>65317</v>
      </c>
      <c r="Y196">
        <v>14159</v>
      </c>
      <c r="Z196">
        <v>21396</v>
      </c>
      <c r="AA196">
        <v>8143</v>
      </c>
      <c r="AB196">
        <v>23091</v>
      </c>
      <c r="AC196">
        <v>6782</v>
      </c>
      <c r="AD196">
        <v>15875</v>
      </c>
      <c r="AE196">
        <v>3346</v>
      </c>
    </row>
    <row r="197" spans="1:31" x14ac:dyDescent="0.25">
      <c r="A197" s="2">
        <v>0.88680555555555551</v>
      </c>
      <c r="B197">
        <v>4125</v>
      </c>
      <c r="C197">
        <v>17867</v>
      </c>
      <c r="D197">
        <v>21583</v>
      </c>
      <c r="E197">
        <v>42724</v>
      </c>
      <c r="F197">
        <v>32672</v>
      </c>
      <c r="G197">
        <v>94756</v>
      </c>
      <c r="H197">
        <v>62132</v>
      </c>
      <c r="I197">
        <v>143076</v>
      </c>
      <c r="J197">
        <v>75088</v>
      </c>
      <c r="K197">
        <v>121583</v>
      </c>
      <c r="L197">
        <v>76519</v>
      </c>
      <c r="M197">
        <v>154460</v>
      </c>
      <c r="N197">
        <v>83126</v>
      </c>
      <c r="O197">
        <v>178369</v>
      </c>
      <c r="P197">
        <v>46335</v>
      </c>
      <c r="Q197">
        <v>65771</v>
      </c>
      <c r="R197">
        <v>169816</v>
      </c>
      <c r="S197">
        <v>123671</v>
      </c>
      <c r="T197">
        <v>212343</v>
      </c>
      <c r="U197">
        <v>93605</v>
      </c>
      <c r="V197">
        <v>138303</v>
      </c>
      <c r="W197">
        <v>54588</v>
      </c>
      <c r="X197">
        <v>65317</v>
      </c>
      <c r="Y197">
        <v>14159</v>
      </c>
      <c r="Z197">
        <v>21396</v>
      </c>
      <c r="AA197">
        <v>8143</v>
      </c>
      <c r="AB197">
        <v>23091</v>
      </c>
      <c r="AC197">
        <v>6782</v>
      </c>
      <c r="AD197">
        <v>15875</v>
      </c>
      <c r="AE197">
        <v>3346</v>
      </c>
    </row>
    <row r="198" spans="1:31" x14ac:dyDescent="0.25">
      <c r="A198" s="2">
        <v>0.88888888888888884</v>
      </c>
      <c r="B198">
        <v>4125</v>
      </c>
      <c r="C198">
        <v>17867</v>
      </c>
      <c r="D198">
        <v>21583</v>
      </c>
      <c r="E198">
        <v>42724</v>
      </c>
      <c r="F198">
        <v>32672</v>
      </c>
      <c r="G198">
        <v>94756</v>
      </c>
      <c r="H198">
        <v>62132</v>
      </c>
      <c r="I198">
        <v>143076</v>
      </c>
      <c r="J198">
        <v>75088</v>
      </c>
      <c r="K198">
        <v>121583</v>
      </c>
      <c r="L198">
        <v>76519</v>
      </c>
      <c r="M198">
        <v>154460</v>
      </c>
      <c r="N198">
        <v>83126</v>
      </c>
      <c r="O198">
        <v>178369</v>
      </c>
      <c r="P198">
        <v>46335</v>
      </c>
      <c r="Q198">
        <v>65771</v>
      </c>
      <c r="R198">
        <v>169816</v>
      </c>
      <c r="S198">
        <v>123671</v>
      </c>
      <c r="T198">
        <v>212343</v>
      </c>
      <c r="U198">
        <v>93605</v>
      </c>
      <c r="V198">
        <v>138303</v>
      </c>
      <c r="W198">
        <v>54588</v>
      </c>
      <c r="X198">
        <v>65317</v>
      </c>
      <c r="Y198">
        <v>14159</v>
      </c>
      <c r="Z198">
        <v>21396</v>
      </c>
      <c r="AA198">
        <v>8143</v>
      </c>
      <c r="AB198">
        <v>23091</v>
      </c>
      <c r="AC198">
        <v>6782</v>
      </c>
      <c r="AD198">
        <v>15875</v>
      </c>
      <c r="AE198">
        <v>3346</v>
      </c>
    </row>
    <row r="199" spans="1:31" x14ac:dyDescent="0.25">
      <c r="A199" s="2">
        <v>0.89097222222222228</v>
      </c>
      <c r="B199">
        <v>4125</v>
      </c>
      <c r="C199">
        <v>17867</v>
      </c>
      <c r="D199">
        <v>21583</v>
      </c>
      <c r="E199">
        <v>42724</v>
      </c>
      <c r="F199">
        <v>32672</v>
      </c>
      <c r="G199">
        <v>94756</v>
      </c>
      <c r="H199">
        <v>62132</v>
      </c>
      <c r="I199">
        <v>143076</v>
      </c>
      <c r="J199">
        <v>75088</v>
      </c>
      <c r="K199">
        <v>121583</v>
      </c>
      <c r="L199">
        <v>76519</v>
      </c>
      <c r="M199">
        <v>154460</v>
      </c>
      <c r="N199">
        <v>83126</v>
      </c>
      <c r="O199">
        <v>178369</v>
      </c>
      <c r="P199">
        <v>46335</v>
      </c>
      <c r="Q199">
        <v>65771</v>
      </c>
      <c r="R199">
        <v>169816</v>
      </c>
      <c r="S199">
        <v>123671</v>
      </c>
      <c r="T199">
        <v>212343</v>
      </c>
      <c r="U199">
        <v>93605</v>
      </c>
      <c r="V199">
        <v>138303</v>
      </c>
      <c r="W199">
        <v>54588</v>
      </c>
      <c r="X199">
        <v>65317</v>
      </c>
      <c r="Y199">
        <v>14159</v>
      </c>
      <c r="Z199">
        <v>21396</v>
      </c>
      <c r="AA199">
        <v>8143</v>
      </c>
      <c r="AB199">
        <v>23091</v>
      </c>
      <c r="AC199">
        <v>6782</v>
      </c>
      <c r="AD199">
        <v>15875</v>
      </c>
      <c r="AE199">
        <v>3346</v>
      </c>
    </row>
    <row r="200" spans="1:31" x14ac:dyDescent="0.25">
      <c r="A200" s="2">
        <v>0.8930555555555556</v>
      </c>
      <c r="B200">
        <v>4125</v>
      </c>
      <c r="C200">
        <v>17867</v>
      </c>
      <c r="D200">
        <v>21583</v>
      </c>
      <c r="E200">
        <v>42724</v>
      </c>
      <c r="F200">
        <v>32672</v>
      </c>
      <c r="G200">
        <v>94756</v>
      </c>
      <c r="H200">
        <v>62132</v>
      </c>
      <c r="I200">
        <v>143076</v>
      </c>
      <c r="J200">
        <v>75088</v>
      </c>
      <c r="K200">
        <v>121583</v>
      </c>
      <c r="L200">
        <v>76519</v>
      </c>
      <c r="M200">
        <v>154460</v>
      </c>
      <c r="N200">
        <v>83126</v>
      </c>
      <c r="O200">
        <v>178369</v>
      </c>
      <c r="P200">
        <v>46335</v>
      </c>
      <c r="Q200">
        <v>65771</v>
      </c>
      <c r="R200">
        <v>169816</v>
      </c>
      <c r="S200">
        <v>123671</v>
      </c>
      <c r="T200">
        <v>212343</v>
      </c>
      <c r="U200">
        <v>93605</v>
      </c>
      <c r="V200">
        <v>138303</v>
      </c>
      <c r="W200">
        <v>54588</v>
      </c>
      <c r="X200">
        <v>65317</v>
      </c>
      <c r="Y200">
        <v>14159</v>
      </c>
      <c r="Z200">
        <v>21396</v>
      </c>
      <c r="AA200">
        <v>8143</v>
      </c>
      <c r="AB200">
        <v>23091</v>
      </c>
      <c r="AC200">
        <v>6782</v>
      </c>
      <c r="AD200">
        <v>15875</v>
      </c>
      <c r="AE200">
        <v>3346</v>
      </c>
    </row>
    <row r="201" spans="1:31" x14ac:dyDescent="0.25">
      <c r="A201" s="2">
        <v>0.89583333333333337</v>
      </c>
      <c r="B201">
        <v>4125</v>
      </c>
      <c r="C201">
        <v>17867</v>
      </c>
      <c r="D201">
        <v>21583</v>
      </c>
      <c r="E201">
        <v>42724</v>
      </c>
      <c r="F201">
        <v>32672</v>
      </c>
      <c r="G201">
        <v>94756</v>
      </c>
      <c r="H201">
        <v>62132</v>
      </c>
      <c r="I201">
        <v>143076</v>
      </c>
      <c r="J201">
        <v>75088</v>
      </c>
      <c r="K201">
        <v>121583</v>
      </c>
      <c r="L201">
        <v>76519</v>
      </c>
      <c r="M201">
        <v>154460</v>
      </c>
      <c r="N201">
        <v>83126</v>
      </c>
      <c r="O201">
        <v>178369</v>
      </c>
      <c r="P201">
        <v>46335</v>
      </c>
      <c r="Q201">
        <v>65771</v>
      </c>
      <c r="R201">
        <v>169816</v>
      </c>
      <c r="S201">
        <v>123671</v>
      </c>
      <c r="T201">
        <v>212343</v>
      </c>
      <c r="U201">
        <v>93605</v>
      </c>
      <c r="V201">
        <v>138303</v>
      </c>
      <c r="W201">
        <v>54588</v>
      </c>
      <c r="X201">
        <v>65317</v>
      </c>
      <c r="Y201">
        <v>14159</v>
      </c>
      <c r="Z201">
        <v>21396</v>
      </c>
      <c r="AA201">
        <v>8143</v>
      </c>
      <c r="AB201">
        <v>23091</v>
      </c>
      <c r="AC201">
        <v>6782</v>
      </c>
      <c r="AD201">
        <v>15875</v>
      </c>
      <c r="AE201">
        <v>3346</v>
      </c>
    </row>
    <row r="202" spans="1:31" x14ac:dyDescent="0.25">
      <c r="A202" s="2">
        <v>0.8979166666666667</v>
      </c>
      <c r="B202">
        <v>4125</v>
      </c>
      <c r="C202">
        <v>17867</v>
      </c>
      <c r="D202">
        <v>21583</v>
      </c>
      <c r="E202">
        <v>42724</v>
      </c>
      <c r="F202">
        <v>32672</v>
      </c>
      <c r="G202">
        <v>94756</v>
      </c>
      <c r="H202">
        <v>62132</v>
      </c>
      <c r="I202">
        <v>143076</v>
      </c>
      <c r="J202">
        <v>75088</v>
      </c>
      <c r="K202">
        <v>121583</v>
      </c>
      <c r="L202">
        <v>76519</v>
      </c>
      <c r="M202">
        <v>154460</v>
      </c>
      <c r="N202">
        <v>83126</v>
      </c>
      <c r="O202">
        <v>178369</v>
      </c>
      <c r="P202">
        <v>46335</v>
      </c>
      <c r="Q202">
        <v>65771</v>
      </c>
      <c r="R202">
        <v>169816</v>
      </c>
      <c r="S202">
        <v>123671</v>
      </c>
      <c r="T202">
        <v>212343</v>
      </c>
      <c r="U202">
        <v>93605</v>
      </c>
      <c r="V202">
        <v>138303</v>
      </c>
      <c r="W202">
        <v>54588</v>
      </c>
      <c r="X202">
        <v>65317</v>
      </c>
      <c r="Y202">
        <v>14159</v>
      </c>
      <c r="Z202">
        <v>21396</v>
      </c>
      <c r="AA202">
        <v>8143</v>
      </c>
      <c r="AB202">
        <v>23091</v>
      </c>
      <c r="AC202">
        <v>6782</v>
      </c>
      <c r="AD202">
        <v>15875</v>
      </c>
      <c r="AE202">
        <v>3346</v>
      </c>
    </row>
    <row r="203" spans="1:31" x14ac:dyDescent="0.25">
      <c r="A203" s="2">
        <v>0.9</v>
      </c>
      <c r="B203">
        <v>4125</v>
      </c>
      <c r="C203">
        <v>17867</v>
      </c>
      <c r="D203">
        <v>21583</v>
      </c>
      <c r="E203">
        <v>42724</v>
      </c>
      <c r="F203">
        <v>32672</v>
      </c>
      <c r="G203">
        <v>94756</v>
      </c>
      <c r="H203">
        <v>62132</v>
      </c>
      <c r="I203">
        <v>143076</v>
      </c>
      <c r="J203">
        <v>75088</v>
      </c>
      <c r="K203">
        <v>121583</v>
      </c>
      <c r="L203">
        <v>76519</v>
      </c>
      <c r="M203">
        <v>154460</v>
      </c>
      <c r="N203">
        <v>83126</v>
      </c>
      <c r="O203">
        <v>178369</v>
      </c>
      <c r="P203">
        <v>46335</v>
      </c>
      <c r="Q203">
        <v>65771</v>
      </c>
      <c r="R203">
        <v>169816</v>
      </c>
      <c r="S203">
        <v>123671</v>
      </c>
      <c r="T203">
        <v>212343</v>
      </c>
      <c r="U203">
        <v>93605</v>
      </c>
      <c r="V203">
        <v>138303</v>
      </c>
      <c r="W203">
        <v>54588</v>
      </c>
      <c r="X203">
        <v>65317</v>
      </c>
      <c r="Y203">
        <v>14159</v>
      </c>
      <c r="Z203">
        <v>21396</v>
      </c>
      <c r="AA203">
        <v>8143</v>
      </c>
      <c r="AB203">
        <v>23091</v>
      </c>
      <c r="AC203">
        <v>6782</v>
      </c>
      <c r="AD203">
        <v>15875</v>
      </c>
      <c r="AE203">
        <v>3346</v>
      </c>
    </row>
    <row r="204" spans="1:31" x14ac:dyDescent="0.25">
      <c r="A204" s="2">
        <v>0.90208333333333335</v>
      </c>
      <c r="B204">
        <v>4125</v>
      </c>
      <c r="C204">
        <v>17867</v>
      </c>
      <c r="D204">
        <v>21583</v>
      </c>
      <c r="E204">
        <v>42724</v>
      </c>
      <c r="F204">
        <v>32672</v>
      </c>
      <c r="G204">
        <v>94756</v>
      </c>
      <c r="H204">
        <v>62132</v>
      </c>
      <c r="I204">
        <v>143076</v>
      </c>
      <c r="J204">
        <v>75088</v>
      </c>
      <c r="K204">
        <v>121583</v>
      </c>
      <c r="L204">
        <v>76519</v>
      </c>
      <c r="M204">
        <v>154460</v>
      </c>
      <c r="N204">
        <v>83126</v>
      </c>
      <c r="O204">
        <v>178369</v>
      </c>
      <c r="P204">
        <v>46335</v>
      </c>
      <c r="Q204">
        <v>65771</v>
      </c>
      <c r="R204">
        <v>169816</v>
      </c>
      <c r="S204">
        <v>123671</v>
      </c>
      <c r="T204">
        <v>212343</v>
      </c>
      <c r="U204">
        <v>93605</v>
      </c>
      <c r="V204">
        <v>138303</v>
      </c>
      <c r="W204">
        <v>54588</v>
      </c>
      <c r="X204">
        <v>65317</v>
      </c>
      <c r="Y204">
        <v>14159</v>
      </c>
      <c r="Z204">
        <v>21396</v>
      </c>
      <c r="AA204">
        <v>8143</v>
      </c>
      <c r="AB204">
        <v>23091</v>
      </c>
      <c r="AC204">
        <v>6782</v>
      </c>
      <c r="AD204">
        <v>15875</v>
      </c>
      <c r="AE204">
        <v>3346</v>
      </c>
    </row>
    <row r="205" spans="1:31" x14ac:dyDescent="0.25">
      <c r="A205" s="2">
        <v>0.90486111111111112</v>
      </c>
      <c r="B205">
        <v>4125</v>
      </c>
      <c r="C205">
        <v>17867</v>
      </c>
      <c r="D205">
        <v>21583</v>
      </c>
      <c r="E205">
        <v>42724</v>
      </c>
      <c r="F205">
        <v>32672</v>
      </c>
      <c r="G205">
        <v>94756</v>
      </c>
      <c r="H205">
        <v>62132</v>
      </c>
      <c r="I205">
        <v>143076</v>
      </c>
      <c r="J205">
        <v>75088</v>
      </c>
      <c r="K205">
        <v>121583</v>
      </c>
      <c r="L205">
        <v>76519</v>
      </c>
      <c r="M205">
        <v>154460</v>
      </c>
      <c r="N205">
        <v>83126</v>
      </c>
      <c r="O205">
        <v>178369</v>
      </c>
      <c r="P205">
        <v>46335</v>
      </c>
      <c r="Q205">
        <v>65771</v>
      </c>
      <c r="R205">
        <v>169816</v>
      </c>
      <c r="S205">
        <v>123671</v>
      </c>
      <c r="T205">
        <v>212343</v>
      </c>
      <c r="U205">
        <v>93605</v>
      </c>
      <c r="V205">
        <v>138303</v>
      </c>
      <c r="W205">
        <v>54588</v>
      </c>
      <c r="X205">
        <v>65317</v>
      </c>
      <c r="Y205">
        <v>14159</v>
      </c>
      <c r="Z205">
        <v>21396</v>
      </c>
      <c r="AA205">
        <v>8143</v>
      </c>
      <c r="AB205">
        <v>23091</v>
      </c>
      <c r="AC205">
        <v>6782</v>
      </c>
      <c r="AD205">
        <v>15875</v>
      </c>
      <c r="AE205">
        <v>3346</v>
      </c>
    </row>
    <row r="206" spans="1:31" x14ac:dyDescent="0.25">
      <c r="A206" s="2">
        <v>0.90694444444444444</v>
      </c>
      <c r="B206">
        <v>4125</v>
      </c>
      <c r="C206">
        <v>17867</v>
      </c>
      <c r="D206">
        <v>21583</v>
      </c>
      <c r="E206">
        <v>42724</v>
      </c>
      <c r="F206">
        <v>32672</v>
      </c>
      <c r="G206">
        <v>94756</v>
      </c>
      <c r="H206">
        <v>62132</v>
      </c>
      <c r="I206">
        <v>143076</v>
      </c>
      <c r="J206">
        <v>75088</v>
      </c>
      <c r="K206">
        <v>121583</v>
      </c>
      <c r="L206">
        <v>76519</v>
      </c>
      <c r="M206">
        <v>154460</v>
      </c>
      <c r="N206">
        <v>83126</v>
      </c>
      <c r="O206">
        <v>178369</v>
      </c>
      <c r="P206">
        <v>46335</v>
      </c>
      <c r="Q206">
        <v>65771</v>
      </c>
      <c r="R206">
        <v>169816</v>
      </c>
      <c r="S206">
        <v>123671</v>
      </c>
      <c r="T206">
        <v>212343</v>
      </c>
      <c r="U206">
        <v>93605</v>
      </c>
      <c r="V206">
        <v>138303</v>
      </c>
      <c r="W206">
        <v>54588</v>
      </c>
      <c r="X206">
        <v>65317</v>
      </c>
      <c r="Y206">
        <v>14159</v>
      </c>
      <c r="Z206">
        <v>21396</v>
      </c>
      <c r="AA206">
        <v>8143</v>
      </c>
      <c r="AB206">
        <v>23091</v>
      </c>
      <c r="AC206">
        <v>6782</v>
      </c>
      <c r="AD206">
        <v>15875</v>
      </c>
      <c r="AE206">
        <v>3346</v>
      </c>
    </row>
    <row r="207" spans="1:31" x14ac:dyDescent="0.25">
      <c r="A207" s="2">
        <v>0.90902777777777777</v>
      </c>
      <c r="B207">
        <v>4125</v>
      </c>
      <c r="C207">
        <v>17867</v>
      </c>
      <c r="D207">
        <v>21583</v>
      </c>
      <c r="E207">
        <v>42724</v>
      </c>
      <c r="F207">
        <v>32672</v>
      </c>
      <c r="G207">
        <v>94756</v>
      </c>
      <c r="H207">
        <v>62132</v>
      </c>
      <c r="I207">
        <v>143076</v>
      </c>
      <c r="J207">
        <v>75088</v>
      </c>
      <c r="K207">
        <v>121583</v>
      </c>
      <c r="L207">
        <v>76519</v>
      </c>
      <c r="M207">
        <v>154460</v>
      </c>
      <c r="N207">
        <v>83126</v>
      </c>
      <c r="O207">
        <v>178369</v>
      </c>
      <c r="P207">
        <v>46335</v>
      </c>
      <c r="Q207">
        <v>65771</v>
      </c>
      <c r="R207">
        <v>169816</v>
      </c>
      <c r="S207">
        <v>123671</v>
      </c>
      <c r="T207">
        <v>212343</v>
      </c>
      <c r="U207">
        <v>93605</v>
      </c>
      <c r="V207">
        <v>138303</v>
      </c>
      <c r="W207">
        <v>54588</v>
      </c>
      <c r="X207">
        <v>65317</v>
      </c>
      <c r="Y207">
        <v>14159</v>
      </c>
      <c r="Z207">
        <v>21396</v>
      </c>
      <c r="AA207">
        <v>8143</v>
      </c>
      <c r="AB207">
        <v>23091</v>
      </c>
      <c r="AC207">
        <v>6782</v>
      </c>
      <c r="AD207">
        <v>15875</v>
      </c>
      <c r="AE207">
        <v>3346</v>
      </c>
    </row>
    <row r="208" spans="1:31" x14ac:dyDescent="0.25">
      <c r="A208" s="2">
        <v>0.91111111111111109</v>
      </c>
      <c r="B208">
        <v>4125</v>
      </c>
      <c r="C208">
        <v>17867</v>
      </c>
      <c r="D208">
        <v>21583</v>
      </c>
      <c r="E208">
        <v>42724</v>
      </c>
      <c r="F208">
        <v>32672</v>
      </c>
      <c r="G208">
        <v>94756</v>
      </c>
      <c r="H208">
        <v>62132</v>
      </c>
      <c r="I208">
        <v>143076</v>
      </c>
      <c r="J208">
        <v>75088</v>
      </c>
      <c r="K208">
        <v>121583</v>
      </c>
      <c r="L208">
        <v>76519</v>
      </c>
      <c r="M208">
        <v>154460</v>
      </c>
      <c r="N208">
        <v>83126</v>
      </c>
      <c r="O208">
        <v>178369</v>
      </c>
      <c r="P208">
        <v>46335</v>
      </c>
      <c r="Q208">
        <v>65771</v>
      </c>
      <c r="R208">
        <v>169816</v>
      </c>
      <c r="S208">
        <v>123671</v>
      </c>
      <c r="T208">
        <v>212343</v>
      </c>
      <c r="U208">
        <v>93605</v>
      </c>
      <c r="V208">
        <v>138303</v>
      </c>
      <c r="W208">
        <v>54588</v>
      </c>
      <c r="X208">
        <v>65317</v>
      </c>
      <c r="Y208">
        <v>14159</v>
      </c>
      <c r="Z208">
        <v>21396</v>
      </c>
      <c r="AA208">
        <v>8143</v>
      </c>
      <c r="AB208">
        <v>23091</v>
      </c>
      <c r="AC208">
        <v>6782</v>
      </c>
      <c r="AD208">
        <v>15875</v>
      </c>
      <c r="AE208">
        <v>3346</v>
      </c>
    </row>
    <row r="209" spans="1:31" x14ac:dyDescent="0.25">
      <c r="A209" s="2">
        <v>0.91388888888888886</v>
      </c>
      <c r="B209">
        <v>4125</v>
      </c>
      <c r="C209">
        <v>17867</v>
      </c>
      <c r="D209">
        <v>21583</v>
      </c>
      <c r="E209">
        <v>42724</v>
      </c>
      <c r="F209">
        <v>32672</v>
      </c>
      <c r="G209">
        <v>94756</v>
      </c>
      <c r="H209">
        <v>62132</v>
      </c>
      <c r="I209">
        <v>143076</v>
      </c>
      <c r="J209">
        <v>75088</v>
      </c>
      <c r="K209">
        <v>121583</v>
      </c>
      <c r="L209">
        <v>76519</v>
      </c>
      <c r="M209">
        <v>154460</v>
      </c>
      <c r="N209">
        <v>83126</v>
      </c>
      <c r="O209">
        <v>178369</v>
      </c>
      <c r="P209">
        <v>46335</v>
      </c>
      <c r="Q209">
        <v>65771</v>
      </c>
      <c r="R209">
        <v>169816</v>
      </c>
      <c r="S209">
        <v>123671</v>
      </c>
      <c r="T209">
        <v>212343</v>
      </c>
      <c r="U209">
        <v>93605</v>
      </c>
      <c r="V209">
        <v>138303</v>
      </c>
      <c r="W209">
        <v>54588</v>
      </c>
      <c r="X209">
        <v>65317</v>
      </c>
      <c r="Y209">
        <v>14159</v>
      </c>
      <c r="Z209">
        <v>21396</v>
      </c>
      <c r="AA209">
        <v>8143</v>
      </c>
      <c r="AB209">
        <v>23091</v>
      </c>
      <c r="AC209">
        <v>6782</v>
      </c>
      <c r="AD209">
        <v>15875</v>
      </c>
      <c r="AE209">
        <v>3346</v>
      </c>
    </row>
    <row r="210" spans="1:31" x14ac:dyDescent="0.25">
      <c r="A210" s="2">
        <v>0.91597222222222219</v>
      </c>
      <c r="B210">
        <v>4125</v>
      </c>
      <c r="C210">
        <v>17867</v>
      </c>
      <c r="D210">
        <v>21583</v>
      </c>
      <c r="E210">
        <v>42724</v>
      </c>
      <c r="F210">
        <v>32672</v>
      </c>
      <c r="G210">
        <v>94756</v>
      </c>
      <c r="H210">
        <v>62132</v>
      </c>
      <c r="I210">
        <v>143076</v>
      </c>
      <c r="J210">
        <v>75088</v>
      </c>
      <c r="K210">
        <v>121583</v>
      </c>
      <c r="L210">
        <v>76519</v>
      </c>
      <c r="M210">
        <v>154460</v>
      </c>
      <c r="N210">
        <v>83126</v>
      </c>
      <c r="O210">
        <v>178369</v>
      </c>
      <c r="P210">
        <v>46335</v>
      </c>
      <c r="Q210">
        <v>65771</v>
      </c>
      <c r="R210">
        <v>169816</v>
      </c>
      <c r="S210">
        <v>123671</v>
      </c>
      <c r="T210">
        <v>212343</v>
      </c>
      <c r="U210">
        <v>93605</v>
      </c>
      <c r="V210">
        <v>138303</v>
      </c>
      <c r="W210">
        <v>54588</v>
      </c>
      <c r="X210">
        <v>65317</v>
      </c>
      <c r="Y210">
        <v>14159</v>
      </c>
      <c r="Z210">
        <v>21396</v>
      </c>
      <c r="AA210">
        <v>8143</v>
      </c>
      <c r="AB210">
        <v>23091</v>
      </c>
      <c r="AC210">
        <v>6782</v>
      </c>
      <c r="AD210">
        <v>15875</v>
      </c>
      <c r="AE210">
        <v>3346</v>
      </c>
    </row>
    <row r="211" spans="1:31" x14ac:dyDescent="0.25">
      <c r="A211" s="2">
        <v>0.91805555555555551</v>
      </c>
      <c r="B211">
        <v>4125</v>
      </c>
      <c r="C211">
        <v>17867</v>
      </c>
      <c r="D211">
        <v>21583</v>
      </c>
      <c r="E211">
        <v>42724</v>
      </c>
      <c r="F211">
        <v>32672</v>
      </c>
      <c r="G211">
        <v>94756</v>
      </c>
      <c r="H211">
        <v>62132</v>
      </c>
      <c r="I211">
        <v>143076</v>
      </c>
      <c r="J211">
        <v>75088</v>
      </c>
      <c r="K211">
        <v>121583</v>
      </c>
      <c r="L211">
        <v>76519</v>
      </c>
      <c r="M211">
        <v>154460</v>
      </c>
      <c r="N211">
        <v>83126</v>
      </c>
      <c r="O211">
        <v>178369</v>
      </c>
      <c r="P211">
        <v>46335</v>
      </c>
      <c r="Q211">
        <v>65771</v>
      </c>
      <c r="R211">
        <v>169816</v>
      </c>
      <c r="S211">
        <v>123671</v>
      </c>
      <c r="T211">
        <v>212343</v>
      </c>
      <c r="U211">
        <v>93605</v>
      </c>
      <c r="V211">
        <v>138303</v>
      </c>
      <c r="W211">
        <v>54588</v>
      </c>
      <c r="X211">
        <v>65317</v>
      </c>
      <c r="Y211">
        <v>14159</v>
      </c>
      <c r="Z211">
        <v>21396</v>
      </c>
      <c r="AA211">
        <v>8143</v>
      </c>
      <c r="AB211">
        <v>23091</v>
      </c>
      <c r="AC211">
        <v>6782</v>
      </c>
      <c r="AD211">
        <v>15875</v>
      </c>
      <c r="AE211">
        <v>3346</v>
      </c>
    </row>
    <row r="212" spans="1:31" x14ac:dyDescent="0.25">
      <c r="A212" s="2">
        <v>0.92013888888888884</v>
      </c>
      <c r="B212">
        <v>4125</v>
      </c>
      <c r="C212">
        <v>17867</v>
      </c>
      <c r="D212">
        <v>21583</v>
      </c>
      <c r="E212">
        <v>42724</v>
      </c>
      <c r="F212">
        <v>32672</v>
      </c>
      <c r="G212">
        <v>94756</v>
      </c>
      <c r="H212">
        <v>62132</v>
      </c>
      <c r="I212">
        <v>143076</v>
      </c>
      <c r="J212">
        <v>75088</v>
      </c>
      <c r="K212">
        <v>121583</v>
      </c>
      <c r="L212">
        <v>76519</v>
      </c>
      <c r="M212">
        <v>154460</v>
      </c>
      <c r="N212">
        <v>83126</v>
      </c>
      <c r="O212">
        <v>178369</v>
      </c>
      <c r="P212">
        <v>46335</v>
      </c>
      <c r="Q212">
        <v>65771</v>
      </c>
      <c r="R212">
        <v>169816</v>
      </c>
      <c r="S212">
        <v>123671</v>
      </c>
      <c r="T212">
        <v>212343</v>
      </c>
      <c r="U212">
        <v>93605</v>
      </c>
      <c r="V212">
        <v>138303</v>
      </c>
      <c r="W212">
        <v>54588</v>
      </c>
      <c r="X212">
        <v>65317</v>
      </c>
      <c r="Y212">
        <v>14159</v>
      </c>
      <c r="Z212">
        <v>21396</v>
      </c>
      <c r="AA212">
        <v>8143</v>
      </c>
      <c r="AB212">
        <v>23091</v>
      </c>
      <c r="AC212">
        <v>6782</v>
      </c>
      <c r="AD212">
        <v>15875</v>
      </c>
      <c r="AE212">
        <v>3346</v>
      </c>
    </row>
    <row r="213" spans="1:31" x14ac:dyDescent="0.25">
      <c r="A213" s="2">
        <v>0.92291666666666672</v>
      </c>
      <c r="B213">
        <v>4125</v>
      </c>
      <c r="C213">
        <v>17867</v>
      </c>
      <c r="D213">
        <v>21583</v>
      </c>
      <c r="E213">
        <v>42724</v>
      </c>
      <c r="F213">
        <v>32672</v>
      </c>
      <c r="G213">
        <v>94756</v>
      </c>
      <c r="H213">
        <v>62132</v>
      </c>
      <c r="I213">
        <v>143076</v>
      </c>
      <c r="J213">
        <v>75088</v>
      </c>
      <c r="K213">
        <v>121583</v>
      </c>
      <c r="L213">
        <v>76519</v>
      </c>
      <c r="M213">
        <v>154460</v>
      </c>
      <c r="N213">
        <v>83126</v>
      </c>
      <c r="O213">
        <v>178369</v>
      </c>
      <c r="P213">
        <v>46335</v>
      </c>
      <c r="Q213">
        <v>65771</v>
      </c>
      <c r="R213">
        <v>169816</v>
      </c>
      <c r="S213">
        <v>123671</v>
      </c>
      <c r="T213">
        <v>212343</v>
      </c>
      <c r="U213">
        <v>93605</v>
      </c>
      <c r="V213">
        <v>138303</v>
      </c>
      <c r="W213">
        <v>54588</v>
      </c>
      <c r="X213">
        <v>65317</v>
      </c>
      <c r="Y213">
        <v>14159</v>
      </c>
      <c r="Z213">
        <v>21396</v>
      </c>
      <c r="AA213">
        <v>8143</v>
      </c>
      <c r="AB213">
        <v>23091</v>
      </c>
      <c r="AC213">
        <v>6782</v>
      </c>
      <c r="AD213">
        <v>15875</v>
      </c>
      <c r="AE213">
        <v>3346</v>
      </c>
    </row>
    <row r="214" spans="1:31" x14ac:dyDescent="0.25">
      <c r="A214" s="2">
        <v>0.92500000000000004</v>
      </c>
      <c r="B214">
        <v>4125</v>
      </c>
      <c r="C214">
        <v>17867</v>
      </c>
      <c r="D214">
        <v>21583</v>
      </c>
      <c r="E214">
        <v>42724</v>
      </c>
      <c r="F214">
        <v>32672</v>
      </c>
      <c r="G214">
        <v>94756</v>
      </c>
      <c r="H214">
        <v>62132</v>
      </c>
      <c r="I214">
        <v>143076</v>
      </c>
      <c r="J214">
        <v>75088</v>
      </c>
      <c r="K214">
        <v>121583</v>
      </c>
      <c r="L214">
        <v>76519</v>
      </c>
      <c r="M214">
        <v>154460</v>
      </c>
      <c r="N214">
        <v>83126</v>
      </c>
      <c r="O214">
        <v>178369</v>
      </c>
      <c r="P214">
        <v>46335</v>
      </c>
      <c r="Q214">
        <v>65771</v>
      </c>
      <c r="R214">
        <v>169816</v>
      </c>
      <c r="S214">
        <v>123671</v>
      </c>
      <c r="T214">
        <v>212343</v>
      </c>
      <c r="U214">
        <v>93605</v>
      </c>
      <c r="V214">
        <v>138303</v>
      </c>
      <c r="W214">
        <v>54588</v>
      </c>
      <c r="X214">
        <v>65317</v>
      </c>
      <c r="Y214">
        <v>14159</v>
      </c>
      <c r="Z214">
        <v>21396</v>
      </c>
      <c r="AA214">
        <v>8143</v>
      </c>
      <c r="AB214">
        <v>23091</v>
      </c>
      <c r="AC214">
        <v>6782</v>
      </c>
      <c r="AD214">
        <v>15875</v>
      </c>
      <c r="AE214">
        <v>3346</v>
      </c>
    </row>
    <row r="215" spans="1:31" x14ac:dyDescent="0.25">
      <c r="A215" s="2">
        <v>0.92708333333333337</v>
      </c>
      <c r="B215">
        <v>4125</v>
      </c>
      <c r="C215">
        <v>17867</v>
      </c>
      <c r="D215">
        <v>21583</v>
      </c>
      <c r="E215">
        <v>42724</v>
      </c>
      <c r="F215">
        <v>32672</v>
      </c>
      <c r="G215">
        <v>94756</v>
      </c>
      <c r="H215">
        <v>62132</v>
      </c>
      <c r="I215">
        <v>143076</v>
      </c>
      <c r="J215">
        <v>75088</v>
      </c>
      <c r="K215">
        <v>121583</v>
      </c>
      <c r="L215">
        <v>76519</v>
      </c>
      <c r="M215">
        <v>154460</v>
      </c>
      <c r="N215">
        <v>83126</v>
      </c>
      <c r="O215">
        <v>178369</v>
      </c>
      <c r="P215">
        <v>46335</v>
      </c>
      <c r="Q215">
        <v>65771</v>
      </c>
      <c r="R215">
        <v>169816</v>
      </c>
      <c r="S215">
        <v>123671</v>
      </c>
      <c r="T215">
        <v>212343</v>
      </c>
      <c r="U215">
        <v>93605</v>
      </c>
      <c r="V215">
        <v>138303</v>
      </c>
      <c r="W215">
        <v>54588</v>
      </c>
      <c r="X215">
        <v>65317</v>
      </c>
      <c r="Y215">
        <v>14159</v>
      </c>
      <c r="Z215">
        <v>21396</v>
      </c>
      <c r="AA215">
        <v>8143</v>
      </c>
      <c r="AB215">
        <v>23091</v>
      </c>
      <c r="AC215">
        <v>6782</v>
      </c>
      <c r="AD215">
        <v>15875</v>
      </c>
      <c r="AE215">
        <v>3346</v>
      </c>
    </row>
    <row r="216" spans="1:31" x14ac:dyDescent="0.25">
      <c r="A216" s="2">
        <v>0.9291666666666667</v>
      </c>
      <c r="B216">
        <v>4125</v>
      </c>
      <c r="C216">
        <v>17867</v>
      </c>
      <c r="D216">
        <v>21583</v>
      </c>
      <c r="E216">
        <v>42724</v>
      </c>
      <c r="F216">
        <v>32672</v>
      </c>
      <c r="G216">
        <v>94756</v>
      </c>
      <c r="H216">
        <v>62132</v>
      </c>
      <c r="I216">
        <v>143076</v>
      </c>
      <c r="J216">
        <v>75088</v>
      </c>
      <c r="K216">
        <v>121583</v>
      </c>
      <c r="L216">
        <v>76519</v>
      </c>
      <c r="M216">
        <v>154460</v>
      </c>
      <c r="N216">
        <v>83126</v>
      </c>
      <c r="O216">
        <v>178369</v>
      </c>
      <c r="P216">
        <v>46335</v>
      </c>
      <c r="Q216">
        <v>65771</v>
      </c>
      <c r="R216">
        <v>169816</v>
      </c>
      <c r="S216">
        <v>123671</v>
      </c>
      <c r="T216">
        <v>212343</v>
      </c>
      <c r="U216">
        <v>93605</v>
      </c>
      <c r="V216">
        <v>138303</v>
      </c>
      <c r="W216">
        <v>54588</v>
      </c>
      <c r="X216">
        <v>65317</v>
      </c>
      <c r="Y216">
        <v>14159</v>
      </c>
      <c r="Z216">
        <v>21396</v>
      </c>
      <c r="AA216">
        <v>8143</v>
      </c>
      <c r="AB216">
        <v>23091</v>
      </c>
      <c r="AC216">
        <v>6782</v>
      </c>
      <c r="AD216">
        <v>15875</v>
      </c>
      <c r="AE216">
        <v>3346</v>
      </c>
    </row>
    <row r="217" spans="1:31" x14ac:dyDescent="0.25">
      <c r="A217" s="2">
        <v>0.93194444444444446</v>
      </c>
      <c r="B217">
        <v>4125</v>
      </c>
      <c r="C217">
        <v>17867</v>
      </c>
      <c r="D217">
        <v>21583</v>
      </c>
      <c r="E217">
        <v>42724</v>
      </c>
      <c r="F217">
        <v>32672</v>
      </c>
      <c r="G217">
        <v>94756</v>
      </c>
      <c r="H217">
        <v>62132</v>
      </c>
      <c r="I217">
        <v>143076</v>
      </c>
      <c r="J217">
        <v>75088</v>
      </c>
      <c r="K217">
        <v>121583</v>
      </c>
      <c r="L217">
        <v>76519</v>
      </c>
      <c r="M217">
        <v>154460</v>
      </c>
      <c r="N217">
        <v>83126</v>
      </c>
      <c r="O217">
        <v>178369</v>
      </c>
      <c r="P217">
        <v>46335</v>
      </c>
      <c r="Q217">
        <v>65771</v>
      </c>
      <c r="R217">
        <v>169816</v>
      </c>
      <c r="S217">
        <v>123671</v>
      </c>
      <c r="T217">
        <v>212343</v>
      </c>
      <c r="U217">
        <v>93605</v>
      </c>
      <c r="V217">
        <v>138303</v>
      </c>
      <c r="W217">
        <v>54588</v>
      </c>
      <c r="X217">
        <v>65317</v>
      </c>
      <c r="Y217">
        <v>14159</v>
      </c>
      <c r="Z217">
        <v>21396</v>
      </c>
      <c r="AA217">
        <v>8143</v>
      </c>
      <c r="AB217">
        <v>23091</v>
      </c>
      <c r="AC217">
        <v>6782</v>
      </c>
      <c r="AD217">
        <v>15875</v>
      </c>
      <c r="AE217">
        <v>3346</v>
      </c>
    </row>
    <row r="218" spans="1:31" x14ac:dyDescent="0.25">
      <c r="A218" s="2">
        <v>0.93402777777777779</v>
      </c>
      <c r="B218">
        <v>4125</v>
      </c>
      <c r="C218">
        <v>17867</v>
      </c>
      <c r="D218">
        <v>21583</v>
      </c>
      <c r="E218">
        <v>42724</v>
      </c>
      <c r="F218">
        <v>32672</v>
      </c>
      <c r="G218">
        <v>94756</v>
      </c>
      <c r="H218">
        <v>62132</v>
      </c>
      <c r="I218">
        <v>143076</v>
      </c>
      <c r="J218">
        <v>75088</v>
      </c>
      <c r="K218">
        <v>121583</v>
      </c>
      <c r="L218">
        <v>76519</v>
      </c>
      <c r="M218">
        <v>154460</v>
      </c>
      <c r="N218">
        <v>83126</v>
      </c>
      <c r="O218">
        <v>178369</v>
      </c>
      <c r="P218">
        <v>46335</v>
      </c>
      <c r="Q218">
        <v>65771</v>
      </c>
      <c r="R218">
        <v>169816</v>
      </c>
      <c r="S218">
        <v>123671</v>
      </c>
      <c r="T218">
        <v>212343</v>
      </c>
      <c r="U218">
        <v>93605</v>
      </c>
      <c r="V218">
        <v>138303</v>
      </c>
      <c r="W218">
        <v>54588</v>
      </c>
      <c r="X218">
        <v>65317</v>
      </c>
      <c r="Y218">
        <v>14159</v>
      </c>
      <c r="Z218">
        <v>21396</v>
      </c>
      <c r="AA218">
        <v>8143</v>
      </c>
      <c r="AB218">
        <v>23091</v>
      </c>
      <c r="AC218">
        <v>6782</v>
      </c>
      <c r="AD218">
        <v>15875</v>
      </c>
      <c r="AE218">
        <v>3346</v>
      </c>
    </row>
    <row r="219" spans="1:31" x14ac:dyDescent="0.25">
      <c r="A219" s="2">
        <v>0.93611111111111112</v>
      </c>
      <c r="B219">
        <v>4125</v>
      </c>
      <c r="C219">
        <v>17867</v>
      </c>
      <c r="D219">
        <v>21583</v>
      </c>
      <c r="E219">
        <v>42724</v>
      </c>
      <c r="F219">
        <v>32672</v>
      </c>
      <c r="G219">
        <v>94756</v>
      </c>
      <c r="H219">
        <v>62132</v>
      </c>
      <c r="I219">
        <v>143076</v>
      </c>
      <c r="J219">
        <v>75088</v>
      </c>
      <c r="K219">
        <v>121583</v>
      </c>
      <c r="L219">
        <v>76519</v>
      </c>
      <c r="M219">
        <v>154460</v>
      </c>
      <c r="N219">
        <v>83126</v>
      </c>
      <c r="O219">
        <v>178369</v>
      </c>
      <c r="P219">
        <v>46335</v>
      </c>
      <c r="Q219">
        <v>65771</v>
      </c>
      <c r="R219">
        <v>169816</v>
      </c>
      <c r="S219">
        <v>123671</v>
      </c>
      <c r="T219">
        <v>212343</v>
      </c>
      <c r="U219">
        <v>93605</v>
      </c>
      <c r="V219">
        <v>138303</v>
      </c>
      <c r="W219">
        <v>54588</v>
      </c>
      <c r="X219">
        <v>65317</v>
      </c>
      <c r="Y219">
        <v>14159</v>
      </c>
      <c r="Z219">
        <v>21396</v>
      </c>
      <c r="AA219">
        <v>8143</v>
      </c>
      <c r="AB219">
        <v>23091</v>
      </c>
      <c r="AC219">
        <v>6782</v>
      </c>
      <c r="AD219">
        <v>15875</v>
      </c>
      <c r="AE219">
        <v>3346</v>
      </c>
    </row>
    <row r="220" spans="1:31" x14ac:dyDescent="0.25">
      <c r="A220" s="2">
        <v>0.93611111111111112</v>
      </c>
      <c r="B220">
        <v>4125</v>
      </c>
      <c r="C220">
        <v>17867</v>
      </c>
      <c r="D220">
        <v>21583</v>
      </c>
      <c r="E220">
        <v>42724</v>
      </c>
      <c r="F220">
        <v>32672</v>
      </c>
      <c r="G220">
        <v>94756</v>
      </c>
      <c r="H220">
        <v>62132</v>
      </c>
      <c r="I220">
        <v>143076</v>
      </c>
      <c r="J220">
        <v>75088</v>
      </c>
      <c r="K220">
        <v>121583</v>
      </c>
      <c r="L220">
        <v>76519</v>
      </c>
      <c r="M220">
        <v>154460</v>
      </c>
      <c r="N220">
        <v>83126</v>
      </c>
      <c r="O220">
        <v>178369</v>
      </c>
      <c r="P220">
        <v>46335</v>
      </c>
      <c r="Q220">
        <v>65771</v>
      </c>
      <c r="R220">
        <v>169816</v>
      </c>
      <c r="S220">
        <v>123671</v>
      </c>
      <c r="T220">
        <v>212343</v>
      </c>
      <c r="U220">
        <v>93605</v>
      </c>
      <c r="V220">
        <v>138303</v>
      </c>
      <c r="W220">
        <v>54588</v>
      </c>
      <c r="X220">
        <v>65317</v>
      </c>
      <c r="Y220">
        <v>14159</v>
      </c>
      <c r="Z220">
        <v>21396</v>
      </c>
      <c r="AA220">
        <v>8143</v>
      </c>
      <c r="AB220">
        <v>23091</v>
      </c>
      <c r="AC220">
        <v>6782</v>
      </c>
      <c r="AD220">
        <v>15875</v>
      </c>
      <c r="AE220">
        <v>3346</v>
      </c>
    </row>
    <row r="221" spans="1:31" x14ac:dyDescent="0.25">
      <c r="A221" s="2">
        <v>0.9375</v>
      </c>
      <c r="B221">
        <v>4125</v>
      </c>
      <c r="C221">
        <v>17867</v>
      </c>
      <c r="D221">
        <v>21583</v>
      </c>
      <c r="E221">
        <v>42724</v>
      </c>
      <c r="F221">
        <v>32672</v>
      </c>
      <c r="G221">
        <v>94756</v>
      </c>
      <c r="H221">
        <v>62132</v>
      </c>
      <c r="I221">
        <v>143076</v>
      </c>
      <c r="J221">
        <v>75088</v>
      </c>
      <c r="K221">
        <v>121583</v>
      </c>
      <c r="L221">
        <v>76519</v>
      </c>
      <c r="M221">
        <v>154460</v>
      </c>
      <c r="N221">
        <v>83126</v>
      </c>
      <c r="O221">
        <v>178369</v>
      </c>
      <c r="P221">
        <v>46335</v>
      </c>
      <c r="Q221">
        <v>65771</v>
      </c>
      <c r="R221">
        <v>169816</v>
      </c>
      <c r="S221">
        <v>123671</v>
      </c>
      <c r="T221">
        <v>212343</v>
      </c>
      <c r="U221">
        <v>93605</v>
      </c>
      <c r="V221">
        <v>138303</v>
      </c>
      <c r="W221">
        <v>54588</v>
      </c>
      <c r="X221">
        <v>65317</v>
      </c>
      <c r="Y221">
        <v>14159</v>
      </c>
      <c r="Z221">
        <v>21396</v>
      </c>
      <c r="AA221">
        <v>8143</v>
      </c>
      <c r="AB221">
        <v>23091</v>
      </c>
      <c r="AC221">
        <v>6782</v>
      </c>
      <c r="AD221">
        <v>15875</v>
      </c>
      <c r="AE221">
        <v>3346</v>
      </c>
    </row>
    <row r="222" spans="1:31" x14ac:dyDescent="0.25">
      <c r="A222" s="2">
        <v>0.93819444444444444</v>
      </c>
      <c r="B222">
        <v>4125</v>
      </c>
      <c r="C222">
        <v>17867</v>
      </c>
      <c r="D222">
        <v>21583</v>
      </c>
      <c r="E222">
        <v>42724</v>
      </c>
      <c r="F222">
        <v>32672</v>
      </c>
      <c r="G222">
        <v>94756</v>
      </c>
      <c r="H222">
        <v>62132</v>
      </c>
      <c r="I222">
        <v>143076</v>
      </c>
      <c r="J222">
        <v>75088</v>
      </c>
      <c r="K222">
        <v>121583</v>
      </c>
      <c r="L222">
        <v>76519</v>
      </c>
      <c r="M222">
        <v>154460</v>
      </c>
      <c r="N222">
        <v>83126</v>
      </c>
      <c r="O222">
        <v>178369</v>
      </c>
      <c r="P222">
        <v>46335</v>
      </c>
      <c r="Q222">
        <v>65771</v>
      </c>
      <c r="R222">
        <v>169816</v>
      </c>
      <c r="S222">
        <v>123671</v>
      </c>
      <c r="T222">
        <v>212343</v>
      </c>
      <c r="U222">
        <v>93605</v>
      </c>
      <c r="V222">
        <v>138303</v>
      </c>
      <c r="W222">
        <v>54588</v>
      </c>
      <c r="X222">
        <v>65317</v>
      </c>
      <c r="Y222">
        <v>14159</v>
      </c>
      <c r="Z222">
        <v>21396</v>
      </c>
      <c r="AA222">
        <v>8143</v>
      </c>
      <c r="AB222">
        <v>23091</v>
      </c>
      <c r="AC222">
        <v>6782</v>
      </c>
      <c r="AD222">
        <v>15875</v>
      </c>
      <c r="AE222">
        <v>3346</v>
      </c>
    </row>
    <row r="223" spans="1:31" x14ac:dyDescent="0.25">
      <c r="A223" s="2">
        <v>0.94027777777777777</v>
      </c>
      <c r="B223">
        <v>4125</v>
      </c>
      <c r="C223">
        <v>17867</v>
      </c>
      <c r="D223">
        <v>21583</v>
      </c>
      <c r="E223">
        <v>42724</v>
      </c>
      <c r="F223">
        <v>32672</v>
      </c>
      <c r="G223">
        <v>94756</v>
      </c>
      <c r="H223">
        <v>62132</v>
      </c>
      <c r="I223">
        <v>143076</v>
      </c>
      <c r="J223">
        <v>75088</v>
      </c>
      <c r="K223">
        <v>121583</v>
      </c>
      <c r="L223">
        <v>76519</v>
      </c>
      <c r="M223">
        <v>154460</v>
      </c>
      <c r="N223">
        <v>83126</v>
      </c>
      <c r="O223">
        <v>178369</v>
      </c>
      <c r="P223">
        <v>46335</v>
      </c>
      <c r="Q223">
        <v>65771</v>
      </c>
      <c r="R223">
        <v>169816</v>
      </c>
      <c r="S223">
        <v>123671</v>
      </c>
      <c r="T223">
        <v>212343</v>
      </c>
      <c r="U223">
        <v>93605</v>
      </c>
      <c r="V223">
        <v>138303</v>
      </c>
      <c r="W223">
        <v>54588</v>
      </c>
      <c r="X223">
        <v>65317</v>
      </c>
      <c r="Y223">
        <v>14159</v>
      </c>
      <c r="Z223">
        <v>21396</v>
      </c>
      <c r="AA223">
        <v>8143</v>
      </c>
      <c r="AB223">
        <v>23091</v>
      </c>
      <c r="AC223">
        <v>6782</v>
      </c>
      <c r="AD223">
        <v>15875</v>
      </c>
      <c r="AE223">
        <v>3346</v>
      </c>
    </row>
    <row r="224" spans="1:31" x14ac:dyDescent="0.25">
      <c r="A224" s="2">
        <v>0.94097222222222221</v>
      </c>
      <c r="B224">
        <v>4125</v>
      </c>
      <c r="C224">
        <v>17867</v>
      </c>
      <c r="D224">
        <v>21583</v>
      </c>
      <c r="E224">
        <v>42724</v>
      </c>
      <c r="F224">
        <v>32672</v>
      </c>
      <c r="G224">
        <v>94756</v>
      </c>
      <c r="H224">
        <v>62132</v>
      </c>
      <c r="I224">
        <v>143076</v>
      </c>
      <c r="J224">
        <v>75088</v>
      </c>
      <c r="K224">
        <v>121583</v>
      </c>
      <c r="L224">
        <v>76519</v>
      </c>
      <c r="M224">
        <v>154460</v>
      </c>
      <c r="N224">
        <v>83126</v>
      </c>
      <c r="O224">
        <v>178369</v>
      </c>
      <c r="P224">
        <v>46335</v>
      </c>
      <c r="Q224">
        <v>65771</v>
      </c>
      <c r="R224">
        <v>169816</v>
      </c>
      <c r="S224">
        <v>123671</v>
      </c>
      <c r="T224">
        <v>212343</v>
      </c>
      <c r="U224">
        <v>93605</v>
      </c>
      <c r="V224">
        <v>138303</v>
      </c>
      <c r="W224">
        <v>54588</v>
      </c>
      <c r="X224">
        <v>65317</v>
      </c>
      <c r="Y224">
        <v>14159</v>
      </c>
      <c r="Z224">
        <v>21396</v>
      </c>
      <c r="AA224">
        <v>8143</v>
      </c>
      <c r="AB224">
        <v>23091</v>
      </c>
      <c r="AC224">
        <v>6782</v>
      </c>
      <c r="AD224">
        <v>15875</v>
      </c>
      <c r="AE224">
        <v>3346</v>
      </c>
    </row>
    <row r="225" spans="1:31" x14ac:dyDescent="0.25">
      <c r="A225" s="2">
        <v>0.94236111111111109</v>
      </c>
      <c r="B225">
        <v>4125</v>
      </c>
      <c r="C225">
        <v>17867</v>
      </c>
      <c r="D225">
        <v>21583</v>
      </c>
      <c r="E225">
        <v>42724</v>
      </c>
      <c r="F225">
        <v>32672</v>
      </c>
      <c r="G225">
        <v>94756</v>
      </c>
      <c r="H225">
        <v>62132</v>
      </c>
      <c r="I225">
        <v>143076</v>
      </c>
      <c r="J225">
        <v>75088</v>
      </c>
      <c r="K225">
        <v>121583</v>
      </c>
      <c r="L225">
        <v>76519</v>
      </c>
      <c r="M225">
        <v>154460</v>
      </c>
      <c r="N225">
        <v>83126</v>
      </c>
      <c r="O225">
        <v>178369</v>
      </c>
      <c r="P225">
        <v>46335</v>
      </c>
      <c r="Q225">
        <v>65771</v>
      </c>
      <c r="R225">
        <v>169816</v>
      </c>
      <c r="S225">
        <v>123671</v>
      </c>
      <c r="T225">
        <v>212343</v>
      </c>
      <c r="U225">
        <v>93605</v>
      </c>
      <c r="V225">
        <v>138303</v>
      </c>
      <c r="W225">
        <v>54588</v>
      </c>
      <c r="X225">
        <v>65317</v>
      </c>
      <c r="Y225">
        <v>14159</v>
      </c>
      <c r="Z225">
        <v>21396</v>
      </c>
      <c r="AA225">
        <v>8143</v>
      </c>
      <c r="AB225">
        <v>23091</v>
      </c>
      <c r="AC225">
        <v>6782</v>
      </c>
      <c r="AD225">
        <v>15875</v>
      </c>
      <c r="AE225">
        <v>3346</v>
      </c>
    </row>
    <row r="226" spans="1:31" x14ac:dyDescent="0.25">
      <c r="A226" s="2">
        <v>0.94305555555555554</v>
      </c>
      <c r="B226">
        <v>4125</v>
      </c>
      <c r="C226">
        <v>17867</v>
      </c>
      <c r="D226">
        <v>21583</v>
      </c>
      <c r="E226">
        <v>42724</v>
      </c>
      <c r="F226">
        <v>32672</v>
      </c>
      <c r="G226">
        <v>94756</v>
      </c>
      <c r="H226">
        <v>62132</v>
      </c>
      <c r="I226">
        <v>143076</v>
      </c>
      <c r="J226">
        <v>75088</v>
      </c>
      <c r="K226">
        <v>121583</v>
      </c>
      <c r="L226">
        <v>76519</v>
      </c>
      <c r="M226">
        <v>154460</v>
      </c>
      <c r="N226">
        <v>83126</v>
      </c>
      <c r="O226">
        <v>178369</v>
      </c>
      <c r="P226">
        <v>46335</v>
      </c>
      <c r="Q226">
        <v>65771</v>
      </c>
      <c r="R226">
        <v>169816</v>
      </c>
      <c r="S226">
        <v>123671</v>
      </c>
      <c r="T226">
        <v>212343</v>
      </c>
      <c r="U226">
        <v>93605</v>
      </c>
      <c r="V226">
        <v>138303</v>
      </c>
      <c r="W226">
        <v>54588</v>
      </c>
      <c r="X226">
        <v>65317</v>
      </c>
      <c r="Y226">
        <v>14159</v>
      </c>
      <c r="Z226">
        <v>21396</v>
      </c>
      <c r="AA226">
        <v>8143</v>
      </c>
      <c r="AB226">
        <v>23091</v>
      </c>
      <c r="AC226">
        <v>6782</v>
      </c>
      <c r="AD226">
        <v>15875</v>
      </c>
      <c r="AE226">
        <v>3346</v>
      </c>
    </row>
    <row r="227" spans="1:31" x14ac:dyDescent="0.25">
      <c r="A227" s="2">
        <v>0.94444444444444442</v>
      </c>
      <c r="B227">
        <v>4125</v>
      </c>
      <c r="C227">
        <v>17867</v>
      </c>
      <c r="D227">
        <v>21583</v>
      </c>
      <c r="E227">
        <v>42724</v>
      </c>
      <c r="F227">
        <v>32672</v>
      </c>
      <c r="G227">
        <v>94756</v>
      </c>
      <c r="H227">
        <v>62132</v>
      </c>
      <c r="I227">
        <v>143076</v>
      </c>
      <c r="J227">
        <v>75088</v>
      </c>
      <c r="K227">
        <v>121583</v>
      </c>
      <c r="L227">
        <v>76519</v>
      </c>
      <c r="M227">
        <v>154460</v>
      </c>
      <c r="N227">
        <v>83126</v>
      </c>
      <c r="O227">
        <v>178369</v>
      </c>
      <c r="P227">
        <v>46335</v>
      </c>
      <c r="Q227">
        <v>65771</v>
      </c>
      <c r="R227">
        <v>169816</v>
      </c>
      <c r="S227">
        <v>123671</v>
      </c>
      <c r="T227">
        <v>212343</v>
      </c>
      <c r="U227">
        <v>93605</v>
      </c>
      <c r="V227">
        <v>138303</v>
      </c>
      <c r="W227">
        <v>54588</v>
      </c>
      <c r="X227">
        <v>65317</v>
      </c>
      <c r="Y227">
        <v>14159</v>
      </c>
      <c r="Z227">
        <v>21396</v>
      </c>
      <c r="AA227">
        <v>8143</v>
      </c>
      <c r="AB227">
        <v>23091</v>
      </c>
      <c r="AC227">
        <v>6782</v>
      </c>
      <c r="AD227">
        <v>15875</v>
      </c>
      <c r="AE227">
        <v>3346</v>
      </c>
    </row>
    <row r="228" spans="1:31" x14ac:dyDescent="0.25">
      <c r="A228" s="2">
        <v>0.94513888888888886</v>
      </c>
      <c r="B228">
        <v>4125</v>
      </c>
      <c r="C228">
        <v>17867</v>
      </c>
      <c r="D228">
        <v>21583</v>
      </c>
      <c r="E228">
        <v>42724</v>
      </c>
      <c r="F228">
        <v>32672</v>
      </c>
      <c r="G228">
        <v>94756</v>
      </c>
      <c r="H228">
        <v>62132</v>
      </c>
      <c r="I228">
        <v>143076</v>
      </c>
      <c r="J228">
        <v>75088</v>
      </c>
      <c r="K228">
        <v>121583</v>
      </c>
      <c r="L228">
        <v>76519</v>
      </c>
      <c r="M228">
        <v>154460</v>
      </c>
      <c r="N228">
        <v>83126</v>
      </c>
      <c r="O228">
        <v>178369</v>
      </c>
      <c r="P228">
        <v>46335</v>
      </c>
      <c r="Q228">
        <v>65771</v>
      </c>
      <c r="R228">
        <v>169816</v>
      </c>
      <c r="S228">
        <v>123671</v>
      </c>
      <c r="T228">
        <v>212343</v>
      </c>
      <c r="U228">
        <v>93605</v>
      </c>
      <c r="V228">
        <v>138303</v>
      </c>
      <c r="W228">
        <v>54588</v>
      </c>
      <c r="X228">
        <v>65317</v>
      </c>
      <c r="Y228">
        <v>14159</v>
      </c>
      <c r="Z228">
        <v>21396</v>
      </c>
      <c r="AA228">
        <v>8143</v>
      </c>
      <c r="AB228">
        <v>23091</v>
      </c>
      <c r="AC228">
        <v>6782</v>
      </c>
      <c r="AD228">
        <v>15875</v>
      </c>
      <c r="AE228">
        <v>3346</v>
      </c>
    </row>
    <row r="229" spans="1:31" x14ac:dyDescent="0.25">
      <c r="A229" s="2">
        <v>0.94652777777777775</v>
      </c>
      <c r="B229">
        <v>4125</v>
      </c>
      <c r="C229">
        <v>17867</v>
      </c>
      <c r="D229">
        <v>21583</v>
      </c>
      <c r="E229">
        <v>42724</v>
      </c>
      <c r="F229">
        <v>32672</v>
      </c>
      <c r="G229">
        <v>94756</v>
      </c>
      <c r="H229">
        <v>62132</v>
      </c>
      <c r="I229">
        <v>143076</v>
      </c>
      <c r="J229">
        <v>75088</v>
      </c>
      <c r="K229">
        <v>121583</v>
      </c>
      <c r="L229">
        <v>76519</v>
      </c>
      <c r="M229">
        <v>154460</v>
      </c>
      <c r="N229">
        <v>83126</v>
      </c>
      <c r="O229">
        <v>178369</v>
      </c>
      <c r="P229">
        <v>46335</v>
      </c>
      <c r="Q229">
        <v>65771</v>
      </c>
      <c r="R229">
        <v>169816</v>
      </c>
      <c r="S229">
        <v>123671</v>
      </c>
      <c r="T229">
        <v>212343</v>
      </c>
      <c r="U229">
        <v>93605</v>
      </c>
      <c r="V229">
        <v>138303</v>
      </c>
      <c r="W229">
        <v>54588</v>
      </c>
      <c r="X229">
        <v>65317</v>
      </c>
      <c r="Y229">
        <v>14159</v>
      </c>
      <c r="Z229">
        <v>21396</v>
      </c>
      <c r="AA229">
        <v>8143</v>
      </c>
      <c r="AB229">
        <v>23091</v>
      </c>
      <c r="AC229">
        <v>6782</v>
      </c>
      <c r="AD229">
        <v>15875</v>
      </c>
      <c r="AE229">
        <v>3346</v>
      </c>
    </row>
    <row r="230" spans="1:31" x14ac:dyDescent="0.25">
      <c r="A230" s="2">
        <v>0.94722222222222219</v>
      </c>
      <c r="B230">
        <v>4125</v>
      </c>
      <c r="C230">
        <v>17867</v>
      </c>
      <c r="D230">
        <v>21583</v>
      </c>
      <c r="E230">
        <v>42724</v>
      </c>
      <c r="F230">
        <v>32672</v>
      </c>
      <c r="G230">
        <v>94756</v>
      </c>
      <c r="H230">
        <v>62132</v>
      </c>
      <c r="I230">
        <v>143076</v>
      </c>
      <c r="J230">
        <v>75088</v>
      </c>
      <c r="K230">
        <v>121583</v>
      </c>
      <c r="L230">
        <v>76519</v>
      </c>
      <c r="M230">
        <v>154460</v>
      </c>
      <c r="N230">
        <v>83126</v>
      </c>
      <c r="O230">
        <v>178369</v>
      </c>
      <c r="P230">
        <v>46335</v>
      </c>
      <c r="Q230">
        <v>65771</v>
      </c>
      <c r="R230">
        <v>169816</v>
      </c>
      <c r="S230">
        <v>123671</v>
      </c>
      <c r="T230">
        <v>212343</v>
      </c>
      <c r="U230">
        <v>93605</v>
      </c>
      <c r="V230">
        <v>138303</v>
      </c>
      <c r="W230">
        <v>54588</v>
      </c>
      <c r="X230">
        <v>65317</v>
      </c>
      <c r="Y230">
        <v>14159</v>
      </c>
      <c r="Z230">
        <v>21396</v>
      </c>
      <c r="AA230">
        <v>8143</v>
      </c>
      <c r="AB230">
        <v>23091</v>
      </c>
      <c r="AC230">
        <v>6782</v>
      </c>
      <c r="AD230">
        <v>15875</v>
      </c>
      <c r="AE230">
        <v>3346</v>
      </c>
    </row>
    <row r="231" spans="1:31" x14ac:dyDescent="0.25">
      <c r="A231" s="2">
        <v>0.94930555555555551</v>
      </c>
      <c r="B231">
        <v>4125</v>
      </c>
      <c r="C231">
        <v>17867</v>
      </c>
      <c r="D231">
        <v>21583</v>
      </c>
      <c r="E231">
        <v>42724</v>
      </c>
      <c r="F231">
        <v>32672</v>
      </c>
      <c r="G231">
        <v>94756</v>
      </c>
      <c r="H231">
        <v>62132</v>
      </c>
      <c r="I231">
        <v>143076</v>
      </c>
      <c r="J231">
        <v>75088</v>
      </c>
      <c r="K231">
        <v>121583</v>
      </c>
      <c r="L231">
        <v>76519</v>
      </c>
      <c r="M231">
        <v>154460</v>
      </c>
      <c r="N231">
        <v>83126</v>
      </c>
      <c r="O231">
        <v>178369</v>
      </c>
      <c r="P231">
        <v>46335</v>
      </c>
      <c r="Q231">
        <v>65771</v>
      </c>
      <c r="R231">
        <v>169816</v>
      </c>
      <c r="S231">
        <v>123671</v>
      </c>
      <c r="T231">
        <v>212343</v>
      </c>
      <c r="U231">
        <v>93605</v>
      </c>
      <c r="V231">
        <v>138303</v>
      </c>
      <c r="W231">
        <v>54588</v>
      </c>
      <c r="X231">
        <v>65317</v>
      </c>
      <c r="Y231">
        <v>14159</v>
      </c>
      <c r="Z231">
        <v>21396</v>
      </c>
      <c r="AA231">
        <v>8143</v>
      </c>
      <c r="AB231">
        <v>23091</v>
      </c>
      <c r="AC231">
        <v>6782</v>
      </c>
      <c r="AD231">
        <v>15875</v>
      </c>
      <c r="AE231">
        <v>3346</v>
      </c>
    </row>
    <row r="232" spans="1:31" x14ac:dyDescent="0.25">
      <c r="A232" s="2">
        <v>0.94930555555555551</v>
      </c>
      <c r="B232">
        <v>4125</v>
      </c>
      <c r="C232">
        <v>17867</v>
      </c>
      <c r="D232">
        <v>21583</v>
      </c>
      <c r="E232">
        <v>42724</v>
      </c>
      <c r="F232">
        <v>32672</v>
      </c>
      <c r="G232">
        <v>94756</v>
      </c>
      <c r="H232">
        <v>62132</v>
      </c>
      <c r="I232">
        <v>143076</v>
      </c>
      <c r="J232">
        <v>75088</v>
      </c>
      <c r="K232">
        <v>121583</v>
      </c>
      <c r="L232">
        <v>76519</v>
      </c>
      <c r="M232">
        <v>154460</v>
      </c>
      <c r="N232">
        <v>83126</v>
      </c>
      <c r="O232">
        <v>178369</v>
      </c>
      <c r="P232">
        <v>46335</v>
      </c>
      <c r="Q232">
        <v>65771</v>
      </c>
      <c r="R232">
        <v>169816</v>
      </c>
      <c r="S232">
        <v>123671</v>
      </c>
      <c r="T232">
        <v>212343</v>
      </c>
      <c r="U232">
        <v>93605</v>
      </c>
      <c r="V232">
        <v>138303</v>
      </c>
      <c r="W232">
        <v>54588</v>
      </c>
      <c r="X232">
        <v>65317</v>
      </c>
      <c r="Y232">
        <v>14159</v>
      </c>
      <c r="Z232">
        <v>21396</v>
      </c>
      <c r="AA232">
        <v>8143</v>
      </c>
      <c r="AB232">
        <v>23091</v>
      </c>
      <c r="AC232">
        <v>6782</v>
      </c>
      <c r="AD232">
        <v>15875</v>
      </c>
      <c r="AE232">
        <v>3346</v>
      </c>
    </row>
    <row r="233" spans="1:31" x14ac:dyDescent="0.25">
      <c r="A233" s="2">
        <v>0.95138888888888884</v>
      </c>
      <c r="B233">
        <v>4125</v>
      </c>
      <c r="C233">
        <v>17867</v>
      </c>
      <c r="D233">
        <v>21583</v>
      </c>
      <c r="E233">
        <v>42724</v>
      </c>
      <c r="F233">
        <v>32672</v>
      </c>
      <c r="G233">
        <v>94756</v>
      </c>
      <c r="H233">
        <v>62132</v>
      </c>
      <c r="I233">
        <v>143076</v>
      </c>
      <c r="J233">
        <v>75088</v>
      </c>
      <c r="K233">
        <v>121583</v>
      </c>
      <c r="L233">
        <v>76519</v>
      </c>
      <c r="M233">
        <v>154460</v>
      </c>
      <c r="N233">
        <v>83126</v>
      </c>
      <c r="O233">
        <v>178369</v>
      </c>
      <c r="P233">
        <v>46335</v>
      </c>
      <c r="Q233">
        <v>65771</v>
      </c>
      <c r="R233">
        <v>169816</v>
      </c>
      <c r="S233">
        <v>123671</v>
      </c>
      <c r="T233">
        <v>212343</v>
      </c>
      <c r="U233">
        <v>93605</v>
      </c>
      <c r="V233">
        <v>138303</v>
      </c>
      <c r="W233">
        <v>54588</v>
      </c>
      <c r="X233">
        <v>65317</v>
      </c>
      <c r="Y233">
        <v>14159</v>
      </c>
      <c r="Z233">
        <v>21396</v>
      </c>
      <c r="AA233">
        <v>8143</v>
      </c>
      <c r="AB233">
        <v>23091</v>
      </c>
      <c r="AC233">
        <v>6782</v>
      </c>
      <c r="AD233">
        <v>15875</v>
      </c>
      <c r="AE233">
        <v>3346</v>
      </c>
    </row>
    <row r="234" spans="1:31" x14ac:dyDescent="0.25">
      <c r="A234" s="2">
        <v>0.95208333333333328</v>
      </c>
      <c r="B234">
        <v>4125</v>
      </c>
      <c r="C234">
        <v>17867</v>
      </c>
      <c r="D234">
        <v>21583</v>
      </c>
      <c r="E234">
        <v>42724</v>
      </c>
      <c r="F234">
        <v>32672</v>
      </c>
      <c r="G234">
        <v>94756</v>
      </c>
      <c r="H234">
        <v>62132</v>
      </c>
      <c r="I234">
        <v>143076</v>
      </c>
      <c r="J234">
        <v>75088</v>
      </c>
      <c r="K234">
        <v>121583</v>
      </c>
      <c r="L234">
        <v>76519</v>
      </c>
      <c r="M234">
        <v>154460</v>
      </c>
      <c r="N234">
        <v>83126</v>
      </c>
      <c r="O234">
        <v>178369</v>
      </c>
      <c r="P234">
        <v>46335</v>
      </c>
      <c r="Q234">
        <v>65771</v>
      </c>
      <c r="R234">
        <v>169816</v>
      </c>
      <c r="S234">
        <v>123671</v>
      </c>
      <c r="T234">
        <v>212343</v>
      </c>
      <c r="U234">
        <v>93605</v>
      </c>
      <c r="V234">
        <v>138303</v>
      </c>
      <c r="W234">
        <v>54588</v>
      </c>
      <c r="X234">
        <v>65317</v>
      </c>
      <c r="Y234">
        <v>14159</v>
      </c>
      <c r="Z234">
        <v>21396</v>
      </c>
      <c r="AA234">
        <v>8143</v>
      </c>
      <c r="AB234">
        <v>23091</v>
      </c>
      <c r="AC234">
        <v>6782</v>
      </c>
      <c r="AD234">
        <v>15875</v>
      </c>
      <c r="AE234">
        <v>3346</v>
      </c>
    </row>
    <row r="235" spans="1:31" x14ac:dyDescent="0.25">
      <c r="A235" s="2">
        <v>0.95347222222222228</v>
      </c>
      <c r="B235">
        <v>4125</v>
      </c>
      <c r="C235">
        <v>17867</v>
      </c>
      <c r="D235">
        <v>21583</v>
      </c>
      <c r="E235">
        <v>42724</v>
      </c>
      <c r="F235">
        <v>32672</v>
      </c>
      <c r="G235">
        <v>94756</v>
      </c>
      <c r="H235">
        <v>62132</v>
      </c>
      <c r="I235">
        <v>143076</v>
      </c>
      <c r="J235">
        <v>75088</v>
      </c>
      <c r="K235">
        <v>121583</v>
      </c>
      <c r="L235">
        <v>76519</v>
      </c>
      <c r="M235">
        <v>154460</v>
      </c>
      <c r="N235">
        <v>83126</v>
      </c>
      <c r="O235">
        <v>178369</v>
      </c>
      <c r="P235">
        <v>46335</v>
      </c>
      <c r="Q235">
        <v>65771</v>
      </c>
      <c r="R235">
        <v>169816</v>
      </c>
      <c r="S235">
        <v>123671</v>
      </c>
      <c r="T235">
        <v>212343</v>
      </c>
      <c r="U235">
        <v>93605</v>
      </c>
      <c r="V235">
        <v>138303</v>
      </c>
      <c r="W235">
        <v>54588</v>
      </c>
      <c r="X235">
        <v>65317</v>
      </c>
      <c r="Y235">
        <v>14159</v>
      </c>
      <c r="Z235">
        <v>21396</v>
      </c>
      <c r="AA235">
        <v>8143</v>
      </c>
      <c r="AB235">
        <v>23091</v>
      </c>
      <c r="AC235">
        <v>6782</v>
      </c>
      <c r="AD235">
        <v>15875</v>
      </c>
      <c r="AE235">
        <v>3346</v>
      </c>
    </row>
    <row r="236" spans="1:31" x14ac:dyDescent="0.25">
      <c r="A236" s="2">
        <v>0.95416666666666672</v>
      </c>
      <c r="B236">
        <v>4125</v>
      </c>
      <c r="C236">
        <v>17867</v>
      </c>
      <c r="D236">
        <v>21583</v>
      </c>
      <c r="E236">
        <v>42724</v>
      </c>
      <c r="F236">
        <v>32672</v>
      </c>
      <c r="G236">
        <v>94756</v>
      </c>
      <c r="H236">
        <v>62132</v>
      </c>
      <c r="I236">
        <v>143076</v>
      </c>
      <c r="J236">
        <v>75088</v>
      </c>
      <c r="K236">
        <v>121583</v>
      </c>
      <c r="L236">
        <v>76519</v>
      </c>
      <c r="M236">
        <v>154460</v>
      </c>
      <c r="N236">
        <v>83126</v>
      </c>
      <c r="O236">
        <v>178369</v>
      </c>
      <c r="P236">
        <v>46335</v>
      </c>
      <c r="Q236">
        <v>65771</v>
      </c>
      <c r="R236">
        <v>169816</v>
      </c>
      <c r="S236">
        <v>123671</v>
      </c>
      <c r="T236">
        <v>212343</v>
      </c>
      <c r="U236">
        <v>93605</v>
      </c>
      <c r="V236">
        <v>138303</v>
      </c>
      <c r="W236">
        <v>54588</v>
      </c>
      <c r="X236">
        <v>65317</v>
      </c>
      <c r="Y236">
        <v>14159</v>
      </c>
      <c r="Z236">
        <v>21396</v>
      </c>
      <c r="AA236">
        <v>8143</v>
      </c>
      <c r="AB236">
        <v>23091</v>
      </c>
      <c r="AC236">
        <v>6782</v>
      </c>
      <c r="AD236">
        <v>15875</v>
      </c>
      <c r="AE236">
        <v>3346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A16D9-36E7-4593-AEFD-D79406E51FEB}">
  <dimension ref="A1:AE236"/>
  <sheetViews>
    <sheetView workbookViewId="0">
      <selection activeCell="I18" sqref="I18"/>
    </sheetView>
  </sheetViews>
  <sheetFormatPr defaultRowHeight="15" x14ac:dyDescent="0.25"/>
  <sheetData>
    <row r="1" spans="1:31" x14ac:dyDescent="0.25">
      <c r="B1">
        <v>23500</v>
      </c>
    </row>
    <row r="2" spans="1:31" x14ac:dyDescent="0.25">
      <c r="A2" t="s">
        <v>0</v>
      </c>
      <c r="B2">
        <v>23150</v>
      </c>
      <c r="C2">
        <v>23200</v>
      </c>
      <c r="D2">
        <v>23250</v>
      </c>
      <c r="E2">
        <v>23300</v>
      </c>
      <c r="F2">
        <v>23350</v>
      </c>
      <c r="G2">
        <v>23400</v>
      </c>
      <c r="H2">
        <v>23450</v>
      </c>
      <c r="I2">
        <v>23500</v>
      </c>
      <c r="J2">
        <v>23550</v>
      </c>
      <c r="K2">
        <v>23600</v>
      </c>
      <c r="L2">
        <v>23650</v>
      </c>
      <c r="M2">
        <v>23700</v>
      </c>
      <c r="N2">
        <v>23750</v>
      </c>
      <c r="O2">
        <v>23800</v>
      </c>
      <c r="P2">
        <v>23850</v>
      </c>
      <c r="Q2">
        <v>23150</v>
      </c>
      <c r="R2">
        <v>23200</v>
      </c>
      <c r="S2">
        <v>23250</v>
      </c>
      <c r="T2">
        <v>23300</v>
      </c>
      <c r="U2">
        <v>23350</v>
      </c>
      <c r="V2">
        <v>23400</v>
      </c>
      <c r="W2">
        <v>23450</v>
      </c>
      <c r="X2">
        <v>23500</v>
      </c>
      <c r="Y2">
        <v>23550</v>
      </c>
      <c r="Z2">
        <v>23600</v>
      </c>
      <c r="AA2">
        <v>23650</v>
      </c>
      <c r="AB2">
        <v>23700</v>
      </c>
      <c r="AC2">
        <v>23750</v>
      </c>
      <c r="AD2">
        <v>23800</v>
      </c>
      <c r="AE2">
        <v>23850</v>
      </c>
    </row>
    <row r="3" spans="1:31" x14ac:dyDescent="0.25">
      <c r="A3" s="2">
        <v>0.34027777777777779</v>
      </c>
      <c r="B3">
        <v>559</v>
      </c>
      <c r="C3">
        <v>2869</v>
      </c>
      <c r="D3">
        <v>1775</v>
      </c>
      <c r="E3">
        <v>5563</v>
      </c>
      <c r="F3">
        <v>5904</v>
      </c>
      <c r="G3">
        <v>59637</v>
      </c>
      <c r="H3">
        <v>40708</v>
      </c>
      <c r="I3">
        <v>56011</v>
      </c>
      <c r="J3">
        <v>17635</v>
      </c>
      <c r="K3">
        <v>29013</v>
      </c>
      <c r="L3">
        <v>14780</v>
      </c>
      <c r="M3">
        <v>-21322</v>
      </c>
      <c r="N3">
        <v>17487</v>
      </c>
      <c r="O3">
        <v>9020</v>
      </c>
      <c r="P3">
        <v>12468</v>
      </c>
      <c r="Q3">
        <v>11582</v>
      </c>
      <c r="R3">
        <v>41569</v>
      </c>
      <c r="S3">
        <v>7844</v>
      </c>
      <c r="T3">
        <v>33140</v>
      </c>
      <c r="U3">
        <v>16939</v>
      </c>
      <c r="V3">
        <v>42587</v>
      </c>
      <c r="W3">
        <v>7484</v>
      </c>
      <c r="X3">
        <v>-27715</v>
      </c>
      <c r="Y3">
        <v>-7273</v>
      </c>
      <c r="Z3">
        <v>-11113</v>
      </c>
      <c r="AA3">
        <v>-1578</v>
      </c>
      <c r="AB3">
        <v>-9428</v>
      </c>
      <c r="AC3">
        <v>-2000</v>
      </c>
      <c r="AD3">
        <v>-5854</v>
      </c>
      <c r="AE3">
        <v>-645</v>
      </c>
    </row>
    <row r="4" spans="1:31" x14ac:dyDescent="0.25">
      <c r="A4" s="2">
        <v>0.45208333333333334</v>
      </c>
      <c r="B4">
        <v>14975</v>
      </c>
      <c r="C4">
        <v>54409</v>
      </c>
      <c r="D4">
        <v>105007</v>
      </c>
      <c r="E4">
        <v>186145</v>
      </c>
      <c r="F4">
        <v>121482</v>
      </c>
      <c r="G4">
        <v>76565</v>
      </c>
      <c r="H4">
        <v>21123</v>
      </c>
      <c r="I4">
        <v>49865</v>
      </c>
      <c r="J4">
        <v>16640</v>
      </c>
      <c r="K4">
        <v>24240</v>
      </c>
      <c r="L4">
        <v>1007</v>
      </c>
      <c r="M4">
        <v>27973</v>
      </c>
      <c r="N4">
        <v>3204</v>
      </c>
      <c r="O4">
        <v>11913</v>
      </c>
      <c r="P4">
        <v>-6858</v>
      </c>
      <c r="Q4">
        <v>74848</v>
      </c>
      <c r="R4">
        <v>202553</v>
      </c>
      <c r="S4">
        <v>260259</v>
      </c>
      <c r="T4">
        <v>248633</v>
      </c>
      <c r="U4">
        <v>57880</v>
      </c>
      <c r="V4">
        <v>-12553</v>
      </c>
      <c r="W4">
        <v>-14363</v>
      </c>
      <c r="X4">
        <v>-24362</v>
      </c>
      <c r="Y4">
        <v>-2983</v>
      </c>
      <c r="Z4">
        <v>-5611</v>
      </c>
      <c r="AA4">
        <v>-2160</v>
      </c>
      <c r="AB4">
        <v>-5409</v>
      </c>
      <c r="AC4">
        <v>-1390</v>
      </c>
      <c r="AD4">
        <v>-5367</v>
      </c>
      <c r="AE4">
        <v>-783</v>
      </c>
    </row>
    <row r="5" spans="1:31" x14ac:dyDescent="0.25">
      <c r="A5" s="2">
        <v>0.45416666666666666</v>
      </c>
      <c r="B5">
        <v>14626</v>
      </c>
      <c r="C5">
        <v>54724</v>
      </c>
      <c r="D5">
        <v>105807</v>
      </c>
      <c r="E5">
        <v>188891</v>
      </c>
      <c r="F5">
        <v>122859</v>
      </c>
      <c r="G5">
        <v>79564</v>
      </c>
      <c r="H5">
        <v>22540</v>
      </c>
      <c r="I5">
        <v>51922</v>
      </c>
      <c r="J5">
        <v>17095</v>
      </c>
      <c r="K5">
        <v>24937</v>
      </c>
      <c r="L5">
        <v>1289</v>
      </c>
      <c r="M5">
        <v>27776</v>
      </c>
      <c r="N5">
        <v>4773</v>
      </c>
      <c r="O5">
        <v>11465</v>
      </c>
      <c r="P5">
        <v>-5818</v>
      </c>
      <c r="Q5">
        <v>76294</v>
      </c>
      <c r="R5">
        <v>204515</v>
      </c>
      <c r="S5">
        <v>260763</v>
      </c>
      <c r="T5">
        <v>254213</v>
      </c>
      <c r="U5">
        <v>58965</v>
      </c>
      <c r="V5">
        <v>-13140</v>
      </c>
      <c r="W5">
        <v>-14848</v>
      </c>
      <c r="X5">
        <v>-24800</v>
      </c>
      <c r="Y5">
        <v>-3214</v>
      </c>
      <c r="Z5">
        <v>-6815</v>
      </c>
      <c r="AA5">
        <v>-2396</v>
      </c>
      <c r="AB5">
        <v>-5706</v>
      </c>
      <c r="AC5">
        <v>-1394</v>
      </c>
      <c r="AD5">
        <v>-5479</v>
      </c>
      <c r="AE5">
        <v>-824</v>
      </c>
    </row>
    <row r="6" spans="1:31" x14ac:dyDescent="0.25">
      <c r="A6" s="2">
        <v>0.45694444444444443</v>
      </c>
      <c r="B6">
        <v>14738</v>
      </c>
      <c r="C6">
        <v>55286</v>
      </c>
      <c r="D6">
        <v>107562</v>
      </c>
      <c r="E6">
        <v>195161</v>
      </c>
      <c r="F6">
        <v>124983</v>
      </c>
      <c r="G6">
        <v>81435</v>
      </c>
      <c r="H6">
        <v>23109</v>
      </c>
      <c r="I6">
        <v>53446</v>
      </c>
      <c r="J6">
        <v>17298</v>
      </c>
      <c r="K6">
        <v>25621</v>
      </c>
      <c r="L6">
        <v>735</v>
      </c>
      <c r="M6">
        <v>28387</v>
      </c>
      <c r="N6">
        <v>3128</v>
      </c>
      <c r="O6">
        <v>11590</v>
      </c>
      <c r="P6">
        <v>-5830</v>
      </c>
      <c r="Q6">
        <v>75785</v>
      </c>
      <c r="R6">
        <v>201954</v>
      </c>
      <c r="S6">
        <v>258716</v>
      </c>
      <c r="T6">
        <v>252438</v>
      </c>
      <c r="U6">
        <v>55794</v>
      </c>
      <c r="V6">
        <v>-15553</v>
      </c>
      <c r="W6">
        <v>-15100</v>
      </c>
      <c r="X6">
        <v>-25802</v>
      </c>
      <c r="Y6">
        <v>-3303</v>
      </c>
      <c r="Z6">
        <v>-7889</v>
      </c>
      <c r="AA6">
        <v>-2450</v>
      </c>
      <c r="AB6">
        <v>-5770</v>
      </c>
      <c r="AC6">
        <v>-1395</v>
      </c>
      <c r="AD6">
        <v>-5564</v>
      </c>
      <c r="AE6">
        <v>-819</v>
      </c>
    </row>
    <row r="7" spans="1:31" x14ac:dyDescent="0.25">
      <c r="A7" s="2">
        <v>0.45902777777777776</v>
      </c>
      <c r="B7">
        <v>15287</v>
      </c>
      <c r="C7">
        <v>57746</v>
      </c>
      <c r="D7">
        <v>113877</v>
      </c>
      <c r="E7">
        <v>207085</v>
      </c>
      <c r="F7">
        <v>128896</v>
      </c>
      <c r="G7">
        <v>85444</v>
      </c>
      <c r="H7">
        <v>23745</v>
      </c>
      <c r="I7">
        <v>57163</v>
      </c>
      <c r="J7">
        <v>17712</v>
      </c>
      <c r="K7">
        <v>25590</v>
      </c>
      <c r="L7">
        <v>1368</v>
      </c>
      <c r="M7">
        <v>33644</v>
      </c>
      <c r="N7">
        <v>3736</v>
      </c>
      <c r="O7">
        <v>11363</v>
      </c>
      <c r="P7">
        <v>-5800</v>
      </c>
      <c r="Q7">
        <v>75299</v>
      </c>
      <c r="R7">
        <v>198024</v>
      </c>
      <c r="S7">
        <v>255005</v>
      </c>
      <c r="T7">
        <v>247540</v>
      </c>
      <c r="U7">
        <v>52419</v>
      </c>
      <c r="V7">
        <v>-17436</v>
      </c>
      <c r="W7">
        <v>-15341</v>
      </c>
      <c r="X7">
        <v>-26071</v>
      </c>
      <c r="Y7">
        <v>-3323</v>
      </c>
      <c r="Z7">
        <v>-8761</v>
      </c>
      <c r="AA7">
        <v>-2517</v>
      </c>
      <c r="AB7">
        <v>-5707</v>
      </c>
      <c r="AC7">
        <v>-1390</v>
      </c>
      <c r="AD7">
        <v>-5628</v>
      </c>
      <c r="AE7">
        <v>-822</v>
      </c>
    </row>
    <row r="8" spans="1:31" x14ac:dyDescent="0.25">
      <c r="A8" s="2">
        <v>0.46111111111111114</v>
      </c>
      <c r="B8">
        <v>15689</v>
      </c>
      <c r="C8">
        <v>60634</v>
      </c>
      <c r="D8">
        <v>117823</v>
      </c>
      <c r="E8">
        <v>216365</v>
      </c>
      <c r="F8">
        <v>133215</v>
      </c>
      <c r="G8">
        <v>87545</v>
      </c>
      <c r="H8">
        <v>24768</v>
      </c>
      <c r="I8">
        <v>59597</v>
      </c>
      <c r="J8">
        <v>19731</v>
      </c>
      <c r="K8">
        <v>26323</v>
      </c>
      <c r="L8">
        <v>2174</v>
      </c>
      <c r="M8">
        <v>34109</v>
      </c>
      <c r="N8">
        <v>4323</v>
      </c>
      <c r="O8">
        <v>12200</v>
      </c>
      <c r="P8">
        <v>-5626</v>
      </c>
      <c r="Q8">
        <v>75506</v>
      </c>
      <c r="R8">
        <v>196313</v>
      </c>
      <c r="S8">
        <v>254849</v>
      </c>
      <c r="T8">
        <v>242141</v>
      </c>
      <c r="U8">
        <v>49645</v>
      </c>
      <c r="V8">
        <v>-18088</v>
      </c>
      <c r="W8">
        <v>-15215</v>
      </c>
      <c r="X8">
        <v>-26558</v>
      </c>
      <c r="Y8">
        <v>-3395</v>
      </c>
      <c r="Z8">
        <v>-9742</v>
      </c>
      <c r="AA8">
        <v>-2520</v>
      </c>
      <c r="AB8">
        <v>-5415</v>
      </c>
      <c r="AC8">
        <v>-1392</v>
      </c>
      <c r="AD8">
        <v>-5632</v>
      </c>
      <c r="AE8">
        <v>-826</v>
      </c>
    </row>
    <row r="9" spans="1:31" x14ac:dyDescent="0.25">
      <c r="A9" s="2">
        <v>0.46319444444444446</v>
      </c>
      <c r="B9">
        <v>15606</v>
      </c>
      <c r="C9">
        <v>61570</v>
      </c>
      <c r="D9">
        <v>117827</v>
      </c>
      <c r="E9">
        <v>219106</v>
      </c>
      <c r="F9">
        <v>135049</v>
      </c>
      <c r="G9">
        <v>88381</v>
      </c>
      <c r="H9">
        <v>25183</v>
      </c>
      <c r="I9">
        <v>60540</v>
      </c>
      <c r="J9">
        <v>20591</v>
      </c>
      <c r="K9">
        <v>25552</v>
      </c>
      <c r="L9">
        <v>2320</v>
      </c>
      <c r="M9">
        <v>34967</v>
      </c>
      <c r="N9">
        <v>3832</v>
      </c>
      <c r="O9">
        <v>12852</v>
      </c>
      <c r="P9">
        <v>-5786</v>
      </c>
      <c r="Q9">
        <v>75775</v>
      </c>
      <c r="R9">
        <v>199224</v>
      </c>
      <c r="S9">
        <v>256804</v>
      </c>
      <c r="T9">
        <v>246800</v>
      </c>
      <c r="U9">
        <v>50816</v>
      </c>
      <c r="V9">
        <v>-17502</v>
      </c>
      <c r="W9">
        <v>-15112</v>
      </c>
      <c r="X9">
        <v>-26647</v>
      </c>
      <c r="Y9">
        <v>-3352</v>
      </c>
      <c r="Z9">
        <v>-9824</v>
      </c>
      <c r="AA9">
        <v>-2550</v>
      </c>
      <c r="AB9">
        <v>-5499</v>
      </c>
      <c r="AC9">
        <v>-1392</v>
      </c>
      <c r="AD9">
        <v>-5714</v>
      </c>
      <c r="AE9">
        <v>-829</v>
      </c>
    </row>
    <row r="10" spans="1:31" x14ac:dyDescent="0.25">
      <c r="A10" s="2">
        <v>0.46527777777777779</v>
      </c>
      <c r="B10">
        <v>15475</v>
      </c>
      <c r="C10">
        <v>59798</v>
      </c>
      <c r="D10">
        <v>115667</v>
      </c>
      <c r="E10">
        <v>218201</v>
      </c>
      <c r="F10">
        <v>134720</v>
      </c>
      <c r="G10">
        <v>86701</v>
      </c>
      <c r="H10">
        <v>24439</v>
      </c>
      <c r="I10">
        <v>60405</v>
      </c>
      <c r="J10">
        <v>19619</v>
      </c>
      <c r="K10">
        <v>24345</v>
      </c>
      <c r="L10">
        <v>1555</v>
      </c>
      <c r="M10">
        <v>34809</v>
      </c>
      <c r="N10">
        <v>3416</v>
      </c>
      <c r="O10">
        <v>12242</v>
      </c>
      <c r="P10">
        <v>-5289</v>
      </c>
      <c r="Q10">
        <v>76855</v>
      </c>
      <c r="R10">
        <v>197903</v>
      </c>
      <c r="S10">
        <v>262619</v>
      </c>
      <c r="T10">
        <v>250170</v>
      </c>
      <c r="U10">
        <v>51410</v>
      </c>
      <c r="V10">
        <v>-16492</v>
      </c>
      <c r="W10">
        <v>-14657</v>
      </c>
      <c r="X10">
        <v>-26426</v>
      </c>
      <c r="Y10">
        <v>-3339</v>
      </c>
      <c r="Z10">
        <v>-9689</v>
      </c>
      <c r="AA10">
        <v>-2605</v>
      </c>
      <c r="AB10">
        <v>-5683</v>
      </c>
      <c r="AC10">
        <v>-1416</v>
      </c>
      <c r="AD10">
        <v>-5913</v>
      </c>
      <c r="AE10">
        <v>-871</v>
      </c>
    </row>
    <row r="11" spans="1:31" x14ac:dyDescent="0.25">
      <c r="A11" s="2">
        <v>0.46805555555555556</v>
      </c>
      <c r="B11">
        <v>15488</v>
      </c>
      <c r="C11">
        <v>58647</v>
      </c>
      <c r="D11">
        <v>117063</v>
      </c>
      <c r="E11">
        <v>213248</v>
      </c>
      <c r="F11">
        <v>134091</v>
      </c>
      <c r="G11">
        <v>86544</v>
      </c>
      <c r="H11">
        <v>24742</v>
      </c>
      <c r="I11">
        <v>60262</v>
      </c>
      <c r="J11">
        <v>20015</v>
      </c>
      <c r="K11">
        <v>24760</v>
      </c>
      <c r="L11">
        <v>1860</v>
      </c>
      <c r="M11">
        <v>35091</v>
      </c>
      <c r="N11">
        <v>4397</v>
      </c>
      <c r="O11">
        <v>12156</v>
      </c>
      <c r="P11">
        <v>-5330</v>
      </c>
      <c r="Q11">
        <v>77330</v>
      </c>
      <c r="R11">
        <v>199603</v>
      </c>
      <c r="S11">
        <v>267143</v>
      </c>
      <c r="T11">
        <v>259531</v>
      </c>
      <c r="U11">
        <v>52188</v>
      </c>
      <c r="V11">
        <v>-15284</v>
      </c>
      <c r="W11">
        <v>-14456</v>
      </c>
      <c r="X11">
        <v>-26040</v>
      </c>
      <c r="Y11">
        <v>-3292</v>
      </c>
      <c r="Z11">
        <v>-9777</v>
      </c>
      <c r="AA11">
        <v>-2653</v>
      </c>
      <c r="AB11">
        <v>-5942</v>
      </c>
      <c r="AC11">
        <v>-1410</v>
      </c>
      <c r="AD11">
        <v>-5998</v>
      </c>
      <c r="AE11">
        <v>-886</v>
      </c>
    </row>
    <row r="12" spans="1:31" x14ac:dyDescent="0.25">
      <c r="A12" s="2">
        <v>0.47013888888888888</v>
      </c>
      <c r="B12">
        <v>11509</v>
      </c>
      <c r="C12">
        <v>41233</v>
      </c>
      <c r="D12">
        <v>83216</v>
      </c>
      <c r="E12">
        <v>162088</v>
      </c>
      <c r="F12">
        <v>101705</v>
      </c>
      <c r="G12">
        <v>67390</v>
      </c>
      <c r="H12">
        <v>12778</v>
      </c>
      <c r="I12">
        <v>45853</v>
      </c>
      <c r="J12">
        <v>16199</v>
      </c>
      <c r="K12">
        <v>18655</v>
      </c>
      <c r="L12">
        <v>-398</v>
      </c>
      <c r="M12">
        <v>28436</v>
      </c>
      <c r="N12">
        <v>5332</v>
      </c>
      <c r="O12">
        <v>6314</v>
      </c>
      <c r="P12">
        <v>-6613</v>
      </c>
      <c r="Q12">
        <v>74368</v>
      </c>
      <c r="R12">
        <v>201594</v>
      </c>
      <c r="S12">
        <v>262391</v>
      </c>
      <c r="T12">
        <v>285716</v>
      </c>
      <c r="U12">
        <v>76826</v>
      </c>
      <c r="V12">
        <v>-3039</v>
      </c>
      <c r="W12">
        <v>-11565</v>
      </c>
      <c r="X12">
        <v>-23551</v>
      </c>
      <c r="Y12">
        <v>-2631</v>
      </c>
      <c r="Z12">
        <v>-9126</v>
      </c>
      <c r="AA12">
        <v>-2787</v>
      </c>
      <c r="AB12">
        <v>-5916</v>
      </c>
      <c r="AC12">
        <v>-1449</v>
      </c>
      <c r="AD12">
        <v>-6411</v>
      </c>
      <c r="AE12">
        <v>-934</v>
      </c>
    </row>
    <row r="13" spans="1:31" x14ac:dyDescent="0.25">
      <c r="A13" s="2">
        <v>0.47222222222222221</v>
      </c>
      <c r="B13">
        <v>10696</v>
      </c>
      <c r="C13">
        <v>38180</v>
      </c>
      <c r="D13">
        <v>75034</v>
      </c>
      <c r="E13">
        <v>140419</v>
      </c>
      <c r="F13">
        <v>97139</v>
      </c>
      <c r="G13">
        <v>62006</v>
      </c>
      <c r="H13">
        <v>12247</v>
      </c>
      <c r="I13">
        <v>37838</v>
      </c>
      <c r="J13">
        <v>14967</v>
      </c>
      <c r="K13">
        <v>17293</v>
      </c>
      <c r="L13">
        <v>254</v>
      </c>
      <c r="M13">
        <v>20735</v>
      </c>
      <c r="N13">
        <v>2164</v>
      </c>
      <c r="O13">
        <v>3241</v>
      </c>
      <c r="P13">
        <v>-7549</v>
      </c>
      <c r="Q13">
        <v>73855</v>
      </c>
      <c r="R13">
        <v>201931</v>
      </c>
      <c r="S13">
        <v>258068</v>
      </c>
      <c r="T13">
        <v>296550</v>
      </c>
      <c r="U13">
        <v>86789</v>
      </c>
      <c r="V13">
        <v>5765</v>
      </c>
      <c r="W13">
        <v>-10010</v>
      </c>
      <c r="X13">
        <v>-22241</v>
      </c>
      <c r="Y13">
        <v>-1588</v>
      </c>
      <c r="Z13">
        <v>-8457</v>
      </c>
      <c r="AA13">
        <v>-2717</v>
      </c>
      <c r="AB13">
        <v>-6024</v>
      </c>
      <c r="AC13">
        <v>-1472</v>
      </c>
      <c r="AD13">
        <v>-6522</v>
      </c>
      <c r="AE13">
        <v>-939</v>
      </c>
    </row>
    <row r="14" spans="1:31" x14ac:dyDescent="0.25">
      <c r="A14" s="2">
        <v>0.47430555555555554</v>
      </c>
      <c r="B14">
        <v>10456</v>
      </c>
      <c r="C14">
        <v>38927</v>
      </c>
      <c r="D14">
        <v>70847</v>
      </c>
      <c r="E14">
        <v>141867</v>
      </c>
      <c r="F14">
        <v>110036</v>
      </c>
      <c r="G14">
        <v>79118</v>
      </c>
      <c r="H14">
        <v>18284</v>
      </c>
      <c r="I14">
        <v>49577</v>
      </c>
      <c r="J14">
        <v>17734</v>
      </c>
      <c r="K14">
        <v>17704</v>
      </c>
      <c r="L14">
        <v>2990</v>
      </c>
      <c r="M14">
        <v>21812</v>
      </c>
      <c r="N14">
        <v>3184</v>
      </c>
      <c r="O14">
        <v>5871</v>
      </c>
      <c r="P14">
        <v>-5979</v>
      </c>
      <c r="Q14">
        <v>74950</v>
      </c>
      <c r="R14">
        <v>206715</v>
      </c>
      <c r="S14">
        <v>263705</v>
      </c>
      <c r="T14">
        <v>308941</v>
      </c>
      <c r="U14">
        <v>98101</v>
      </c>
      <c r="V14">
        <v>16677</v>
      </c>
      <c r="W14">
        <v>-8781</v>
      </c>
      <c r="X14">
        <v>-21656</v>
      </c>
      <c r="Y14">
        <v>-1275</v>
      </c>
      <c r="Z14">
        <v>-7880</v>
      </c>
      <c r="AA14">
        <v>-2871</v>
      </c>
      <c r="AB14">
        <v>-6089</v>
      </c>
      <c r="AC14">
        <v>-1483</v>
      </c>
      <c r="AD14">
        <v>-6640</v>
      </c>
      <c r="AE14">
        <v>-994</v>
      </c>
    </row>
    <row r="15" spans="1:31" x14ac:dyDescent="0.25">
      <c r="A15" s="2">
        <v>0.47638888888888886</v>
      </c>
      <c r="B15">
        <v>10341</v>
      </c>
      <c r="C15">
        <v>37956</v>
      </c>
      <c r="D15">
        <v>69751</v>
      </c>
      <c r="E15">
        <v>142351</v>
      </c>
      <c r="F15">
        <v>109856</v>
      </c>
      <c r="G15">
        <v>80712</v>
      </c>
      <c r="H15">
        <v>19287</v>
      </c>
      <c r="I15">
        <v>49062</v>
      </c>
      <c r="J15">
        <v>17703</v>
      </c>
      <c r="K15">
        <v>15866</v>
      </c>
      <c r="L15">
        <v>1815</v>
      </c>
      <c r="M15">
        <v>18136</v>
      </c>
      <c r="N15">
        <v>2646</v>
      </c>
      <c r="O15">
        <v>1457</v>
      </c>
      <c r="P15">
        <v>-5818</v>
      </c>
      <c r="Q15">
        <v>75238</v>
      </c>
      <c r="R15">
        <v>211905</v>
      </c>
      <c r="S15">
        <v>266660</v>
      </c>
      <c r="T15">
        <v>319610</v>
      </c>
      <c r="U15">
        <v>105211</v>
      </c>
      <c r="V15">
        <v>23187</v>
      </c>
      <c r="W15">
        <v>-7234</v>
      </c>
      <c r="X15">
        <v>-20390</v>
      </c>
      <c r="Y15">
        <v>-966</v>
      </c>
      <c r="Z15">
        <v>-7191</v>
      </c>
      <c r="AA15">
        <v>-2415</v>
      </c>
      <c r="AB15">
        <v>-6166</v>
      </c>
      <c r="AC15">
        <v>-1448</v>
      </c>
      <c r="AD15">
        <v>-6769</v>
      </c>
      <c r="AE15">
        <v>-1070</v>
      </c>
    </row>
    <row r="16" spans="1:31" x14ac:dyDescent="0.25">
      <c r="A16" s="2">
        <v>0.47916666666666669</v>
      </c>
      <c r="B16">
        <v>10288</v>
      </c>
      <c r="C16">
        <v>37477</v>
      </c>
      <c r="D16">
        <v>69078</v>
      </c>
      <c r="E16">
        <v>143022</v>
      </c>
      <c r="F16">
        <v>111172</v>
      </c>
      <c r="G16">
        <v>84784</v>
      </c>
      <c r="H16">
        <v>20890</v>
      </c>
      <c r="I16">
        <v>50863</v>
      </c>
      <c r="J16">
        <v>20094</v>
      </c>
      <c r="K16">
        <v>17145</v>
      </c>
      <c r="L16">
        <v>3225</v>
      </c>
      <c r="M16">
        <v>19382</v>
      </c>
      <c r="N16">
        <v>-1057</v>
      </c>
      <c r="O16">
        <v>2781</v>
      </c>
      <c r="P16">
        <v>-4795</v>
      </c>
      <c r="Q16">
        <v>75197</v>
      </c>
      <c r="R16">
        <v>211685</v>
      </c>
      <c r="S16">
        <v>267834</v>
      </c>
      <c r="T16">
        <v>328469</v>
      </c>
      <c r="U16">
        <v>110839</v>
      </c>
      <c r="V16">
        <v>25116</v>
      </c>
      <c r="W16">
        <v>-7026</v>
      </c>
      <c r="X16">
        <v>-19437</v>
      </c>
      <c r="Y16">
        <v>-669</v>
      </c>
      <c r="Z16">
        <v>-7087</v>
      </c>
      <c r="AA16">
        <v>-2462</v>
      </c>
      <c r="AB16">
        <v>-6178</v>
      </c>
      <c r="AC16">
        <v>-1455</v>
      </c>
      <c r="AD16">
        <v>-6855</v>
      </c>
      <c r="AE16">
        <v>-1141</v>
      </c>
    </row>
    <row r="17" spans="1:31" x14ac:dyDescent="0.25">
      <c r="A17" s="2">
        <v>0.48125000000000001</v>
      </c>
      <c r="B17">
        <v>10265</v>
      </c>
      <c r="C17">
        <v>37459</v>
      </c>
      <c r="D17">
        <v>68527</v>
      </c>
      <c r="E17">
        <v>142517</v>
      </c>
      <c r="F17">
        <v>113891</v>
      </c>
      <c r="G17">
        <v>87600</v>
      </c>
      <c r="H17">
        <v>21753</v>
      </c>
      <c r="I17">
        <v>52345</v>
      </c>
      <c r="J17">
        <v>21101</v>
      </c>
      <c r="K17">
        <v>18468</v>
      </c>
      <c r="L17">
        <v>3796</v>
      </c>
      <c r="M17">
        <v>18926</v>
      </c>
      <c r="N17">
        <v>-624</v>
      </c>
      <c r="O17">
        <v>3453</v>
      </c>
      <c r="P17">
        <v>-4946</v>
      </c>
      <c r="Q17">
        <v>75423</v>
      </c>
      <c r="R17">
        <v>214249</v>
      </c>
      <c r="S17">
        <v>269689</v>
      </c>
      <c r="T17">
        <v>334920</v>
      </c>
      <c r="U17">
        <v>118320</v>
      </c>
      <c r="V17">
        <v>27721</v>
      </c>
      <c r="W17">
        <v>-6518</v>
      </c>
      <c r="X17">
        <v>-18793</v>
      </c>
      <c r="Y17">
        <v>-694</v>
      </c>
      <c r="Z17">
        <v>-7152</v>
      </c>
      <c r="AA17">
        <v>-2559</v>
      </c>
      <c r="AB17">
        <v>-6234</v>
      </c>
      <c r="AC17">
        <v>-1435</v>
      </c>
      <c r="AD17">
        <v>-6898</v>
      </c>
      <c r="AE17">
        <v>-1150</v>
      </c>
    </row>
    <row r="18" spans="1:31" x14ac:dyDescent="0.25">
      <c r="A18" s="2">
        <v>0.48333333333333334</v>
      </c>
      <c r="B18">
        <v>10886</v>
      </c>
      <c r="C18">
        <v>38548</v>
      </c>
      <c r="D18">
        <v>69449</v>
      </c>
      <c r="E18">
        <v>144515</v>
      </c>
      <c r="F18">
        <v>120254</v>
      </c>
      <c r="G18">
        <v>94371</v>
      </c>
      <c r="H18">
        <v>25211</v>
      </c>
      <c r="I18">
        <v>58111</v>
      </c>
      <c r="J18">
        <v>22069</v>
      </c>
      <c r="K18">
        <v>19948</v>
      </c>
      <c r="L18">
        <v>4298</v>
      </c>
      <c r="M18">
        <v>18636</v>
      </c>
      <c r="N18">
        <v>572</v>
      </c>
      <c r="O18">
        <v>5017</v>
      </c>
      <c r="P18">
        <v>-2362</v>
      </c>
      <c r="Q18">
        <v>75158</v>
      </c>
      <c r="R18">
        <v>214454</v>
      </c>
      <c r="S18">
        <v>268318</v>
      </c>
      <c r="T18">
        <v>329560</v>
      </c>
      <c r="U18">
        <v>117494</v>
      </c>
      <c r="V18">
        <v>27606</v>
      </c>
      <c r="W18">
        <v>-6313</v>
      </c>
      <c r="X18">
        <v>-18970</v>
      </c>
      <c r="Y18">
        <v>-686</v>
      </c>
      <c r="Z18">
        <v>-7123</v>
      </c>
      <c r="AA18">
        <v>-2659</v>
      </c>
      <c r="AB18">
        <v>-6248</v>
      </c>
      <c r="AC18">
        <v>-1464</v>
      </c>
      <c r="AD18">
        <v>-6995</v>
      </c>
      <c r="AE18">
        <v>-1153</v>
      </c>
    </row>
    <row r="19" spans="1:31" x14ac:dyDescent="0.25">
      <c r="A19" s="2">
        <v>0.48541666666666666</v>
      </c>
      <c r="B19">
        <v>10973</v>
      </c>
      <c r="C19">
        <v>37823</v>
      </c>
      <c r="D19">
        <v>68819</v>
      </c>
      <c r="E19">
        <v>143959</v>
      </c>
      <c r="F19">
        <v>122487</v>
      </c>
      <c r="G19">
        <v>95665</v>
      </c>
      <c r="H19">
        <v>27939</v>
      </c>
      <c r="I19">
        <v>58516</v>
      </c>
      <c r="J19">
        <v>20870</v>
      </c>
      <c r="K19">
        <v>19060</v>
      </c>
      <c r="L19">
        <v>4218</v>
      </c>
      <c r="M19">
        <v>16706</v>
      </c>
      <c r="N19">
        <v>668</v>
      </c>
      <c r="O19">
        <v>4578</v>
      </c>
      <c r="P19">
        <v>-2691</v>
      </c>
      <c r="Q19">
        <v>76179</v>
      </c>
      <c r="R19">
        <v>218477</v>
      </c>
      <c r="S19">
        <v>267390</v>
      </c>
      <c r="T19">
        <v>337965</v>
      </c>
      <c r="U19">
        <v>122117</v>
      </c>
      <c r="V19">
        <v>28397</v>
      </c>
      <c r="W19">
        <v>-6250</v>
      </c>
      <c r="X19">
        <v>-18420</v>
      </c>
      <c r="Y19">
        <v>-484</v>
      </c>
      <c r="Z19">
        <v>-6694</v>
      </c>
      <c r="AA19">
        <v>-2610</v>
      </c>
      <c r="AB19">
        <v>-6259</v>
      </c>
      <c r="AC19">
        <v>-1474</v>
      </c>
      <c r="AD19">
        <v>-7048</v>
      </c>
      <c r="AE19">
        <v>-1172</v>
      </c>
    </row>
    <row r="20" spans="1:31" x14ac:dyDescent="0.25">
      <c r="A20" s="2">
        <v>0.48749999999999999</v>
      </c>
      <c r="B20">
        <v>10772</v>
      </c>
      <c r="C20">
        <v>37479</v>
      </c>
      <c r="D20">
        <v>69327</v>
      </c>
      <c r="E20">
        <v>144924</v>
      </c>
      <c r="F20">
        <v>125013</v>
      </c>
      <c r="G20">
        <v>98010</v>
      </c>
      <c r="H20">
        <v>29426</v>
      </c>
      <c r="I20">
        <v>61666</v>
      </c>
      <c r="J20">
        <v>21705</v>
      </c>
      <c r="K20">
        <v>20438</v>
      </c>
      <c r="L20">
        <v>5145</v>
      </c>
      <c r="M20">
        <v>18584</v>
      </c>
      <c r="N20">
        <v>463</v>
      </c>
      <c r="O20">
        <v>5783</v>
      </c>
      <c r="P20">
        <v>-2398</v>
      </c>
      <c r="Q20">
        <v>76796</v>
      </c>
      <c r="R20">
        <v>219464</v>
      </c>
      <c r="S20">
        <v>265988</v>
      </c>
      <c r="T20">
        <v>339684</v>
      </c>
      <c r="U20">
        <v>124123</v>
      </c>
      <c r="V20">
        <v>27294</v>
      </c>
      <c r="W20">
        <v>-5762</v>
      </c>
      <c r="X20">
        <v>-18175</v>
      </c>
      <c r="Y20">
        <v>61</v>
      </c>
      <c r="Z20">
        <v>-6185</v>
      </c>
      <c r="AA20">
        <v>-2610</v>
      </c>
      <c r="AB20">
        <v>-6103</v>
      </c>
      <c r="AC20">
        <v>-1456</v>
      </c>
      <c r="AD20">
        <v>-7159</v>
      </c>
      <c r="AE20">
        <v>-1175</v>
      </c>
    </row>
    <row r="21" spans="1:31" x14ac:dyDescent="0.25">
      <c r="A21" s="2">
        <v>0.49027777777777776</v>
      </c>
      <c r="B21">
        <v>10322</v>
      </c>
      <c r="C21">
        <v>36035</v>
      </c>
      <c r="D21">
        <v>68115</v>
      </c>
      <c r="E21">
        <v>142801</v>
      </c>
      <c r="F21">
        <v>123611</v>
      </c>
      <c r="G21">
        <v>98190</v>
      </c>
      <c r="H21">
        <v>28578</v>
      </c>
      <c r="I21">
        <v>63156</v>
      </c>
      <c r="J21">
        <v>24922</v>
      </c>
      <c r="K21">
        <v>21431</v>
      </c>
      <c r="L21">
        <v>5514</v>
      </c>
      <c r="M21">
        <v>18999</v>
      </c>
      <c r="N21">
        <v>1274</v>
      </c>
      <c r="O21">
        <v>4536</v>
      </c>
      <c r="P21">
        <v>-2600</v>
      </c>
      <c r="Q21">
        <v>77178</v>
      </c>
      <c r="R21">
        <v>219102</v>
      </c>
      <c r="S21">
        <v>268353</v>
      </c>
      <c r="T21">
        <v>344753</v>
      </c>
      <c r="U21">
        <v>128349</v>
      </c>
      <c r="V21">
        <v>28729</v>
      </c>
      <c r="W21">
        <v>-4979</v>
      </c>
      <c r="X21">
        <v>-17439</v>
      </c>
      <c r="Y21">
        <v>489</v>
      </c>
      <c r="Z21">
        <v>-5890</v>
      </c>
      <c r="AA21">
        <v>-2373</v>
      </c>
      <c r="AB21">
        <v>-6056</v>
      </c>
      <c r="AC21">
        <v>-1516</v>
      </c>
      <c r="AD21">
        <v>-7195</v>
      </c>
      <c r="AE21">
        <v>-1148</v>
      </c>
    </row>
    <row r="22" spans="1:31" x14ac:dyDescent="0.25">
      <c r="A22" s="2">
        <v>0.49236111111111114</v>
      </c>
      <c r="B22">
        <v>10012</v>
      </c>
      <c r="C22">
        <v>36083</v>
      </c>
      <c r="D22">
        <v>67744</v>
      </c>
      <c r="E22">
        <v>141086</v>
      </c>
      <c r="F22">
        <v>124062</v>
      </c>
      <c r="G22">
        <v>100652</v>
      </c>
      <c r="H22">
        <v>25782</v>
      </c>
      <c r="I22">
        <v>65207</v>
      </c>
      <c r="J22">
        <v>26892</v>
      </c>
      <c r="K22">
        <v>21885</v>
      </c>
      <c r="L22">
        <v>5764</v>
      </c>
      <c r="M22">
        <v>18474</v>
      </c>
      <c r="N22">
        <v>1068</v>
      </c>
      <c r="O22">
        <v>4800</v>
      </c>
      <c r="P22">
        <v>-1779</v>
      </c>
      <c r="Q22">
        <v>77289</v>
      </c>
      <c r="R22">
        <v>214706</v>
      </c>
      <c r="S22">
        <v>268304</v>
      </c>
      <c r="T22">
        <v>347945</v>
      </c>
      <c r="U22">
        <v>136120</v>
      </c>
      <c r="V22">
        <v>33200</v>
      </c>
      <c r="W22">
        <v>-3485</v>
      </c>
      <c r="X22">
        <v>-16270</v>
      </c>
      <c r="Y22">
        <v>838</v>
      </c>
      <c r="Z22">
        <v>-5583</v>
      </c>
      <c r="AA22">
        <v>-2400</v>
      </c>
      <c r="AB22">
        <v>-6033</v>
      </c>
      <c r="AC22">
        <v>-1506</v>
      </c>
      <c r="AD22">
        <v>-6908</v>
      </c>
      <c r="AE22">
        <v>-1154</v>
      </c>
    </row>
    <row r="23" spans="1:31" x14ac:dyDescent="0.25">
      <c r="A23" s="2">
        <v>0.49444444444444446</v>
      </c>
      <c r="B23">
        <v>9417</v>
      </c>
      <c r="C23">
        <v>36164</v>
      </c>
      <c r="D23">
        <v>66077</v>
      </c>
      <c r="E23">
        <v>138839</v>
      </c>
      <c r="F23">
        <v>127446</v>
      </c>
      <c r="G23">
        <v>105677</v>
      </c>
      <c r="H23">
        <v>28335</v>
      </c>
      <c r="I23">
        <v>68267</v>
      </c>
      <c r="J23">
        <v>29978</v>
      </c>
      <c r="K23">
        <v>22070</v>
      </c>
      <c r="L23">
        <v>6063</v>
      </c>
      <c r="M23">
        <v>19064</v>
      </c>
      <c r="N23">
        <v>1574</v>
      </c>
      <c r="O23">
        <v>6158</v>
      </c>
      <c r="P23">
        <v>-510</v>
      </c>
      <c r="Q23">
        <v>75880</v>
      </c>
      <c r="R23">
        <v>215861</v>
      </c>
      <c r="S23">
        <v>267469</v>
      </c>
      <c r="T23">
        <v>349193</v>
      </c>
      <c r="U23">
        <v>139759</v>
      </c>
      <c r="V23">
        <v>35349</v>
      </c>
      <c r="W23">
        <v>-3866</v>
      </c>
      <c r="X23">
        <v>-16796</v>
      </c>
      <c r="Y23">
        <v>716</v>
      </c>
      <c r="Z23">
        <v>-6217</v>
      </c>
      <c r="AA23">
        <v>-2734</v>
      </c>
      <c r="AB23">
        <v>-6392</v>
      </c>
      <c r="AC23">
        <v>-1514</v>
      </c>
      <c r="AD23">
        <v>-7043</v>
      </c>
      <c r="AE23">
        <v>-1157</v>
      </c>
    </row>
    <row r="24" spans="1:31" x14ac:dyDescent="0.25">
      <c r="A24" s="2">
        <v>0.49652777777777779</v>
      </c>
      <c r="B24">
        <v>9391</v>
      </c>
      <c r="C24">
        <v>35921</v>
      </c>
      <c r="D24">
        <v>63867</v>
      </c>
      <c r="E24">
        <v>136939</v>
      </c>
      <c r="F24">
        <v>127058</v>
      </c>
      <c r="G24">
        <v>109635</v>
      </c>
      <c r="H24">
        <v>29667</v>
      </c>
      <c r="I24">
        <v>70261</v>
      </c>
      <c r="J24">
        <v>31762</v>
      </c>
      <c r="K24">
        <v>23888</v>
      </c>
      <c r="L24">
        <v>6143</v>
      </c>
      <c r="M24">
        <v>18843</v>
      </c>
      <c r="N24">
        <v>1586</v>
      </c>
      <c r="O24">
        <v>5815</v>
      </c>
      <c r="P24">
        <v>-521</v>
      </c>
      <c r="Q24">
        <v>77173</v>
      </c>
      <c r="R24">
        <v>216256</v>
      </c>
      <c r="S24">
        <v>268056</v>
      </c>
      <c r="T24">
        <v>354912</v>
      </c>
      <c r="U24">
        <v>143706</v>
      </c>
      <c r="V24">
        <v>37375</v>
      </c>
      <c r="W24">
        <v>-2139</v>
      </c>
      <c r="X24">
        <v>-16530</v>
      </c>
      <c r="Y24">
        <v>660</v>
      </c>
      <c r="Z24">
        <v>-6459</v>
      </c>
      <c r="AA24">
        <v>-2780</v>
      </c>
      <c r="AB24">
        <v>-6374</v>
      </c>
      <c r="AC24">
        <v>-1526</v>
      </c>
      <c r="AD24">
        <v>-7064</v>
      </c>
      <c r="AE24">
        <v>-1157</v>
      </c>
    </row>
    <row r="25" spans="1:31" x14ac:dyDescent="0.25">
      <c r="A25" s="2">
        <v>0.49861111111111112</v>
      </c>
      <c r="B25">
        <v>9304</v>
      </c>
      <c r="C25">
        <v>36099</v>
      </c>
      <c r="D25">
        <v>64206</v>
      </c>
      <c r="E25">
        <v>138896</v>
      </c>
      <c r="F25">
        <v>130790</v>
      </c>
      <c r="G25">
        <v>112678</v>
      </c>
      <c r="H25">
        <v>31922</v>
      </c>
      <c r="I25">
        <v>77070</v>
      </c>
      <c r="J25">
        <v>33758</v>
      </c>
      <c r="K25">
        <v>24567</v>
      </c>
      <c r="L25">
        <v>6707</v>
      </c>
      <c r="M25">
        <v>19821</v>
      </c>
      <c r="N25">
        <v>2956</v>
      </c>
      <c r="O25">
        <v>6925</v>
      </c>
      <c r="P25">
        <v>63</v>
      </c>
      <c r="Q25">
        <v>77167</v>
      </c>
      <c r="R25">
        <v>218957</v>
      </c>
      <c r="S25">
        <v>266613</v>
      </c>
      <c r="T25">
        <v>355524</v>
      </c>
      <c r="U25">
        <v>144288</v>
      </c>
      <c r="V25">
        <v>34990</v>
      </c>
      <c r="W25">
        <v>-1660</v>
      </c>
      <c r="X25">
        <v>-16275</v>
      </c>
      <c r="Y25">
        <v>775</v>
      </c>
      <c r="Z25">
        <v>-6595</v>
      </c>
      <c r="AA25">
        <v>-2778</v>
      </c>
      <c r="AB25">
        <v>-6482</v>
      </c>
      <c r="AC25">
        <v>-1704</v>
      </c>
      <c r="AD25">
        <v>-7108</v>
      </c>
      <c r="AE25">
        <v>-1162</v>
      </c>
    </row>
    <row r="26" spans="1:31" x14ac:dyDescent="0.25">
      <c r="A26" s="2">
        <v>0.50138888888888888</v>
      </c>
      <c r="B26">
        <v>9315</v>
      </c>
      <c r="C26">
        <v>36410</v>
      </c>
      <c r="D26">
        <v>64150</v>
      </c>
      <c r="E26">
        <v>139985</v>
      </c>
      <c r="F26">
        <v>132596</v>
      </c>
      <c r="G26">
        <v>114500</v>
      </c>
      <c r="H26">
        <v>31855</v>
      </c>
      <c r="I26">
        <v>78216</v>
      </c>
      <c r="J26">
        <v>34331</v>
      </c>
      <c r="K26">
        <v>25156</v>
      </c>
      <c r="L26">
        <v>6483</v>
      </c>
      <c r="M26">
        <v>20063</v>
      </c>
      <c r="N26">
        <v>2710</v>
      </c>
      <c r="O26">
        <v>6493</v>
      </c>
      <c r="P26">
        <v>47</v>
      </c>
      <c r="Q26">
        <v>77743</v>
      </c>
      <c r="R26">
        <v>220182</v>
      </c>
      <c r="S26">
        <v>267303</v>
      </c>
      <c r="T26">
        <v>357243</v>
      </c>
      <c r="U26">
        <v>146963</v>
      </c>
      <c r="V26">
        <v>35220</v>
      </c>
      <c r="W26">
        <v>-1087</v>
      </c>
      <c r="X26">
        <v>-16145</v>
      </c>
      <c r="Y26">
        <v>735</v>
      </c>
      <c r="Z26">
        <v>-6461</v>
      </c>
      <c r="AA26">
        <v>-2802</v>
      </c>
      <c r="AB26">
        <v>-6490</v>
      </c>
      <c r="AC26">
        <v>-1702</v>
      </c>
      <c r="AD26">
        <v>-7134</v>
      </c>
      <c r="AE26">
        <v>-1166</v>
      </c>
    </row>
    <row r="27" spans="1:31" x14ac:dyDescent="0.25">
      <c r="A27" s="2">
        <v>0.50347222222222221</v>
      </c>
      <c r="B27">
        <v>9275</v>
      </c>
      <c r="C27">
        <v>36467</v>
      </c>
      <c r="D27">
        <v>64715</v>
      </c>
      <c r="E27">
        <v>138880</v>
      </c>
      <c r="F27">
        <v>133288</v>
      </c>
      <c r="G27">
        <v>115324</v>
      </c>
      <c r="H27">
        <v>30789</v>
      </c>
      <c r="I27">
        <v>81267</v>
      </c>
      <c r="J27">
        <v>35275</v>
      </c>
      <c r="K27">
        <v>26046</v>
      </c>
      <c r="L27">
        <v>6920</v>
      </c>
      <c r="M27">
        <v>21939</v>
      </c>
      <c r="N27">
        <v>3286</v>
      </c>
      <c r="O27">
        <v>6557</v>
      </c>
      <c r="P27">
        <v>48</v>
      </c>
      <c r="Q27">
        <v>78633</v>
      </c>
      <c r="R27">
        <v>221421</v>
      </c>
      <c r="S27">
        <v>269566</v>
      </c>
      <c r="T27">
        <v>361672</v>
      </c>
      <c r="U27">
        <v>152464</v>
      </c>
      <c r="V27">
        <v>38476</v>
      </c>
      <c r="W27">
        <v>240</v>
      </c>
      <c r="X27">
        <v>-15416</v>
      </c>
      <c r="Y27">
        <v>797</v>
      </c>
      <c r="Z27">
        <v>-6422</v>
      </c>
      <c r="AA27">
        <v>-2907</v>
      </c>
      <c r="AB27">
        <v>-6524</v>
      </c>
      <c r="AC27">
        <v>-1765</v>
      </c>
      <c r="AD27">
        <v>-7177</v>
      </c>
      <c r="AE27">
        <v>-1168</v>
      </c>
    </row>
    <row r="28" spans="1:31" x14ac:dyDescent="0.25">
      <c r="A28" s="2">
        <v>0.50555555555555554</v>
      </c>
      <c r="B28">
        <v>9372</v>
      </c>
      <c r="C28">
        <v>36504</v>
      </c>
      <c r="D28">
        <v>65516</v>
      </c>
      <c r="E28">
        <v>139377</v>
      </c>
      <c r="F28">
        <v>134570</v>
      </c>
      <c r="G28">
        <v>116505</v>
      </c>
      <c r="H28">
        <v>31910</v>
      </c>
      <c r="I28">
        <v>83242</v>
      </c>
      <c r="J28">
        <v>35633</v>
      </c>
      <c r="K28">
        <v>25660</v>
      </c>
      <c r="L28">
        <v>6912</v>
      </c>
      <c r="M28">
        <v>22819</v>
      </c>
      <c r="N28">
        <v>3386</v>
      </c>
      <c r="O28">
        <v>5367</v>
      </c>
      <c r="P28">
        <v>105</v>
      </c>
      <c r="Q28">
        <v>78094</v>
      </c>
      <c r="R28">
        <v>221064</v>
      </c>
      <c r="S28">
        <v>269528</v>
      </c>
      <c r="T28">
        <v>363480</v>
      </c>
      <c r="U28">
        <v>155498</v>
      </c>
      <c r="V28">
        <v>41710</v>
      </c>
      <c r="W28">
        <v>702</v>
      </c>
      <c r="X28">
        <v>-14814</v>
      </c>
      <c r="Y28">
        <v>878</v>
      </c>
      <c r="Z28">
        <v>-6478</v>
      </c>
      <c r="AA28">
        <v>-2949</v>
      </c>
      <c r="AB28">
        <v>-6512</v>
      </c>
      <c r="AC28">
        <v>-1774</v>
      </c>
      <c r="AD28">
        <v>-7177</v>
      </c>
      <c r="AE28">
        <v>-1169</v>
      </c>
    </row>
    <row r="29" spans="1:31" x14ac:dyDescent="0.25">
      <c r="A29" s="2">
        <v>0.50763888888888886</v>
      </c>
      <c r="B29">
        <v>9357</v>
      </c>
      <c r="C29">
        <v>37196</v>
      </c>
      <c r="D29">
        <v>63240</v>
      </c>
      <c r="E29">
        <v>138151</v>
      </c>
      <c r="F29">
        <v>135184</v>
      </c>
      <c r="G29">
        <v>117400</v>
      </c>
      <c r="H29">
        <v>31785</v>
      </c>
      <c r="I29">
        <v>82453</v>
      </c>
      <c r="J29">
        <v>35782</v>
      </c>
      <c r="K29">
        <v>26014</v>
      </c>
      <c r="L29">
        <v>7012</v>
      </c>
      <c r="M29">
        <v>22440</v>
      </c>
      <c r="N29">
        <v>3364</v>
      </c>
      <c r="O29">
        <v>5103</v>
      </c>
      <c r="P29">
        <v>-171</v>
      </c>
      <c r="Q29">
        <v>78566</v>
      </c>
      <c r="R29">
        <v>219275</v>
      </c>
      <c r="S29">
        <v>270949</v>
      </c>
      <c r="T29">
        <v>366177</v>
      </c>
      <c r="U29">
        <v>158143</v>
      </c>
      <c r="V29">
        <v>42670</v>
      </c>
      <c r="W29">
        <v>1245</v>
      </c>
      <c r="X29">
        <v>-14650</v>
      </c>
      <c r="Y29">
        <v>976</v>
      </c>
      <c r="Z29">
        <v>-6638</v>
      </c>
      <c r="AA29">
        <v>-3019</v>
      </c>
      <c r="AB29">
        <v>-6512</v>
      </c>
      <c r="AC29">
        <v>-1773</v>
      </c>
      <c r="AD29">
        <v>-7171</v>
      </c>
      <c r="AE29">
        <v>-1170</v>
      </c>
    </row>
    <row r="30" spans="1:31" x14ac:dyDescent="0.25">
      <c r="A30" s="2">
        <v>0.50972222222222219</v>
      </c>
      <c r="B30">
        <v>9079</v>
      </c>
      <c r="C30">
        <v>36444</v>
      </c>
      <c r="D30">
        <v>58909</v>
      </c>
      <c r="E30">
        <v>132158</v>
      </c>
      <c r="F30">
        <v>129290</v>
      </c>
      <c r="G30">
        <v>110124</v>
      </c>
      <c r="H30">
        <v>34980</v>
      </c>
      <c r="I30">
        <v>77590</v>
      </c>
      <c r="J30">
        <v>29534</v>
      </c>
      <c r="K30">
        <v>24255</v>
      </c>
      <c r="L30">
        <v>7141</v>
      </c>
      <c r="M30">
        <v>23936</v>
      </c>
      <c r="N30">
        <v>3387</v>
      </c>
      <c r="O30">
        <v>5878</v>
      </c>
      <c r="P30">
        <v>246</v>
      </c>
      <c r="Q30">
        <v>79733</v>
      </c>
      <c r="R30">
        <v>217264</v>
      </c>
      <c r="S30">
        <v>272483</v>
      </c>
      <c r="T30">
        <v>365395</v>
      </c>
      <c r="U30">
        <v>160567</v>
      </c>
      <c r="V30">
        <v>41821</v>
      </c>
      <c r="W30">
        <v>1302</v>
      </c>
      <c r="X30">
        <v>-15562</v>
      </c>
      <c r="Y30">
        <v>632</v>
      </c>
      <c r="Z30">
        <v>-7511</v>
      </c>
      <c r="AA30">
        <v>-3018</v>
      </c>
      <c r="AB30">
        <v>-6725</v>
      </c>
      <c r="AC30">
        <v>-1775</v>
      </c>
      <c r="AD30">
        <v>-7234</v>
      </c>
      <c r="AE30">
        <v>-1196</v>
      </c>
    </row>
    <row r="31" spans="1:31" x14ac:dyDescent="0.25">
      <c r="A31" s="2">
        <v>0.51249999999999996</v>
      </c>
      <c r="B31">
        <v>9017</v>
      </c>
      <c r="C31">
        <v>36907</v>
      </c>
      <c r="D31">
        <v>58576</v>
      </c>
      <c r="E31">
        <v>134826</v>
      </c>
      <c r="F31">
        <v>131815</v>
      </c>
      <c r="G31">
        <v>112588</v>
      </c>
      <c r="H31">
        <v>36861</v>
      </c>
      <c r="I31">
        <v>74187</v>
      </c>
      <c r="J31">
        <v>29229</v>
      </c>
      <c r="K31">
        <v>27107</v>
      </c>
      <c r="L31">
        <v>5939</v>
      </c>
      <c r="M31">
        <v>24074</v>
      </c>
      <c r="N31">
        <v>3494</v>
      </c>
      <c r="O31">
        <v>6053</v>
      </c>
      <c r="P31">
        <v>-848</v>
      </c>
      <c r="Q31">
        <v>82006</v>
      </c>
      <c r="R31">
        <v>218457</v>
      </c>
      <c r="S31">
        <v>270886</v>
      </c>
      <c r="T31">
        <v>361557</v>
      </c>
      <c r="U31">
        <v>160031</v>
      </c>
      <c r="V31">
        <v>42454</v>
      </c>
      <c r="W31">
        <v>2719</v>
      </c>
      <c r="X31">
        <v>-16176</v>
      </c>
      <c r="Y31">
        <v>555</v>
      </c>
      <c r="Z31">
        <v>-7825</v>
      </c>
      <c r="AA31">
        <v>-3016</v>
      </c>
      <c r="AB31">
        <v>-7046</v>
      </c>
      <c r="AC31">
        <v>-1791</v>
      </c>
      <c r="AD31">
        <v>-7230</v>
      </c>
      <c r="AE31">
        <v>-1214</v>
      </c>
    </row>
    <row r="32" spans="1:31" x14ac:dyDescent="0.25">
      <c r="A32" s="2">
        <v>0.51458333333333328</v>
      </c>
      <c r="B32">
        <v>9260</v>
      </c>
      <c r="C32">
        <v>35730</v>
      </c>
      <c r="D32">
        <v>57900</v>
      </c>
      <c r="E32">
        <v>138684</v>
      </c>
      <c r="F32">
        <v>134593</v>
      </c>
      <c r="G32">
        <v>114582</v>
      </c>
      <c r="H32">
        <v>32798</v>
      </c>
      <c r="I32">
        <v>74129</v>
      </c>
      <c r="J32">
        <v>31802</v>
      </c>
      <c r="K32">
        <v>28633</v>
      </c>
      <c r="L32">
        <v>4977</v>
      </c>
      <c r="M32">
        <v>24345</v>
      </c>
      <c r="N32">
        <v>3666</v>
      </c>
      <c r="O32">
        <v>5211</v>
      </c>
      <c r="P32">
        <v>-1012</v>
      </c>
      <c r="Q32">
        <v>83032</v>
      </c>
      <c r="R32">
        <v>216962</v>
      </c>
      <c r="S32">
        <v>268345</v>
      </c>
      <c r="T32">
        <v>363563</v>
      </c>
      <c r="U32">
        <v>161599</v>
      </c>
      <c r="V32">
        <v>41129</v>
      </c>
      <c r="W32">
        <v>1699</v>
      </c>
      <c r="X32">
        <v>-16492</v>
      </c>
      <c r="Y32">
        <v>762</v>
      </c>
      <c r="Z32">
        <v>-7829</v>
      </c>
      <c r="AA32">
        <v>-3043</v>
      </c>
      <c r="AB32">
        <v>-7206</v>
      </c>
      <c r="AC32">
        <v>-1801</v>
      </c>
      <c r="AD32">
        <v>-7346</v>
      </c>
      <c r="AE32">
        <v>-1218</v>
      </c>
    </row>
    <row r="33" spans="1:31" x14ac:dyDescent="0.25">
      <c r="A33" s="2">
        <v>0.51666666666666672</v>
      </c>
      <c r="B33">
        <v>9065</v>
      </c>
      <c r="C33">
        <v>35845</v>
      </c>
      <c r="D33">
        <v>58547</v>
      </c>
      <c r="E33">
        <v>140515</v>
      </c>
      <c r="F33">
        <v>136102</v>
      </c>
      <c r="G33">
        <v>114646</v>
      </c>
      <c r="H33">
        <v>32784</v>
      </c>
      <c r="I33">
        <v>74154</v>
      </c>
      <c r="J33">
        <v>32030</v>
      </c>
      <c r="K33">
        <v>28106</v>
      </c>
      <c r="L33">
        <v>4870</v>
      </c>
      <c r="M33">
        <v>23765</v>
      </c>
      <c r="N33">
        <v>4912</v>
      </c>
      <c r="O33">
        <v>5361</v>
      </c>
      <c r="P33">
        <v>-1126</v>
      </c>
      <c r="Q33">
        <v>83957</v>
      </c>
      <c r="R33">
        <v>217781</v>
      </c>
      <c r="S33">
        <v>268668</v>
      </c>
      <c r="T33">
        <v>364629</v>
      </c>
      <c r="U33">
        <v>162805</v>
      </c>
      <c r="V33">
        <v>40547</v>
      </c>
      <c r="W33">
        <v>671</v>
      </c>
      <c r="X33">
        <v>-16825</v>
      </c>
      <c r="Y33">
        <v>598</v>
      </c>
      <c r="Z33">
        <v>-7993</v>
      </c>
      <c r="AA33">
        <v>-3018</v>
      </c>
      <c r="AB33">
        <v>-7201</v>
      </c>
      <c r="AC33">
        <v>-1801</v>
      </c>
      <c r="AD33">
        <v>-7373</v>
      </c>
      <c r="AE33">
        <v>-1218</v>
      </c>
    </row>
    <row r="34" spans="1:31" x14ac:dyDescent="0.25">
      <c r="A34" s="2">
        <v>0.51875000000000004</v>
      </c>
      <c r="B34">
        <v>9014</v>
      </c>
      <c r="C34">
        <v>35762</v>
      </c>
      <c r="D34">
        <v>57988</v>
      </c>
      <c r="E34">
        <v>139523</v>
      </c>
      <c r="F34">
        <v>139707</v>
      </c>
      <c r="G34">
        <v>118833</v>
      </c>
      <c r="H34">
        <v>33924</v>
      </c>
      <c r="I34">
        <v>74827</v>
      </c>
      <c r="J34">
        <v>32339</v>
      </c>
      <c r="K34">
        <v>28314</v>
      </c>
      <c r="L34">
        <v>4347</v>
      </c>
      <c r="M34">
        <v>24909</v>
      </c>
      <c r="N34">
        <v>5182</v>
      </c>
      <c r="O34">
        <v>5295</v>
      </c>
      <c r="P34">
        <v>-1203</v>
      </c>
      <c r="Q34">
        <v>83890</v>
      </c>
      <c r="R34">
        <v>215181</v>
      </c>
      <c r="S34">
        <v>267644</v>
      </c>
      <c r="T34">
        <v>362287</v>
      </c>
      <c r="U34">
        <v>161161</v>
      </c>
      <c r="V34">
        <v>38988</v>
      </c>
      <c r="W34">
        <v>474</v>
      </c>
      <c r="X34">
        <v>-17470</v>
      </c>
      <c r="Y34">
        <v>624</v>
      </c>
      <c r="Z34">
        <v>-7762</v>
      </c>
      <c r="AA34">
        <v>-3042</v>
      </c>
      <c r="AB34">
        <v>-7242</v>
      </c>
      <c r="AC34">
        <v>-1811</v>
      </c>
      <c r="AD34">
        <v>-7401</v>
      </c>
      <c r="AE34">
        <v>-1220</v>
      </c>
    </row>
    <row r="35" spans="1:31" x14ac:dyDescent="0.25">
      <c r="A35" s="2">
        <v>0.52152777777777781</v>
      </c>
      <c r="B35">
        <v>9016</v>
      </c>
      <c r="C35">
        <v>35749</v>
      </c>
      <c r="D35">
        <v>58652</v>
      </c>
      <c r="E35">
        <v>141325</v>
      </c>
      <c r="F35">
        <v>141337</v>
      </c>
      <c r="G35">
        <v>121188</v>
      </c>
      <c r="H35">
        <v>35515</v>
      </c>
      <c r="I35">
        <v>76505</v>
      </c>
      <c r="J35">
        <v>32286</v>
      </c>
      <c r="K35">
        <v>29166</v>
      </c>
      <c r="L35">
        <v>5180</v>
      </c>
      <c r="M35">
        <v>25323</v>
      </c>
      <c r="N35">
        <v>7740</v>
      </c>
      <c r="O35">
        <v>4946</v>
      </c>
      <c r="P35">
        <v>-1239</v>
      </c>
      <c r="Q35">
        <v>83925</v>
      </c>
      <c r="R35">
        <v>217617</v>
      </c>
      <c r="S35">
        <v>267783</v>
      </c>
      <c r="T35">
        <v>362571</v>
      </c>
      <c r="U35">
        <v>160685</v>
      </c>
      <c r="V35">
        <v>37618</v>
      </c>
      <c r="W35">
        <v>-108</v>
      </c>
      <c r="X35">
        <v>-17267</v>
      </c>
      <c r="Y35">
        <v>144</v>
      </c>
      <c r="Z35">
        <v>-7871</v>
      </c>
      <c r="AA35">
        <v>-3064</v>
      </c>
      <c r="AB35">
        <v>-7319</v>
      </c>
      <c r="AC35">
        <v>-1822</v>
      </c>
      <c r="AD35">
        <v>-7441</v>
      </c>
      <c r="AE35">
        <v>-1222</v>
      </c>
    </row>
    <row r="36" spans="1:31" x14ac:dyDescent="0.25">
      <c r="A36" s="2">
        <v>0.52361111111111114</v>
      </c>
      <c r="B36">
        <v>9028</v>
      </c>
      <c r="C36">
        <v>35784</v>
      </c>
      <c r="D36">
        <v>58886</v>
      </c>
      <c r="E36">
        <v>141734</v>
      </c>
      <c r="F36">
        <v>141984</v>
      </c>
      <c r="G36">
        <v>120643</v>
      </c>
      <c r="H36">
        <v>36129</v>
      </c>
      <c r="I36">
        <v>76554</v>
      </c>
      <c r="J36">
        <v>31053</v>
      </c>
      <c r="K36">
        <v>28976</v>
      </c>
      <c r="L36">
        <v>5396</v>
      </c>
      <c r="M36">
        <v>24879</v>
      </c>
      <c r="N36">
        <v>7776</v>
      </c>
      <c r="O36">
        <v>5412</v>
      </c>
      <c r="P36">
        <v>-1147</v>
      </c>
      <c r="Q36">
        <v>83999</v>
      </c>
      <c r="R36">
        <v>216830</v>
      </c>
      <c r="S36">
        <v>267938</v>
      </c>
      <c r="T36">
        <v>364106</v>
      </c>
      <c r="U36">
        <v>160463</v>
      </c>
      <c r="V36">
        <v>35943</v>
      </c>
      <c r="W36">
        <v>-249</v>
      </c>
      <c r="X36">
        <v>-17236</v>
      </c>
      <c r="Y36">
        <v>77</v>
      </c>
      <c r="Z36">
        <v>-7888</v>
      </c>
      <c r="AA36">
        <v>-3052</v>
      </c>
      <c r="AB36">
        <v>-7346</v>
      </c>
      <c r="AC36">
        <v>-1826</v>
      </c>
      <c r="AD36">
        <v>-7461</v>
      </c>
      <c r="AE36">
        <v>-1251</v>
      </c>
    </row>
    <row r="37" spans="1:31" x14ac:dyDescent="0.25">
      <c r="A37" s="2">
        <v>0.52569444444444446</v>
      </c>
      <c r="B37">
        <v>9121</v>
      </c>
      <c r="C37">
        <v>36247</v>
      </c>
      <c r="D37">
        <v>60622</v>
      </c>
      <c r="E37">
        <v>141885</v>
      </c>
      <c r="F37">
        <v>144235</v>
      </c>
      <c r="G37">
        <v>117462</v>
      </c>
      <c r="H37">
        <v>37460</v>
      </c>
      <c r="I37">
        <v>79834</v>
      </c>
      <c r="J37">
        <v>32742</v>
      </c>
      <c r="K37">
        <v>29052</v>
      </c>
      <c r="L37">
        <v>6704</v>
      </c>
      <c r="M37">
        <v>25630</v>
      </c>
      <c r="N37">
        <v>9940</v>
      </c>
      <c r="O37">
        <v>5549</v>
      </c>
      <c r="P37">
        <v>-1168</v>
      </c>
      <c r="Q37">
        <v>83701</v>
      </c>
      <c r="R37">
        <v>216819</v>
      </c>
      <c r="S37">
        <v>266956</v>
      </c>
      <c r="T37">
        <v>362865</v>
      </c>
      <c r="U37">
        <v>160936</v>
      </c>
      <c r="V37">
        <v>32989</v>
      </c>
      <c r="W37">
        <v>-866</v>
      </c>
      <c r="X37">
        <v>-16972</v>
      </c>
      <c r="Y37">
        <v>112</v>
      </c>
      <c r="Z37">
        <v>-7793</v>
      </c>
      <c r="AA37">
        <v>-3015</v>
      </c>
      <c r="AB37">
        <v>-7450</v>
      </c>
      <c r="AC37">
        <v>-1829</v>
      </c>
      <c r="AD37">
        <v>-7468</v>
      </c>
      <c r="AE37">
        <v>-1253</v>
      </c>
    </row>
    <row r="38" spans="1:31" x14ac:dyDescent="0.25">
      <c r="A38" s="2">
        <v>0.52777777777777779</v>
      </c>
      <c r="B38">
        <v>9017</v>
      </c>
      <c r="C38">
        <v>36393</v>
      </c>
      <c r="D38">
        <v>60109</v>
      </c>
      <c r="E38">
        <v>141268</v>
      </c>
      <c r="F38">
        <v>144122</v>
      </c>
      <c r="G38">
        <v>119673</v>
      </c>
      <c r="H38">
        <v>38517</v>
      </c>
      <c r="I38">
        <v>80564</v>
      </c>
      <c r="J38">
        <v>33720</v>
      </c>
      <c r="K38">
        <v>29727</v>
      </c>
      <c r="L38">
        <v>6917</v>
      </c>
      <c r="M38">
        <v>27692</v>
      </c>
      <c r="N38">
        <v>11586</v>
      </c>
      <c r="O38">
        <v>6097</v>
      </c>
      <c r="P38">
        <v>-1380</v>
      </c>
      <c r="Q38">
        <v>81073</v>
      </c>
      <c r="R38">
        <v>214393</v>
      </c>
      <c r="S38">
        <v>265993</v>
      </c>
      <c r="T38">
        <v>359696</v>
      </c>
      <c r="U38">
        <v>160835</v>
      </c>
      <c r="V38">
        <v>33152</v>
      </c>
      <c r="W38">
        <v>-470</v>
      </c>
      <c r="X38">
        <v>-17374</v>
      </c>
      <c r="Y38">
        <v>137</v>
      </c>
      <c r="Z38">
        <v>-7514</v>
      </c>
      <c r="AA38">
        <v>-3049</v>
      </c>
      <c r="AB38">
        <v>-7371</v>
      </c>
      <c r="AC38">
        <v>-1832</v>
      </c>
      <c r="AD38">
        <v>-7478</v>
      </c>
      <c r="AE38">
        <v>-1255</v>
      </c>
    </row>
    <row r="39" spans="1:31" x14ac:dyDescent="0.25">
      <c r="A39" s="2">
        <v>0.52986111111111112</v>
      </c>
      <c r="B39">
        <v>8996</v>
      </c>
      <c r="C39">
        <v>36331</v>
      </c>
      <c r="D39">
        <v>60235</v>
      </c>
      <c r="E39">
        <v>138764</v>
      </c>
      <c r="F39">
        <v>143701</v>
      </c>
      <c r="G39">
        <v>120336</v>
      </c>
      <c r="H39">
        <v>37457</v>
      </c>
      <c r="I39">
        <v>79957</v>
      </c>
      <c r="J39">
        <v>33402</v>
      </c>
      <c r="K39">
        <v>29595</v>
      </c>
      <c r="L39">
        <v>7050</v>
      </c>
      <c r="M39">
        <v>27056</v>
      </c>
      <c r="N39">
        <v>11798</v>
      </c>
      <c r="O39">
        <v>6278</v>
      </c>
      <c r="P39">
        <v>-1571</v>
      </c>
      <c r="Q39">
        <v>81883</v>
      </c>
      <c r="R39">
        <v>214670</v>
      </c>
      <c r="S39">
        <v>267728</v>
      </c>
      <c r="T39">
        <v>361754</v>
      </c>
      <c r="U39">
        <v>163090</v>
      </c>
      <c r="V39">
        <v>34355</v>
      </c>
      <c r="W39">
        <v>-681</v>
      </c>
      <c r="X39">
        <v>-17221</v>
      </c>
      <c r="Y39">
        <v>141</v>
      </c>
      <c r="Z39">
        <v>-7662</v>
      </c>
      <c r="AA39">
        <v>-3044</v>
      </c>
      <c r="AB39">
        <v>-7347</v>
      </c>
      <c r="AC39">
        <v>-1827</v>
      </c>
      <c r="AD39">
        <v>-7491</v>
      </c>
      <c r="AE39">
        <v>-1257</v>
      </c>
    </row>
    <row r="40" spans="1:31" x14ac:dyDescent="0.25">
      <c r="A40" s="2">
        <v>0.53263888888888888</v>
      </c>
      <c r="B40">
        <v>9107</v>
      </c>
      <c r="C40">
        <v>34942</v>
      </c>
      <c r="D40">
        <v>61366</v>
      </c>
      <c r="E40">
        <v>134956</v>
      </c>
      <c r="F40">
        <v>141937</v>
      </c>
      <c r="G40">
        <v>120699</v>
      </c>
      <c r="H40">
        <v>37038</v>
      </c>
      <c r="I40">
        <v>82260</v>
      </c>
      <c r="J40">
        <v>35083</v>
      </c>
      <c r="K40">
        <v>28529</v>
      </c>
      <c r="L40">
        <v>6817</v>
      </c>
      <c r="M40">
        <v>28265</v>
      </c>
      <c r="N40">
        <v>12213</v>
      </c>
      <c r="O40">
        <v>6013</v>
      </c>
      <c r="P40">
        <v>-1563</v>
      </c>
      <c r="Q40">
        <v>80285</v>
      </c>
      <c r="R40">
        <v>205707</v>
      </c>
      <c r="S40">
        <v>267869</v>
      </c>
      <c r="T40">
        <v>359122</v>
      </c>
      <c r="U40">
        <v>166689</v>
      </c>
      <c r="V40">
        <v>38466</v>
      </c>
      <c r="W40">
        <v>-388</v>
      </c>
      <c r="X40">
        <v>-16808</v>
      </c>
      <c r="Y40">
        <v>350</v>
      </c>
      <c r="Z40">
        <v>-6902</v>
      </c>
      <c r="AA40">
        <v>-2724</v>
      </c>
      <c r="AB40">
        <v>-7408</v>
      </c>
      <c r="AC40">
        <v>-1790</v>
      </c>
      <c r="AD40">
        <v>-7535</v>
      </c>
      <c r="AE40">
        <v>-1256</v>
      </c>
    </row>
    <row r="41" spans="1:31" x14ac:dyDescent="0.25">
      <c r="A41" s="2">
        <v>0.53472222222222221</v>
      </c>
      <c r="B41">
        <v>9247</v>
      </c>
      <c r="C41">
        <v>35445</v>
      </c>
      <c r="D41">
        <v>62088</v>
      </c>
      <c r="E41">
        <v>134565</v>
      </c>
      <c r="F41">
        <v>144085</v>
      </c>
      <c r="G41">
        <v>122803</v>
      </c>
      <c r="H41">
        <v>39847</v>
      </c>
      <c r="I41">
        <v>83149</v>
      </c>
      <c r="J41">
        <v>35391</v>
      </c>
      <c r="K41">
        <v>28359</v>
      </c>
      <c r="L41">
        <v>7901</v>
      </c>
      <c r="M41">
        <v>29662</v>
      </c>
      <c r="N41">
        <v>14829</v>
      </c>
      <c r="O41">
        <v>5544</v>
      </c>
      <c r="P41">
        <v>-1972</v>
      </c>
      <c r="Q41">
        <v>80560</v>
      </c>
      <c r="R41">
        <v>210042</v>
      </c>
      <c r="S41">
        <v>268977</v>
      </c>
      <c r="T41">
        <v>360605</v>
      </c>
      <c r="U41">
        <v>169362</v>
      </c>
      <c r="V41">
        <v>38811</v>
      </c>
      <c r="W41">
        <v>-439</v>
      </c>
      <c r="X41">
        <v>-18469</v>
      </c>
      <c r="Y41">
        <v>390</v>
      </c>
      <c r="Z41">
        <v>-7389</v>
      </c>
      <c r="AA41">
        <v>-3009</v>
      </c>
      <c r="AB41">
        <v>-7458</v>
      </c>
      <c r="AC41">
        <v>-1802</v>
      </c>
      <c r="AD41">
        <v>-7554</v>
      </c>
      <c r="AE41">
        <v>-1258</v>
      </c>
    </row>
    <row r="42" spans="1:31" x14ac:dyDescent="0.25">
      <c r="A42" s="2">
        <v>0.53680555555555554</v>
      </c>
      <c r="B42">
        <v>8621</v>
      </c>
      <c r="C42">
        <v>35648</v>
      </c>
      <c r="D42">
        <v>62641</v>
      </c>
      <c r="E42">
        <v>135216</v>
      </c>
      <c r="F42">
        <v>145687</v>
      </c>
      <c r="G42">
        <v>126389</v>
      </c>
      <c r="H42">
        <v>41328</v>
      </c>
      <c r="I42">
        <v>82965</v>
      </c>
      <c r="J42">
        <v>35306</v>
      </c>
      <c r="K42">
        <v>28121</v>
      </c>
      <c r="L42">
        <v>8150</v>
      </c>
      <c r="M42">
        <v>31262</v>
      </c>
      <c r="N42">
        <v>15399</v>
      </c>
      <c r="O42">
        <v>5671</v>
      </c>
      <c r="P42">
        <v>-3764</v>
      </c>
      <c r="Q42">
        <v>79888</v>
      </c>
      <c r="R42">
        <v>208524</v>
      </c>
      <c r="S42">
        <v>266959</v>
      </c>
      <c r="T42">
        <v>356495</v>
      </c>
      <c r="U42">
        <v>165830</v>
      </c>
      <c r="V42">
        <v>36504</v>
      </c>
      <c r="W42">
        <v>-1038</v>
      </c>
      <c r="X42">
        <v>-20081</v>
      </c>
      <c r="Y42">
        <v>308</v>
      </c>
      <c r="Z42">
        <v>-7599</v>
      </c>
      <c r="AA42">
        <v>-3041</v>
      </c>
      <c r="AB42">
        <v>-7540</v>
      </c>
      <c r="AC42">
        <v>-1806</v>
      </c>
      <c r="AD42">
        <v>-7569</v>
      </c>
      <c r="AE42">
        <v>-1264</v>
      </c>
    </row>
    <row r="43" spans="1:31" x14ac:dyDescent="0.25">
      <c r="A43" s="2">
        <v>0.53888888888888886</v>
      </c>
      <c r="B43">
        <v>8921</v>
      </c>
      <c r="C43">
        <v>35445</v>
      </c>
      <c r="D43">
        <v>63285</v>
      </c>
      <c r="E43">
        <v>136286</v>
      </c>
      <c r="F43">
        <v>149028</v>
      </c>
      <c r="G43">
        <v>126497</v>
      </c>
      <c r="H43">
        <v>42693</v>
      </c>
      <c r="I43">
        <v>83494</v>
      </c>
      <c r="J43">
        <v>35243</v>
      </c>
      <c r="K43">
        <v>28215</v>
      </c>
      <c r="L43">
        <v>7865</v>
      </c>
      <c r="M43">
        <v>32070</v>
      </c>
      <c r="N43">
        <v>16155</v>
      </c>
      <c r="O43">
        <v>4989</v>
      </c>
      <c r="P43">
        <v>-3726</v>
      </c>
      <c r="Q43">
        <v>80766</v>
      </c>
      <c r="R43">
        <v>208006</v>
      </c>
      <c r="S43">
        <v>269047</v>
      </c>
      <c r="T43">
        <v>359607</v>
      </c>
      <c r="U43">
        <v>166758</v>
      </c>
      <c r="V43">
        <v>36781</v>
      </c>
      <c r="W43">
        <v>-1555</v>
      </c>
      <c r="X43">
        <v>-20455</v>
      </c>
      <c r="Y43">
        <v>228</v>
      </c>
      <c r="Z43">
        <v>-7790</v>
      </c>
      <c r="AA43">
        <v>-3087</v>
      </c>
      <c r="AB43">
        <v>-7519</v>
      </c>
      <c r="AC43">
        <v>-1808</v>
      </c>
      <c r="AD43">
        <v>-7620</v>
      </c>
      <c r="AE43">
        <v>-1269</v>
      </c>
    </row>
    <row r="44" spans="1:31" x14ac:dyDescent="0.25">
      <c r="A44" s="2">
        <v>0.54166666666666663</v>
      </c>
      <c r="B44">
        <v>8940</v>
      </c>
      <c r="C44">
        <v>35505</v>
      </c>
      <c r="D44">
        <v>63299</v>
      </c>
      <c r="E44">
        <v>137301</v>
      </c>
      <c r="F44">
        <v>148571</v>
      </c>
      <c r="G44">
        <v>127840</v>
      </c>
      <c r="H44">
        <v>43287</v>
      </c>
      <c r="I44">
        <v>84129</v>
      </c>
      <c r="J44">
        <v>35051</v>
      </c>
      <c r="K44">
        <v>28200</v>
      </c>
      <c r="L44">
        <v>7989</v>
      </c>
      <c r="M44">
        <v>31948</v>
      </c>
      <c r="N44">
        <v>15980</v>
      </c>
      <c r="O44">
        <v>5149</v>
      </c>
      <c r="P44">
        <v>-3669</v>
      </c>
      <c r="Q44">
        <v>80768</v>
      </c>
      <c r="R44">
        <v>207745</v>
      </c>
      <c r="S44">
        <v>268385</v>
      </c>
      <c r="T44">
        <v>360433</v>
      </c>
      <c r="U44">
        <v>168037</v>
      </c>
      <c r="V44">
        <v>37775</v>
      </c>
      <c r="W44">
        <v>-1123</v>
      </c>
      <c r="X44">
        <v>-20192</v>
      </c>
      <c r="Y44">
        <v>313</v>
      </c>
      <c r="Z44">
        <v>-7689</v>
      </c>
      <c r="AA44">
        <v>-3092</v>
      </c>
      <c r="AB44">
        <v>-7490</v>
      </c>
      <c r="AC44">
        <v>-1821</v>
      </c>
      <c r="AD44">
        <v>-7622</v>
      </c>
      <c r="AE44">
        <v>-1275</v>
      </c>
    </row>
    <row r="45" spans="1:31" x14ac:dyDescent="0.25">
      <c r="A45" s="2">
        <v>0.54374999999999996</v>
      </c>
      <c r="B45">
        <v>8586</v>
      </c>
      <c r="C45">
        <v>34206</v>
      </c>
      <c r="D45">
        <v>62350</v>
      </c>
      <c r="E45">
        <v>135900</v>
      </c>
      <c r="F45">
        <v>148171</v>
      </c>
      <c r="G45">
        <v>126578</v>
      </c>
      <c r="H45">
        <v>43500</v>
      </c>
      <c r="I45">
        <v>84973</v>
      </c>
      <c r="J45">
        <v>34857</v>
      </c>
      <c r="K45">
        <v>28815</v>
      </c>
      <c r="L45">
        <v>7925</v>
      </c>
      <c r="M45">
        <v>31393</v>
      </c>
      <c r="N45">
        <v>15282</v>
      </c>
      <c r="O45">
        <v>6116</v>
      </c>
      <c r="P45">
        <v>-3866</v>
      </c>
      <c r="Q45">
        <v>80845</v>
      </c>
      <c r="R45">
        <v>208368</v>
      </c>
      <c r="S45">
        <v>267908</v>
      </c>
      <c r="T45">
        <v>360878</v>
      </c>
      <c r="U45">
        <v>168808</v>
      </c>
      <c r="V45">
        <v>38126</v>
      </c>
      <c r="W45">
        <v>-989</v>
      </c>
      <c r="X45">
        <v>-20536</v>
      </c>
      <c r="Y45">
        <v>255</v>
      </c>
      <c r="Z45">
        <v>-7196</v>
      </c>
      <c r="AA45">
        <v>-3090</v>
      </c>
      <c r="AB45">
        <v>-7487</v>
      </c>
      <c r="AC45">
        <v>-1816</v>
      </c>
      <c r="AD45">
        <v>-7642</v>
      </c>
      <c r="AE45">
        <v>-1276</v>
      </c>
    </row>
    <row r="46" spans="1:31" x14ac:dyDescent="0.25">
      <c r="A46" s="2">
        <v>0.54583333333333328</v>
      </c>
      <c r="B46">
        <v>8293</v>
      </c>
      <c r="C46">
        <v>34573</v>
      </c>
      <c r="D46">
        <v>61855</v>
      </c>
      <c r="E46">
        <v>136815</v>
      </c>
      <c r="F46">
        <v>150078</v>
      </c>
      <c r="G46">
        <v>128489</v>
      </c>
      <c r="H46">
        <v>46950</v>
      </c>
      <c r="I46">
        <v>84940</v>
      </c>
      <c r="J46">
        <v>36663</v>
      </c>
      <c r="K46">
        <v>29309</v>
      </c>
      <c r="L46">
        <v>7740</v>
      </c>
      <c r="M46">
        <v>32019</v>
      </c>
      <c r="N46">
        <v>15371</v>
      </c>
      <c r="O46">
        <v>5648</v>
      </c>
      <c r="P46">
        <v>-3634</v>
      </c>
      <c r="Q46">
        <v>80573</v>
      </c>
      <c r="R46">
        <v>204566</v>
      </c>
      <c r="S46">
        <v>266954</v>
      </c>
      <c r="T46">
        <v>360167</v>
      </c>
      <c r="U46">
        <v>168100</v>
      </c>
      <c r="V46">
        <v>37724</v>
      </c>
      <c r="W46">
        <v>-1878</v>
      </c>
      <c r="X46">
        <v>-21501</v>
      </c>
      <c r="Y46">
        <v>-52</v>
      </c>
      <c r="Z46">
        <v>-7980</v>
      </c>
      <c r="AA46">
        <v>-3160</v>
      </c>
      <c r="AB46">
        <v>-7549</v>
      </c>
      <c r="AC46">
        <v>-1821</v>
      </c>
      <c r="AD46">
        <v>-7656</v>
      </c>
      <c r="AE46">
        <v>-1279</v>
      </c>
    </row>
    <row r="47" spans="1:31" x14ac:dyDescent="0.25">
      <c r="A47" s="2">
        <v>0.54791666666666672</v>
      </c>
      <c r="B47">
        <v>8455</v>
      </c>
      <c r="C47">
        <v>36222</v>
      </c>
      <c r="D47">
        <v>62690</v>
      </c>
      <c r="E47">
        <v>136602</v>
      </c>
      <c r="F47">
        <v>155828</v>
      </c>
      <c r="G47">
        <v>129236</v>
      </c>
      <c r="H47">
        <v>47507</v>
      </c>
      <c r="I47">
        <v>84875</v>
      </c>
      <c r="J47">
        <v>35554</v>
      </c>
      <c r="K47">
        <v>29255</v>
      </c>
      <c r="L47">
        <v>9401</v>
      </c>
      <c r="M47">
        <v>32540</v>
      </c>
      <c r="N47">
        <v>14905</v>
      </c>
      <c r="O47">
        <v>5765</v>
      </c>
      <c r="P47">
        <v>-4063</v>
      </c>
      <c r="Q47">
        <v>80036</v>
      </c>
      <c r="R47">
        <v>203691</v>
      </c>
      <c r="S47">
        <v>262606</v>
      </c>
      <c r="T47">
        <v>352684</v>
      </c>
      <c r="U47">
        <v>161882</v>
      </c>
      <c r="V47">
        <v>33622</v>
      </c>
      <c r="W47">
        <v>-2892</v>
      </c>
      <c r="X47">
        <v>-23136</v>
      </c>
      <c r="Y47">
        <v>-365</v>
      </c>
      <c r="Z47">
        <v>-8231</v>
      </c>
      <c r="AA47">
        <v>-3146</v>
      </c>
      <c r="AB47">
        <v>-7723</v>
      </c>
      <c r="AC47">
        <v>-1835</v>
      </c>
      <c r="AD47">
        <v>-7718</v>
      </c>
      <c r="AE47">
        <v>-1280</v>
      </c>
    </row>
    <row r="48" spans="1:31" x14ac:dyDescent="0.25">
      <c r="A48" s="2">
        <v>0.55000000000000004</v>
      </c>
      <c r="B48">
        <v>8472</v>
      </c>
      <c r="C48">
        <v>35726</v>
      </c>
      <c r="D48">
        <v>63078</v>
      </c>
      <c r="E48">
        <v>138322</v>
      </c>
      <c r="F48">
        <v>158641</v>
      </c>
      <c r="G48">
        <v>130743</v>
      </c>
      <c r="H48">
        <v>46682</v>
      </c>
      <c r="I48">
        <v>84399</v>
      </c>
      <c r="J48">
        <v>35884</v>
      </c>
      <c r="K48">
        <v>30557</v>
      </c>
      <c r="L48">
        <v>10155</v>
      </c>
      <c r="M48">
        <v>32646</v>
      </c>
      <c r="N48">
        <v>15196</v>
      </c>
      <c r="O48">
        <v>5894</v>
      </c>
      <c r="P48">
        <v>-4282</v>
      </c>
      <c r="Q48">
        <v>79292</v>
      </c>
      <c r="R48">
        <v>202763</v>
      </c>
      <c r="S48">
        <v>261106</v>
      </c>
      <c r="T48">
        <v>351425</v>
      </c>
      <c r="U48">
        <v>160265</v>
      </c>
      <c r="V48">
        <v>31214</v>
      </c>
      <c r="W48">
        <v>-3368</v>
      </c>
      <c r="X48">
        <v>-23038</v>
      </c>
      <c r="Y48">
        <v>-57</v>
      </c>
      <c r="Z48">
        <v>-8314</v>
      </c>
      <c r="AA48">
        <v>-3149</v>
      </c>
      <c r="AB48">
        <v>-7796</v>
      </c>
      <c r="AC48">
        <v>-1834</v>
      </c>
      <c r="AD48">
        <v>-7747</v>
      </c>
      <c r="AE48">
        <v>-1282</v>
      </c>
    </row>
    <row r="49" spans="1:31" x14ac:dyDescent="0.25">
      <c r="A49" s="2">
        <v>0.55277777777777781</v>
      </c>
      <c r="B49">
        <v>8455</v>
      </c>
      <c r="C49">
        <v>35901</v>
      </c>
      <c r="D49">
        <v>63358</v>
      </c>
      <c r="E49">
        <v>138179</v>
      </c>
      <c r="F49">
        <v>156652</v>
      </c>
      <c r="G49">
        <v>128550</v>
      </c>
      <c r="H49">
        <v>45780</v>
      </c>
      <c r="I49">
        <v>84565</v>
      </c>
      <c r="J49">
        <v>35033</v>
      </c>
      <c r="K49">
        <v>31631</v>
      </c>
      <c r="L49">
        <v>10155</v>
      </c>
      <c r="M49">
        <v>32642</v>
      </c>
      <c r="N49">
        <v>15299</v>
      </c>
      <c r="O49">
        <v>5614</v>
      </c>
      <c r="P49">
        <v>-4447</v>
      </c>
      <c r="Q49">
        <v>80231</v>
      </c>
      <c r="R49">
        <v>202810</v>
      </c>
      <c r="S49">
        <v>259244</v>
      </c>
      <c r="T49">
        <v>349988</v>
      </c>
      <c r="U49">
        <v>158162</v>
      </c>
      <c r="V49">
        <v>30125</v>
      </c>
      <c r="W49">
        <v>-4406</v>
      </c>
      <c r="X49">
        <v>-22962</v>
      </c>
      <c r="Y49">
        <v>-762</v>
      </c>
      <c r="Z49">
        <v>-8523</v>
      </c>
      <c r="AA49">
        <v>-3142</v>
      </c>
      <c r="AB49">
        <v>-8020</v>
      </c>
      <c r="AC49">
        <v>-1826</v>
      </c>
      <c r="AD49">
        <v>-7761</v>
      </c>
      <c r="AE49">
        <v>-1282</v>
      </c>
    </row>
    <row r="50" spans="1:31" x14ac:dyDescent="0.25">
      <c r="A50" s="2">
        <v>0.55486111111111114</v>
      </c>
      <c r="B50">
        <v>9019</v>
      </c>
      <c r="C50">
        <v>36371</v>
      </c>
      <c r="D50">
        <v>64184</v>
      </c>
      <c r="E50">
        <v>140459</v>
      </c>
      <c r="F50">
        <v>160021</v>
      </c>
      <c r="G50">
        <v>129921</v>
      </c>
      <c r="H50">
        <v>47679</v>
      </c>
      <c r="I50">
        <v>84618</v>
      </c>
      <c r="J50">
        <v>36089</v>
      </c>
      <c r="K50">
        <v>32907</v>
      </c>
      <c r="L50">
        <v>10424</v>
      </c>
      <c r="M50">
        <v>32672</v>
      </c>
      <c r="N50">
        <v>15330</v>
      </c>
      <c r="O50">
        <v>5847</v>
      </c>
      <c r="P50">
        <v>-4381</v>
      </c>
      <c r="Q50">
        <v>80056</v>
      </c>
      <c r="R50">
        <v>203150</v>
      </c>
      <c r="S50">
        <v>259748</v>
      </c>
      <c r="T50">
        <v>348506</v>
      </c>
      <c r="U50">
        <v>158400</v>
      </c>
      <c r="V50">
        <v>30227</v>
      </c>
      <c r="W50">
        <v>-3868</v>
      </c>
      <c r="X50">
        <v>-22940</v>
      </c>
      <c r="Y50">
        <v>-764</v>
      </c>
      <c r="Z50">
        <v>-8445</v>
      </c>
      <c r="AA50">
        <v>-3172</v>
      </c>
      <c r="AB50">
        <v>-8054</v>
      </c>
      <c r="AC50">
        <v>-1824</v>
      </c>
      <c r="AD50">
        <v>-7810</v>
      </c>
      <c r="AE50">
        <v>-1294</v>
      </c>
    </row>
    <row r="51" spans="1:31" x14ac:dyDescent="0.25">
      <c r="A51" s="2">
        <v>0.55694444444444446</v>
      </c>
      <c r="B51">
        <v>8972</v>
      </c>
      <c r="C51">
        <v>36209</v>
      </c>
      <c r="D51">
        <v>64120</v>
      </c>
      <c r="E51">
        <v>139856</v>
      </c>
      <c r="F51">
        <v>162861</v>
      </c>
      <c r="G51">
        <v>130316</v>
      </c>
      <c r="H51">
        <v>49299</v>
      </c>
      <c r="I51">
        <v>84636</v>
      </c>
      <c r="J51">
        <v>36016</v>
      </c>
      <c r="K51">
        <v>33296</v>
      </c>
      <c r="L51">
        <v>9214</v>
      </c>
      <c r="M51">
        <v>31785</v>
      </c>
      <c r="N51">
        <v>14992</v>
      </c>
      <c r="O51">
        <v>5692</v>
      </c>
      <c r="P51">
        <v>-4222</v>
      </c>
      <c r="Q51">
        <v>80223</v>
      </c>
      <c r="R51">
        <v>204277</v>
      </c>
      <c r="S51">
        <v>260559</v>
      </c>
      <c r="T51">
        <v>349655</v>
      </c>
      <c r="U51">
        <v>158645</v>
      </c>
      <c r="V51">
        <v>28113</v>
      </c>
      <c r="W51">
        <v>-3977</v>
      </c>
      <c r="X51">
        <v>-22783</v>
      </c>
      <c r="Y51">
        <v>-720</v>
      </c>
      <c r="Z51">
        <v>-8521</v>
      </c>
      <c r="AA51">
        <v>-3175</v>
      </c>
      <c r="AB51">
        <v>-8095</v>
      </c>
      <c r="AC51">
        <v>-1834</v>
      </c>
      <c r="AD51">
        <v>-7837</v>
      </c>
      <c r="AE51">
        <v>-1284</v>
      </c>
    </row>
    <row r="52" spans="1:31" x14ac:dyDescent="0.25">
      <c r="A52" s="2">
        <v>0.55972222222222223</v>
      </c>
      <c r="B52">
        <v>8822</v>
      </c>
      <c r="C52">
        <v>35646</v>
      </c>
      <c r="D52">
        <v>64172</v>
      </c>
      <c r="E52">
        <v>140023</v>
      </c>
      <c r="F52">
        <v>160860</v>
      </c>
      <c r="G52">
        <v>129339</v>
      </c>
      <c r="H52">
        <v>47162</v>
      </c>
      <c r="I52">
        <v>84729</v>
      </c>
      <c r="J52">
        <v>35568</v>
      </c>
      <c r="K52">
        <v>33751</v>
      </c>
      <c r="L52">
        <v>8841</v>
      </c>
      <c r="M52">
        <v>31731</v>
      </c>
      <c r="N52">
        <v>14379</v>
      </c>
      <c r="O52">
        <v>6132</v>
      </c>
      <c r="P52">
        <v>-4161</v>
      </c>
      <c r="Q52">
        <v>80687</v>
      </c>
      <c r="R52">
        <v>203277</v>
      </c>
      <c r="S52">
        <v>262451</v>
      </c>
      <c r="T52">
        <v>349399</v>
      </c>
      <c r="U52">
        <v>155626</v>
      </c>
      <c r="V52">
        <v>25501</v>
      </c>
      <c r="W52">
        <v>-4399</v>
      </c>
      <c r="X52">
        <v>-22590</v>
      </c>
      <c r="Y52">
        <v>-757</v>
      </c>
      <c r="Z52">
        <v>-8412</v>
      </c>
      <c r="AA52">
        <v>-3218</v>
      </c>
      <c r="AB52">
        <v>-8113</v>
      </c>
      <c r="AC52">
        <v>-1841</v>
      </c>
      <c r="AD52">
        <v>-7862</v>
      </c>
      <c r="AE52">
        <v>-1282</v>
      </c>
    </row>
    <row r="53" spans="1:31" x14ac:dyDescent="0.25">
      <c r="A53" s="2">
        <v>0.56180555555555556</v>
      </c>
      <c r="B53">
        <v>8807</v>
      </c>
      <c r="C53">
        <v>36349</v>
      </c>
      <c r="D53">
        <v>64340</v>
      </c>
      <c r="E53">
        <v>141413</v>
      </c>
      <c r="F53">
        <v>160821</v>
      </c>
      <c r="G53">
        <v>131115</v>
      </c>
      <c r="H53">
        <v>49093</v>
      </c>
      <c r="I53">
        <v>85343</v>
      </c>
      <c r="J53">
        <v>35742</v>
      </c>
      <c r="K53">
        <v>34946</v>
      </c>
      <c r="L53">
        <v>8660</v>
      </c>
      <c r="M53">
        <v>32318</v>
      </c>
      <c r="N53">
        <v>14391</v>
      </c>
      <c r="O53">
        <v>5501</v>
      </c>
      <c r="P53">
        <v>-4083</v>
      </c>
      <c r="Q53">
        <v>80753</v>
      </c>
      <c r="R53">
        <v>203559</v>
      </c>
      <c r="S53">
        <v>262150</v>
      </c>
      <c r="T53">
        <v>346633</v>
      </c>
      <c r="U53">
        <v>154371</v>
      </c>
      <c r="V53">
        <v>23313</v>
      </c>
      <c r="W53">
        <v>-5015</v>
      </c>
      <c r="X53">
        <v>-22933</v>
      </c>
      <c r="Y53">
        <v>-864</v>
      </c>
      <c r="Z53">
        <v>-8108</v>
      </c>
      <c r="AA53">
        <v>-3235</v>
      </c>
      <c r="AB53">
        <v>-8118</v>
      </c>
      <c r="AC53">
        <v>-1855</v>
      </c>
      <c r="AD53">
        <v>-7871</v>
      </c>
      <c r="AE53">
        <v>-1286</v>
      </c>
    </row>
    <row r="54" spans="1:31" x14ac:dyDescent="0.25">
      <c r="A54" s="2">
        <v>0.56388888888888888</v>
      </c>
      <c r="B54">
        <v>8645</v>
      </c>
      <c r="C54">
        <v>34050</v>
      </c>
      <c r="D54">
        <v>62781</v>
      </c>
      <c r="E54">
        <v>137825</v>
      </c>
      <c r="F54">
        <v>158609</v>
      </c>
      <c r="G54">
        <v>129266</v>
      </c>
      <c r="H54">
        <v>49544</v>
      </c>
      <c r="I54">
        <v>85190</v>
      </c>
      <c r="J54">
        <v>34685</v>
      </c>
      <c r="K54">
        <v>35356</v>
      </c>
      <c r="L54">
        <v>8113</v>
      </c>
      <c r="M54">
        <v>33451</v>
      </c>
      <c r="N54">
        <v>14868</v>
      </c>
      <c r="O54">
        <v>5877</v>
      </c>
      <c r="P54">
        <v>-2934</v>
      </c>
      <c r="Q54">
        <v>80576</v>
      </c>
      <c r="R54">
        <v>205465</v>
      </c>
      <c r="S54">
        <v>265227</v>
      </c>
      <c r="T54">
        <v>354095</v>
      </c>
      <c r="U54">
        <v>162326</v>
      </c>
      <c r="V54">
        <v>28019</v>
      </c>
      <c r="W54">
        <v>-3761</v>
      </c>
      <c r="X54">
        <v>-22121</v>
      </c>
      <c r="Y54">
        <v>-656</v>
      </c>
      <c r="Z54">
        <v>-7785</v>
      </c>
      <c r="AA54">
        <v>-3186</v>
      </c>
      <c r="AB54">
        <v>-8074</v>
      </c>
      <c r="AC54">
        <v>-1882</v>
      </c>
      <c r="AD54">
        <v>-7915</v>
      </c>
      <c r="AE54">
        <v>-1303</v>
      </c>
    </row>
    <row r="55" spans="1:31" x14ac:dyDescent="0.25">
      <c r="A55" s="2">
        <v>0.56597222222222221</v>
      </c>
      <c r="B55">
        <v>8279</v>
      </c>
      <c r="C55">
        <v>34068</v>
      </c>
      <c r="D55">
        <v>62295</v>
      </c>
      <c r="E55">
        <v>134929</v>
      </c>
      <c r="F55">
        <v>155303</v>
      </c>
      <c r="G55">
        <v>129947</v>
      </c>
      <c r="H55">
        <v>47294</v>
      </c>
      <c r="I55">
        <v>84016</v>
      </c>
      <c r="J55">
        <v>35601</v>
      </c>
      <c r="K55">
        <v>37461</v>
      </c>
      <c r="L55">
        <v>8442</v>
      </c>
      <c r="M55">
        <v>33727</v>
      </c>
      <c r="N55">
        <v>14966</v>
      </c>
      <c r="O55">
        <v>5986</v>
      </c>
      <c r="P55">
        <v>-2305</v>
      </c>
      <c r="Q55">
        <v>79262</v>
      </c>
      <c r="R55">
        <v>207307</v>
      </c>
      <c r="S55">
        <v>264146</v>
      </c>
      <c r="T55">
        <v>356567</v>
      </c>
      <c r="U55">
        <v>166534</v>
      </c>
      <c r="V55">
        <v>32424</v>
      </c>
      <c r="W55">
        <v>-2721</v>
      </c>
      <c r="X55">
        <v>-21450</v>
      </c>
      <c r="Y55">
        <v>-550</v>
      </c>
      <c r="Z55">
        <v>-7609</v>
      </c>
      <c r="AA55">
        <v>-3167</v>
      </c>
      <c r="AB55">
        <v>-7790</v>
      </c>
      <c r="AC55">
        <v>-1951</v>
      </c>
      <c r="AD55">
        <v>-7925</v>
      </c>
      <c r="AE55">
        <v>-1343</v>
      </c>
    </row>
    <row r="56" spans="1:31" x14ac:dyDescent="0.25">
      <c r="A56" s="2">
        <v>0.56874999999999998</v>
      </c>
      <c r="B56">
        <v>8239</v>
      </c>
      <c r="C56">
        <v>33698</v>
      </c>
      <c r="D56">
        <v>62280</v>
      </c>
      <c r="E56">
        <v>134545</v>
      </c>
      <c r="F56">
        <v>154280</v>
      </c>
      <c r="G56">
        <v>126848</v>
      </c>
      <c r="H56">
        <v>46987</v>
      </c>
      <c r="I56">
        <v>82693</v>
      </c>
      <c r="J56">
        <v>34784</v>
      </c>
      <c r="K56">
        <v>36605</v>
      </c>
      <c r="L56">
        <v>8371</v>
      </c>
      <c r="M56">
        <v>35625</v>
      </c>
      <c r="N56">
        <v>14990</v>
      </c>
      <c r="O56">
        <v>6082</v>
      </c>
      <c r="P56">
        <v>-2246</v>
      </c>
      <c r="Q56">
        <v>78595</v>
      </c>
      <c r="R56">
        <v>206400</v>
      </c>
      <c r="S56">
        <v>265387</v>
      </c>
      <c r="T56">
        <v>357997</v>
      </c>
      <c r="U56">
        <v>170015</v>
      </c>
      <c r="V56">
        <v>31340</v>
      </c>
      <c r="W56">
        <v>-3275</v>
      </c>
      <c r="X56">
        <v>-21800</v>
      </c>
      <c r="Y56">
        <v>-453</v>
      </c>
      <c r="Z56">
        <v>-8408</v>
      </c>
      <c r="AA56">
        <v>-3209</v>
      </c>
      <c r="AB56">
        <v>-7923</v>
      </c>
      <c r="AC56">
        <v>-1983</v>
      </c>
      <c r="AD56">
        <v>-7936</v>
      </c>
      <c r="AE56">
        <v>-1344</v>
      </c>
    </row>
    <row r="57" spans="1:31" x14ac:dyDescent="0.25">
      <c r="A57" s="2">
        <v>0.5708333333333333</v>
      </c>
      <c r="B57">
        <v>8167</v>
      </c>
      <c r="C57">
        <v>34484</v>
      </c>
      <c r="D57">
        <v>62678</v>
      </c>
      <c r="E57">
        <v>135226</v>
      </c>
      <c r="F57">
        <v>158448</v>
      </c>
      <c r="G57">
        <v>132507</v>
      </c>
      <c r="H57">
        <v>49898</v>
      </c>
      <c r="I57">
        <v>85949</v>
      </c>
      <c r="J57">
        <v>37122</v>
      </c>
      <c r="K57">
        <v>37379</v>
      </c>
      <c r="L57">
        <v>9112</v>
      </c>
      <c r="M57">
        <v>36267</v>
      </c>
      <c r="N57">
        <v>15240</v>
      </c>
      <c r="O57">
        <v>6376</v>
      </c>
      <c r="P57">
        <v>-2014</v>
      </c>
      <c r="Q57">
        <v>78553</v>
      </c>
      <c r="R57">
        <v>204814</v>
      </c>
      <c r="S57">
        <v>261905</v>
      </c>
      <c r="T57">
        <v>351082</v>
      </c>
      <c r="U57">
        <v>161832</v>
      </c>
      <c r="V57">
        <v>24903</v>
      </c>
      <c r="W57">
        <v>-4255</v>
      </c>
      <c r="X57">
        <v>-23056</v>
      </c>
      <c r="Y57">
        <v>-305</v>
      </c>
      <c r="Z57">
        <v>-8546</v>
      </c>
      <c r="AA57">
        <v>-3233</v>
      </c>
      <c r="AB57">
        <v>-8061</v>
      </c>
      <c r="AC57">
        <v>-2008</v>
      </c>
      <c r="AD57">
        <v>-7945</v>
      </c>
      <c r="AE57">
        <v>-1366</v>
      </c>
    </row>
    <row r="58" spans="1:31" x14ac:dyDescent="0.25">
      <c r="A58" s="2">
        <v>0.57291666666666663</v>
      </c>
      <c r="B58">
        <v>8184</v>
      </c>
      <c r="C58">
        <v>34523</v>
      </c>
      <c r="D58">
        <v>62903</v>
      </c>
      <c r="E58">
        <v>134082</v>
      </c>
      <c r="F58">
        <v>158912</v>
      </c>
      <c r="G58">
        <v>124659</v>
      </c>
      <c r="H58">
        <v>47729</v>
      </c>
      <c r="I58">
        <v>83164</v>
      </c>
      <c r="J58">
        <v>35684</v>
      </c>
      <c r="K58">
        <v>32956</v>
      </c>
      <c r="L58">
        <v>8477</v>
      </c>
      <c r="M58">
        <v>34010</v>
      </c>
      <c r="N58">
        <v>13296</v>
      </c>
      <c r="O58">
        <v>5797</v>
      </c>
      <c r="P58">
        <v>-2369</v>
      </c>
      <c r="Q58">
        <v>76204</v>
      </c>
      <c r="R58">
        <v>195956</v>
      </c>
      <c r="S58">
        <v>251104</v>
      </c>
      <c r="T58">
        <v>328114</v>
      </c>
      <c r="U58">
        <v>146268</v>
      </c>
      <c r="V58">
        <v>17316</v>
      </c>
      <c r="W58">
        <v>-7282</v>
      </c>
      <c r="X58">
        <v>-25691</v>
      </c>
      <c r="Y58">
        <v>-1372</v>
      </c>
      <c r="Z58">
        <v>-9586</v>
      </c>
      <c r="AA58">
        <v>-3271</v>
      </c>
      <c r="AB58">
        <v>-8118</v>
      </c>
      <c r="AC58">
        <v>-2106</v>
      </c>
      <c r="AD58">
        <v>-7980</v>
      </c>
      <c r="AE58">
        <v>-1383</v>
      </c>
    </row>
    <row r="59" spans="1:31" x14ac:dyDescent="0.25">
      <c r="A59" s="2">
        <v>0.57499999999999996</v>
      </c>
      <c r="B59">
        <v>8531</v>
      </c>
      <c r="C59">
        <v>34497</v>
      </c>
      <c r="D59">
        <v>62451</v>
      </c>
      <c r="E59">
        <v>130545</v>
      </c>
      <c r="F59">
        <v>154799</v>
      </c>
      <c r="G59">
        <v>122615</v>
      </c>
      <c r="H59">
        <v>46179</v>
      </c>
      <c r="I59">
        <v>79386</v>
      </c>
      <c r="J59">
        <v>35764</v>
      </c>
      <c r="K59">
        <v>33090</v>
      </c>
      <c r="L59">
        <v>9145</v>
      </c>
      <c r="M59">
        <v>33336</v>
      </c>
      <c r="N59">
        <v>12798</v>
      </c>
      <c r="O59">
        <v>6454</v>
      </c>
      <c r="P59">
        <v>-2976</v>
      </c>
      <c r="Q59">
        <v>76872</v>
      </c>
      <c r="R59">
        <v>194969</v>
      </c>
      <c r="S59">
        <v>251416</v>
      </c>
      <c r="T59">
        <v>335006</v>
      </c>
      <c r="U59">
        <v>151896</v>
      </c>
      <c r="V59">
        <v>21379</v>
      </c>
      <c r="W59">
        <v>-6085</v>
      </c>
      <c r="X59">
        <v>-25675</v>
      </c>
      <c r="Y59">
        <v>-1404</v>
      </c>
      <c r="Z59">
        <v>-9539</v>
      </c>
      <c r="AA59">
        <v>-3273</v>
      </c>
      <c r="AB59">
        <v>-8045</v>
      </c>
      <c r="AC59">
        <v>-2126</v>
      </c>
      <c r="AD59">
        <v>-8002</v>
      </c>
      <c r="AE59">
        <v>-1408</v>
      </c>
    </row>
    <row r="60" spans="1:31" x14ac:dyDescent="0.25">
      <c r="A60" s="2">
        <v>0.57708333333333328</v>
      </c>
      <c r="B60">
        <v>8528</v>
      </c>
      <c r="C60">
        <v>35831</v>
      </c>
      <c r="D60">
        <v>62827</v>
      </c>
      <c r="E60">
        <v>134565</v>
      </c>
      <c r="F60">
        <v>157770</v>
      </c>
      <c r="G60">
        <v>126578</v>
      </c>
      <c r="H60">
        <v>48348</v>
      </c>
      <c r="I60">
        <v>80539</v>
      </c>
      <c r="J60">
        <v>36916</v>
      </c>
      <c r="K60">
        <v>34994</v>
      </c>
      <c r="L60">
        <v>9129</v>
      </c>
      <c r="M60">
        <v>34260</v>
      </c>
      <c r="N60">
        <v>12437</v>
      </c>
      <c r="O60">
        <v>7003</v>
      </c>
      <c r="P60">
        <v>-2853</v>
      </c>
      <c r="Q60">
        <v>76076</v>
      </c>
      <c r="R60">
        <v>193535</v>
      </c>
      <c r="S60">
        <v>250967</v>
      </c>
      <c r="T60">
        <v>333724</v>
      </c>
      <c r="U60">
        <v>153383</v>
      </c>
      <c r="V60">
        <v>20674</v>
      </c>
      <c r="W60">
        <v>-6357</v>
      </c>
      <c r="X60">
        <v>-25805</v>
      </c>
      <c r="Y60">
        <v>-1441</v>
      </c>
      <c r="Z60">
        <v>-9634</v>
      </c>
      <c r="AA60">
        <v>-3298</v>
      </c>
      <c r="AB60">
        <v>-8019</v>
      </c>
      <c r="AC60">
        <v>-2226</v>
      </c>
      <c r="AD60">
        <v>-8039</v>
      </c>
      <c r="AE60">
        <v>-1419</v>
      </c>
    </row>
    <row r="61" spans="1:31" x14ac:dyDescent="0.25">
      <c r="A61" s="2">
        <v>0.57986111111111116</v>
      </c>
      <c r="B61">
        <v>8101</v>
      </c>
      <c r="C61">
        <v>35581</v>
      </c>
      <c r="D61">
        <v>62140</v>
      </c>
      <c r="E61">
        <v>133680</v>
      </c>
      <c r="F61">
        <v>159976</v>
      </c>
      <c r="G61">
        <v>129156</v>
      </c>
      <c r="H61">
        <v>46750</v>
      </c>
      <c r="I61">
        <v>77930</v>
      </c>
      <c r="J61">
        <v>36348</v>
      </c>
      <c r="K61">
        <v>34698</v>
      </c>
      <c r="L61">
        <v>9241</v>
      </c>
      <c r="M61">
        <v>34624</v>
      </c>
      <c r="N61">
        <v>10959</v>
      </c>
      <c r="O61">
        <v>7725</v>
      </c>
      <c r="P61">
        <v>-2837</v>
      </c>
      <c r="Q61">
        <v>75775</v>
      </c>
      <c r="R61">
        <v>194807</v>
      </c>
      <c r="S61">
        <v>252179</v>
      </c>
      <c r="T61">
        <v>338538</v>
      </c>
      <c r="U61">
        <v>158557</v>
      </c>
      <c r="V61">
        <v>20113</v>
      </c>
      <c r="W61">
        <v>-5509</v>
      </c>
      <c r="X61">
        <v>-25299</v>
      </c>
      <c r="Y61">
        <v>-1340</v>
      </c>
      <c r="Z61">
        <v>-9446</v>
      </c>
      <c r="AA61">
        <v>-3325</v>
      </c>
      <c r="AB61">
        <v>-8067</v>
      </c>
      <c r="AC61">
        <v>-2268</v>
      </c>
      <c r="AD61">
        <v>-8053</v>
      </c>
      <c r="AE61">
        <v>-1421</v>
      </c>
    </row>
    <row r="62" spans="1:31" x14ac:dyDescent="0.25">
      <c r="A62" s="2">
        <v>0.58194444444444449</v>
      </c>
      <c r="B62">
        <v>6785</v>
      </c>
      <c r="C62">
        <v>30625</v>
      </c>
      <c r="D62">
        <v>56662</v>
      </c>
      <c r="E62">
        <v>117350</v>
      </c>
      <c r="F62">
        <v>134136</v>
      </c>
      <c r="G62">
        <v>118748</v>
      </c>
      <c r="H62">
        <v>37403</v>
      </c>
      <c r="I62">
        <v>69614</v>
      </c>
      <c r="J62">
        <v>35486</v>
      </c>
      <c r="K62">
        <v>34389</v>
      </c>
      <c r="L62">
        <v>7139</v>
      </c>
      <c r="M62">
        <v>35607</v>
      </c>
      <c r="N62">
        <v>11107</v>
      </c>
      <c r="O62">
        <v>6379</v>
      </c>
      <c r="P62">
        <v>-2115</v>
      </c>
      <c r="Q62">
        <v>72938</v>
      </c>
      <c r="R62">
        <v>187070</v>
      </c>
      <c r="S62">
        <v>242457</v>
      </c>
      <c r="T62">
        <v>331743</v>
      </c>
      <c r="U62">
        <v>167734</v>
      </c>
      <c r="V62">
        <v>29067</v>
      </c>
      <c r="W62">
        <v>-5044</v>
      </c>
      <c r="X62">
        <v>-24836</v>
      </c>
      <c r="Y62">
        <v>-450</v>
      </c>
      <c r="Z62">
        <v>-8561</v>
      </c>
      <c r="AA62">
        <v>-3219</v>
      </c>
      <c r="AB62">
        <v>-8102</v>
      </c>
      <c r="AC62">
        <v>-2438</v>
      </c>
      <c r="AD62">
        <v>-8113</v>
      </c>
      <c r="AE62">
        <v>-1418</v>
      </c>
    </row>
    <row r="63" spans="1:31" x14ac:dyDescent="0.25">
      <c r="A63" s="2">
        <v>0.58402777777777781</v>
      </c>
      <c r="B63">
        <v>6871</v>
      </c>
      <c r="C63">
        <v>28739</v>
      </c>
      <c r="D63">
        <v>54440</v>
      </c>
      <c r="E63">
        <v>109428</v>
      </c>
      <c r="F63">
        <v>117717</v>
      </c>
      <c r="G63">
        <v>113220</v>
      </c>
      <c r="H63">
        <v>32337</v>
      </c>
      <c r="I63">
        <v>65615</v>
      </c>
      <c r="J63">
        <v>35189</v>
      </c>
      <c r="K63">
        <v>32036</v>
      </c>
      <c r="L63">
        <v>7455</v>
      </c>
      <c r="M63">
        <v>34097</v>
      </c>
      <c r="N63">
        <v>11187</v>
      </c>
      <c r="O63">
        <v>8126</v>
      </c>
      <c r="P63">
        <v>-3017</v>
      </c>
      <c r="Q63">
        <v>72325</v>
      </c>
      <c r="R63">
        <v>192033</v>
      </c>
      <c r="S63">
        <v>244549</v>
      </c>
      <c r="T63">
        <v>336863</v>
      </c>
      <c r="U63">
        <v>178885</v>
      </c>
      <c r="V63">
        <v>47934</v>
      </c>
      <c r="W63">
        <v>2450</v>
      </c>
      <c r="X63">
        <v>-20516</v>
      </c>
      <c r="Y63">
        <v>115</v>
      </c>
      <c r="Z63">
        <v>-7058</v>
      </c>
      <c r="AA63">
        <v>-3094</v>
      </c>
      <c r="AB63">
        <v>-7584</v>
      </c>
      <c r="AC63">
        <v>-2415</v>
      </c>
      <c r="AD63">
        <v>-8240</v>
      </c>
      <c r="AE63">
        <v>-1426</v>
      </c>
    </row>
    <row r="64" spans="1:31" x14ac:dyDescent="0.25">
      <c r="A64" s="2">
        <v>0.58611111111111114</v>
      </c>
      <c r="B64">
        <v>6168</v>
      </c>
      <c r="C64">
        <v>24701</v>
      </c>
      <c r="D64">
        <v>44104</v>
      </c>
      <c r="E64">
        <v>84702</v>
      </c>
      <c r="F64">
        <v>86419</v>
      </c>
      <c r="G64">
        <v>76269</v>
      </c>
      <c r="H64">
        <v>22158</v>
      </c>
      <c r="I64">
        <v>35942</v>
      </c>
      <c r="J64">
        <v>24382</v>
      </c>
      <c r="K64">
        <v>18672</v>
      </c>
      <c r="L64">
        <v>-2987</v>
      </c>
      <c r="M64">
        <v>27783</v>
      </c>
      <c r="N64">
        <v>-651</v>
      </c>
      <c r="O64">
        <v>-1125</v>
      </c>
      <c r="P64">
        <v>-5180</v>
      </c>
      <c r="Q64">
        <v>68439</v>
      </c>
      <c r="R64">
        <v>183527</v>
      </c>
      <c r="S64">
        <v>229183</v>
      </c>
      <c r="T64">
        <v>326437</v>
      </c>
      <c r="U64">
        <v>167674</v>
      </c>
      <c r="V64">
        <v>69687</v>
      </c>
      <c r="W64">
        <v>12558</v>
      </c>
      <c r="X64">
        <v>-8733</v>
      </c>
      <c r="Y64">
        <v>2196</v>
      </c>
      <c r="Z64">
        <v>-3831</v>
      </c>
      <c r="AA64">
        <v>-2807</v>
      </c>
      <c r="AB64">
        <v>-6277</v>
      </c>
      <c r="AC64">
        <v>-2417</v>
      </c>
      <c r="AD64">
        <v>-8215</v>
      </c>
      <c r="AE64">
        <v>-1430</v>
      </c>
    </row>
    <row r="65" spans="1:31" x14ac:dyDescent="0.25">
      <c r="A65" s="2">
        <v>0.58888888888888891</v>
      </c>
      <c r="B65">
        <v>5750</v>
      </c>
      <c r="C65">
        <v>24653</v>
      </c>
      <c r="D65">
        <v>42495</v>
      </c>
      <c r="E65">
        <v>71335</v>
      </c>
      <c r="F65">
        <v>76947</v>
      </c>
      <c r="G65">
        <v>62682</v>
      </c>
      <c r="H65">
        <v>25738</v>
      </c>
      <c r="I65">
        <v>42598</v>
      </c>
      <c r="J65">
        <v>29324</v>
      </c>
      <c r="K65">
        <v>31586</v>
      </c>
      <c r="L65">
        <v>-2903</v>
      </c>
      <c r="M65">
        <v>23000</v>
      </c>
      <c r="N65">
        <v>1252</v>
      </c>
      <c r="O65">
        <v>-1078</v>
      </c>
      <c r="P65">
        <v>-1533</v>
      </c>
      <c r="Q65">
        <v>66883</v>
      </c>
      <c r="R65">
        <v>180835</v>
      </c>
      <c r="S65">
        <v>226491</v>
      </c>
      <c r="T65">
        <v>327743</v>
      </c>
      <c r="U65">
        <v>164524</v>
      </c>
      <c r="V65">
        <v>90351</v>
      </c>
      <c r="W65">
        <v>31216</v>
      </c>
      <c r="X65">
        <v>733</v>
      </c>
      <c r="Y65">
        <v>4940</v>
      </c>
      <c r="Z65">
        <v>-4774</v>
      </c>
      <c r="AA65">
        <v>-2446</v>
      </c>
      <c r="AB65">
        <v>-5302</v>
      </c>
      <c r="AC65">
        <v>-2281</v>
      </c>
      <c r="AD65">
        <v>-8015</v>
      </c>
      <c r="AE65">
        <v>-1371</v>
      </c>
    </row>
    <row r="66" spans="1:31" x14ac:dyDescent="0.25">
      <c r="A66" s="2">
        <v>0.59097222222222223</v>
      </c>
      <c r="B66">
        <v>5875</v>
      </c>
      <c r="C66">
        <v>24733</v>
      </c>
      <c r="D66">
        <v>41870</v>
      </c>
      <c r="E66">
        <v>67054</v>
      </c>
      <c r="F66">
        <v>73583</v>
      </c>
      <c r="G66">
        <v>70530</v>
      </c>
      <c r="H66">
        <v>36248</v>
      </c>
      <c r="I66">
        <v>54404</v>
      </c>
      <c r="J66">
        <v>37561</v>
      </c>
      <c r="K66">
        <v>37408</v>
      </c>
      <c r="L66">
        <v>-163</v>
      </c>
      <c r="M66">
        <v>24347</v>
      </c>
      <c r="N66">
        <v>1878</v>
      </c>
      <c r="O66">
        <v>-886</v>
      </c>
      <c r="P66">
        <v>-879</v>
      </c>
      <c r="Q66">
        <v>64977</v>
      </c>
      <c r="R66">
        <v>178653</v>
      </c>
      <c r="S66">
        <v>224691</v>
      </c>
      <c r="T66">
        <v>327483</v>
      </c>
      <c r="U66">
        <v>161570</v>
      </c>
      <c r="V66">
        <v>97668</v>
      </c>
      <c r="W66">
        <v>35928</v>
      </c>
      <c r="X66">
        <v>2478</v>
      </c>
      <c r="Y66">
        <v>4969</v>
      </c>
      <c r="Z66">
        <v>-4307</v>
      </c>
      <c r="AA66">
        <v>-2515</v>
      </c>
      <c r="AB66">
        <v>-6415</v>
      </c>
      <c r="AC66">
        <v>-2312</v>
      </c>
      <c r="AD66">
        <v>-8375</v>
      </c>
      <c r="AE66">
        <v>-1372</v>
      </c>
    </row>
    <row r="67" spans="1:31" x14ac:dyDescent="0.25">
      <c r="A67" s="2">
        <v>0.59305555555555556</v>
      </c>
      <c r="B67">
        <v>5753</v>
      </c>
      <c r="C67">
        <v>24755</v>
      </c>
      <c r="D67">
        <v>42189</v>
      </c>
      <c r="E67">
        <v>67423</v>
      </c>
      <c r="F67">
        <v>73920</v>
      </c>
      <c r="G67">
        <v>73045</v>
      </c>
      <c r="H67">
        <v>41080</v>
      </c>
      <c r="I67">
        <v>55249</v>
      </c>
      <c r="J67">
        <v>39077</v>
      </c>
      <c r="K67">
        <v>37717</v>
      </c>
      <c r="L67">
        <v>-84</v>
      </c>
      <c r="M67">
        <v>24827</v>
      </c>
      <c r="N67">
        <v>1704</v>
      </c>
      <c r="O67">
        <v>-1487</v>
      </c>
      <c r="P67">
        <v>-3315</v>
      </c>
      <c r="Q67">
        <v>64068</v>
      </c>
      <c r="R67">
        <v>176813</v>
      </c>
      <c r="S67">
        <v>224825</v>
      </c>
      <c r="T67">
        <v>329292</v>
      </c>
      <c r="U67">
        <v>164482</v>
      </c>
      <c r="V67">
        <v>101336</v>
      </c>
      <c r="W67">
        <v>36469</v>
      </c>
      <c r="X67">
        <v>2570</v>
      </c>
      <c r="Y67">
        <v>5363</v>
      </c>
      <c r="Z67">
        <v>-4384</v>
      </c>
      <c r="AA67">
        <v>-2585</v>
      </c>
      <c r="AB67">
        <v>-6486</v>
      </c>
      <c r="AC67">
        <v>-2305</v>
      </c>
      <c r="AD67">
        <v>-8428</v>
      </c>
      <c r="AE67">
        <v>-1383</v>
      </c>
    </row>
    <row r="68" spans="1:31" x14ac:dyDescent="0.25">
      <c r="A68" s="2">
        <v>0.59513888888888888</v>
      </c>
      <c r="B68">
        <v>5643</v>
      </c>
      <c r="C68">
        <v>24498</v>
      </c>
      <c r="D68">
        <v>40839</v>
      </c>
      <c r="E68">
        <v>67278</v>
      </c>
      <c r="F68">
        <v>72940</v>
      </c>
      <c r="G68">
        <v>84726</v>
      </c>
      <c r="H68">
        <v>52142</v>
      </c>
      <c r="I68">
        <v>59929</v>
      </c>
      <c r="J68">
        <v>42502</v>
      </c>
      <c r="K68">
        <v>39163</v>
      </c>
      <c r="L68">
        <v>1822</v>
      </c>
      <c r="M68">
        <v>29142</v>
      </c>
      <c r="N68">
        <v>1514</v>
      </c>
      <c r="O68">
        <v>-253</v>
      </c>
      <c r="P68">
        <v>-3440</v>
      </c>
      <c r="Q68">
        <v>63180</v>
      </c>
      <c r="R68">
        <v>176098</v>
      </c>
      <c r="S68">
        <v>223141</v>
      </c>
      <c r="T68">
        <v>329579</v>
      </c>
      <c r="U68">
        <v>170353</v>
      </c>
      <c r="V68">
        <v>112880</v>
      </c>
      <c r="W68">
        <v>39074</v>
      </c>
      <c r="X68">
        <v>1902</v>
      </c>
      <c r="Y68">
        <v>5739</v>
      </c>
      <c r="Z68">
        <v>-4548</v>
      </c>
      <c r="AA68">
        <v>-2629</v>
      </c>
      <c r="AB68">
        <v>-6305</v>
      </c>
      <c r="AC68">
        <v>-2321</v>
      </c>
      <c r="AD68">
        <v>-8422</v>
      </c>
      <c r="AE68">
        <v>-1375</v>
      </c>
    </row>
    <row r="69" spans="1:31" x14ac:dyDescent="0.25">
      <c r="A69" s="2">
        <v>0.59722222222222221</v>
      </c>
      <c r="B69">
        <v>5664</v>
      </c>
      <c r="C69">
        <v>24217</v>
      </c>
      <c r="D69">
        <v>38289</v>
      </c>
      <c r="E69">
        <v>67217</v>
      </c>
      <c r="F69">
        <v>72869</v>
      </c>
      <c r="G69">
        <v>91084</v>
      </c>
      <c r="H69">
        <v>54782</v>
      </c>
      <c r="I69">
        <v>56489</v>
      </c>
      <c r="J69">
        <v>52108</v>
      </c>
      <c r="K69">
        <v>39300</v>
      </c>
      <c r="L69">
        <v>3245</v>
      </c>
      <c r="M69">
        <v>30136</v>
      </c>
      <c r="N69">
        <v>1733</v>
      </c>
      <c r="O69">
        <v>1965</v>
      </c>
      <c r="P69">
        <v>-2617</v>
      </c>
      <c r="Q69">
        <v>64985</v>
      </c>
      <c r="R69">
        <v>178655</v>
      </c>
      <c r="S69">
        <v>223151</v>
      </c>
      <c r="T69">
        <v>330230</v>
      </c>
      <c r="U69">
        <v>170256</v>
      </c>
      <c r="V69">
        <v>116033</v>
      </c>
      <c r="W69">
        <v>40465</v>
      </c>
      <c r="X69">
        <v>2277</v>
      </c>
      <c r="Y69">
        <v>5951</v>
      </c>
      <c r="Z69">
        <v>-4391</v>
      </c>
      <c r="AA69">
        <v>-2539</v>
      </c>
      <c r="AB69">
        <v>-6309</v>
      </c>
      <c r="AC69">
        <v>-2301</v>
      </c>
      <c r="AD69">
        <v>-8441</v>
      </c>
      <c r="AE69">
        <v>-1380</v>
      </c>
    </row>
    <row r="70" spans="1:31" x14ac:dyDescent="0.25">
      <c r="A70" s="2">
        <v>0.6</v>
      </c>
      <c r="B70">
        <v>5458</v>
      </c>
      <c r="C70">
        <v>24012</v>
      </c>
      <c r="D70">
        <v>37535</v>
      </c>
      <c r="E70">
        <v>67490</v>
      </c>
      <c r="F70">
        <v>72326</v>
      </c>
      <c r="G70">
        <v>93465</v>
      </c>
      <c r="H70">
        <v>58036</v>
      </c>
      <c r="I70">
        <v>58066</v>
      </c>
      <c r="J70">
        <v>52944</v>
      </c>
      <c r="K70">
        <v>39847</v>
      </c>
      <c r="L70">
        <v>3149</v>
      </c>
      <c r="M70">
        <v>28877</v>
      </c>
      <c r="N70">
        <v>1161</v>
      </c>
      <c r="O70">
        <v>3085</v>
      </c>
      <c r="P70">
        <v>-3531</v>
      </c>
      <c r="Q70">
        <v>64850</v>
      </c>
      <c r="R70">
        <v>176213</v>
      </c>
      <c r="S70">
        <v>217612</v>
      </c>
      <c r="T70">
        <v>330004</v>
      </c>
      <c r="U70">
        <v>170425</v>
      </c>
      <c r="V70">
        <v>118439</v>
      </c>
      <c r="W70">
        <v>41308</v>
      </c>
      <c r="X70">
        <v>1772</v>
      </c>
      <c r="Y70">
        <v>5936</v>
      </c>
      <c r="Z70">
        <v>-4438</v>
      </c>
      <c r="AA70">
        <v>-2570</v>
      </c>
      <c r="AB70">
        <v>-6049</v>
      </c>
      <c r="AC70">
        <v>-2344</v>
      </c>
      <c r="AD70">
        <v>-8435</v>
      </c>
      <c r="AE70">
        <v>-1374</v>
      </c>
    </row>
    <row r="71" spans="1:31" x14ac:dyDescent="0.25">
      <c r="A71" s="2">
        <v>0.6020833333333333</v>
      </c>
      <c r="B71">
        <v>5393</v>
      </c>
      <c r="C71">
        <v>23641</v>
      </c>
      <c r="D71">
        <v>37267</v>
      </c>
      <c r="E71">
        <v>66801</v>
      </c>
      <c r="F71">
        <v>73018</v>
      </c>
      <c r="G71">
        <v>94572</v>
      </c>
      <c r="H71">
        <v>60658</v>
      </c>
      <c r="I71">
        <v>57884</v>
      </c>
      <c r="J71">
        <v>52962</v>
      </c>
      <c r="K71">
        <v>42673</v>
      </c>
      <c r="L71">
        <v>4514</v>
      </c>
      <c r="M71">
        <v>29991</v>
      </c>
      <c r="N71">
        <v>763</v>
      </c>
      <c r="O71">
        <v>3196</v>
      </c>
      <c r="P71">
        <v>-3898</v>
      </c>
      <c r="Q71">
        <v>62747</v>
      </c>
      <c r="R71">
        <v>169467</v>
      </c>
      <c r="S71">
        <v>214335</v>
      </c>
      <c r="T71">
        <v>327389</v>
      </c>
      <c r="U71">
        <v>168970</v>
      </c>
      <c r="V71">
        <v>115973</v>
      </c>
      <c r="W71">
        <v>40366</v>
      </c>
      <c r="X71">
        <v>2542</v>
      </c>
      <c r="Y71">
        <v>5684</v>
      </c>
      <c r="Z71">
        <v>-3624</v>
      </c>
      <c r="AA71">
        <v>-2469</v>
      </c>
      <c r="AB71">
        <v>-6048</v>
      </c>
      <c r="AC71">
        <v>-2342</v>
      </c>
      <c r="AD71">
        <v>-8508</v>
      </c>
      <c r="AE71">
        <v>-1365</v>
      </c>
    </row>
    <row r="72" spans="1:31" x14ac:dyDescent="0.25">
      <c r="A72" s="2">
        <v>0.60416666666666663</v>
      </c>
      <c r="B72">
        <v>5271</v>
      </c>
      <c r="C72">
        <v>22858</v>
      </c>
      <c r="D72">
        <v>35997</v>
      </c>
      <c r="E72">
        <v>65675</v>
      </c>
      <c r="F72">
        <v>73422</v>
      </c>
      <c r="G72">
        <v>91877</v>
      </c>
      <c r="H72">
        <v>60532</v>
      </c>
      <c r="I72">
        <v>57352</v>
      </c>
      <c r="J72">
        <v>50279</v>
      </c>
      <c r="K72">
        <v>44489</v>
      </c>
      <c r="L72">
        <v>5943</v>
      </c>
      <c r="M72">
        <v>26905</v>
      </c>
      <c r="N72">
        <v>1098</v>
      </c>
      <c r="O72">
        <v>5428</v>
      </c>
      <c r="P72">
        <v>-3517</v>
      </c>
      <c r="Q72">
        <v>61353</v>
      </c>
      <c r="R72">
        <v>165868</v>
      </c>
      <c r="S72">
        <v>209490</v>
      </c>
      <c r="T72">
        <v>324538</v>
      </c>
      <c r="U72">
        <v>171438</v>
      </c>
      <c r="V72">
        <v>116955</v>
      </c>
      <c r="W72">
        <v>40369</v>
      </c>
      <c r="X72">
        <v>4740</v>
      </c>
      <c r="Y72">
        <v>5621</v>
      </c>
      <c r="Z72">
        <v>-3290</v>
      </c>
      <c r="AA72">
        <v>-2588</v>
      </c>
      <c r="AB72">
        <v>-5838</v>
      </c>
      <c r="AC72">
        <v>-2340</v>
      </c>
      <c r="AD72">
        <v>-8461</v>
      </c>
      <c r="AE72">
        <v>-1343</v>
      </c>
    </row>
    <row r="73" spans="1:31" x14ac:dyDescent="0.25">
      <c r="A73" s="2">
        <v>0.60624999999999996</v>
      </c>
      <c r="B73">
        <v>5119</v>
      </c>
      <c r="C73">
        <v>22082</v>
      </c>
      <c r="D73">
        <v>34072</v>
      </c>
      <c r="E73">
        <v>63295</v>
      </c>
      <c r="F73">
        <v>71423</v>
      </c>
      <c r="G73">
        <v>82948</v>
      </c>
      <c r="H73">
        <v>53827</v>
      </c>
      <c r="I73">
        <v>51749</v>
      </c>
      <c r="J73">
        <v>47029</v>
      </c>
      <c r="K73">
        <v>42862</v>
      </c>
      <c r="L73">
        <v>3957</v>
      </c>
      <c r="M73">
        <v>26339</v>
      </c>
      <c r="N73">
        <v>508</v>
      </c>
      <c r="O73">
        <v>4473</v>
      </c>
      <c r="P73">
        <v>-3400</v>
      </c>
      <c r="Q73">
        <v>59254</v>
      </c>
      <c r="R73">
        <v>164052</v>
      </c>
      <c r="S73">
        <v>204609</v>
      </c>
      <c r="T73">
        <v>315175</v>
      </c>
      <c r="U73">
        <v>174181</v>
      </c>
      <c r="V73">
        <v>114074</v>
      </c>
      <c r="W73">
        <v>44949</v>
      </c>
      <c r="X73">
        <v>5553</v>
      </c>
      <c r="Y73">
        <v>5942</v>
      </c>
      <c r="Z73">
        <v>-1218</v>
      </c>
      <c r="AA73">
        <v>-2440</v>
      </c>
      <c r="AB73">
        <v>-5713</v>
      </c>
      <c r="AC73">
        <v>-2318</v>
      </c>
      <c r="AD73">
        <v>-8450</v>
      </c>
      <c r="AE73">
        <v>-1341</v>
      </c>
    </row>
    <row r="74" spans="1:31" x14ac:dyDescent="0.25">
      <c r="A74" s="2">
        <v>0.60833333333333328</v>
      </c>
      <c r="B74">
        <v>5046</v>
      </c>
      <c r="C74">
        <v>21573</v>
      </c>
      <c r="D74">
        <v>33511</v>
      </c>
      <c r="E74">
        <v>61428</v>
      </c>
      <c r="F74">
        <v>69080</v>
      </c>
      <c r="G74">
        <v>78690</v>
      </c>
      <c r="H74">
        <v>54940</v>
      </c>
      <c r="I74">
        <v>55724</v>
      </c>
      <c r="J74">
        <v>47372</v>
      </c>
      <c r="K74">
        <v>44500</v>
      </c>
      <c r="L74">
        <v>3642</v>
      </c>
      <c r="M74">
        <v>26773</v>
      </c>
      <c r="N74">
        <v>-56</v>
      </c>
      <c r="O74">
        <v>9017</v>
      </c>
      <c r="P74">
        <v>-4116</v>
      </c>
      <c r="Q74">
        <v>62139</v>
      </c>
      <c r="R74">
        <v>162525</v>
      </c>
      <c r="S74">
        <v>203708</v>
      </c>
      <c r="T74">
        <v>316176</v>
      </c>
      <c r="U74">
        <v>176036</v>
      </c>
      <c r="V74">
        <v>115380</v>
      </c>
      <c r="W74">
        <v>50267</v>
      </c>
      <c r="X74">
        <v>7217</v>
      </c>
      <c r="Y74">
        <v>6309</v>
      </c>
      <c r="Z74">
        <v>-987</v>
      </c>
      <c r="AA74">
        <v>-2337</v>
      </c>
      <c r="AB74">
        <v>-5187</v>
      </c>
      <c r="AC74">
        <v>-2518</v>
      </c>
      <c r="AD74">
        <v>-8843</v>
      </c>
      <c r="AE74">
        <v>-1330</v>
      </c>
    </row>
    <row r="75" spans="1:31" x14ac:dyDescent="0.25">
      <c r="A75" s="2">
        <v>0.61111111111111116</v>
      </c>
      <c r="B75">
        <v>5094</v>
      </c>
      <c r="C75">
        <v>21600</v>
      </c>
      <c r="D75">
        <v>33113</v>
      </c>
      <c r="E75">
        <v>61531</v>
      </c>
      <c r="F75">
        <v>68718</v>
      </c>
      <c r="G75">
        <v>77103</v>
      </c>
      <c r="H75">
        <v>56324</v>
      </c>
      <c r="I75">
        <v>56935</v>
      </c>
      <c r="J75">
        <v>48791</v>
      </c>
      <c r="K75">
        <v>46889</v>
      </c>
      <c r="L75">
        <v>5435</v>
      </c>
      <c r="M75">
        <v>35984</v>
      </c>
      <c r="N75">
        <v>2408</v>
      </c>
      <c r="O75">
        <v>11100</v>
      </c>
      <c r="P75">
        <v>-3922</v>
      </c>
      <c r="Q75">
        <v>61182</v>
      </c>
      <c r="R75">
        <v>161925</v>
      </c>
      <c r="S75">
        <v>201341</v>
      </c>
      <c r="T75">
        <v>315516</v>
      </c>
      <c r="U75">
        <v>178106</v>
      </c>
      <c r="V75">
        <v>115739</v>
      </c>
      <c r="W75">
        <v>50464</v>
      </c>
      <c r="X75">
        <v>10265</v>
      </c>
      <c r="Y75">
        <v>6716</v>
      </c>
      <c r="Z75">
        <v>-1174</v>
      </c>
      <c r="AA75">
        <v>-2219</v>
      </c>
      <c r="AB75">
        <v>-5230</v>
      </c>
      <c r="AC75">
        <v>-2547</v>
      </c>
      <c r="AD75">
        <v>-8854</v>
      </c>
      <c r="AE75">
        <v>-1339</v>
      </c>
    </row>
    <row r="76" spans="1:31" x14ac:dyDescent="0.25">
      <c r="A76" s="2">
        <v>0.61319444444444449</v>
      </c>
      <c r="B76">
        <v>5037</v>
      </c>
      <c r="C76">
        <v>21434</v>
      </c>
      <c r="D76">
        <v>32922</v>
      </c>
      <c r="E76">
        <v>61063</v>
      </c>
      <c r="F76">
        <v>65508</v>
      </c>
      <c r="G76">
        <v>76980</v>
      </c>
      <c r="H76">
        <v>55718</v>
      </c>
      <c r="I76">
        <v>56679</v>
      </c>
      <c r="J76">
        <v>49268</v>
      </c>
      <c r="K76">
        <v>49343</v>
      </c>
      <c r="L76">
        <v>5181</v>
      </c>
      <c r="M76">
        <v>45057</v>
      </c>
      <c r="N76">
        <v>3240</v>
      </c>
      <c r="O76">
        <v>11539</v>
      </c>
      <c r="P76">
        <v>-4287</v>
      </c>
      <c r="Q76">
        <v>60794</v>
      </c>
      <c r="R76">
        <v>161646</v>
      </c>
      <c r="S76">
        <v>200495</v>
      </c>
      <c r="T76">
        <v>313975</v>
      </c>
      <c r="U76">
        <v>178929</v>
      </c>
      <c r="V76">
        <v>118058</v>
      </c>
      <c r="W76">
        <v>53426</v>
      </c>
      <c r="X76">
        <v>11787</v>
      </c>
      <c r="Y76">
        <v>6445</v>
      </c>
      <c r="Z76">
        <v>-1067</v>
      </c>
      <c r="AA76">
        <v>-2249</v>
      </c>
      <c r="AB76">
        <v>-5521</v>
      </c>
      <c r="AC76">
        <v>-2557</v>
      </c>
      <c r="AD76">
        <v>-8942</v>
      </c>
      <c r="AE76">
        <v>-1344</v>
      </c>
    </row>
    <row r="77" spans="1:31" x14ac:dyDescent="0.25">
      <c r="A77" s="2">
        <v>0.61527777777777781</v>
      </c>
      <c r="B77">
        <v>4870</v>
      </c>
      <c r="C77">
        <v>21199</v>
      </c>
      <c r="D77">
        <v>32182</v>
      </c>
      <c r="E77">
        <v>59413</v>
      </c>
      <c r="F77">
        <v>60607</v>
      </c>
      <c r="G77">
        <v>73097</v>
      </c>
      <c r="H77">
        <v>56125</v>
      </c>
      <c r="I77">
        <v>60137</v>
      </c>
      <c r="J77">
        <v>50223</v>
      </c>
      <c r="K77">
        <v>53688</v>
      </c>
      <c r="L77">
        <v>7215</v>
      </c>
      <c r="M77">
        <v>51623</v>
      </c>
      <c r="N77">
        <v>8696</v>
      </c>
      <c r="O77">
        <v>15408</v>
      </c>
      <c r="P77">
        <v>-3879</v>
      </c>
      <c r="Q77">
        <v>60729</v>
      </c>
      <c r="R77">
        <v>158753</v>
      </c>
      <c r="S77">
        <v>195418</v>
      </c>
      <c r="T77">
        <v>309269</v>
      </c>
      <c r="U77">
        <v>178765</v>
      </c>
      <c r="V77">
        <v>118254</v>
      </c>
      <c r="W77">
        <v>56301</v>
      </c>
      <c r="X77">
        <v>11772</v>
      </c>
      <c r="Y77">
        <v>6373</v>
      </c>
      <c r="Z77">
        <v>-649</v>
      </c>
      <c r="AA77">
        <v>-2322</v>
      </c>
      <c r="AB77">
        <v>-5717</v>
      </c>
      <c r="AC77">
        <v>-2605</v>
      </c>
      <c r="AD77">
        <v>-8971</v>
      </c>
      <c r="AE77">
        <v>-1367</v>
      </c>
    </row>
    <row r="78" spans="1:31" x14ac:dyDescent="0.25">
      <c r="A78" s="2">
        <v>0.61736111111111114</v>
      </c>
      <c r="B78">
        <v>4800</v>
      </c>
      <c r="C78">
        <v>21261</v>
      </c>
      <c r="D78">
        <v>31594</v>
      </c>
      <c r="E78">
        <v>58805</v>
      </c>
      <c r="F78">
        <v>60548</v>
      </c>
      <c r="G78">
        <v>69303</v>
      </c>
      <c r="H78">
        <v>54701</v>
      </c>
      <c r="I78">
        <v>60036</v>
      </c>
      <c r="J78">
        <v>51583</v>
      </c>
      <c r="K78">
        <v>53083</v>
      </c>
      <c r="L78">
        <v>8761</v>
      </c>
      <c r="M78">
        <v>52556</v>
      </c>
      <c r="N78">
        <v>9523</v>
      </c>
      <c r="O78">
        <v>16051</v>
      </c>
      <c r="P78">
        <v>-4557</v>
      </c>
      <c r="Q78">
        <v>60432</v>
      </c>
      <c r="R78">
        <v>157956</v>
      </c>
      <c r="S78">
        <v>194088</v>
      </c>
      <c r="T78">
        <v>305438</v>
      </c>
      <c r="U78">
        <v>174077</v>
      </c>
      <c r="V78">
        <v>113263</v>
      </c>
      <c r="W78">
        <v>52153</v>
      </c>
      <c r="X78">
        <v>11755</v>
      </c>
      <c r="Y78">
        <v>6013</v>
      </c>
      <c r="Z78">
        <v>-454</v>
      </c>
      <c r="AA78">
        <v>-2463</v>
      </c>
      <c r="AB78">
        <v>-6184</v>
      </c>
      <c r="AC78">
        <v>-2674</v>
      </c>
      <c r="AD78">
        <v>-9166</v>
      </c>
      <c r="AE78">
        <v>-1397</v>
      </c>
    </row>
    <row r="79" spans="1:31" x14ac:dyDescent="0.25">
      <c r="A79" s="2">
        <v>0.62013888888888891</v>
      </c>
      <c r="B79">
        <v>4737</v>
      </c>
      <c r="C79">
        <v>21119</v>
      </c>
      <c r="D79">
        <v>31371</v>
      </c>
      <c r="E79">
        <v>58421</v>
      </c>
      <c r="F79">
        <v>59371</v>
      </c>
      <c r="G79">
        <v>68821</v>
      </c>
      <c r="H79">
        <v>54246</v>
      </c>
      <c r="I79">
        <v>56248</v>
      </c>
      <c r="J79">
        <v>50311</v>
      </c>
      <c r="K79">
        <v>48894</v>
      </c>
      <c r="L79">
        <v>9124</v>
      </c>
      <c r="M79">
        <v>49406</v>
      </c>
      <c r="N79">
        <v>10920</v>
      </c>
      <c r="O79">
        <v>17077</v>
      </c>
      <c r="P79">
        <v>-3951</v>
      </c>
      <c r="Q79">
        <v>59723</v>
      </c>
      <c r="R79">
        <v>153439</v>
      </c>
      <c r="S79">
        <v>189086</v>
      </c>
      <c r="T79">
        <v>295793</v>
      </c>
      <c r="U79">
        <v>159711</v>
      </c>
      <c r="V79">
        <v>100641</v>
      </c>
      <c r="W79">
        <v>49457</v>
      </c>
      <c r="X79">
        <v>9238</v>
      </c>
      <c r="Y79">
        <v>5838</v>
      </c>
      <c r="Z79">
        <v>-1336</v>
      </c>
      <c r="AA79">
        <v>-2512</v>
      </c>
      <c r="AB79">
        <v>-6751</v>
      </c>
      <c r="AC79">
        <v>-2775</v>
      </c>
      <c r="AD79">
        <v>-9263</v>
      </c>
      <c r="AE79">
        <v>-1416</v>
      </c>
    </row>
    <row r="80" spans="1:31" x14ac:dyDescent="0.25">
      <c r="A80" s="2">
        <v>0.62222222222222223</v>
      </c>
      <c r="B80">
        <v>4758</v>
      </c>
      <c r="C80">
        <v>21001</v>
      </c>
      <c r="D80">
        <v>30856</v>
      </c>
      <c r="E80">
        <v>57826</v>
      </c>
      <c r="F80">
        <v>58697</v>
      </c>
      <c r="G80">
        <v>67547</v>
      </c>
      <c r="H80">
        <v>53020</v>
      </c>
      <c r="I80">
        <v>53067</v>
      </c>
      <c r="J80">
        <v>47938</v>
      </c>
      <c r="K80">
        <v>48151</v>
      </c>
      <c r="L80">
        <v>8958</v>
      </c>
      <c r="M80">
        <v>45009</v>
      </c>
      <c r="N80">
        <v>10753</v>
      </c>
      <c r="O80">
        <v>18388</v>
      </c>
      <c r="P80">
        <v>-3796</v>
      </c>
      <c r="Q80">
        <v>59860</v>
      </c>
      <c r="R80">
        <v>152211</v>
      </c>
      <c r="S80">
        <v>188189</v>
      </c>
      <c r="T80">
        <v>292661</v>
      </c>
      <c r="U80">
        <v>154897</v>
      </c>
      <c r="V80">
        <v>95652</v>
      </c>
      <c r="W80">
        <v>48555</v>
      </c>
      <c r="X80">
        <v>8150</v>
      </c>
      <c r="Y80">
        <v>5689</v>
      </c>
      <c r="Z80">
        <v>-1305</v>
      </c>
      <c r="AA80">
        <v>-2520</v>
      </c>
      <c r="AB80">
        <v>-7275</v>
      </c>
      <c r="AC80">
        <v>-2819</v>
      </c>
      <c r="AD80">
        <v>-9429</v>
      </c>
      <c r="AE80">
        <v>-1463</v>
      </c>
    </row>
    <row r="81" spans="1:31" x14ac:dyDescent="0.25">
      <c r="A81" s="2">
        <v>0.62430555555555556</v>
      </c>
      <c r="B81">
        <v>4721</v>
      </c>
      <c r="C81">
        <v>20968</v>
      </c>
      <c r="D81">
        <v>30266</v>
      </c>
      <c r="E81">
        <v>57051</v>
      </c>
      <c r="F81">
        <v>56428</v>
      </c>
      <c r="G81">
        <v>66316</v>
      </c>
      <c r="H81">
        <v>53305</v>
      </c>
      <c r="I81">
        <v>47183</v>
      </c>
      <c r="J81">
        <v>46670</v>
      </c>
      <c r="K81">
        <v>45265</v>
      </c>
      <c r="L81">
        <v>8591</v>
      </c>
      <c r="M81">
        <v>43640</v>
      </c>
      <c r="N81">
        <v>10244</v>
      </c>
      <c r="O81">
        <v>17878</v>
      </c>
      <c r="P81">
        <v>-4504</v>
      </c>
      <c r="Q81">
        <v>59681</v>
      </c>
      <c r="R81">
        <v>146092</v>
      </c>
      <c r="S81">
        <v>186334</v>
      </c>
      <c r="T81">
        <v>289250</v>
      </c>
      <c r="U81">
        <v>149659</v>
      </c>
      <c r="V81">
        <v>92540</v>
      </c>
      <c r="W81">
        <v>47033</v>
      </c>
      <c r="X81">
        <v>7279</v>
      </c>
      <c r="Y81">
        <v>5282</v>
      </c>
      <c r="Z81">
        <v>-1328</v>
      </c>
      <c r="AA81">
        <v>-2579</v>
      </c>
      <c r="AB81">
        <v>-7452</v>
      </c>
      <c r="AC81">
        <v>-4107</v>
      </c>
      <c r="AD81">
        <v>-9465</v>
      </c>
      <c r="AE81">
        <v>-1496</v>
      </c>
    </row>
    <row r="82" spans="1:31" x14ac:dyDescent="0.25">
      <c r="A82" s="2">
        <v>0.62638888888888888</v>
      </c>
      <c r="B82">
        <v>4665</v>
      </c>
      <c r="C82">
        <v>20996</v>
      </c>
      <c r="D82">
        <v>29833</v>
      </c>
      <c r="E82">
        <v>54752</v>
      </c>
      <c r="F82">
        <v>54566</v>
      </c>
      <c r="G82">
        <v>66816</v>
      </c>
      <c r="H82">
        <v>52093</v>
      </c>
      <c r="I82">
        <v>41024</v>
      </c>
      <c r="J82">
        <v>45244</v>
      </c>
      <c r="K82">
        <v>43454</v>
      </c>
      <c r="L82">
        <v>9426</v>
      </c>
      <c r="M82">
        <v>41886</v>
      </c>
      <c r="N82">
        <v>9814</v>
      </c>
      <c r="O82">
        <v>17883</v>
      </c>
      <c r="P82">
        <v>-2913</v>
      </c>
      <c r="Q82">
        <v>59806</v>
      </c>
      <c r="R82">
        <v>143690</v>
      </c>
      <c r="S82">
        <v>183843</v>
      </c>
      <c r="T82">
        <v>266119</v>
      </c>
      <c r="U82">
        <v>146988</v>
      </c>
      <c r="V82">
        <v>94594</v>
      </c>
      <c r="W82">
        <v>48450</v>
      </c>
      <c r="X82">
        <v>6746</v>
      </c>
      <c r="Y82">
        <v>4387</v>
      </c>
      <c r="Z82">
        <v>-2061</v>
      </c>
      <c r="AA82">
        <v>-2684</v>
      </c>
      <c r="AB82">
        <v>-7666</v>
      </c>
      <c r="AC82">
        <v>-5540</v>
      </c>
      <c r="AD82">
        <v>-9355</v>
      </c>
      <c r="AE82">
        <v>-1516</v>
      </c>
    </row>
    <row r="83" spans="1:31" x14ac:dyDescent="0.25">
      <c r="A83" s="2">
        <v>0.62847222222222221</v>
      </c>
      <c r="B83">
        <v>4537</v>
      </c>
      <c r="C83">
        <v>20807</v>
      </c>
      <c r="D83">
        <v>28908</v>
      </c>
      <c r="E83">
        <v>53385</v>
      </c>
      <c r="F83">
        <v>51790</v>
      </c>
      <c r="G83">
        <v>67352</v>
      </c>
      <c r="H83">
        <v>49716</v>
      </c>
      <c r="I83">
        <v>31163</v>
      </c>
      <c r="J83">
        <v>43867</v>
      </c>
      <c r="K83">
        <v>40947</v>
      </c>
      <c r="L83">
        <v>8187</v>
      </c>
      <c r="M83">
        <v>43668</v>
      </c>
      <c r="N83">
        <v>5682</v>
      </c>
      <c r="O83">
        <v>17269</v>
      </c>
      <c r="P83">
        <v>-3600</v>
      </c>
      <c r="Q83">
        <v>59889</v>
      </c>
      <c r="R83">
        <v>141998</v>
      </c>
      <c r="S83">
        <v>179004</v>
      </c>
      <c r="T83">
        <v>256134</v>
      </c>
      <c r="U83">
        <v>142565</v>
      </c>
      <c r="V83">
        <v>92805</v>
      </c>
      <c r="W83">
        <v>44650</v>
      </c>
      <c r="X83">
        <v>1684</v>
      </c>
      <c r="Y83">
        <v>4124</v>
      </c>
      <c r="Z83">
        <v>-4895</v>
      </c>
      <c r="AA83">
        <v>-3119</v>
      </c>
      <c r="AB83">
        <v>-6239</v>
      </c>
      <c r="AC83">
        <v>-5650</v>
      </c>
      <c r="AD83">
        <v>-9390</v>
      </c>
      <c r="AE83">
        <v>-1524</v>
      </c>
    </row>
    <row r="84" spans="1:31" x14ac:dyDescent="0.25">
      <c r="A84" s="2">
        <v>0.63124999999999998</v>
      </c>
      <c r="B84">
        <v>4609</v>
      </c>
      <c r="C84">
        <v>20428</v>
      </c>
      <c r="D84">
        <v>28552</v>
      </c>
      <c r="E84">
        <v>52508</v>
      </c>
      <c r="F84">
        <v>51472</v>
      </c>
      <c r="G84">
        <v>64583</v>
      </c>
      <c r="H84">
        <v>48866</v>
      </c>
      <c r="I84">
        <v>27504</v>
      </c>
      <c r="J84">
        <v>40253</v>
      </c>
      <c r="K84">
        <v>41288</v>
      </c>
      <c r="L84">
        <v>6465</v>
      </c>
      <c r="M84">
        <v>43020</v>
      </c>
      <c r="N84">
        <v>5371</v>
      </c>
      <c r="O84">
        <v>16128</v>
      </c>
      <c r="P84">
        <v>-4794</v>
      </c>
      <c r="Q84">
        <v>52960</v>
      </c>
      <c r="R84">
        <v>138567</v>
      </c>
      <c r="S84">
        <v>175826</v>
      </c>
      <c r="T84">
        <v>247853</v>
      </c>
      <c r="U84">
        <v>134806</v>
      </c>
      <c r="V84">
        <v>83929</v>
      </c>
      <c r="W84">
        <v>37308</v>
      </c>
      <c r="X84">
        <v>-742</v>
      </c>
      <c r="Y84">
        <v>3394</v>
      </c>
      <c r="Z84">
        <v>-7978</v>
      </c>
      <c r="AA84">
        <v>-3251</v>
      </c>
      <c r="AB84">
        <v>-7201</v>
      </c>
      <c r="AC84">
        <v>-5704</v>
      </c>
      <c r="AD84">
        <v>-9469</v>
      </c>
      <c r="AE84">
        <v>-1533</v>
      </c>
    </row>
    <row r="85" spans="1:31" x14ac:dyDescent="0.25">
      <c r="A85" s="2">
        <v>0.6333333333333333</v>
      </c>
      <c r="B85">
        <v>4600</v>
      </c>
      <c r="C85">
        <v>19699</v>
      </c>
      <c r="D85">
        <v>27603</v>
      </c>
      <c r="E85">
        <v>50752</v>
      </c>
      <c r="F85">
        <v>46701</v>
      </c>
      <c r="G85">
        <v>64738</v>
      </c>
      <c r="H85">
        <v>49286</v>
      </c>
      <c r="I85">
        <v>29248</v>
      </c>
      <c r="J85">
        <v>35502</v>
      </c>
      <c r="K85">
        <v>39936</v>
      </c>
      <c r="L85">
        <v>6692</v>
      </c>
      <c r="M85">
        <v>43468</v>
      </c>
      <c r="N85">
        <v>2702</v>
      </c>
      <c r="O85">
        <v>19599</v>
      </c>
      <c r="P85">
        <v>-4098</v>
      </c>
      <c r="Q85">
        <v>48649</v>
      </c>
      <c r="R85">
        <v>132904</v>
      </c>
      <c r="S85">
        <v>166475</v>
      </c>
      <c r="T85">
        <v>236647</v>
      </c>
      <c r="U85">
        <v>125126</v>
      </c>
      <c r="V85">
        <v>78988</v>
      </c>
      <c r="W85">
        <v>33400</v>
      </c>
      <c r="X85">
        <v>-6017</v>
      </c>
      <c r="Y85">
        <v>2923</v>
      </c>
      <c r="Z85">
        <v>-8371</v>
      </c>
      <c r="AA85">
        <v>-3368</v>
      </c>
      <c r="AB85">
        <v>-6973</v>
      </c>
      <c r="AC85">
        <v>-5887</v>
      </c>
      <c r="AD85">
        <v>-9455</v>
      </c>
      <c r="AE85">
        <v>-1513</v>
      </c>
    </row>
    <row r="86" spans="1:31" x14ac:dyDescent="0.25">
      <c r="A86" s="2">
        <v>0.63541666666666663</v>
      </c>
      <c r="B86">
        <v>4522</v>
      </c>
      <c r="C86">
        <v>18323</v>
      </c>
      <c r="D86">
        <v>26742</v>
      </c>
      <c r="E86">
        <v>47341</v>
      </c>
      <c r="F86">
        <v>41654</v>
      </c>
      <c r="G86">
        <v>64092</v>
      </c>
      <c r="H86">
        <v>44901</v>
      </c>
      <c r="I86">
        <v>29477</v>
      </c>
      <c r="J86">
        <v>32729</v>
      </c>
      <c r="K86">
        <v>36703</v>
      </c>
      <c r="L86">
        <v>8174</v>
      </c>
      <c r="M86">
        <v>42504</v>
      </c>
      <c r="N86">
        <v>3050</v>
      </c>
      <c r="O86">
        <v>23751</v>
      </c>
      <c r="P86">
        <v>-4861</v>
      </c>
      <c r="Q86">
        <v>48518</v>
      </c>
      <c r="R86">
        <v>129150</v>
      </c>
      <c r="S86">
        <v>160514</v>
      </c>
      <c r="T86">
        <v>223400</v>
      </c>
      <c r="U86">
        <v>117602</v>
      </c>
      <c r="V86">
        <v>78581</v>
      </c>
      <c r="W86">
        <v>32301</v>
      </c>
      <c r="X86">
        <v>-8760</v>
      </c>
      <c r="Y86">
        <v>2502</v>
      </c>
      <c r="Z86">
        <v>-7792</v>
      </c>
      <c r="AA86">
        <v>-3317</v>
      </c>
      <c r="AB86">
        <v>-7176</v>
      </c>
      <c r="AC86">
        <v>-6246</v>
      </c>
      <c r="AD86">
        <v>-9343</v>
      </c>
      <c r="AE86">
        <v>-1496</v>
      </c>
    </row>
    <row r="87" spans="1:31" x14ac:dyDescent="0.25">
      <c r="A87" s="2">
        <v>0.63749999999999996</v>
      </c>
      <c r="B87">
        <v>4428</v>
      </c>
      <c r="C87">
        <v>17697</v>
      </c>
      <c r="D87">
        <v>24711</v>
      </c>
      <c r="E87">
        <v>45389</v>
      </c>
      <c r="F87">
        <v>38329</v>
      </c>
      <c r="G87">
        <v>65100</v>
      </c>
      <c r="H87">
        <v>41793</v>
      </c>
      <c r="I87">
        <v>29060</v>
      </c>
      <c r="J87">
        <v>33311</v>
      </c>
      <c r="K87">
        <v>32424</v>
      </c>
      <c r="L87">
        <v>8842</v>
      </c>
      <c r="M87">
        <v>40706</v>
      </c>
      <c r="N87">
        <v>4192</v>
      </c>
      <c r="O87">
        <v>23400</v>
      </c>
      <c r="P87">
        <v>-5151</v>
      </c>
      <c r="Q87">
        <v>51966</v>
      </c>
      <c r="R87">
        <v>129433</v>
      </c>
      <c r="S87">
        <v>157144</v>
      </c>
      <c r="T87">
        <v>215006</v>
      </c>
      <c r="U87">
        <v>107539</v>
      </c>
      <c r="V87">
        <v>81627</v>
      </c>
      <c r="W87">
        <v>32777</v>
      </c>
      <c r="X87">
        <v>-7193</v>
      </c>
      <c r="Y87">
        <v>2047</v>
      </c>
      <c r="Z87">
        <v>-7457</v>
      </c>
      <c r="AA87">
        <v>-3543</v>
      </c>
      <c r="AB87">
        <v>-7032</v>
      </c>
      <c r="AC87">
        <v>-6341</v>
      </c>
      <c r="AD87">
        <v>-9280</v>
      </c>
      <c r="AE87">
        <v>-1504</v>
      </c>
    </row>
    <row r="88" spans="1:31" x14ac:dyDescent="0.25">
      <c r="A88" s="2">
        <v>0.64027777777777772</v>
      </c>
      <c r="B88">
        <v>4348</v>
      </c>
      <c r="C88">
        <v>17585</v>
      </c>
      <c r="D88">
        <v>24209</v>
      </c>
      <c r="E88">
        <v>44075</v>
      </c>
      <c r="F88">
        <v>36333</v>
      </c>
      <c r="G88">
        <v>62933</v>
      </c>
      <c r="H88">
        <v>40517</v>
      </c>
      <c r="I88">
        <v>28680</v>
      </c>
      <c r="J88">
        <v>30287</v>
      </c>
      <c r="K88">
        <v>33252</v>
      </c>
      <c r="L88">
        <v>10156</v>
      </c>
      <c r="M88">
        <v>40635</v>
      </c>
      <c r="N88">
        <v>4704</v>
      </c>
      <c r="O88">
        <v>26536</v>
      </c>
      <c r="P88">
        <v>-4759</v>
      </c>
      <c r="Q88">
        <v>50667</v>
      </c>
      <c r="R88">
        <v>123316</v>
      </c>
      <c r="S88">
        <v>152788</v>
      </c>
      <c r="T88">
        <v>207494</v>
      </c>
      <c r="U88">
        <v>102157</v>
      </c>
      <c r="V88">
        <v>79309</v>
      </c>
      <c r="W88">
        <v>32112</v>
      </c>
      <c r="X88">
        <v>-8721</v>
      </c>
      <c r="Y88">
        <v>818</v>
      </c>
      <c r="Z88">
        <v>-7770</v>
      </c>
      <c r="AA88">
        <v>-3610</v>
      </c>
      <c r="AB88">
        <v>-7235</v>
      </c>
      <c r="AC88">
        <v>-6434</v>
      </c>
      <c r="AD88">
        <v>-9345</v>
      </c>
      <c r="AE88">
        <v>-1469</v>
      </c>
    </row>
    <row r="89" spans="1:31" x14ac:dyDescent="0.25">
      <c r="A89" s="2">
        <v>0.64236111111111116</v>
      </c>
      <c r="B89">
        <v>3921</v>
      </c>
      <c r="C89">
        <v>17024</v>
      </c>
      <c r="D89">
        <v>23197</v>
      </c>
      <c r="E89">
        <v>41751</v>
      </c>
      <c r="F89">
        <v>33697</v>
      </c>
      <c r="G89">
        <v>55478</v>
      </c>
      <c r="H89">
        <v>30253</v>
      </c>
      <c r="I89">
        <v>15289</v>
      </c>
      <c r="J89">
        <v>27506</v>
      </c>
      <c r="K89">
        <v>28195</v>
      </c>
      <c r="L89">
        <v>6690</v>
      </c>
      <c r="M89">
        <v>36646</v>
      </c>
      <c r="N89">
        <v>1551</v>
      </c>
      <c r="O89">
        <v>27677</v>
      </c>
      <c r="P89">
        <v>-6437</v>
      </c>
      <c r="Q89">
        <v>45304</v>
      </c>
      <c r="R89">
        <v>119091</v>
      </c>
      <c r="S89">
        <v>145669</v>
      </c>
      <c r="T89">
        <v>198501</v>
      </c>
      <c r="U89">
        <v>96190</v>
      </c>
      <c r="V89">
        <v>72000</v>
      </c>
      <c r="W89">
        <v>30679</v>
      </c>
      <c r="X89">
        <v>-10013</v>
      </c>
      <c r="Y89">
        <v>-1265</v>
      </c>
      <c r="Z89">
        <v>-8499</v>
      </c>
      <c r="AA89">
        <v>-3604</v>
      </c>
      <c r="AB89">
        <v>-7637</v>
      </c>
      <c r="AC89">
        <v>-6657</v>
      </c>
      <c r="AD89">
        <v>-9712</v>
      </c>
      <c r="AE89">
        <v>-1499</v>
      </c>
    </row>
    <row r="90" spans="1:31" x14ac:dyDescent="0.25">
      <c r="A90" s="2">
        <v>0.64444444444444449</v>
      </c>
      <c r="B90">
        <v>3877</v>
      </c>
      <c r="C90">
        <v>16735</v>
      </c>
      <c r="D90">
        <v>22844</v>
      </c>
      <c r="E90">
        <v>40437</v>
      </c>
      <c r="F90">
        <v>32243</v>
      </c>
      <c r="G90">
        <v>49070</v>
      </c>
      <c r="H90">
        <v>29234</v>
      </c>
      <c r="I90">
        <v>9663</v>
      </c>
      <c r="J90">
        <v>23344</v>
      </c>
      <c r="K90">
        <v>25712</v>
      </c>
      <c r="L90">
        <v>6599</v>
      </c>
      <c r="M90">
        <v>36616</v>
      </c>
      <c r="N90">
        <v>1467</v>
      </c>
      <c r="O90">
        <v>25698</v>
      </c>
      <c r="P90">
        <v>-6323</v>
      </c>
      <c r="Q90">
        <v>47200</v>
      </c>
      <c r="R90">
        <v>105341</v>
      </c>
      <c r="S90">
        <v>138852</v>
      </c>
      <c r="T90">
        <v>181056</v>
      </c>
      <c r="U90">
        <v>83484</v>
      </c>
      <c r="V90">
        <v>60829</v>
      </c>
      <c r="W90">
        <v>27392</v>
      </c>
      <c r="X90">
        <v>-13087</v>
      </c>
      <c r="Y90">
        <v>-3081</v>
      </c>
      <c r="Z90">
        <v>-9024</v>
      </c>
      <c r="AA90">
        <v>-3721</v>
      </c>
      <c r="AB90">
        <v>-7978</v>
      </c>
      <c r="AC90">
        <v>-6739</v>
      </c>
      <c r="AD90">
        <v>-9772</v>
      </c>
      <c r="AE90">
        <v>-1487</v>
      </c>
    </row>
    <row r="91" spans="1:31" x14ac:dyDescent="0.25">
      <c r="A91" s="2">
        <v>0.64652777777777781</v>
      </c>
      <c r="B91">
        <v>3756</v>
      </c>
      <c r="C91">
        <v>16298</v>
      </c>
      <c r="D91">
        <v>22054</v>
      </c>
      <c r="E91">
        <v>36672</v>
      </c>
      <c r="F91">
        <v>30010</v>
      </c>
      <c r="G91">
        <v>41675</v>
      </c>
      <c r="H91">
        <v>18259</v>
      </c>
      <c r="I91">
        <v>-3329</v>
      </c>
      <c r="J91">
        <v>15709</v>
      </c>
      <c r="K91">
        <v>18458</v>
      </c>
      <c r="L91">
        <v>3722</v>
      </c>
      <c r="M91">
        <v>33510</v>
      </c>
      <c r="N91">
        <v>-137</v>
      </c>
      <c r="O91">
        <v>28410</v>
      </c>
      <c r="P91">
        <v>-7960</v>
      </c>
      <c r="Q91">
        <v>45835</v>
      </c>
      <c r="R91">
        <v>96103</v>
      </c>
      <c r="S91">
        <v>126200</v>
      </c>
      <c r="T91">
        <v>166202</v>
      </c>
      <c r="U91">
        <v>71685</v>
      </c>
      <c r="V91">
        <v>45136</v>
      </c>
      <c r="W91">
        <v>17639</v>
      </c>
      <c r="X91">
        <v>-18022</v>
      </c>
      <c r="Y91">
        <v>-4272</v>
      </c>
      <c r="Z91">
        <v>-9637</v>
      </c>
      <c r="AA91">
        <v>-3980</v>
      </c>
      <c r="AB91">
        <v>-8731</v>
      </c>
      <c r="AC91">
        <v>-6894</v>
      </c>
      <c r="AD91">
        <v>-9850</v>
      </c>
      <c r="AE91">
        <v>-1489</v>
      </c>
    </row>
    <row r="92" spans="1:31" x14ac:dyDescent="0.25">
      <c r="A92" s="2">
        <v>0.64861111111111114</v>
      </c>
      <c r="B92">
        <v>3697</v>
      </c>
      <c r="C92">
        <v>15978</v>
      </c>
      <c r="D92">
        <v>21479</v>
      </c>
      <c r="E92">
        <v>35114</v>
      </c>
      <c r="F92">
        <v>28674</v>
      </c>
      <c r="G92">
        <v>37705</v>
      </c>
      <c r="H92">
        <v>11950</v>
      </c>
      <c r="I92">
        <v>-11253</v>
      </c>
      <c r="J92">
        <v>13162</v>
      </c>
      <c r="K92">
        <v>14785</v>
      </c>
      <c r="L92">
        <v>3333</v>
      </c>
      <c r="M92">
        <v>33797</v>
      </c>
      <c r="N92">
        <v>420</v>
      </c>
      <c r="O92">
        <v>27438</v>
      </c>
      <c r="P92">
        <v>-9436</v>
      </c>
      <c r="Q92">
        <v>44273</v>
      </c>
      <c r="R92">
        <v>89154</v>
      </c>
      <c r="S92">
        <v>119848</v>
      </c>
      <c r="T92">
        <v>154323</v>
      </c>
      <c r="U92">
        <v>63687</v>
      </c>
      <c r="V92">
        <v>39792</v>
      </c>
      <c r="W92">
        <v>16002</v>
      </c>
      <c r="X92">
        <v>-22996</v>
      </c>
      <c r="Y92">
        <v>-5014</v>
      </c>
      <c r="Z92">
        <v>-10315</v>
      </c>
      <c r="AA92">
        <v>-4094</v>
      </c>
      <c r="AB92">
        <v>-9084</v>
      </c>
      <c r="AC92">
        <v>-7027</v>
      </c>
      <c r="AD92">
        <v>-9900</v>
      </c>
      <c r="AE92">
        <v>-1492</v>
      </c>
    </row>
    <row r="93" spans="1:31" x14ac:dyDescent="0.25">
      <c r="A93" s="2">
        <v>0.65138888888888891</v>
      </c>
      <c r="B93">
        <v>3539</v>
      </c>
      <c r="C93">
        <v>14653</v>
      </c>
      <c r="D93">
        <v>20336</v>
      </c>
      <c r="E93">
        <v>32805</v>
      </c>
      <c r="F93">
        <v>26277</v>
      </c>
      <c r="G93">
        <v>28547</v>
      </c>
      <c r="H93">
        <v>2594</v>
      </c>
      <c r="I93">
        <v>-17526</v>
      </c>
      <c r="J93">
        <v>11560</v>
      </c>
      <c r="K93">
        <v>9370</v>
      </c>
      <c r="L93">
        <v>4600</v>
      </c>
      <c r="M93">
        <v>33996</v>
      </c>
      <c r="N93">
        <v>-262</v>
      </c>
      <c r="O93">
        <v>27864</v>
      </c>
      <c r="P93">
        <v>-10405</v>
      </c>
      <c r="Q93">
        <v>40609</v>
      </c>
      <c r="R93">
        <v>80941</v>
      </c>
      <c r="S93">
        <v>111869</v>
      </c>
      <c r="T93">
        <v>143943</v>
      </c>
      <c r="U93">
        <v>58056</v>
      </c>
      <c r="V93">
        <v>28840</v>
      </c>
      <c r="W93">
        <v>10933</v>
      </c>
      <c r="X93">
        <v>-25891</v>
      </c>
      <c r="Y93">
        <v>-6296</v>
      </c>
      <c r="Z93">
        <v>-11939</v>
      </c>
      <c r="AA93">
        <v>-4195</v>
      </c>
      <c r="AB93">
        <v>-9645</v>
      </c>
      <c r="AC93">
        <v>-7183</v>
      </c>
      <c r="AD93">
        <v>-10076</v>
      </c>
      <c r="AE93">
        <v>-1499</v>
      </c>
    </row>
    <row r="94" spans="1:31" x14ac:dyDescent="0.25">
      <c r="A94" s="2">
        <v>0.65347222222222223</v>
      </c>
      <c r="B94">
        <v>3217</v>
      </c>
      <c r="C94">
        <v>12308</v>
      </c>
      <c r="D94">
        <v>18646</v>
      </c>
      <c r="E94">
        <v>29140</v>
      </c>
      <c r="F94">
        <v>22816</v>
      </c>
      <c r="G94">
        <v>12931</v>
      </c>
      <c r="H94">
        <v>-12170</v>
      </c>
      <c r="I94">
        <v>-32970</v>
      </c>
      <c r="J94">
        <v>4029</v>
      </c>
      <c r="K94">
        <v>-2445</v>
      </c>
      <c r="L94">
        <v>-912</v>
      </c>
      <c r="M94">
        <v>21034</v>
      </c>
      <c r="N94">
        <v>5353</v>
      </c>
      <c r="O94">
        <v>33669</v>
      </c>
      <c r="P94">
        <v>-9693</v>
      </c>
      <c r="Q94">
        <v>36468</v>
      </c>
      <c r="R94">
        <v>68476</v>
      </c>
      <c r="S94">
        <v>98101</v>
      </c>
      <c r="T94">
        <v>122509</v>
      </c>
      <c r="U94">
        <v>44567</v>
      </c>
      <c r="V94">
        <v>17083</v>
      </c>
      <c r="W94">
        <v>6132</v>
      </c>
      <c r="X94">
        <v>-29268</v>
      </c>
      <c r="Y94">
        <v>-7360</v>
      </c>
      <c r="Z94">
        <v>-12966</v>
      </c>
      <c r="AA94">
        <v>-4215</v>
      </c>
      <c r="AB94">
        <v>-10746</v>
      </c>
      <c r="AC94">
        <v>-7344</v>
      </c>
      <c r="AD94">
        <v>-9986</v>
      </c>
      <c r="AE94">
        <v>-1552</v>
      </c>
    </row>
    <row r="95" spans="1:31" x14ac:dyDescent="0.25">
      <c r="A95" s="2">
        <v>0.65555555555555556</v>
      </c>
      <c r="B95">
        <v>3217</v>
      </c>
      <c r="C95">
        <v>12308</v>
      </c>
      <c r="D95">
        <v>18646</v>
      </c>
      <c r="E95">
        <v>29140</v>
      </c>
      <c r="F95">
        <v>22816</v>
      </c>
      <c r="G95">
        <v>12931</v>
      </c>
      <c r="H95">
        <v>-12170</v>
      </c>
      <c r="I95">
        <v>-32970</v>
      </c>
      <c r="J95">
        <v>4029</v>
      </c>
      <c r="K95">
        <v>-2445</v>
      </c>
      <c r="L95">
        <v>-912</v>
      </c>
      <c r="M95">
        <v>21034</v>
      </c>
      <c r="N95">
        <v>5353</v>
      </c>
      <c r="O95">
        <v>33669</v>
      </c>
      <c r="P95">
        <v>-9693</v>
      </c>
      <c r="Q95">
        <v>36468</v>
      </c>
      <c r="R95">
        <v>68476</v>
      </c>
      <c r="S95">
        <v>98101</v>
      </c>
      <c r="T95">
        <v>122509</v>
      </c>
      <c r="U95">
        <v>44567</v>
      </c>
      <c r="V95">
        <v>17083</v>
      </c>
      <c r="W95">
        <v>6132</v>
      </c>
      <c r="X95">
        <v>-29268</v>
      </c>
      <c r="Y95">
        <v>-7360</v>
      </c>
      <c r="Z95">
        <v>-12966</v>
      </c>
      <c r="AA95">
        <v>-4215</v>
      </c>
      <c r="AB95">
        <v>-10746</v>
      </c>
      <c r="AC95">
        <v>-7344</v>
      </c>
      <c r="AD95">
        <v>-9986</v>
      </c>
      <c r="AE95">
        <v>-1552</v>
      </c>
    </row>
    <row r="96" spans="1:31" x14ac:dyDescent="0.25">
      <c r="A96" s="2">
        <v>0.65763888888888888</v>
      </c>
      <c r="B96">
        <v>3217</v>
      </c>
      <c r="C96">
        <v>12308</v>
      </c>
      <c r="D96">
        <v>18646</v>
      </c>
      <c r="E96">
        <v>29140</v>
      </c>
      <c r="F96">
        <v>22816</v>
      </c>
      <c r="G96">
        <v>12931</v>
      </c>
      <c r="H96">
        <v>-12170</v>
      </c>
      <c r="I96">
        <v>-32970</v>
      </c>
      <c r="J96">
        <v>4029</v>
      </c>
      <c r="K96">
        <v>-2445</v>
      </c>
      <c r="L96">
        <v>-912</v>
      </c>
      <c r="M96">
        <v>21034</v>
      </c>
      <c r="N96">
        <v>5353</v>
      </c>
      <c r="O96">
        <v>33669</v>
      </c>
      <c r="P96">
        <v>-9693</v>
      </c>
      <c r="Q96">
        <v>36468</v>
      </c>
      <c r="R96">
        <v>68476</v>
      </c>
      <c r="S96">
        <v>98101</v>
      </c>
      <c r="T96">
        <v>122509</v>
      </c>
      <c r="U96">
        <v>44567</v>
      </c>
      <c r="V96">
        <v>17083</v>
      </c>
      <c r="W96">
        <v>6132</v>
      </c>
      <c r="X96">
        <v>-29268</v>
      </c>
      <c r="Y96">
        <v>-7360</v>
      </c>
      <c r="Z96">
        <v>-12966</v>
      </c>
      <c r="AA96">
        <v>-4215</v>
      </c>
      <c r="AB96">
        <v>-10746</v>
      </c>
      <c r="AC96">
        <v>-7344</v>
      </c>
      <c r="AD96">
        <v>-9986</v>
      </c>
      <c r="AE96">
        <v>-1552</v>
      </c>
    </row>
    <row r="97" spans="1:31" x14ac:dyDescent="0.25">
      <c r="A97" s="2">
        <v>0.66041666666666665</v>
      </c>
      <c r="B97">
        <v>3217</v>
      </c>
      <c r="C97">
        <v>12308</v>
      </c>
      <c r="D97">
        <v>18646</v>
      </c>
      <c r="E97">
        <v>29140</v>
      </c>
      <c r="F97">
        <v>22816</v>
      </c>
      <c r="G97">
        <v>12931</v>
      </c>
      <c r="H97">
        <v>-12170</v>
      </c>
      <c r="I97">
        <v>-32970</v>
      </c>
      <c r="J97">
        <v>4029</v>
      </c>
      <c r="K97">
        <v>-2445</v>
      </c>
      <c r="L97">
        <v>-912</v>
      </c>
      <c r="M97">
        <v>21034</v>
      </c>
      <c r="N97">
        <v>5353</v>
      </c>
      <c r="O97">
        <v>33669</v>
      </c>
      <c r="P97">
        <v>-9693</v>
      </c>
      <c r="Q97">
        <v>36468</v>
      </c>
      <c r="R97">
        <v>68476</v>
      </c>
      <c r="S97">
        <v>98101</v>
      </c>
      <c r="T97">
        <v>122509</v>
      </c>
      <c r="U97">
        <v>44567</v>
      </c>
      <c r="V97">
        <v>17083</v>
      </c>
      <c r="W97">
        <v>6132</v>
      </c>
      <c r="X97">
        <v>-29268</v>
      </c>
      <c r="Y97">
        <v>-7360</v>
      </c>
      <c r="Z97">
        <v>-12966</v>
      </c>
      <c r="AA97">
        <v>-4215</v>
      </c>
      <c r="AB97">
        <v>-10746</v>
      </c>
      <c r="AC97">
        <v>-7344</v>
      </c>
      <c r="AD97">
        <v>-9986</v>
      </c>
      <c r="AE97">
        <v>-1552</v>
      </c>
    </row>
    <row r="98" spans="1:31" x14ac:dyDescent="0.25">
      <c r="A98" s="2">
        <v>0.66249999999999998</v>
      </c>
      <c r="B98">
        <v>3217</v>
      </c>
      <c r="C98">
        <v>12308</v>
      </c>
      <c r="D98">
        <v>18646</v>
      </c>
      <c r="E98">
        <v>29140</v>
      </c>
      <c r="F98">
        <v>22816</v>
      </c>
      <c r="G98">
        <v>12931</v>
      </c>
      <c r="H98">
        <v>-12170</v>
      </c>
      <c r="I98">
        <v>-32970</v>
      </c>
      <c r="J98">
        <v>4029</v>
      </c>
      <c r="K98">
        <v>-2445</v>
      </c>
      <c r="L98">
        <v>-912</v>
      </c>
      <c r="M98">
        <v>21034</v>
      </c>
      <c r="N98">
        <v>5353</v>
      </c>
      <c r="O98">
        <v>33669</v>
      </c>
      <c r="P98">
        <v>-9693</v>
      </c>
      <c r="Q98">
        <v>36468</v>
      </c>
      <c r="R98">
        <v>68476</v>
      </c>
      <c r="S98">
        <v>98101</v>
      </c>
      <c r="T98">
        <v>122509</v>
      </c>
      <c r="U98">
        <v>44567</v>
      </c>
      <c r="V98">
        <v>17083</v>
      </c>
      <c r="W98">
        <v>6132</v>
      </c>
      <c r="X98">
        <v>-29268</v>
      </c>
      <c r="Y98">
        <v>-7360</v>
      </c>
      <c r="Z98">
        <v>-12966</v>
      </c>
      <c r="AA98">
        <v>-4215</v>
      </c>
      <c r="AB98">
        <v>-10746</v>
      </c>
      <c r="AC98">
        <v>-7344</v>
      </c>
      <c r="AD98">
        <v>-9986</v>
      </c>
      <c r="AE98">
        <v>-1552</v>
      </c>
    </row>
    <row r="99" spans="1:31" x14ac:dyDescent="0.25">
      <c r="A99" s="2">
        <v>0.6645833333333333</v>
      </c>
      <c r="B99">
        <v>3217</v>
      </c>
      <c r="C99">
        <v>12308</v>
      </c>
      <c r="D99">
        <v>18646</v>
      </c>
      <c r="E99">
        <v>29140</v>
      </c>
      <c r="F99">
        <v>22816</v>
      </c>
      <c r="G99">
        <v>12931</v>
      </c>
      <c r="H99">
        <v>-12170</v>
      </c>
      <c r="I99">
        <v>-32970</v>
      </c>
      <c r="J99">
        <v>4029</v>
      </c>
      <c r="K99">
        <v>-2445</v>
      </c>
      <c r="L99">
        <v>-912</v>
      </c>
      <c r="M99">
        <v>21034</v>
      </c>
      <c r="N99">
        <v>5353</v>
      </c>
      <c r="O99">
        <v>33669</v>
      </c>
      <c r="P99">
        <v>-9693</v>
      </c>
      <c r="Q99">
        <v>36468</v>
      </c>
      <c r="R99">
        <v>68476</v>
      </c>
      <c r="S99">
        <v>98101</v>
      </c>
      <c r="T99">
        <v>122509</v>
      </c>
      <c r="U99">
        <v>44567</v>
      </c>
      <c r="V99">
        <v>17083</v>
      </c>
      <c r="W99">
        <v>6132</v>
      </c>
      <c r="X99">
        <v>-29268</v>
      </c>
      <c r="Y99">
        <v>-7360</v>
      </c>
      <c r="Z99">
        <v>-12966</v>
      </c>
      <c r="AA99">
        <v>-4215</v>
      </c>
      <c r="AB99">
        <v>-10746</v>
      </c>
      <c r="AC99">
        <v>-7344</v>
      </c>
      <c r="AD99">
        <v>-9986</v>
      </c>
      <c r="AE99">
        <v>-1552</v>
      </c>
    </row>
    <row r="100" spans="1:31" x14ac:dyDescent="0.25">
      <c r="A100" s="2">
        <v>0.66666666666666663</v>
      </c>
      <c r="B100">
        <v>3217</v>
      </c>
      <c r="C100">
        <v>12308</v>
      </c>
      <c r="D100">
        <v>18646</v>
      </c>
      <c r="E100">
        <v>29140</v>
      </c>
      <c r="F100">
        <v>22816</v>
      </c>
      <c r="G100">
        <v>12931</v>
      </c>
      <c r="H100">
        <v>-12170</v>
      </c>
      <c r="I100">
        <v>-32970</v>
      </c>
      <c r="J100">
        <v>4029</v>
      </c>
      <c r="K100">
        <v>-2445</v>
      </c>
      <c r="L100">
        <v>-912</v>
      </c>
      <c r="M100">
        <v>21034</v>
      </c>
      <c r="N100">
        <v>5353</v>
      </c>
      <c r="O100">
        <v>33669</v>
      </c>
      <c r="P100">
        <v>-9693</v>
      </c>
      <c r="Q100">
        <v>36468</v>
      </c>
      <c r="R100">
        <v>68476</v>
      </c>
      <c r="S100">
        <v>98101</v>
      </c>
      <c r="T100">
        <v>122509</v>
      </c>
      <c r="U100">
        <v>44567</v>
      </c>
      <c r="V100">
        <v>17083</v>
      </c>
      <c r="W100">
        <v>6132</v>
      </c>
      <c r="X100">
        <v>-29268</v>
      </c>
      <c r="Y100">
        <v>-7360</v>
      </c>
      <c r="Z100">
        <v>-12966</v>
      </c>
      <c r="AA100">
        <v>-4215</v>
      </c>
      <c r="AB100">
        <v>-10746</v>
      </c>
      <c r="AC100">
        <v>-7344</v>
      </c>
      <c r="AD100">
        <v>-9986</v>
      </c>
      <c r="AE100">
        <v>-1552</v>
      </c>
    </row>
    <row r="101" spans="1:31" x14ac:dyDescent="0.25">
      <c r="A101" s="2">
        <v>0.6694444444444444</v>
      </c>
      <c r="B101">
        <v>3217</v>
      </c>
      <c r="C101">
        <v>12308</v>
      </c>
      <c r="D101">
        <v>18646</v>
      </c>
      <c r="E101">
        <v>29140</v>
      </c>
      <c r="F101">
        <v>22816</v>
      </c>
      <c r="G101">
        <v>12931</v>
      </c>
      <c r="H101">
        <v>-12170</v>
      </c>
      <c r="I101">
        <v>-32970</v>
      </c>
      <c r="J101">
        <v>4029</v>
      </c>
      <c r="K101">
        <v>-2445</v>
      </c>
      <c r="L101">
        <v>-912</v>
      </c>
      <c r="M101">
        <v>21034</v>
      </c>
      <c r="N101">
        <v>5353</v>
      </c>
      <c r="O101">
        <v>33669</v>
      </c>
      <c r="P101">
        <v>-9693</v>
      </c>
      <c r="Q101">
        <v>36468</v>
      </c>
      <c r="R101">
        <v>68476</v>
      </c>
      <c r="S101">
        <v>98101</v>
      </c>
      <c r="T101">
        <v>122509</v>
      </c>
      <c r="U101">
        <v>44567</v>
      </c>
      <c r="V101">
        <v>17083</v>
      </c>
      <c r="W101">
        <v>6132</v>
      </c>
      <c r="X101">
        <v>-29268</v>
      </c>
      <c r="Y101">
        <v>-7360</v>
      </c>
      <c r="Z101">
        <v>-12966</v>
      </c>
      <c r="AA101">
        <v>-4215</v>
      </c>
      <c r="AB101">
        <v>-10746</v>
      </c>
      <c r="AC101">
        <v>-7344</v>
      </c>
      <c r="AD101">
        <v>-9986</v>
      </c>
      <c r="AE101">
        <v>-1552</v>
      </c>
    </row>
    <row r="102" spans="1:31" x14ac:dyDescent="0.25">
      <c r="A102" s="2">
        <v>0.67152777777777772</v>
      </c>
      <c r="B102">
        <v>3217</v>
      </c>
      <c r="C102">
        <v>12308</v>
      </c>
      <c r="D102">
        <v>18646</v>
      </c>
      <c r="E102">
        <v>29140</v>
      </c>
      <c r="F102">
        <v>22816</v>
      </c>
      <c r="G102">
        <v>12931</v>
      </c>
      <c r="H102">
        <v>-12170</v>
      </c>
      <c r="I102">
        <v>-32970</v>
      </c>
      <c r="J102">
        <v>4029</v>
      </c>
      <c r="K102">
        <v>-2445</v>
      </c>
      <c r="L102">
        <v>-912</v>
      </c>
      <c r="M102">
        <v>21034</v>
      </c>
      <c r="N102">
        <v>5353</v>
      </c>
      <c r="O102">
        <v>33669</v>
      </c>
      <c r="P102">
        <v>-9693</v>
      </c>
      <c r="Q102">
        <v>36468</v>
      </c>
      <c r="R102">
        <v>68476</v>
      </c>
      <c r="S102">
        <v>98101</v>
      </c>
      <c r="T102">
        <v>122509</v>
      </c>
      <c r="U102">
        <v>44567</v>
      </c>
      <c r="V102">
        <v>17083</v>
      </c>
      <c r="W102">
        <v>6132</v>
      </c>
      <c r="X102">
        <v>-29268</v>
      </c>
      <c r="Y102">
        <v>-7360</v>
      </c>
      <c r="Z102">
        <v>-12966</v>
      </c>
      <c r="AA102">
        <v>-4215</v>
      </c>
      <c r="AB102">
        <v>-10746</v>
      </c>
      <c r="AC102">
        <v>-7344</v>
      </c>
      <c r="AD102">
        <v>-9986</v>
      </c>
      <c r="AE102">
        <v>-1552</v>
      </c>
    </row>
    <row r="103" spans="1:31" x14ac:dyDescent="0.25">
      <c r="A103" s="2">
        <v>0.67361111111111116</v>
      </c>
      <c r="B103">
        <v>3217</v>
      </c>
      <c r="C103">
        <v>12308</v>
      </c>
      <c r="D103">
        <v>18646</v>
      </c>
      <c r="E103">
        <v>29140</v>
      </c>
      <c r="F103">
        <v>22816</v>
      </c>
      <c r="G103">
        <v>12931</v>
      </c>
      <c r="H103">
        <v>-12170</v>
      </c>
      <c r="I103">
        <v>-32970</v>
      </c>
      <c r="J103">
        <v>4029</v>
      </c>
      <c r="K103">
        <v>-2445</v>
      </c>
      <c r="L103">
        <v>-912</v>
      </c>
      <c r="M103">
        <v>21034</v>
      </c>
      <c r="N103">
        <v>5353</v>
      </c>
      <c r="O103">
        <v>33669</v>
      </c>
      <c r="P103">
        <v>-9693</v>
      </c>
      <c r="Q103">
        <v>36468</v>
      </c>
      <c r="R103">
        <v>68476</v>
      </c>
      <c r="S103">
        <v>98101</v>
      </c>
      <c r="T103">
        <v>122509</v>
      </c>
      <c r="U103">
        <v>44567</v>
      </c>
      <c r="V103">
        <v>17083</v>
      </c>
      <c r="W103">
        <v>6132</v>
      </c>
      <c r="X103">
        <v>-29268</v>
      </c>
      <c r="Y103">
        <v>-7360</v>
      </c>
      <c r="Z103">
        <v>-12966</v>
      </c>
      <c r="AA103">
        <v>-4215</v>
      </c>
      <c r="AB103">
        <v>-10746</v>
      </c>
      <c r="AC103">
        <v>-7344</v>
      </c>
      <c r="AD103">
        <v>-9986</v>
      </c>
      <c r="AE103">
        <v>-1552</v>
      </c>
    </row>
    <row r="104" spans="1:31" x14ac:dyDescent="0.25">
      <c r="A104" s="2">
        <v>0.67569444444444449</v>
      </c>
      <c r="B104">
        <v>3217</v>
      </c>
      <c r="C104">
        <v>12308</v>
      </c>
      <c r="D104">
        <v>18646</v>
      </c>
      <c r="E104">
        <v>29140</v>
      </c>
      <c r="F104">
        <v>22816</v>
      </c>
      <c r="G104">
        <v>12931</v>
      </c>
      <c r="H104">
        <v>-12170</v>
      </c>
      <c r="I104">
        <v>-32970</v>
      </c>
      <c r="J104">
        <v>4029</v>
      </c>
      <c r="K104">
        <v>-2445</v>
      </c>
      <c r="L104">
        <v>-912</v>
      </c>
      <c r="M104">
        <v>21034</v>
      </c>
      <c r="N104">
        <v>5353</v>
      </c>
      <c r="O104">
        <v>33669</v>
      </c>
      <c r="P104">
        <v>-9693</v>
      </c>
      <c r="Q104">
        <v>36468</v>
      </c>
      <c r="R104">
        <v>68476</v>
      </c>
      <c r="S104">
        <v>98101</v>
      </c>
      <c r="T104">
        <v>122509</v>
      </c>
      <c r="U104">
        <v>44567</v>
      </c>
      <c r="V104">
        <v>17083</v>
      </c>
      <c r="W104">
        <v>6132</v>
      </c>
      <c r="X104">
        <v>-29268</v>
      </c>
      <c r="Y104">
        <v>-7360</v>
      </c>
      <c r="Z104">
        <v>-12966</v>
      </c>
      <c r="AA104">
        <v>-4215</v>
      </c>
      <c r="AB104">
        <v>-10746</v>
      </c>
      <c r="AC104">
        <v>-7344</v>
      </c>
      <c r="AD104">
        <v>-9986</v>
      </c>
      <c r="AE104">
        <v>-1552</v>
      </c>
    </row>
    <row r="105" spans="1:31" x14ac:dyDescent="0.25">
      <c r="A105" s="2">
        <v>0.67777777777777781</v>
      </c>
      <c r="B105">
        <v>3217</v>
      </c>
      <c r="C105">
        <v>12308</v>
      </c>
      <c r="D105">
        <v>18646</v>
      </c>
      <c r="E105">
        <v>29140</v>
      </c>
      <c r="F105">
        <v>22816</v>
      </c>
      <c r="G105">
        <v>12931</v>
      </c>
      <c r="H105">
        <v>-12170</v>
      </c>
      <c r="I105">
        <v>-32970</v>
      </c>
      <c r="J105">
        <v>4029</v>
      </c>
      <c r="K105">
        <v>-2445</v>
      </c>
      <c r="L105">
        <v>-912</v>
      </c>
      <c r="M105">
        <v>21034</v>
      </c>
      <c r="N105">
        <v>5353</v>
      </c>
      <c r="O105">
        <v>33669</v>
      </c>
      <c r="P105">
        <v>-9693</v>
      </c>
      <c r="Q105">
        <v>36468</v>
      </c>
      <c r="R105">
        <v>68476</v>
      </c>
      <c r="S105">
        <v>98101</v>
      </c>
      <c r="T105">
        <v>122509</v>
      </c>
      <c r="U105">
        <v>44567</v>
      </c>
      <c r="V105">
        <v>17083</v>
      </c>
      <c r="W105">
        <v>6132</v>
      </c>
      <c r="X105">
        <v>-29268</v>
      </c>
      <c r="Y105">
        <v>-7360</v>
      </c>
      <c r="Z105">
        <v>-12966</v>
      </c>
      <c r="AA105">
        <v>-4215</v>
      </c>
      <c r="AB105">
        <v>-10746</v>
      </c>
      <c r="AC105">
        <v>-7344</v>
      </c>
      <c r="AD105">
        <v>-9986</v>
      </c>
      <c r="AE105">
        <v>-1552</v>
      </c>
    </row>
    <row r="106" spans="1:31" x14ac:dyDescent="0.25">
      <c r="A106" s="2">
        <v>0.68055555555555558</v>
      </c>
      <c r="B106">
        <v>3217</v>
      </c>
      <c r="C106">
        <v>12308</v>
      </c>
      <c r="D106">
        <v>18646</v>
      </c>
      <c r="E106">
        <v>29140</v>
      </c>
      <c r="F106">
        <v>22816</v>
      </c>
      <c r="G106">
        <v>12931</v>
      </c>
      <c r="H106">
        <v>-12170</v>
      </c>
      <c r="I106">
        <v>-32970</v>
      </c>
      <c r="J106">
        <v>4029</v>
      </c>
      <c r="K106">
        <v>-2445</v>
      </c>
      <c r="L106">
        <v>-912</v>
      </c>
      <c r="M106">
        <v>21034</v>
      </c>
      <c r="N106">
        <v>5353</v>
      </c>
      <c r="O106">
        <v>33669</v>
      </c>
      <c r="P106">
        <v>-9693</v>
      </c>
      <c r="Q106">
        <v>36468</v>
      </c>
      <c r="R106">
        <v>68476</v>
      </c>
      <c r="S106">
        <v>98101</v>
      </c>
      <c r="T106">
        <v>122509</v>
      </c>
      <c r="U106">
        <v>44567</v>
      </c>
      <c r="V106">
        <v>17083</v>
      </c>
      <c r="W106">
        <v>6132</v>
      </c>
      <c r="X106">
        <v>-29268</v>
      </c>
      <c r="Y106">
        <v>-7360</v>
      </c>
      <c r="Z106">
        <v>-12966</v>
      </c>
      <c r="AA106">
        <v>-4215</v>
      </c>
      <c r="AB106">
        <v>-10746</v>
      </c>
      <c r="AC106">
        <v>-7344</v>
      </c>
      <c r="AD106">
        <v>-9986</v>
      </c>
      <c r="AE106">
        <v>-1552</v>
      </c>
    </row>
    <row r="107" spans="1:31" x14ac:dyDescent="0.25">
      <c r="A107" s="2">
        <v>0.68263888888888891</v>
      </c>
      <c r="B107">
        <v>3217</v>
      </c>
      <c r="C107">
        <v>12308</v>
      </c>
      <c r="D107">
        <v>18646</v>
      </c>
      <c r="E107">
        <v>29140</v>
      </c>
      <c r="F107">
        <v>22816</v>
      </c>
      <c r="G107">
        <v>12931</v>
      </c>
      <c r="H107">
        <v>-12170</v>
      </c>
      <c r="I107">
        <v>-32970</v>
      </c>
      <c r="J107">
        <v>4029</v>
      </c>
      <c r="K107">
        <v>-2445</v>
      </c>
      <c r="L107">
        <v>-912</v>
      </c>
      <c r="M107">
        <v>21034</v>
      </c>
      <c r="N107">
        <v>5353</v>
      </c>
      <c r="O107">
        <v>33669</v>
      </c>
      <c r="P107">
        <v>-9693</v>
      </c>
      <c r="Q107">
        <v>36468</v>
      </c>
      <c r="R107">
        <v>68476</v>
      </c>
      <c r="S107">
        <v>98101</v>
      </c>
      <c r="T107">
        <v>122509</v>
      </c>
      <c r="U107">
        <v>44567</v>
      </c>
      <c r="V107">
        <v>17083</v>
      </c>
      <c r="W107">
        <v>6132</v>
      </c>
      <c r="X107">
        <v>-29268</v>
      </c>
      <c r="Y107">
        <v>-7360</v>
      </c>
      <c r="Z107">
        <v>-12966</v>
      </c>
      <c r="AA107">
        <v>-4215</v>
      </c>
      <c r="AB107">
        <v>-10746</v>
      </c>
      <c r="AC107">
        <v>-7344</v>
      </c>
      <c r="AD107">
        <v>-9986</v>
      </c>
      <c r="AE107">
        <v>-1552</v>
      </c>
    </row>
    <row r="108" spans="1:31" x14ac:dyDescent="0.25">
      <c r="A108" s="2">
        <v>0.68472222222222223</v>
      </c>
      <c r="B108">
        <v>3217</v>
      </c>
      <c r="C108">
        <v>12308</v>
      </c>
      <c r="D108">
        <v>18646</v>
      </c>
      <c r="E108">
        <v>29140</v>
      </c>
      <c r="F108">
        <v>22816</v>
      </c>
      <c r="G108">
        <v>12931</v>
      </c>
      <c r="H108">
        <v>-12170</v>
      </c>
      <c r="I108">
        <v>-32970</v>
      </c>
      <c r="J108">
        <v>4029</v>
      </c>
      <c r="K108">
        <v>-2445</v>
      </c>
      <c r="L108">
        <v>-912</v>
      </c>
      <c r="M108">
        <v>21034</v>
      </c>
      <c r="N108">
        <v>5353</v>
      </c>
      <c r="O108">
        <v>33669</v>
      </c>
      <c r="P108">
        <v>-9693</v>
      </c>
      <c r="Q108">
        <v>36468</v>
      </c>
      <c r="R108">
        <v>68476</v>
      </c>
      <c r="S108">
        <v>98101</v>
      </c>
      <c r="T108">
        <v>122509</v>
      </c>
      <c r="U108">
        <v>44567</v>
      </c>
      <c r="V108">
        <v>17083</v>
      </c>
      <c r="W108">
        <v>6132</v>
      </c>
      <c r="X108">
        <v>-29268</v>
      </c>
      <c r="Y108">
        <v>-7360</v>
      </c>
      <c r="Z108">
        <v>-12966</v>
      </c>
      <c r="AA108">
        <v>-4215</v>
      </c>
      <c r="AB108">
        <v>-10746</v>
      </c>
      <c r="AC108">
        <v>-7344</v>
      </c>
      <c r="AD108">
        <v>-9986</v>
      </c>
      <c r="AE108">
        <v>-1552</v>
      </c>
    </row>
    <row r="109" spans="1:31" x14ac:dyDescent="0.25">
      <c r="A109" s="2">
        <v>0.68680555555555556</v>
      </c>
      <c r="B109">
        <v>3217</v>
      </c>
      <c r="C109">
        <v>12308</v>
      </c>
      <c r="D109">
        <v>18646</v>
      </c>
      <c r="E109">
        <v>29140</v>
      </c>
      <c r="F109">
        <v>22816</v>
      </c>
      <c r="G109">
        <v>12931</v>
      </c>
      <c r="H109">
        <v>-12170</v>
      </c>
      <c r="I109">
        <v>-32970</v>
      </c>
      <c r="J109">
        <v>4029</v>
      </c>
      <c r="K109">
        <v>-2445</v>
      </c>
      <c r="L109">
        <v>-912</v>
      </c>
      <c r="M109">
        <v>21034</v>
      </c>
      <c r="N109">
        <v>5353</v>
      </c>
      <c r="O109">
        <v>33669</v>
      </c>
      <c r="P109">
        <v>-9693</v>
      </c>
      <c r="Q109">
        <v>36468</v>
      </c>
      <c r="R109">
        <v>68476</v>
      </c>
      <c r="S109">
        <v>98101</v>
      </c>
      <c r="T109">
        <v>122509</v>
      </c>
      <c r="U109">
        <v>44567</v>
      </c>
      <c r="V109">
        <v>17083</v>
      </c>
      <c r="W109">
        <v>6132</v>
      </c>
      <c r="X109">
        <v>-29268</v>
      </c>
      <c r="Y109">
        <v>-7360</v>
      </c>
      <c r="Z109">
        <v>-12966</v>
      </c>
      <c r="AA109">
        <v>-4215</v>
      </c>
      <c r="AB109">
        <v>-10746</v>
      </c>
      <c r="AC109">
        <v>-7344</v>
      </c>
      <c r="AD109">
        <v>-9986</v>
      </c>
      <c r="AE109">
        <v>-1552</v>
      </c>
    </row>
    <row r="110" spans="1:31" x14ac:dyDescent="0.25">
      <c r="A110" s="2">
        <v>0.68958333333333333</v>
      </c>
      <c r="B110">
        <v>3217</v>
      </c>
      <c r="C110">
        <v>12308</v>
      </c>
      <c r="D110">
        <v>18646</v>
      </c>
      <c r="E110">
        <v>29140</v>
      </c>
      <c r="F110">
        <v>22816</v>
      </c>
      <c r="G110">
        <v>12931</v>
      </c>
      <c r="H110">
        <v>-12170</v>
      </c>
      <c r="I110">
        <v>-32970</v>
      </c>
      <c r="J110">
        <v>4029</v>
      </c>
      <c r="K110">
        <v>-2445</v>
      </c>
      <c r="L110">
        <v>-912</v>
      </c>
      <c r="M110">
        <v>21034</v>
      </c>
      <c r="N110">
        <v>5353</v>
      </c>
      <c r="O110">
        <v>33669</v>
      </c>
      <c r="P110">
        <v>-9693</v>
      </c>
      <c r="Q110">
        <v>36468</v>
      </c>
      <c r="R110">
        <v>68476</v>
      </c>
      <c r="S110">
        <v>98101</v>
      </c>
      <c r="T110">
        <v>122509</v>
      </c>
      <c r="U110">
        <v>44567</v>
      </c>
      <c r="V110">
        <v>17083</v>
      </c>
      <c r="W110">
        <v>6132</v>
      </c>
      <c r="X110">
        <v>-29268</v>
      </c>
      <c r="Y110">
        <v>-7360</v>
      </c>
      <c r="Z110">
        <v>-12966</v>
      </c>
      <c r="AA110">
        <v>-4215</v>
      </c>
      <c r="AB110">
        <v>-10746</v>
      </c>
      <c r="AC110">
        <v>-7344</v>
      </c>
      <c r="AD110">
        <v>-9986</v>
      </c>
      <c r="AE110">
        <v>-1552</v>
      </c>
    </row>
    <row r="111" spans="1:31" x14ac:dyDescent="0.25">
      <c r="A111" s="2">
        <v>0.69166666666666665</v>
      </c>
      <c r="B111">
        <v>3217</v>
      </c>
      <c r="C111">
        <v>12308</v>
      </c>
      <c r="D111">
        <v>18646</v>
      </c>
      <c r="E111">
        <v>29140</v>
      </c>
      <c r="F111">
        <v>22816</v>
      </c>
      <c r="G111">
        <v>12931</v>
      </c>
      <c r="H111">
        <v>-12170</v>
      </c>
      <c r="I111">
        <v>-32970</v>
      </c>
      <c r="J111">
        <v>4029</v>
      </c>
      <c r="K111">
        <v>-2445</v>
      </c>
      <c r="L111">
        <v>-912</v>
      </c>
      <c r="M111">
        <v>21034</v>
      </c>
      <c r="N111">
        <v>5353</v>
      </c>
      <c r="O111">
        <v>33669</v>
      </c>
      <c r="P111">
        <v>-9693</v>
      </c>
      <c r="Q111">
        <v>36468</v>
      </c>
      <c r="R111">
        <v>68476</v>
      </c>
      <c r="S111">
        <v>98101</v>
      </c>
      <c r="T111">
        <v>122509</v>
      </c>
      <c r="U111">
        <v>44567</v>
      </c>
      <c r="V111">
        <v>17083</v>
      </c>
      <c r="W111">
        <v>6132</v>
      </c>
      <c r="X111">
        <v>-29268</v>
      </c>
      <c r="Y111">
        <v>-7360</v>
      </c>
      <c r="Z111">
        <v>-12966</v>
      </c>
      <c r="AA111">
        <v>-4215</v>
      </c>
      <c r="AB111">
        <v>-10746</v>
      </c>
      <c r="AC111">
        <v>-7344</v>
      </c>
      <c r="AD111">
        <v>-9986</v>
      </c>
      <c r="AE111">
        <v>-1552</v>
      </c>
    </row>
    <row r="112" spans="1:31" x14ac:dyDescent="0.25">
      <c r="A112" s="2">
        <v>0.69374999999999998</v>
      </c>
      <c r="B112">
        <v>3217</v>
      </c>
      <c r="C112">
        <v>12308</v>
      </c>
      <c r="D112">
        <v>18646</v>
      </c>
      <c r="E112">
        <v>29140</v>
      </c>
      <c r="F112">
        <v>22816</v>
      </c>
      <c r="G112">
        <v>12931</v>
      </c>
      <c r="H112">
        <v>-12170</v>
      </c>
      <c r="I112">
        <v>-32970</v>
      </c>
      <c r="J112">
        <v>4029</v>
      </c>
      <c r="K112">
        <v>-2445</v>
      </c>
      <c r="L112">
        <v>-912</v>
      </c>
      <c r="M112">
        <v>21034</v>
      </c>
      <c r="N112">
        <v>5353</v>
      </c>
      <c r="O112">
        <v>33669</v>
      </c>
      <c r="P112">
        <v>-9693</v>
      </c>
      <c r="Q112">
        <v>36468</v>
      </c>
      <c r="R112">
        <v>68476</v>
      </c>
      <c r="S112">
        <v>98101</v>
      </c>
      <c r="T112">
        <v>122509</v>
      </c>
      <c r="U112">
        <v>44567</v>
      </c>
      <c r="V112">
        <v>17083</v>
      </c>
      <c r="W112">
        <v>6132</v>
      </c>
      <c r="X112">
        <v>-29268</v>
      </c>
      <c r="Y112">
        <v>-7360</v>
      </c>
      <c r="Z112">
        <v>-12966</v>
      </c>
      <c r="AA112">
        <v>-4215</v>
      </c>
      <c r="AB112">
        <v>-10746</v>
      </c>
      <c r="AC112">
        <v>-7344</v>
      </c>
      <c r="AD112">
        <v>-9986</v>
      </c>
      <c r="AE112">
        <v>-1552</v>
      </c>
    </row>
    <row r="113" spans="1:31" x14ac:dyDescent="0.25">
      <c r="A113" s="2">
        <v>0.6958333333333333</v>
      </c>
      <c r="B113">
        <v>3217</v>
      </c>
      <c r="C113">
        <v>12308</v>
      </c>
      <c r="D113">
        <v>18646</v>
      </c>
      <c r="E113">
        <v>29140</v>
      </c>
      <c r="F113">
        <v>22816</v>
      </c>
      <c r="G113">
        <v>12931</v>
      </c>
      <c r="H113">
        <v>-12170</v>
      </c>
      <c r="I113">
        <v>-32970</v>
      </c>
      <c r="J113">
        <v>4029</v>
      </c>
      <c r="K113">
        <v>-2445</v>
      </c>
      <c r="L113">
        <v>-912</v>
      </c>
      <c r="M113">
        <v>21034</v>
      </c>
      <c r="N113">
        <v>5353</v>
      </c>
      <c r="O113">
        <v>33669</v>
      </c>
      <c r="P113">
        <v>-9693</v>
      </c>
      <c r="Q113">
        <v>36468</v>
      </c>
      <c r="R113">
        <v>68476</v>
      </c>
      <c r="S113">
        <v>98101</v>
      </c>
      <c r="T113">
        <v>122509</v>
      </c>
      <c r="U113">
        <v>44567</v>
      </c>
      <c r="V113">
        <v>17083</v>
      </c>
      <c r="W113">
        <v>6132</v>
      </c>
      <c r="X113">
        <v>-29268</v>
      </c>
      <c r="Y113">
        <v>-7360</v>
      </c>
      <c r="Z113">
        <v>-12966</v>
      </c>
      <c r="AA113">
        <v>-4215</v>
      </c>
      <c r="AB113">
        <v>-10746</v>
      </c>
      <c r="AC113">
        <v>-7344</v>
      </c>
      <c r="AD113">
        <v>-9986</v>
      </c>
      <c r="AE113">
        <v>-1552</v>
      </c>
    </row>
    <row r="114" spans="1:31" x14ac:dyDescent="0.25">
      <c r="A114" s="2">
        <v>0.69861111111111107</v>
      </c>
      <c r="B114">
        <v>3217</v>
      </c>
      <c r="C114">
        <v>12308</v>
      </c>
      <c r="D114">
        <v>18646</v>
      </c>
      <c r="E114">
        <v>29140</v>
      </c>
      <c r="F114">
        <v>22816</v>
      </c>
      <c r="G114">
        <v>12931</v>
      </c>
      <c r="H114">
        <v>-12170</v>
      </c>
      <c r="I114">
        <v>-32970</v>
      </c>
      <c r="J114">
        <v>4029</v>
      </c>
      <c r="K114">
        <v>-2445</v>
      </c>
      <c r="L114">
        <v>-912</v>
      </c>
      <c r="M114">
        <v>21034</v>
      </c>
      <c r="N114">
        <v>5353</v>
      </c>
      <c r="O114">
        <v>33669</v>
      </c>
      <c r="P114">
        <v>-9693</v>
      </c>
      <c r="Q114">
        <v>36468</v>
      </c>
      <c r="R114">
        <v>68476</v>
      </c>
      <c r="S114">
        <v>98101</v>
      </c>
      <c r="T114">
        <v>122509</v>
      </c>
      <c r="U114">
        <v>44567</v>
      </c>
      <c r="V114">
        <v>17083</v>
      </c>
      <c r="W114">
        <v>6132</v>
      </c>
      <c r="X114">
        <v>-29268</v>
      </c>
      <c r="Y114">
        <v>-7360</v>
      </c>
      <c r="Z114">
        <v>-12966</v>
      </c>
      <c r="AA114">
        <v>-4215</v>
      </c>
      <c r="AB114">
        <v>-10746</v>
      </c>
      <c r="AC114">
        <v>-7344</v>
      </c>
      <c r="AD114">
        <v>-9986</v>
      </c>
      <c r="AE114">
        <v>-1552</v>
      </c>
    </row>
    <row r="115" spans="1:31" x14ac:dyDescent="0.25">
      <c r="A115" s="2">
        <v>0.7006944444444444</v>
      </c>
      <c r="B115">
        <v>3217</v>
      </c>
      <c r="C115">
        <v>12308</v>
      </c>
      <c r="D115">
        <v>18646</v>
      </c>
      <c r="E115">
        <v>29140</v>
      </c>
      <c r="F115">
        <v>22816</v>
      </c>
      <c r="G115">
        <v>12931</v>
      </c>
      <c r="H115">
        <v>-12170</v>
      </c>
      <c r="I115">
        <v>-32970</v>
      </c>
      <c r="J115">
        <v>4029</v>
      </c>
      <c r="K115">
        <v>-2445</v>
      </c>
      <c r="L115">
        <v>-912</v>
      </c>
      <c r="M115">
        <v>21034</v>
      </c>
      <c r="N115">
        <v>5353</v>
      </c>
      <c r="O115">
        <v>33669</v>
      </c>
      <c r="P115">
        <v>-9693</v>
      </c>
      <c r="Q115">
        <v>36468</v>
      </c>
      <c r="R115">
        <v>68476</v>
      </c>
      <c r="S115">
        <v>98101</v>
      </c>
      <c r="T115">
        <v>122509</v>
      </c>
      <c r="U115">
        <v>44567</v>
      </c>
      <c r="V115">
        <v>17083</v>
      </c>
      <c r="W115">
        <v>6132</v>
      </c>
      <c r="X115">
        <v>-29268</v>
      </c>
      <c r="Y115">
        <v>-7360</v>
      </c>
      <c r="Z115">
        <v>-12966</v>
      </c>
      <c r="AA115">
        <v>-4215</v>
      </c>
      <c r="AB115">
        <v>-10746</v>
      </c>
      <c r="AC115">
        <v>-7344</v>
      </c>
      <c r="AD115">
        <v>-9986</v>
      </c>
      <c r="AE115">
        <v>-1552</v>
      </c>
    </row>
    <row r="116" spans="1:31" x14ac:dyDescent="0.25">
      <c r="A116" s="2">
        <v>0.70277777777777772</v>
      </c>
      <c r="B116">
        <v>3217</v>
      </c>
      <c r="C116">
        <v>12308</v>
      </c>
      <c r="D116">
        <v>18646</v>
      </c>
      <c r="E116">
        <v>29140</v>
      </c>
      <c r="F116">
        <v>22816</v>
      </c>
      <c r="G116">
        <v>12931</v>
      </c>
      <c r="H116">
        <v>-12170</v>
      </c>
      <c r="I116">
        <v>-32970</v>
      </c>
      <c r="J116">
        <v>4029</v>
      </c>
      <c r="K116">
        <v>-2445</v>
      </c>
      <c r="L116">
        <v>-912</v>
      </c>
      <c r="M116">
        <v>21034</v>
      </c>
      <c r="N116">
        <v>5353</v>
      </c>
      <c r="O116">
        <v>33669</v>
      </c>
      <c r="P116">
        <v>-9693</v>
      </c>
      <c r="Q116">
        <v>36468</v>
      </c>
      <c r="R116">
        <v>68476</v>
      </c>
      <c r="S116">
        <v>98101</v>
      </c>
      <c r="T116">
        <v>122509</v>
      </c>
      <c r="U116">
        <v>44567</v>
      </c>
      <c r="V116">
        <v>17083</v>
      </c>
      <c r="W116">
        <v>6132</v>
      </c>
      <c r="X116">
        <v>-29268</v>
      </c>
      <c r="Y116">
        <v>-7360</v>
      </c>
      <c r="Z116">
        <v>-12966</v>
      </c>
      <c r="AA116">
        <v>-4215</v>
      </c>
      <c r="AB116">
        <v>-10746</v>
      </c>
      <c r="AC116">
        <v>-7344</v>
      </c>
      <c r="AD116">
        <v>-9986</v>
      </c>
      <c r="AE116">
        <v>-1552</v>
      </c>
    </row>
    <row r="117" spans="1:31" x14ac:dyDescent="0.25">
      <c r="A117" s="2">
        <v>0.70486111111111116</v>
      </c>
      <c r="B117">
        <v>3217</v>
      </c>
      <c r="C117">
        <v>12308</v>
      </c>
      <c r="D117">
        <v>18646</v>
      </c>
      <c r="E117">
        <v>29140</v>
      </c>
      <c r="F117">
        <v>22816</v>
      </c>
      <c r="G117">
        <v>12931</v>
      </c>
      <c r="H117">
        <v>-12170</v>
      </c>
      <c r="I117">
        <v>-32970</v>
      </c>
      <c r="J117">
        <v>4029</v>
      </c>
      <c r="K117">
        <v>-2445</v>
      </c>
      <c r="L117">
        <v>-912</v>
      </c>
      <c r="M117">
        <v>21034</v>
      </c>
      <c r="N117">
        <v>5353</v>
      </c>
      <c r="O117">
        <v>33669</v>
      </c>
      <c r="P117">
        <v>-9693</v>
      </c>
      <c r="Q117">
        <v>36468</v>
      </c>
      <c r="R117">
        <v>68476</v>
      </c>
      <c r="S117">
        <v>98101</v>
      </c>
      <c r="T117">
        <v>122509</v>
      </c>
      <c r="U117">
        <v>44567</v>
      </c>
      <c r="V117">
        <v>17083</v>
      </c>
      <c r="W117">
        <v>6132</v>
      </c>
      <c r="X117">
        <v>-29268</v>
      </c>
      <c r="Y117">
        <v>-7360</v>
      </c>
      <c r="Z117">
        <v>-12966</v>
      </c>
      <c r="AA117">
        <v>-4215</v>
      </c>
      <c r="AB117">
        <v>-10746</v>
      </c>
      <c r="AC117">
        <v>-7344</v>
      </c>
      <c r="AD117">
        <v>-9986</v>
      </c>
      <c r="AE117">
        <v>-1552</v>
      </c>
    </row>
    <row r="118" spans="1:31" x14ac:dyDescent="0.25">
      <c r="A118" s="2">
        <v>0.70694444444444449</v>
      </c>
      <c r="B118">
        <v>3217</v>
      </c>
      <c r="C118">
        <v>12308</v>
      </c>
      <c r="D118">
        <v>18646</v>
      </c>
      <c r="E118">
        <v>29140</v>
      </c>
      <c r="F118">
        <v>22816</v>
      </c>
      <c r="G118">
        <v>12931</v>
      </c>
      <c r="H118">
        <v>-12170</v>
      </c>
      <c r="I118">
        <v>-32970</v>
      </c>
      <c r="J118">
        <v>4029</v>
      </c>
      <c r="K118">
        <v>-2445</v>
      </c>
      <c r="L118">
        <v>-912</v>
      </c>
      <c r="M118">
        <v>21034</v>
      </c>
      <c r="N118">
        <v>5353</v>
      </c>
      <c r="O118">
        <v>33669</v>
      </c>
      <c r="P118">
        <v>-9693</v>
      </c>
      <c r="Q118">
        <v>36468</v>
      </c>
      <c r="R118">
        <v>68476</v>
      </c>
      <c r="S118">
        <v>98101</v>
      </c>
      <c r="T118">
        <v>122509</v>
      </c>
      <c r="U118">
        <v>44567</v>
      </c>
      <c r="V118">
        <v>17083</v>
      </c>
      <c r="W118">
        <v>6132</v>
      </c>
      <c r="X118">
        <v>-29268</v>
      </c>
      <c r="Y118">
        <v>-7360</v>
      </c>
      <c r="Z118">
        <v>-12966</v>
      </c>
      <c r="AA118">
        <v>-4215</v>
      </c>
      <c r="AB118">
        <v>-10746</v>
      </c>
      <c r="AC118">
        <v>-7344</v>
      </c>
      <c r="AD118">
        <v>-9986</v>
      </c>
      <c r="AE118">
        <v>-1552</v>
      </c>
    </row>
    <row r="119" spans="1:31" x14ac:dyDescent="0.25">
      <c r="A119" s="2">
        <v>0.70972222222222225</v>
      </c>
      <c r="B119">
        <v>3217</v>
      </c>
      <c r="C119">
        <v>12308</v>
      </c>
      <c r="D119">
        <v>18646</v>
      </c>
      <c r="E119">
        <v>29140</v>
      </c>
      <c r="F119">
        <v>22816</v>
      </c>
      <c r="G119">
        <v>12931</v>
      </c>
      <c r="H119">
        <v>-12170</v>
      </c>
      <c r="I119">
        <v>-32970</v>
      </c>
      <c r="J119">
        <v>4029</v>
      </c>
      <c r="K119">
        <v>-2445</v>
      </c>
      <c r="L119">
        <v>-912</v>
      </c>
      <c r="M119">
        <v>21034</v>
      </c>
      <c r="N119">
        <v>5353</v>
      </c>
      <c r="O119">
        <v>33669</v>
      </c>
      <c r="P119">
        <v>-9693</v>
      </c>
      <c r="Q119">
        <v>36468</v>
      </c>
      <c r="R119">
        <v>68476</v>
      </c>
      <c r="S119">
        <v>98101</v>
      </c>
      <c r="T119">
        <v>122509</v>
      </c>
      <c r="U119">
        <v>44567</v>
      </c>
      <c r="V119">
        <v>17083</v>
      </c>
      <c r="W119">
        <v>6132</v>
      </c>
      <c r="X119">
        <v>-29268</v>
      </c>
      <c r="Y119">
        <v>-7360</v>
      </c>
      <c r="Z119">
        <v>-12966</v>
      </c>
      <c r="AA119">
        <v>-4215</v>
      </c>
      <c r="AB119">
        <v>-10746</v>
      </c>
      <c r="AC119">
        <v>-7344</v>
      </c>
      <c r="AD119">
        <v>-9986</v>
      </c>
      <c r="AE119">
        <v>-1552</v>
      </c>
    </row>
    <row r="120" spans="1:31" x14ac:dyDescent="0.25">
      <c r="A120" s="2">
        <v>0.71180555555555558</v>
      </c>
      <c r="B120">
        <v>3217</v>
      </c>
      <c r="C120">
        <v>12308</v>
      </c>
      <c r="D120">
        <v>18646</v>
      </c>
      <c r="E120">
        <v>29140</v>
      </c>
      <c r="F120">
        <v>22816</v>
      </c>
      <c r="G120">
        <v>12931</v>
      </c>
      <c r="H120">
        <v>-12170</v>
      </c>
      <c r="I120">
        <v>-32970</v>
      </c>
      <c r="J120">
        <v>4029</v>
      </c>
      <c r="K120">
        <v>-2445</v>
      </c>
      <c r="L120">
        <v>-912</v>
      </c>
      <c r="M120">
        <v>21034</v>
      </c>
      <c r="N120">
        <v>5353</v>
      </c>
      <c r="O120">
        <v>33669</v>
      </c>
      <c r="P120">
        <v>-9693</v>
      </c>
      <c r="Q120">
        <v>36468</v>
      </c>
      <c r="R120">
        <v>68476</v>
      </c>
      <c r="S120">
        <v>98101</v>
      </c>
      <c r="T120">
        <v>122509</v>
      </c>
      <c r="U120">
        <v>44567</v>
      </c>
      <c r="V120">
        <v>17083</v>
      </c>
      <c r="W120">
        <v>6132</v>
      </c>
      <c r="X120">
        <v>-29268</v>
      </c>
      <c r="Y120">
        <v>-7360</v>
      </c>
      <c r="Z120">
        <v>-12966</v>
      </c>
      <c r="AA120">
        <v>-4215</v>
      </c>
      <c r="AB120">
        <v>-10746</v>
      </c>
      <c r="AC120">
        <v>-7344</v>
      </c>
      <c r="AD120">
        <v>-9986</v>
      </c>
      <c r="AE120">
        <v>-1552</v>
      </c>
    </row>
    <row r="121" spans="1:31" x14ac:dyDescent="0.25">
      <c r="A121" s="2">
        <v>0.71388888888888891</v>
      </c>
      <c r="B121">
        <v>3217</v>
      </c>
      <c r="C121">
        <v>12308</v>
      </c>
      <c r="D121">
        <v>18646</v>
      </c>
      <c r="E121">
        <v>29140</v>
      </c>
      <c r="F121">
        <v>22816</v>
      </c>
      <c r="G121">
        <v>12931</v>
      </c>
      <c r="H121">
        <v>-12170</v>
      </c>
      <c r="I121">
        <v>-32970</v>
      </c>
      <c r="J121">
        <v>4029</v>
      </c>
      <c r="K121">
        <v>-2445</v>
      </c>
      <c r="L121">
        <v>-912</v>
      </c>
      <c r="M121">
        <v>21034</v>
      </c>
      <c r="N121">
        <v>5353</v>
      </c>
      <c r="O121">
        <v>33669</v>
      </c>
      <c r="P121">
        <v>-9693</v>
      </c>
      <c r="Q121">
        <v>36468</v>
      </c>
      <c r="R121">
        <v>68476</v>
      </c>
      <c r="S121">
        <v>98101</v>
      </c>
      <c r="T121">
        <v>122509</v>
      </c>
      <c r="U121">
        <v>44567</v>
      </c>
      <c r="V121">
        <v>17083</v>
      </c>
      <c r="W121">
        <v>6132</v>
      </c>
      <c r="X121">
        <v>-29268</v>
      </c>
      <c r="Y121">
        <v>-7360</v>
      </c>
      <c r="Z121">
        <v>-12966</v>
      </c>
      <c r="AA121">
        <v>-4215</v>
      </c>
      <c r="AB121">
        <v>-10746</v>
      </c>
      <c r="AC121">
        <v>-7344</v>
      </c>
      <c r="AD121">
        <v>-9986</v>
      </c>
      <c r="AE121">
        <v>-1552</v>
      </c>
    </row>
    <row r="122" spans="1:31" x14ac:dyDescent="0.25">
      <c r="A122" s="2">
        <v>0.71597222222222223</v>
      </c>
      <c r="B122">
        <v>3217</v>
      </c>
      <c r="C122">
        <v>12308</v>
      </c>
      <c r="D122">
        <v>18646</v>
      </c>
      <c r="E122">
        <v>29140</v>
      </c>
      <c r="F122">
        <v>22816</v>
      </c>
      <c r="G122">
        <v>12931</v>
      </c>
      <c r="H122">
        <v>-12170</v>
      </c>
      <c r="I122">
        <v>-32970</v>
      </c>
      <c r="J122">
        <v>4029</v>
      </c>
      <c r="K122">
        <v>-2445</v>
      </c>
      <c r="L122">
        <v>-912</v>
      </c>
      <c r="M122">
        <v>21034</v>
      </c>
      <c r="N122">
        <v>5353</v>
      </c>
      <c r="O122">
        <v>33669</v>
      </c>
      <c r="P122">
        <v>-9693</v>
      </c>
      <c r="Q122">
        <v>36468</v>
      </c>
      <c r="R122">
        <v>68476</v>
      </c>
      <c r="S122">
        <v>98101</v>
      </c>
      <c r="T122">
        <v>122509</v>
      </c>
      <c r="U122">
        <v>44567</v>
      </c>
      <c r="V122">
        <v>17083</v>
      </c>
      <c r="W122">
        <v>6132</v>
      </c>
      <c r="X122">
        <v>-29268</v>
      </c>
      <c r="Y122">
        <v>-7360</v>
      </c>
      <c r="Z122">
        <v>-12966</v>
      </c>
      <c r="AA122">
        <v>-4215</v>
      </c>
      <c r="AB122">
        <v>-10746</v>
      </c>
      <c r="AC122">
        <v>-7344</v>
      </c>
      <c r="AD122">
        <v>-9986</v>
      </c>
      <c r="AE122">
        <v>-1552</v>
      </c>
    </row>
    <row r="123" spans="1:31" x14ac:dyDescent="0.25">
      <c r="A123" s="2">
        <v>0.71875</v>
      </c>
      <c r="B123">
        <v>3217</v>
      </c>
      <c r="C123">
        <v>12308</v>
      </c>
      <c r="D123">
        <v>18646</v>
      </c>
      <c r="E123">
        <v>29140</v>
      </c>
      <c r="F123">
        <v>22816</v>
      </c>
      <c r="G123">
        <v>12931</v>
      </c>
      <c r="H123">
        <v>-12170</v>
      </c>
      <c r="I123">
        <v>-32970</v>
      </c>
      <c r="J123">
        <v>4029</v>
      </c>
      <c r="K123">
        <v>-2445</v>
      </c>
      <c r="L123">
        <v>-912</v>
      </c>
      <c r="M123">
        <v>21034</v>
      </c>
      <c r="N123">
        <v>5353</v>
      </c>
      <c r="O123">
        <v>33669</v>
      </c>
      <c r="P123">
        <v>-9693</v>
      </c>
      <c r="Q123">
        <v>36468</v>
      </c>
      <c r="R123">
        <v>68476</v>
      </c>
      <c r="S123">
        <v>98101</v>
      </c>
      <c r="T123">
        <v>122509</v>
      </c>
      <c r="U123">
        <v>44567</v>
      </c>
      <c r="V123">
        <v>17083</v>
      </c>
      <c r="W123">
        <v>6132</v>
      </c>
      <c r="X123">
        <v>-29268</v>
      </c>
      <c r="Y123">
        <v>-7360</v>
      </c>
      <c r="Z123">
        <v>-12966</v>
      </c>
      <c r="AA123">
        <v>-4215</v>
      </c>
      <c r="AB123">
        <v>-10746</v>
      </c>
      <c r="AC123">
        <v>-7344</v>
      </c>
      <c r="AD123">
        <v>-9986</v>
      </c>
      <c r="AE123">
        <v>-1552</v>
      </c>
    </row>
    <row r="124" spans="1:31" x14ac:dyDescent="0.25">
      <c r="A124" s="2">
        <v>0.72083333333333333</v>
      </c>
      <c r="B124">
        <v>3217</v>
      </c>
      <c r="C124">
        <v>12308</v>
      </c>
      <c r="D124">
        <v>18646</v>
      </c>
      <c r="E124">
        <v>29140</v>
      </c>
      <c r="F124">
        <v>22816</v>
      </c>
      <c r="G124">
        <v>12931</v>
      </c>
      <c r="H124">
        <v>-12170</v>
      </c>
      <c r="I124">
        <v>-32970</v>
      </c>
      <c r="J124">
        <v>4029</v>
      </c>
      <c r="K124">
        <v>-2445</v>
      </c>
      <c r="L124">
        <v>-912</v>
      </c>
      <c r="M124">
        <v>21034</v>
      </c>
      <c r="N124">
        <v>5353</v>
      </c>
      <c r="O124">
        <v>33669</v>
      </c>
      <c r="P124">
        <v>-9693</v>
      </c>
      <c r="Q124">
        <v>36468</v>
      </c>
      <c r="R124">
        <v>68476</v>
      </c>
      <c r="S124">
        <v>98101</v>
      </c>
      <c r="T124">
        <v>122509</v>
      </c>
      <c r="U124">
        <v>44567</v>
      </c>
      <c r="V124">
        <v>17083</v>
      </c>
      <c r="W124">
        <v>6132</v>
      </c>
      <c r="X124">
        <v>-29268</v>
      </c>
      <c r="Y124">
        <v>-7360</v>
      </c>
      <c r="Z124">
        <v>-12966</v>
      </c>
      <c r="AA124">
        <v>-4215</v>
      </c>
      <c r="AB124">
        <v>-10746</v>
      </c>
      <c r="AC124">
        <v>-7344</v>
      </c>
      <c r="AD124">
        <v>-9986</v>
      </c>
      <c r="AE124">
        <v>-1552</v>
      </c>
    </row>
    <row r="125" spans="1:31" x14ac:dyDescent="0.25">
      <c r="A125" s="2">
        <v>0.72291666666666665</v>
      </c>
      <c r="B125">
        <v>3217</v>
      </c>
      <c r="C125">
        <v>12308</v>
      </c>
      <c r="D125">
        <v>18646</v>
      </c>
      <c r="E125">
        <v>29140</v>
      </c>
      <c r="F125">
        <v>22816</v>
      </c>
      <c r="G125">
        <v>12931</v>
      </c>
      <c r="H125">
        <v>-12170</v>
      </c>
      <c r="I125">
        <v>-32970</v>
      </c>
      <c r="J125">
        <v>4029</v>
      </c>
      <c r="K125">
        <v>-2445</v>
      </c>
      <c r="L125">
        <v>-912</v>
      </c>
      <c r="M125">
        <v>21034</v>
      </c>
      <c r="N125">
        <v>5353</v>
      </c>
      <c r="O125">
        <v>33669</v>
      </c>
      <c r="P125">
        <v>-9693</v>
      </c>
      <c r="Q125">
        <v>36468</v>
      </c>
      <c r="R125">
        <v>68476</v>
      </c>
      <c r="S125">
        <v>98101</v>
      </c>
      <c r="T125">
        <v>122509</v>
      </c>
      <c r="U125">
        <v>44567</v>
      </c>
      <c r="V125">
        <v>17083</v>
      </c>
      <c r="W125">
        <v>6132</v>
      </c>
      <c r="X125">
        <v>-29268</v>
      </c>
      <c r="Y125">
        <v>-7360</v>
      </c>
      <c r="Z125">
        <v>-12966</v>
      </c>
      <c r="AA125">
        <v>-4215</v>
      </c>
      <c r="AB125">
        <v>-10746</v>
      </c>
      <c r="AC125">
        <v>-7344</v>
      </c>
      <c r="AD125">
        <v>-9986</v>
      </c>
      <c r="AE125">
        <v>-1552</v>
      </c>
    </row>
    <row r="126" spans="1:31" x14ac:dyDescent="0.25">
      <c r="A126" s="2">
        <v>0.72499999999999998</v>
      </c>
      <c r="B126">
        <v>3217</v>
      </c>
      <c r="C126">
        <v>12308</v>
      </c>
      <c r="D126">
        <v>18646</v>
      </c>
      <c r="E126">
        <v>29140</v>
      </c>
      <c r="F126">
        <v>22816</v>
      </c>
      <c r="G126">
        <v>12931</v>
      </c>
      <c r="H126">
        <v>-12170</v>
      </c>
      <c r="I126">
        <v>-32970</v>
      </c>
      <c r="J126">
        <v>4029</v>
      </c>
      <c r="K126">
        <v>-2445</v>
      </c>
      <c r="L126">
        <v>-912</v>
      </c>
      <c r="M126">
        <v>21034</v>
      </c>
      <c r="N126">
        <v>5353</v>
      </c>
      <c r="O126">
        <v>33669</v>
      </c>
      <c r="P126">
        <v>-9693</v>
      </c>
      <c r="Q126">
        <v>36468</v>
      </c>
      <c r="R126">
        <v>68476</v>
      </c>
      <c r="S126">
        <v>98101</v>
      </c>
      <c r="T126">
        <v>122509</v>
      </c>
      <c r="U126">
        <v>44567</v>
      </c>
      <c r="V126">
        <v>17083</v>
      </c>
      <c r="W126">
        <v>6132</v>
      </c>
      <c r="X126">
        <v>-29268</v>
      </c>
      <c r="Y126">
        <v>-7360</v>
      </c>
      <c r="Z126">
        <v>-12966</v>
      </c>
      <c r="AA126">
        <v>-4215</v>
      </c>
      <c r="AB126">
        <v>-10746</v>
      </c>
      <c r="AC126">
        <v>-7344</v>
      </c>
      <c r="AD126">
        <v>-9986</v>
      </c>
      <c r="AE126">
        <v>-1552</v>
      </c>
    </row>
    <row r="127" spans="1:31" x14ac:dyDescent="0.25">
      <c r="A127" s="2">
        <v>0.72777777777777775</v>
      </c>
      <c r="B127">
        <v>3217</v>
      </c>
      <c r="C127">
        <v>12308</v>
      </c>
      <c r="D127">
        <v>18646</v>
      </c>
      <c r="E127">
        <v>29140</v>
      </c>
      <c r="F127">
        <v>22816</v>
      </c>
      <c r="G127">
        <v>12931</v>
      </c>
      <c r="H127">
        <v>-12170</v>
      </c>
      <c r="I127">
        <v>-32970</v>
      </c>
      <c r="J127">
        <v>4029</v>
      </c>
      <c r="K127">
        <v>-2445</v>
      </c>
      <c r="L127">
        <v>-912</v>
      </c>
      <c r="M127">
        <v>21034</v>
      </c>
      <c r="N127">
        <v>5353</v>
      </c>
      <c r="O127">
        <v>33669</v>
      </c>
      <c r="P127">
        <v>-9693</v>
      </c>
      <c r="Q127">
        <v>36468</v>
      </c>
      <c r="R127">
        <v>68476</v>
      </c>
      <c r="S127">
        <v>98101</v>
      </c>
      <c r="T127">
        <v>122509</v>
      </c>
      <c r="U127">
        <v>44567</v>
      </c>
      <c r="V127">
        <v>17083</v>
      </c>
      <c r="W127">
        <v>6132</v>
      </c>
      <c r="X127">
        <v>-29268</v>
      </c>
      <c r="Y127">
        <v>-7360</v>
      </c>
      <c r="Z127">
        <v>-12966</v>
      </c>
      <c r="AA127">
        <v>-4215</v>
      </c>
      <c r="AB127">
        <v>-10746</v>
      </c>
      <c r="AC127">
        <v>-7344</v>
      </c>
      <c r="AD127">
        <v>-9986</v>
      </c>
      <c r="AE127">
        <v>-1552</v>
      </c>
    </row>
    <row r="128" spans="1:31" x14ac:dyDescent="0.25">
      <c r="A128" s="2">
        <v>0.72986111111111107</v>
      </c>
      <c r="B128">
        <v>3217</v>
      </c>
      <c r="C128">
        <v>12308</v>
      </c>
      <c r="D128">
        <v>18646</v>
      </c>
      <c r="E128">
        <v>29140</v>
      </c>
      <c r="F128">
        <v>22816</v>
      </c>
      <c r="G128">
        <v>12931</v>
      </c>
      <c r="H128">
        <v>-12170</v>
      </c>
      <c r="I128">
        <v>-32970</v>
      </c>
      <c r="J128">
        <v>4029</v>
      </c>
      <c r="K128">
        <v>-2445</v>
      </c>
      <c r="L128">
        <v>-912</v>
      </c>
      <c r="M128">
        <v>21034</v>
      </c>
      <c r="N128">
        <v>5353</v>
      </c>
      <c r="O128">
        <v>33669</v>
      </c>
      <c r="P128">
        <v>-9693</v>
      </c>
      <c r="Q128">
        <v>36468</v>
      </c>
      <c r="R128">
        <v>68476</v>
      </c>
      <c r="S128">
        <v>98101</v>
      </c>
      <c r="T128">
        <v>122509</v>
      </c>
      <c r="U128">
        <v>44567</v>
      </c>
      <c r="V128">
        <v>17083</v>
      </c>
      <c r="W128">
        <v>6132</v>
      </c>
      <c r="X128">
        <v>-29268</v>
      </c>
      <c r="Y128">
        <v>-7360</v>
      </c>
      <c r="Z128">
        <v>-12966</v>
      </c>
      <c r="AA128">
        <v>-4215</v>
      </c>
      <c r="AB128">
        <v>-10746</v>
      </c>
      <c r="AC128">
        <v>-7344</v>
      </c>
      <c r="AD128">
        <v>-9986</v>
      </c>
      <c r="AE128">
        <v>-1552</v>
      </c>
    </row>
    <row r="129" spans="1:31" x14ac:dyDescent="0.25">
      <c r="A129" s="2">
        <v>0.7319444444444444</v>
      </c>
      <c r="B129">
        <v>3217</v>
      </c>
      <c r="C129">
        <v>12308</v>
      </c>
      <c r="D129">
        <v>18646</v>
      </c>
      <c r="E129">
        <v>29140</v>
      </c>
      <c r="F129">
        <v>22816</v>
      </c>
      <c r="G129">
        <v>12931</v>
      </c>
      <c r="H129">
        <v>-12170</v>
      </c>
      <c r="I129">
        <v>-32970</v>
      </c>
      <c r="J129">
        <v>4029</v>
      </c>
      <c r="K129">
        <v>-2445</v>
      </c>
      <c r="L129">
        <v>-912</v>
      </c>
      <c r="M129">
        <v>21034</v>
      </c>
      <c r="N129">
        <v>5353</v>
      </c>
      <c r="O129">
        <v>33669</v>
      </c>
      <c r="P129">
        <v>-9693</v>
      </c>
      <c r="Q129">
        <v>36468</v>
      </c>
      <c r="R129">
        <v>68476</v>
      </c>
      <c r="S129">
        <v>98101</v>
      </c>
      <c r="T129">
        <v>122509</v>
      </c>
      <c r="U129">
        <v>44567</v>
      </c>
      <c r="V129">
        <v>17083</v>
      </c>
      <c r="W129">
        <v>6132</v>
      </c>
      <c r="X129">
        <v>-29268</v>
      </c>
      <c r="Y129">
        <v>-7360</v>
      </c>
      <c r="Z129">
        <v>-12966</v>
      </c>
      <c r="AA129">
        <v>-4215</v>
      </c>
      <c r="AB129">
        <v>-10746</v>
      </c>
      <c r="AC129">
        <v>-7344</v>
      </c>
      <c r="AD129">
        <v>-9986</v>
      </c>
      <c r="AE129">
        <v>-1552</v>
      </c>
    </row>
    <row r="130" spans="1:31" x14ac:dyDescent="0.25">
      <c r="A130" s="2">
        <v>0.73402777777777772</v>
      </c>
      <c r="B130">
        <v>3217</v>
      </c>
      <c r="C130">
        <v>12308</v>
      </c>
      <c r="D130">
        <v>18646</v>
      </c>
      <c r="E130">
        <v>29140</v>
      </c>
      <c r="F130">
        <v>22816</v>
      </c>
      <c r="G130">
        <v>12931</v>
      </c>
      <c r="H130">
        <v>-12170</v>
      </c>
      <c r="I130">
        <v>-32970</v>
      </c>
      <c r="J130">
        <v>4029</v>
      </c>
      <c r="K130">
        <v>-2445</v>
      </c>
      <c r="L130">
        <v>-912</v>
      </c>
      <c r="M130">
        <v>21034</v>
      </c>
      <c r="N130">
        <v>5353</v>
      </c>
      <c r="O130">
        <v>33669</v>
      </c>
      <c r="P130">
        <v>-9693</v>
      </c>
      <c r="Q130">
        <v>36468</v>
      </c>
      <c r="R130">
        <v>68476</v>
      </c>
      <c r="S130">
        <v>98101</v>
      </c>
      <c r="T130">
        <v>122509</v>
      </c>
      <c r="U130">
        <v>44567</v>
      </c>
      <c r="V130">
        <v>17083</v>
      </c>
      <c r="W130">
        <v>6132</v>
      </c>
      <c r="X130">
        <v>-29268</v>
      </c>
      <c r="Y130">
        <v>-7360</v>
      </c>
      <c r="Z130">
        <v>-12966</v>
      </c>
      <c r="AA130">
        <v>-4215</v>
      </c>
      <c r="AB130">
        <v>-10746</v>
      </c>
      <c r="AC130">
        <v>-7344</v>
      </c>
      <c r="AD130">
        <v>-9986</v>
      </c>
      <c r="AE130">
        <v>-1552</v>
      </c>
    </row>
    <row r="131" spans="1:31" x14ac:dyDescent="0.25">
      <c r="A131" s="2">
        <v>0.7368055555555556</v>
      </c>
      <c r="B131">
        <v>3217</v>
      </c>
      <c r="C131">
        <v>12308</v>
      </c>
      <c r="D131">
        <v>18646</v>
      </c>
      <c r="E131">
        <v>29140</v>
      </c>
      <c r="F131">
        <v>22816</v>
      </c>
      <c r="G131">
        <v>12931</v>
      </c>
      <c r="H131">
        <v>-12170</v>
      </c>
      <c r="I131">
        <v>-32970</v>
      </c>
      <c r="J131">
        <v>4029</v>
      </c>
      <c r="K131">
        <v>-2445</v>
      </c>
      <c r="L131">
        <v>-912</v>
      </c>
      <c r="M131">
        <v>21034</v>
      </c>
      <c r="N131">
        <v>5353</v>
      </c>
      <c r="O131">
        <v>33669</v>
      </c>
      <c r="P131">
        <v>-9693</v>
      </c>
      <c r="Q131">
        <v>36468</v>
      </c>
      <c r="R131">
        <v>68476</v>
      </c>
      <c r="S131">
        <v>98101</v>
      </c>
      <c r="T131">
        <v>122509</v>
      </c>
      <c r="U131">
        <v>44567</v>
      </c>
      <c r="V131">
        <v>17083</v>
      </c>
      <c r="W131">
        <v>6132</v>
      </c>
      <c r="X131">
        <v>-29268</v>
      </c>
      <c r="Y131">
        <v>-7360</v>
      </c>
      <c r="Z131">
        <v>-12966</v>
      </c>
      <c r="AA131">
        <v>-4215</v>
      </c>
      <c r="AB131">
        <v>-10746</v>
      </c>
      <c r="AC131">
        <v>-7344</v>
      </c>
      <c r="AD131">
        <v>-9986</v>
      </c>
      <c r="AE131">
        <v>-1552</v>
      </c>
    </row>
    <row r="132" spans="1:31" x14ac:dyDescent="0.25">
      <c r="A132" s="2">
        <v>0.73888888888888893</v>
      </c>
      <c r="B132">
        <v>3217</v>
      </c>
      <c r="C132">
        <v>12308</v>
      </c>
      <c r="D132">
        <v>18646</v>
      </c>
      <c r="E132">
        <v>29140</v>
      </c>
      <c r="F132">
        <v>22816</v>
      </c>
      <c r="G132">
        <v>12931</v>
      </c>
      <c r="H132">
        <v>-12170</v>
      </c>
      <c r="I132">
        <v>-32970</v>
      </c>
      <c r="J132">
        <v>4029</v>
      </c>
      <c r="K132">
        <v>-2445</v>
      </c>
      <c r="L132">
        <v>-912</v>
      </c>
      <c r="M132">
        <v>21034</v>
      </c>
      <c r="N132">
        <v>5353</v>
      </c>
      <c r="O132">
        <v>33669</v>
      </c>
      <c r="P132">
        <v>-9693</v>
      </c>
      <c r="Q132">
        <v>36468</v>
      </c>
      <c r="R132">
        <v>68476</v>
      </c>
      <c r="S132">
        <v>98101</v>
      </c>
      <c r="T132">
        <v>122509</v>
      </c>
      <c r="U132">
        <v>44567</v>
      </c>
      <c r="V132">
        <v>17083</v>
      </c>
      <c r="W132">
        <v>6132</v>
      </c>
      <c r="X132">
        <v>-29268</v>
      </c>
      <c r="Y132">
        <v>-7360</v>
      </c>
      <c r="Z132">
        <v>-12966</v>
      </c>
      <c r="AA132">
        <v>-4215</v>
      </c>
      <c r="AB132">
        <v>-10746</v>
      </c>
      <c r="AC132">
        <v>-7344</v>
      </c>
      <c r="AD132">
        <v>-9986</v>
      </c>
      <c r="AE132">
        <v>-1552</v>
      </c>
    </row>
    <row r="133" spans="1:31" x14ac:dyDescent="0.25">
      <c r="A133" s="2">
        <v>0.74097222222222225</v>
      </c>
      <c r="B133">
        <v>3217</v>
      </c>
      <c r="C133">
        <v>12308</v>
      </c>
      <c r="D133">
        <v>18646</v>
      </c>
      <c r="E133">
        <v>29140</v>
      </c>
      <c r="F133">
        <v>22816</v>
      </c>
      <c r="G133">
        <v>12931</v>
      </c>
      <c r="H133">
        <v>-12170</v>
      </c>
      <c r="I133">
        <v>-32970</v>
      </c>
      <c r="J133">
        <v>4029</v>
      </c>
      <c r="K133">
        <v>-2445</v>
      </c>
      <c r="L133">
        <v>-912</v>
      </c>
      <c r="M133">
        <v>21034</v>
      </c>
      <c r="N133">
        <v>5353</v>
      </c>
      <c r="O133">
        <v>33669</v>
      </c>
      <c r="P133">
        <v>-9693</v>
      </c>
      <c r="Q133">
        <v>36468</v>
      </c>
      <c r="R133">
        <v>68476</v>
      </c>
      <c r="S133">
        <v>98101</v>
      </c>
      <c r="T133">
        <v>122509</v>
      </c>
      <c r="U133">
        <v>44567</v>
      </c>
      <c r="V133">
        <v>17083</v>
      </c>
      <c r="W133">
        <v>6132</v>
      </c>
      <c r="X133">
        <v>-29268</v>
      </c>
      <c r="Y133">
        <v>-7360</v>
      </c>
      <c r="Z133">
        <v>-12966</v>
      </c>
      <c r="AA133">
        <v>-4215</v>
      </c>
      <c r="AB133">
        <v>-10746</v>
      </c>
      <c r="AC133">
        <v>-7344</v>
      </c>
      <c r="AD133">
        <v>-9986</v>
      </c>
      <c r="AE133">
        <v>-1552</v>
      </c>
    </row>
    <row r="134" spans="1:31" x14ac:dyDescent="0.25">
      <c r="A134" s="2">
        <v>0.74305555555555558</v>
      </c>
      <c r="B134">
        <v>3217</v>
      </c>
      <c r="C134">
        <v>12308</v>
      </c>
      <c r="D134">
        <v>18646</v>
      </c>
      <c r="E134">
        <v>29140</v>
      </c>
      <c r="F134">
        <v>22816</v>
      </c>
      <c r="G134">
        <v>12931</v>
      </c>
      <c r="H134">
        <v>-12170</v>
      </c>
      <c r="I134">
        <v>-32970</v>
      </c>
      <c r="J134">
        <v>4029</v>
      </c>
      <c r="K134">
        <v>-2445</v>
      </c>
      <c r="L134">
        <v>-912</v>
      </c>
      <c r="M134">
        <v>21034</v>
      </c>
      <c r="N134">
        <v>5353</v>
      </c>
      <c r="O134">
        <v>33669</v>
      </c>
      <c r="P134">
        <v>-9693</v>
      </c>
      <c r="Q134">
        <v>36468</v>
      </c>
      <c r="R134">
        <v>68476</v>
      </c>
      <c r="S134">
        <v>98101</v>
      </c>
      <c r="T134">
        <v>122509</v>
      </c>
      <c r="U134">
        <v>44567</v>
      </c>
      <c r="V134">
        <v>17083</v>
      </c>
      <c r="W134">
        <v>6132</v>
      </c>
      <c r="X134">
        <v>-29268</v>
      </c>
      <c r="Y134">
        <v>-7360</v>
      </c>
      <c r="Z134">
        <v>-12966</v>
      </c>
      <c r="AA134">
        <v>-4215</v>
      </c>
      <c r="AB134">
        <v>-10746</v>
      </c>
      <c r="AC134">
        <v>-7344</v>
      </c>
      <c r="AD134">
        <v>-9986</v>
      </c>
      <c r="AE134">
        <v>-1552</v>
      </c>
    </row>
    <row r="135" spans="1:31" x14ac:dyDescent="0.25">
      <c r="A135" s="2">
        <v>0.74583333333333335</v>
      </c>
      <c r="B135">
        <v>3217</v>
      </c>
      <c r="C135">
        <v>12308</v>
      </c>
      <c r="D135">
        <v>18646</v>
      </c>
      <c r="E135">
        <v>29140</v>
      </c>
      <c r="F135">
        <v>22816</v>
      </c>
      <c r="G135">
        <v>12931</v>
      </c>
      <c r="H135">
        <v>-12170</v>
      </c>
      <c r="I135">
        <v>-32970</v>
      </c>
      <c r="J135">
        <v>4029</v>
      </c>
      <c r="K135">
        <v>-2445</v>
      </c>
      <c r="L135">
        <v>-912</v>
      </c>
      <c r="M135">
        <v>21034</v>
      </c>
      <c r="N135">
        <v>5353</v>
      </c>
      <c r="O135">
        <v>33669</v>
      </c>
      <c r="P135">
        <v>-9693</v>
      </c>
      <c r="Q135">
        <v>36468</v>
      </c>
      <c r="R135">
        <v>68476</v>
      </c>
      <c r="S135">
        <v>98101</v>
      </c>
      <c r="T135">
        <v>122509</v>
      </c>
      <c r="U135">
        <v>44567</v>
      </c>
      <c r="V135">
        <v>17083</v>
      </c>
      <c r="W135">
        <v>6132</v>
      </c>
      <c r="X135">
        <v>-29268</v>
      </c>
      <c r="Y135">
        <v>-7360</v>
      </c>
      <c r="Z135">
        <v>-12966</v>
      </c>
      <c r="AA135">
        <v>-4215</v>
      </c>
      <c r="AB135">
        <v>-10746</v>
      </c>
      <c r="AC135">
        <v>-7344</v>
      </c>
      <c r="AD135">
        <v>-9986</v>
      </c>
      <c r="AE135">
        <v>-1552</v>
      </c>
    </row>
    <row r="136" spans="1:31" x14ac:dyDescent="0.25">
      <c r="A136" s="2">
        <v>0.74791666666666667</v>
      </c>
      <c r="B136">
        <v>3217</v>
      </c>
      <c r="C136">
        <v>12308</v>
      </c>
      <c r="D136">
        <v>18646</v>
      </c>
      <c r="E136">
        <v>29140</v>
      </c>
      <c r="F136">
        <v>22816</v>
      </c>
      <c r="G136">
        <v>12931</v>
      </c>
      <c r="H136">
        <v>-12170</v>
      </c>
      <c r="I136">
        <v>-32970</v>
      </c>
      <c r="J136">
        <v>4029</v>
      </c>
      <c r="K136">
        <v>-2445</v>
      </c>
      <c r="L136">
        <v>-912</v>
      </c>
      <c r="M136">
        <v>21034</v>
      </c>
      <c r="N136">
        <v>5353</v>
      </c>
      <c r="O136">
        <v>33669</v>
      </c>
      <c r="P136">
        <v>-9693</v>
      </c>
      <c r="Q136">
        <v>36468</v>
      </c>
      <c r="R136">
        <v>68476</v>
      </c>
      <c r="S136">
        <v>98101</v>
      </c>
      <c r="T136">
        <v>122509</v>
      </c>
      <c r="U136">
        <v>44567</v>
      </c>
      <c r="V136">
        <v>17083</v>
      </c>
      <c r="W136">
        <v>6132</v>
      </c>
      <c r="X136">
        <v>-29268</v>
      </c>
      <c r="Y136">
        <v>-7360</v>
      </c>
      <c r="Z136">
        <v>-12966</v>
      </c>
      <c r="AA136">
        <v>-4215</v>
      </c>
      <c r="AB136">
        <v>-10746</v>
      </c>
      <c r="AC136">
        <v>-7344</v>
      </c>
      <c r="AD136">
        <v>-9986</v>
      </c>
      <c r="AE136">
        <v>-1552</v>
      </c>
    </row>
    <row r="137" spans="1:31" x14ac:dyDescent="0.25">
      <c r="A137" s="2">
        <v>0.75</v>
      </c>
      <c r="B137">
        <v>3217</v>
      </c>
      <c r="C137">
        <v>12308</v>
      </c>
      <c r="D137">
        <v>18646</v>
      </c>
      <c r="E137">
        <v>29140</v>
      </c>
      <c r="F137">
        <v>22816</v>
      </c>
      <c r="G137">
        <v>12931</v>
      </c>
      <c r="H137">
        <v>-12170</v>
      </c>
      <c r="I137">
        <v>-32970</v>
      </c>
      <c r="J137">
        <v>4029</v>
      </c>
      <c r="K137">
        <v>-2445</v>
      </c>
      <c r="L137">
        <v>-912</v>
      </c>
      <c r="M137">
        <v>21034</v>
      </c>
      <c r="N137">
        <v>5353</v>
      </c>
      <c r="O137">
        <v>33669</v>
      </c>
      <c r="P137">
        <v>-9693</v>
      </c>
      <c r="Q137">
        <v>36468</v>
      </c>
      <c r="R137">
        <v>68476</v>
      </c>
      <c r="S137">
        <v>98101</v>
      </c>
      <c r="T137">
        <v>122509</v>
      </c>
      <c r="U137">
        <v>44567</v>
      </c>
      <c r="V137">
        <v>17083</v>
      </c>
      <c r="W137">
        <v>6132</v>
      </c>
      <c r="X137">
        <v>-29268</v>
      </c>
      <c r="Y137">
        <v>-7360</v>
      </c>
      <c r="Z137">
        <v>-12966</v>
      </c>
      <c r="AA137">
        <v>-4215</v>
      </c>
      <c r="AB137">
        <v>-10746</v>
      </c>
      <c r="AC137">
        <v>-7344</v>
      </c>
      <c r="AD137">
        <v>-9986</v>
      </c>
      <c r="AE137">
        <v>-1552</v>
      </c>
    </row>
    <row r="138" spans="1:31" x14ac:dyDescent="0.25">
      <c r="A138" s="2">
        <v>0.75277777777777777</v>
      </c>
      <c r="B138">
        <v>3217</v>
      </c>
      <c r="C138">
        <v>12308</v>
      </c>
      <c r="D138">
        <v>18646</v>
      </c>
      <c r="E138">
        <v>29140</v>
      </c>
      <c r="F138">
        <v>22816</v>
      </c>
      <c r="G138">
        <v>12931</v>
      </c>
      <c r="H138">
        <v>-12170</v>
      </c>
      <c r="I138">
        <v>-32970</v>
      </c>
      <c r="J138">
        <v>4029</v>
      </c>
      <c r="K138">
        <v>-2445</v>
      </c>
      <c r="L138">
        <v>-912</v>
      </c>
      <c r="M138">
        <v>21034</v>
      </c>
      <c r="N138">
        <v>5353</v>
      </c>
      <c r="O138">
        <v>33669</v>
      </c>
      <c r="P138">
        <v>-9693</v>
      </c>
      <c r="Q138">
        <v>36468</v>
      </c>
      <c r="R138">
        <v>68476</v>
      </c>
      <c r="S138">
        <v>98101</v>
      </c>
      <c r="T138">
        <v>122509</v>
      </c>
      <c r="U138">
        <v>44567</v>
      </c>
      <c r="V138">
        <v>17083</v>
      </c>
      <c r="W138">
        <v>6132</v>
      </c>
      <c r="X138">
        <v>-29268</v>
      </c>
      <c r="Y138">
        <v>-7360</v>
      </c>
      <c r="Z138">
        <v>-12966</v>
      </c>
      <c r="AA138">
        <v>-4215</v>
      </c>
      <c r="AB138">
        <v>-10746</v>
      </c>
      <c r="AC138">
        <v>-7344</v>
      </c>
      <c r="AD138">
        <v>-9986</v>
      </c>
      <c r="AE138">
        <v>-1552</v>
      </c>
    </row>
    <row r="139" spans="1:31" x14ac:dyDescent="0.25">
      <c r="A139" s="2">
        <v>0.75486111111111109</v>
      </c>
      <c r="B139">
        <v>3217</v>
      </c>
      <c r="C139">
        <v>12308</v>
      </c>
      <c r="D139">
        <v>18646</v>
      </c>
      <c r="E139">
        <v>29140</v>
      </c>
      <c r="F139">
        <v>22816</v>
      </c>
      <c r="G139">
        <v>12931</v>
      </c>
      <c r="H139">
        <v>-12170</v>
      </c>
      <c r="I139">
        <v>-32970</v>
      </c>
      <c r="J139">
        <v>4029</v>
      </c>
      <c r="K139">
        <v>-2445</v>
      </c>
      <c r="L139">
        <v>-912</v>
      </c>
      <c r="M139">
        <v>21034</v>
      </c>
      <c r="N139">
        <v>5353</v>
      </c>
      <c r="O139">
        <v>33669</v>
      </c>
      <c r="P139">
        <v>-9693</v>
      </c>
      <c r="Q139">
        <v>36468</v>
      </c>
      <c r="R139">
        <v>68476</v>
      </c>
      <c r="S139">
        <v>98101</v>
      </c>
      <c r="T139">
        <v>122509</v>
      </c>
      <c r="U139">
        <v>44567</v>
      </c>
      <c r="V139">
        <v>17083</v>
      </c>
      <c r="W139">
        <v>6132</v>
      </c>
      <c r="X139">
        <v>-29268</v>
      </c>
      <c r="Y139">
        <v>-7360</v>
      </c>
      <c r="Z139">
        <v>-12966</v>
      </c>
      <c r="AA139">
        <v>-4215</v>
      </c>
      <c r="AB139">
        <v>-10746</v>
      </c>
      <c r="AC139">
        <v>-7344</v>
      </c>
      <c r="AD139">
        <v>-9986</v>
      </c>
      <c r="AE139">
        <v>-1552</v>
      </c>
    </row>
    <row r="140" spans="1:31" x14ac:dyDescent="0.25">
      <c r="A140" s="2">
        <v>0.75763888888888886</v>
      </c>
      <c r="B140">
        <v>3217</v>
      </c>
      <c r="C140">
        <v>12308</v>
      </c>
      <c r="D140">
        <v>18646</v>
      </c>
      <c r="E140">
        <v>29140</v>
      </c>
      <c r="F140">
        <v>22816</v>
      </c>
      <c r="G140">
        <v>12931</v>
      </c>
      <c r="H140">
        <v>-12170</v>
      </c>
      <c r="I140">
        <v>-32970</v>
      </c>
      <c r="J140">
        <v>4029</v>
      </c>
      <c r="K140">
        <v>-2445</v>
      </c>
      <c r="L140">
        <v>-912</v>
      </c>
      <c r="M140">
        <v>21034</v>
      </c>
      <c r="N140">
        <v>5353</v>
      </c>
      <c r="O140">
        <v>33669</v>
      </c>
      <c r="P140">
        <v>-9693</v>
      </c>
      <c r="Q140">
        <v>36468</v>
      </c>
      <c r="R140">
        <v>68476</v>
      </c>
      <c r="S140">
        <v>98101</v>
      </c>
      <c r="T140">
        <v>122509</v>
      </c>
      <c r="U140">
        <v>44567</v>
      </c>
      <c r="V140">
        <v>17083</v>
      </c>
      <c r="W140">
        <v>6132</v>
      </c>
      <c r="X140">
        <v>-29268</v>
      </c>
      <c r="Y140">
        <v>-7360</v>
      </c>
      <c r="Z140">
        <v>-12966</v>
      </c>
      <c r="AA140">
        <v>-4215</v>
      </c>
      <c r="AB140">
        <v>-10746</v>
      </c>
      <c r="AC140">
        <v>-7344</v>
      </c>
      <c r="AD140">
        <v>-9986</v>
      </c>
      <c r="AE140">
        <v>-1552</v>
      </c>
    </row>
    <row r="141" spans="1:31" x14ac:dyDescent="0.25">
      <c r="A141" s="2">
        <v>0.75972222222222219</v>
      </c>
      <c r="B141">
        <v>3217</v>
      </c>
      <c r="C141">
        <v>12308</v>
      </c>
      <c r="D141">
        <v>18646</v>
      </c>
      <c r="E141">
        <v>29140</v>
      </c>
      <c r="F141">
        <v>22816</v>
      </c>
      <c r="G141">
        <v>12931</v>
      </c>
      <c r="H141">
        <v>-12170</v>
      </c>
      <c r="I141">
        <v>-32970</v>
      </c>
      <c r="J141">
        <v>4029</v>
      </c>
      <c r="K141">
        <v>-2445</v>
      </c>
      <c r="L141">
        <v>-912</v>
      </c>
      <c r="M141">
        <v>21034</v>
      </c>
      <c r="N141">
        <v>5353</v>
      </c>
      <c r="O141">
        <v>33669</v>
      </c>
      <c r="P141">
        <v>-9693</v>
      </c>
      <c r="Q141">
        <v>36468</v>
      </c>
      <c r="R141">
        <v>68476</v>
      </c>
      <c r="S141">
        <v>98101</v>
      </c>
      <c r="T141">
        <v>122509</v>
      </c>
      <c r="U141">
        <v>44567</v>
      </c>
      <c r="V141">
        <v>17083</v>
      </c>
      <c r="W141">
        <v>6132</v>
      </c>
      <c r="X141">
        <v>-29268</v>
      </c>
      <c r="Y141">
        <v>-7360</v>
      </c>
      <c r="Z141">
        <v>-12966</v>
      </c>
      <c r="AA141">
        <v>-4215</v>
      </c>
      <c r="AB141">
        <v>-10746</v>
      </c>
      <c r="AC141">
        <v>-7344</v>
      </c>
      <c r="AD141">
        <v>-9986</v>
      </c>
      <c r="AE141">
        <v>-1552</v>
      </c>
    </row>
    <row r="142" spans="1:31" x14ac:dyDescent="0.25">
      <c r="A142" s="2">
        <v>0.76180555555555551</v>
      </c>
      <c r="B142">
        <v>3217</v>
      </c>
      <c r="C142">
        <v>12308</v>
      </c>
      <c r="D142">
        <v>18646</v>
      </c>
      <c r="E142">
        <v>29140</v>
      </c>
      <c r="F142">
        <v>22816</v>
      </c>
      <c r="G142">
        <v>12931</v>
      </c>
      <c r="H142">
        <v>-12170</v>
      </c>
      <c r="I142">
        <v>-32970</v>
      </c>
      <c r="J142">
        <v>4029</v>
      </c>
      <c r="K142">
        <v>-2445</v>
      </c>
      <c r="L142">
        <v>-912</v>
      </c>
      <c r="M142">
        <v>21034</v>
      </c>
      <c r="N142">
        <v>5353</v>
      </c>
      <c r="O142">
        <v>33669</v>
      </c>
      <c r="P142">
        <v>-9693</v>
      </c>
      <c r="Q142">
        <v>36468</v>
      </c>
      <c r="R142">
        <v>68476</v>
      </c>
      <c r="S142">
        <v>98101</v>
      </c>
      <c r="T142">
        <v>122509</v>
      </c>
      <c r="U142">
        <v>44567</v>
      </c>
      <c r="V142">
        <v>17083</v>
      </c>
      <c r="W142">
        <v>6132</v>
      </c>
      <c r="X142">
        <v>-29268</v>
      </c>
      <c r="Y142">
        <v>-7360</v>
      </c>
      <c r="Z142">
        <v>-12966</v>
      </c>
      <c r="AA142">
        <v>-4215</v>
      </c>
      <c r="AB142">
        <v>-10746</v>
      </c>
      <c r="AC142">
        <v>-7344</v>
      </c>
      <c r="AD142">
        <v>-9986</v>
      </c>
      <c r="AE142">
        <v>-1552</v>
      </c>
    </row>
    <row r="143" spans="1:31" x14ac:dyDescent="0.25">
      <c r="A143" s="2">
        <v>0.76458333333333328</v>
      </c>
      <c r="B143">
        <v>3217</v>
      </c>
      <c r="C143">
        <v>12308</v>
      </c>
      <c r="D143">
        <v>18646</v>
      </c>
      <c r="E143">
        <v>29140</v>
      </c>
      <c r="F143">
        <v>22816</v>
      </c>
      <c r="G143">
        <v>12931</v>
      </c>
      <c r="H143">
        <v>-12170</v>
      </c>
      <c r="I143">
        <v>-32970</v>
      </c>
      <c r="J143">
        <v>4029</v>
      </c>
      <c r="K143">
        <v>-2445</v>
      </c>
      <c r="L143">
        <v>-912</v>
      </c>
      <c r="M143">
        <v>21034</v>
      </c>
      <c r="N143">
        <v>5353</v>
      </c>
      <c r="O143">
        <v>33669</v>
      </c>
      <c r="P143">
        <v>-9693</v>
      </c>
      <c r="Q143">
        <v>36468</v>
      </c>
      <c r="R143">
        <v>68476</v>
      </c>
      <c r="S143">
        <v>98101</v>
      </c>
      <c r="T143">
        <v>122509</v>
      </c>
      <c r="U143">
        <v>44567</v>
      </c>
      <c r="V143">
        <v>17083</v>
      </c>
      <c r="W143">
        <v>6132</v>
      </c>
      <c r="X143">
        <v>-29268</v>
      </c>
      <c r="Y143">
        <v>-7360</v>
      </c>
      <c r="Z143">
        <v>-12966</v>
      </c>
      <c r="AA143">
        <v>-4215</v>
      </c>
      <c r="AB143">
        <v>-10746</v>
      </c>
      <c r="AC143">
        <v>-7344</v>
      </c>
      <c r="AD143">
        <v>-9986</v>
      </c>
      <c r="AE143">
        <v>-1552</v>
      </c>
    </row>
    <row r="144" spans="1:31" x14ac:dyDescent="0.25">
      <c r="A144" s="2">
        <v>0.76666666666666672</v>
      </c>
      <c r="B144">
        <v>3217</v>
      </c>
      <c r="C144">
        <v>12308</v>
      </c>
      <c r="D144">
        <v>18646</v>
      </c>
      <c r="E144">
        <v>29140</v>
      </c>
      <c r="F144">
        <v>22816</v>
      </c>
      <c r="G144">
        <v>12931</v>
      </c>
      <c r="H144">
        <v>-12170</v>
      </c>
      <c r="I144">
        <v>-32970</v>
      </c>
      <c r="J144">
        <v>4029</v>
      </c>
      <c r="K144">
        <v>-2445</v>
      </c>
      <c r="L144">
        <v>-912</v>
      </c>
      <c r="M144">
        <v>21034</v>
      </c>
      <c r="N144">
        <v>5353</v>
      </c>
      <c r="O144">
        <v>33669</v>
      </c>
      <c r="P144">
        <v>-9693</v>
      </c>
      <c r="Q144">
        <v>36468</v>
      </c>
      <c r="R144">
        <v>68476</v>
      </c>
      <c r="S144">
        <v>98101</v>
      </c>
      <c r="T144">
        <v>122509</v>
      </c>
      <c r="U144">
        <v>44567</v>
      </c>
      <c r="V144">
        <v>17083</v>
      </c>
      <c r="W144">
        <v>6132</v>
      </c>
      <c r="X144">
        <v>-29268</v>
      </c>
      <c r="Y144">
        <v>-7360</v>
      </c>
      <c r="Z144">
        <v>-12966</v>
      </c>
      <c r="AA144">
        <v>-4215</v>
      </c>
      <c r="AB144">
        <v>-10746</v>
      </c>
      <c r="AC144">
        <v>-7344</v>
      </c>
      <c r="AD144">
        <v>-9986</v>
      </c>
      <c r="AE144">
        <v>-1552</v>
      </c>
    </row>
    <row r="145" spans="1:31" x14ac:dyDescent="0.25">
      <c r="A145" s="2">
        <v>0.76944444444444449</v>
      </c>
      <c r="B145">
        <v>3217</v>
      </c>
      <c r="C145">
        <v>12308</v>
      </c>
      <c r="D145">
        <v>18646</v>
      </c>
      <c r="E145">
        <v>29140</v>
      </c>
      <c r="F145">
        <v>22816</v>
      </c>
      <c r="G145">
        <v>12931</v>
      </c>
      <c r="H145">
        <v>-12170</v>
      </c>
      <c r="I145">
        <v>-32970</v>
      </c>
      <c r="J145">
        <v>4029</v>
      </c>
      <c r="K145">
        <v>-2445</v>
      </c>
      <c r="L145">
        <v>-912</v>
      </c>
      <c r="M145">
        <v>21034</v>
      </c>
      <c r="N145">
        <v>5353</v>
      </c>
      <c r="O145">
        <v>33669</v>
      </c>
      <c r="P145">
        <v>-9693</v>
      </c>
      <c r="Q145">
        <v>36468</v>
      </c>
      <c r="R145">
        <v>68476</v>
      </c>
      <c r="S145">
        <v>98101</v>
      </c>
      <c r="T145">
        <v>122509</v>
      </c>
      <c r="U145">
        <v>44567</v>
      </c>
      <c r="V145">
        <v>17083</v>
      </c>
      <c r="W145">
        <v>6132</v>
      </c>
      <c r="X145">
        <v>-29268</v>
      </c>
      <c r="Y145">
        <v>-7360</v>
      </c>
      <c r="Z145">
        <v>-12966</v>
      </c>
      <c r="AA145">
        <v>-4215</v>
      </c>
      <c r="AB145">
        <v>-10746</v>
      </c>
      <c r="AC145">
        <v>-7344</v>
      </c>
      <c r="AD145">
        <v>-9986</v>
      </c>
      <c r="AE145">
        <v>-1552</v>
      </c>
    </row>
    <row r="146" spans="1:31" x14ac:dyDescent="0.25">
      <c r="A146" s="2">
        <v>0.77152777777777781</v>
      </c>
      <c r="B146">
        <v>3217</v>
      </c>
      <c r="C146">
        <v>12308</v>
      </c>
      <c r="D146">
        <v>18646</v>
      </c>
      <c r="E146">
        <v>29140</v>
      </c>
      <c r="F146">
        <v>22816</v>
      </c>
      <c r="G146">
        <v>12931</v>
      </c>
      <c r="H146">
        <v>-12170</v>
      </c>
      <c r="I146">
        <v>-32970</v>
      </c>
      <c r="J146">
        <v>4029</v>
      </c>
      <c r="K146">
        <v>-2445</v>
      </c>
      <c r="L146">
        <v>-912</v>
      </c>
      <c r="M146">
        <v>21034</v>
      </c>
      <c r="N146">
        <v>5353</v>
      </c>
      <c r="O146">
        <v>33669</v>
      </c>
      <c r="P146">
        <v>-9693</v>
      </c>
      <c r="Q146">
        <v>36468</v>
      </c>
      <c r="R146">
        <v>68476</v>
      </c>
      <c r="S146">
        <v>98101</v>
      </c>
      <c r="T146">
        <v>122509</v>
      </c>
      <c r="U146">
        <v>44567</v>
      </c>
      <c r="V146">
        <v>17083</v>
      </c>
      <c r="W146">
        <v>6132</v>
      </c>
      <c r="X146">
        <v>-29268</v>
      </c>
      <c r="Y146">
        <v>-7360</v>
      </c>
      <c r="Z146">
        <v>-12966</v>
      </c>
      <c r="AA146">
        <v>-4215</v>
      </c>
      <c r="AB146">
        <v>-10746</v>
      </c>
      <c r="AC146">
        <v>-7344</v>
      </c>
      <c r="AD146">
        <v>-9986</v>
      </c>
      <c r="AE146">
        <v>-1552</v>
      </c>
    </row>
    <row r="147" spans="1:31" x14ac:dyDescent="0.25">
      <c r="A147" s="2">
        <v>0.77361111111111114</v>
      </c>
      <c r="B147">
        <v>3217</v>
      </c>
      <c r="C147">
        <v>12308</v>
      </c>
      <c r="D147">
        <v>18646</v>
      </c>
      <c r="E147">
        <v>29140</v>
      </c>
      <c r="F147">
        <v>22816</v>
      </c>
      <c r="G147">
        <v>12931</v>
      </c>
      <c r="H147">
        <v>-12170</v>
      </c>
      <c r="I147">
        <v>-32970</v>
      </c>
      <c r="J147">
        <v>4029</v>
      </c>
      <c r="K147">
        <v>-2445</v>
      </c>
      <c r="L147">
        <v>-912</v>
      </c>
      <c r="M147">
        <v>21034</v>
      </c>
      <c r="N147">
        <v>5353</v>
      </c>
      <c r="O147">
        <v>33669</v>
      </c>
      <c r="P147">
        <v>-9693</v>
      </c>
      <c r="Q147">
        <v>36468</v>
      </c>
      <c r="R147">
        <v>68476</v>
      </c>
      <c r="S147">
        <v>98101</v>
      </c>
      <c r="T147">
        <v>122509</v>
      </c>
      <c r="U147">
        <v>44567</v>
      </c>
      <c r="V147">
        <v>17083</v>
      </c>
      <c r="W147">
        <v>6132</v>
      </c>
      <c r="X147">
        <v>-29268</v>
      </c>
      <c r="Y147">
        <v>-7360</v>
      </c>
      <c r="Z147">
        <v>-12966</v>
      </c>
      <c r="AA147">
        <v>-4215</v>
      </c>
      <c r="AB147">
        <v>-10746</v>
      </c>
      <c r="AC147">
        <v>-7344</v>
      </c>
      <c r="AD147">
        <v>-9986</v>
      </c>
      <c r="AE147">
        <v>-1552</v>
      </c>
    </row>
    <row r="148" spans="1:31" x14ac:dyDescent="0.25">
      <c r="A148" s="2">
        <v>0.77569444444444446</v>
      </c>
      <c r="B148">
        <v>3217</v>
      </c>
      <c r="C148">
        <v>12308</v>
      </c>
      <c r="D148">
        <v>18646</v>
      </c>
      <c r="E148">
        <v>29140</v>
      </c>
      <c r="F148">
        <v>22816</v>
      </c>
      <c r="G148">
        <v>12931</v>
      </c>
      <c r="H148">
        <v>-12170</v>
      </c>
      <c r="I148">
        <v>-32970</v>
      </c>
      <c r="J148">
        <v>4029</v>
      </c>
      <c r="K148">
        <v>-2445</v>
      </c>
      <c r="L148">
        <v>-912</v>
      </c>
      <c r="M148">
        <v>21034</v>
      </c>
      <c r="N148">
        <v>5353</v>
      </c>
      <c r="O148">
        <v>33669</v>
      </c>
      <c r="P148">
        <v>-9693</v>
      </c>
      <c r="Q148">
        <v>36468</v>
      </c>
      <c r="R148">
        <v>68476</v>
      </c>
      <c r="S148">
        <v>98101</v>
      </c>
      <c r="T148">
        <v>122509</v>
      </c>
      <c r="U148">
        <v>44567</v>
      </c>
      <c r="V148">
        <v>17083</v>
      </c>
      <c r="W148">
        <v>6132</v>
      </c>
      <c r="X148">
        <v>-29268</v>
      </c>
      <c r="Y148">
        <v>-7360</v>
      </c>
      <c r="Z148">
        <v>-12966</v>
      </c>
      <c r="AA148">
        <v>-4215</v>
      </c>
      <c r="AB148">
        <v>-10746</v>
      </c>
      <c r="AC148">
        <v>-7344</v>
      </c>
      <c r="AD148">
        <v>-9986</v>
      </c>
      <c r="AE148">
        <v>-1552</v>
      </c>
    </row>
    <row r="149" spans="1:31" x14ac:dyDescent="0.25">
      <c r="A149" s="2">
        <v>0.77777777777777779</v>
      </c>
      <c r="B149">
        <v>3217</v>
      </c>
      <c r="C149">
        <v>12308</v>
      </c>
      <c r="D149">
        <v>18646</v>
      </c>
      <c r="E149">
        <v>29140</v>
      </c>
      <c r="F149">
        <v>22816</v>
      </c>
      <c r="G149">
        <v>12931</v>
      </c>
      <c r="H149">
        <v>-12170</v>
      </c>
      <c r="I149">
        <v>-32970</v>
      </c>
      <c r="J149">
        <v>4029</v>
      </c>
      <c r="K149">
        <v>-2445</v>
      </c>
      <c r="L149">
        <v>-912</v>
      </c>
      <c r="M149">
        <v>21034</v>
      </c>
      <c r="N149">
        <v>5353</v>
      </c>
      <c r="O149">
        <v>33669</v>
      </c>
      <c r="P149">
        <v>-9693</v>
      </c>
      <c r="Q149">
        <v>36468</v>
      </c>
      <c r="R149">
        <v>68476</v>
      </c>
      <c r="S149">
        <v>98101</v>
      </c>
      <c r="T149">
        <v>122509</v>
      </c>
      <c r="U149">
        <v>44567</v>
      </c>
      <c r="V149">
        <v>17083</v>
      </c>
      <c r="W149">
        <v>6132</v>
      </c>
      <c r="X149">
        <v>-29268</v>
      </c>
      <c r="Y149">
        <v>-7360</v>
      </c>
      <c r="Z149">
        <v>-12966</v>
      </c>
      <c r="AA149">
        <v>-4215</v>
      </c>
      <c r="AB149">
        <v>-10746</v>
      </c>
      <c r="AC149">
        <v>-7344</v>
      </c>
      <c r="AD149">
        <v>-9986</v>
      </c>
      <c r="AE149">
        <v>-1552</v>
      </c>
    </row>
    <row r="150" spans="1:31" x14ac:dyDescent="0.25">
      <c r="A150" s="2">
        <v>0.78055555555555556</v>
      </c>
      <c r="B150">
        <v>3217</v>
      </c>
      <c r="C150">
        <v>12308</v>
      </c>
      <c r="D150">
        <v>18646</v>
      </c>
      <c r="E150">
        <v>29140</v>
      </c>
      <c r="F150">
        <v>22816</v>
      </c>
      <c r="G150">
        <v>12931</v>
      </c>
      <c r="H150">
        <v>-12170</v>
      </c>
      <c r="I150">
        <v>-32970</v>
      </c>
      <c r="J150">
        <v>4029</v>
      </c>
      <c r="K150">
        <v>-2445</v>
      </c>
      <c r="L150">
        <v>-912</v>
      </c>
      <c r="M150">
        <v>21034</v>
      </c>
      <c r="N150">
        <v>5353</v>
      </c>
      <c r="O150">
        <v>33669</v>
      </c>
      <c r="P150">
        <v>-9693</v>
      </c>
      <c r="Q150">
        <v>36468</v>
      </c>
      <c r="R150">
        <v>68476</v>
      </c>
      <c r="S150">
        <v>98101</v>
      </c>
      <c r="T150">
        <v>122509</v>
      </c>
      <c r="U150">
        <v>44567</v>
      </c>
      <c r="V150">
        <v>17083</v>
      </c>
      <c r="W150">
        <v>6132</v>
      </c>
      <c r="X150">
        <v>-29268</v>
      </c>
      <c r="Y150">
        <v>-7360</v>
      </c>
      <c r="Z150">
        <v>-12966</v>
      </c>
      <c r="AA150">
        <v>-4215</v>
      </c>
      <c r="AB150">
        <v>-10746</v>
      </c>
      <c r="AC150">
        <v>-7344</v>
      </c>
      <c r="AD150">
        <v>-9986</v>
      </c>
      <c r="AE150">
        <v>-1552</v>
      </c>
    </row>
    <row r="151" spans="1:31" x14ac:dyDescent="0.25">
      <c r="A151" s="2">
        <v>0.78263888888888888</v>
      </c>
      <c r="B151">
        <v>3217</v>
      </c>
      <c r="C151">
        <v>12308</v>
      </c>
      <c r="D151">
        <v>18646</v>
      </c>
      <c r="E151">
        <v>29140</v>
      </c>
      <c r="F151">
        <v>22816</v>
      </c>
      <c r="G151">
        <v>12931</v>
      </c>
      <c r="H151">
        <v>-12170</v>
      </c>
      <c r="I151">
        <v>-32970</v>
      </c>
      <c r="J151">
        <v>4029</v>
      </c>
      <c r="K151">
        <v>-2445</v>
      </c>
      <c r="L151">
        <v>-912</v>
      </c>
      <c r="M151">
        <v>21034</v>
      </c>
      <c r="N151">
        <v>5353</v>
      </c>
      <c r="O151">
        <v>33669</v>
      </c>
      <c r="P151">
        <v>-9693</v>
      </c>
      <c r="Q151">
        <v>36468</v>
      </c>
      <c r="R151">
        <v>68476</v>
      </c>
      <c r="S151">
        <v>98101</v>
      </c>
      <c r="T151">
        <v>122509</v>
      </c>
      <c r="U151">
        <v>44567</v>
      </c>
      <c r="V151">
        <v>17083</v>
      </c>
      <c r="W151">
        <v>6132</v>
      </c>
      <c r="X151">
        <v>-29268</v>
      </c>
      <c r="Y151">
        <v>-7360</v>
      </c>
      <c r="Z151">
        <v>-12966</v>
      </c>
      <c r="AA151">
        <v>-4215</v>
      </c>
      <c r="AB151">
        <v>-10746</v>
      </c>
      <c r="AC151">
        <v>-7344</v>
      </c>
      <c r="AD151">
        <v>-9986</v>
      </c>
      <c r="AE151">
        <v>-1552</v>
      </c>
    </row>
    <row r="152" spans="1:31" x14ac:dyDescent="0.25">
      <c r="A152" s="2">
        <v>0.78472222222222221</v>
      </c>
      <c r="B152">
        <v>3217</v>
      </c>
      <c r="C152">
        <v>12308</v>
      </c>
      <c r="D152">
        <v>18646</v>
      </c>
      <c r="E152">
        <v>29140</v>
      </c>
      <c r="F152">
        <v>22816</v>
      </c>
      <c r="G152">
        <v>12931</v>
      </c>
      <c r="H152">
        <v>-12170</v>
      </c>
      <c r="I152">
        <v>-32970</v>
      </c>
      <c r="J152">
        <v>4029</v>
      </c>
      <c r="K152">
        <v>-2445</v>
      </c>
      <c r="L152">
        <v>-912</v>
      </c>
      <c r="M152">
        <v>21034</v>
      </c>
      <c r="N152">
        <v>5353</v>
      </c>
      <c r="O152">
        <v>33669</v>
      </c>
      <c r="P152">
        <v>-9693</v>
      </c>
      <c r="Q152">
        <v>36468</v>
      </c>
      <c r="R152">
        <v>68476</v>
      </c>
      <c r="S152">
        <v>98101</v>
      </c>
      <c r="T152">
        <v>122509</v>
      </c>
      <c r="U152">
        <v>44567</v>
      </c>
      <c r="V152">
        <v>17083</v>
      </c>
      <c r="W152">
        <v>6132</v>
      </c>
      <c r="X152">
        <v>-29268</v>
      </c>
      <c r="Y152">
        <v>-7360</v>
      </c>
      <c r="Z152">
        <v>-12966</v>
      </c>
      <c r="AA152">
        <v>-4215</v>
      </c>
      <c r="AB152">
        <v>-10746</v>
      </c>
      <c r="AC152">
        <v>-7344</v>
      </c>
      <c r="AD152">
        <v>-9986</v>
      </c>
      <c r="AE152">
        <v>-1552</v>
      </c>
    </row>
    <row r="153" spans="1:31" x14ac:dyDescent="0.25">
      <c r="A153" s="2">
        <v>0.78749999999999998</v>
      </c>
      <c r="B153">
        <v>3217</v>
      </c>
      <c r="C153">
        <v>12308</v>
      </c>
      <c r="D153">
        <v>18646</v>
      </c>
      <c r="E153">
        <v>29140</v>
      </c>
      <c r="F153">
        <v>22816</v>
      </c>
      <c r="G153">
        <v>12931</v>
      </c>
      <c r="H153">
        <v>-12170</v>
      </c>
      <c r="I153">
        <v>-32970</v>
      </c>
      <c r="J153">
        <v>4029</v>
      </c>
      <c r="K153">
        <v>-2445</v>
      </c>
      <c r="L153">
        <v>-912</v>
      </c>
      <c r="M153">
        <v>21034</v>
      </c>
      <c r="N153">
        <v>5353</v>
      </c>
      <c r="O153">
        <v>33669</v>
      </c>
      <c r="P153">
        <v>-9693</v>
      </c>
      <c r="Q153">
        <v>36468</v>
      </c>
      <c r="R153">
        <v>68476</v>
      </c>
      <c r="S153">
        <v>98101</v>
      </c>
      <c r="T153">
        <v>122509</v>
      </c>
      <c r="U153">
        <v>44567</v>
      </c>
      <c r="V153">
        <v>17083</v>
      </c>
      <c r="W153">
        <v>6132</v>
      </c>
      <c r="X153">
        <v>-29268</v>
      </c>
      <c r="Y153">
        <v>-7360</v>
      </c>
      <c r="Z153">
        <v>-12966</v>
      </c>
      <c r="AA153">
        <v>-4215</v>
      </c>
      <c r="AB153">
        <v>-10746</v>
      </c>
      <c r="AC153">
        <v>-7344</v>
      </c>
      <c r="AD153">
        <v>-9986</v>
      </c>
      <c r="AE153">
        <v>-1552</v>
      </c>
    </row>
    <row r="154" spans="1:31" x14ac:dyDescent="0.25">
      <c r="A154" s="2">
        <v>0.7895833333333333</v>
      </c>
      <c r="B154">
        <v>3217</v>
      </c>
      <c r="C154">
        <v>12308</v>
      </c>
      <c r="D154">
        <v>18646</v>
      </c>
      <c r="E154">
        <v>29140</v>
      </c>
      <c r="F154">
        <v>22816</v>
      </c>
      <c r="G154">
        <v>12931</v>
      </c>
      <c r="H154">
        <v>-12170</v>
      </c>
      <c r="I154">
        <v>-32970</v>
      </c>
      <c r="J154">
        <v>4029</v>
      </c>
      <c r="K154">
        <v>-2445</v>
      </c>
      <c r="L154">
        <v>-912</v>
      </c>
      <c r="M154">
        <v>21034</v>
      </c>
      <c r="N154">
        <v>5353</v>
      </c>
      <c r="O154">
        <v>33669</v>
      </c>
      <c r="P154">
        <v>-9693</v>
      </c>
      <c r="Q154">
        <v>36468</v>
      </c>
      <c r="R154">
        <v>68476</v>
      </c>
      <c r="S154">
        <v>98101</v>
      </c>
      <c r="T154">
        <v>122509</v>
      </c>
      <c r="U154">
        <v>44567</v>
      </c>
      <c r="V154">
        <v>17083</v>
      </c>
      <c r="W154">
        <v>6132</v>
      </c>
      <c r="X154">
        <v>-29268</v>
      </c>
      <c r="Y154">
        <v>-7360</v>
      </c>
      <c r="Z154">
        <v>-12966</v>
      </c>
      <c r="AA154">
        <v>-4215</v>
      </c>
      <c r="AB154">
        <v>-10746</v>
      </c>
      <c r="AC154">
        <v>-7344</v>
      </c>
      <c r="AD154">
        <v>-9986</v>
      </c>
      <c r="AE154">
        <v>-1552</v>
      </c>
    </row>
    <row r="155" spans="1:31" x14ac:dyDescent="0.25">
      <c r="A155" s="2">
        <v>0.79166666666666663</v>
      </c>
      <c r="B155">
        <v>3217</v>
      </c>
      <c r="C155">
        <v>12308</v>
      </c>
      <c r="D155">
        <v>18646</v>
      </c>
      <c r="E155">
        <v>29140</v>
      </c>
      <c r="F155">
        <v>22816</v>
      </c>
      <c r="G155">
        <v>12931</v>
      </c>
      <c r="H155">
        <v>-12170</v>
      </c>
      <c r="I155">
        <v>-32970</v>
      </c>
      <c r="J155">
        <v>4029</v>
      </c>
      <c r="K155">
        <v>-2445</v>
      </c>
      <c r="L155">
        <v>-912</v>
      </c>
      <c r="M155">
        <v>21034</v>
      </c>
      <c r="N155">
        <v>5353</v>
      </c>
      <c r="O155">
        <v>33669</v>
      </c>
      <c r="P155">
        <v>-9693</v>
      </c>
      <c r="Q155">
        <v>36468</v>
      </c>
      <c r="R155">
        <v>68476</v>
      </c>
      <c r="S155">
        <v>98101</v>
      </c>
      <c r="T155">
        <v>122509</v>
      </c>
      <c r="U155">
        <v>44567</v>
      </c>
      <c r="V155">
        <v>17083</v>
      </c>
      <c r="W155">
        <v>6132</v>
      </c>
      <c r="X155">
        <v>-29268</v>
      </c>
      <c r="Y155">
        <v>-7360</v>
      </c>
      <c r="Z155">
        <v>-12966</v>
      </c>
      <c r="AA155">
        <v>-4215</v>
      </c>
      <c r="AB155">
        <v>-10746</v>
      </c>
      <c r="AC155">
        <v>-7344</v>
      </c>
      <c r="AD155">
        <v>-9986</v>
      </c>
      <c r="AE155">
        <v>-1552</v>
      </c>
    </row>
    <row r="156" spans="1:31" x14ac:dyDescent="0.25">
      <c r="A156" s="2">
        <v>0.79374999999999996</v>
      </c>
      <c r="B156">
        <v>3217</v>
      </c>
      <c r="C156">
        <v>12308</v>
      </c>
      <c r="D156">
        <v>18646</v>
      </c>
      <c r="E156">
        <v>29140</v>
      </c>
      <c r="F156">
        <v>22816</v>
      </c>
      <c r="G156">
        <v>12931</v>
      </c>
      <c r="H156">
        <v>-12170</v>
      </c>
      <c r="I156">
        <v>-32970</v>
      </c>
      <c r="J156">
        <v>4029</v>
      </c>
      <c r="K156">
        <v>-2445</v>
      </c>
      <c r="L156">
        <v>-912</v>
      </c>
      <c r="M156">
        <v>21034</v>
      </c>
      <c r="N156">
        <v>5353</v>
      </c>
      <c r="O156">
        <v>33669</v>
      </c>
      <c r="P156">
        <v>-9693</v>
      </c>
      <c r="Q156">
        <v>36468</v>
      </c>
      <c r="R156">
        <v>68476</v>
      </c>
      <c r="S156">
        <v>98101</v>
      </c>
      <c r="T156">
        <v>122509</v>
      </c>
      <c r="U156">
        <v>44567</v>
      </c>
      <c r="V156">
        <v>17083</v>
      </c>
      <c r="W156">
        <v>6132</v>
      </c>
      <c r="X156">
        <v>-29268</v>
      </c>
      <c r="Y156">
        <v>-7360</v>
      </c>
      <c r="Z156">
        <v>-12966</v>
      </c>
      <c r="AA156">
        <v>-4215</v>
      </c>
      <c r="AB156">
        <v>-10746</v>
      </c>
      <c r="AC156">
        <v>-7344</v>
      </c>
      <c r="AD156">
        <v>-9986</v>
      </c>
      <c r="AE156">
        <v>-1552</v>
      </c>
    </row>
    <row r="157" spans="1:31" x14ac:dyDescent="0.25">
      <c r="A157" s="2">
        <v>0.79583333333333328</v>
      </c>
      <c r="B157">
        <v>3217</v>
      </c>
      <c r="C157">
        <v>12308</v>
      </c>
      <c r="D157">
        <v>18646</v>
      </c>
      <c r="E157">
        <v>29140</v>
      </c>
      <c r="F157">
        <v>22816</v>
      </c>
      <c r="G157">
        <v>12931</v>
      </c>
      <c r="H157">
        <v>-12170</v>
      </c>
      <c r="I157">
        <v>-32970</v>
      </c>
      <c r="J157">
        <v>4029</v>
      </c>
      <c r="K157">
        <v>-2445</v>
      </c>
      <c r="L157">
        <v>-912</v>
      </c>
      <c r="M157">
        <v>21034</v>
      </c>
      <c r="N157">
        <v>5353</v>
      </c>
      <c r="O157">
        <v>33669</v>
      </c>
      <c r="P157">
        <v>-9693</v>
      </c>
      <c r="Q157">
        <v>36468</v>
      </c>
      <c r="R157">
        <v>68476</v>
      </c>
      <c r="S157">
        <v>98101</v>
      </c>
      <c r="T157">
        <v>122509</v>
      </c>
      <c r="U157">
        <v>44567</v>
      </c>
      <c r="V157">
        <v>17083</v>
      </c>
      <c r="W157">
        <v>6132</v>
      </c>
      <c r="X157">
        <v>-29268</v>
      </c>
      <c r="Y157">
        <v>-7360</v>
      </c>
      <c r="Z157">
        <v>-12966</v>
      </c>
      <c r="AA157">
        <v>-4215</v>
      </c>
      <c r="AB157">
        <v>-10746</v>
      </c>
      <c r="AC157">
        <v>-7344</v>
      </c>
      <c r="AD157">
        <v>-9986</v>
      </c>
      <c r="AE157">
        <v>-1552</v>
      </c>
    </row>
    <row r="158" spans="1:31" x14ac:dyDescent="0.25">
      <c r="A158" s="2">
        <v>0.79861111111111116</v>
      </c>
      <c r="B158">
        <v>3217</v>
      </c>
      <c r="C158">
        <v>12308</v>
      </c>
      <c r="D158">
        <v>18646</v>
      </c>
      <c r="E158">
        <v>29140</v>
      </c>
      <c r="F158">
        <v>22816</v>
      </c>
      <c r="G158">
        <v>12931</v>
      </c>
      <c r="H158">
        <v>-12170</v>
      </c>
      <c r="I158">
        <v>-32970</v>
      </c>
      <c r="J158">
        <v>4029</v>
      </c>
      <c r="K158">
        <v>-2445</v>
      </c>
      <c r="L158">
        <v>-912</v>
      </c>
      <c r="M158">
        <v>21034</v>
      </c>
      <c r="N158">
        <v>5353</v>
      </c>
      <c r="O158">
        <v>33669</v>
      </c>
      <c r="P158">
        <v>-9693</v>
      </c>
      <c r="Q158">
        <v>36468</v>
      </c>
      <c r="R158">
        <v>68476</v>
      </c>
      <c r="S158">
        <v>98101</v>
      </c>
      <c r="T158">
        <v>122509</v>
      </c>
      <c r="U158">
        <v>44567</v>
      </c>
      <c r="V158">
        <v>17083</v>
      </c>
      <c r="W158">
        <v>6132</v>
      </c>
      <c r="X158">
        <v>-29268</v>
      </c>
      <c r="Y158">
        <v>-7360</v>
      </c>
      <c r="Z158">
        <v>-12966</v>
      </c>
      <c r="AA158">
        <v>-4215</v>
      </c>
      <c r="AB158">
        <v>-10746</v>
      </c>
      <c r="AC158">
        <v>-7344</v>
      </c>
      <c r="AD158">
        <v>-9986</v>
      </c>
      <c r="AE158">
        <v>-1552</v>
      </c>
    </row>
    <row r="159" spans="1:31" x14ac:dyDescent="0.25">
      <c r="A159" s="2">
        <v>0.80069444444444449</v>
      </c>
      <c r="B159">
        <v>3165</v>
      </c>
      <c r="C159">
        <v>12276</v>
      </c>
      <c r="D159">
        <v>18544</v>
      </c>
      <c r="E159">
        <v>28419</v>
      </c>
      <c r="F159">
        <v>22495</v>
      </c>
      <c r="G159">
        <v>7012</v>
      </c>
      <c r="H159">
        <v>-14954</v>
      </c>
      <c r="I159">
        <v>-37071</v>
      </c>
      <c r="J159">
        <v>1779</v>
      </c>
      <c r="K159">
        <v>-5057</v>
      </c>
      <c r="L159">
        <v>-2191</v>
      </c>
      <c r="M159">
        <v>13936</v>
      </c>
      <c r="N159">
        <v>5004</v>
      </c>
      <c r="O159">
        <v>31720</v>
      </c>
      <c r="P159">
        <v>-9867</v>
      </c>
      <c r="Q159">
        <v>35697</v>
      </c>
      <c r="R159">
        <v>56084</v>
      </c>
      <c r="S159">
        <v>95016</v>
      </c>
      <c r="T159">
        <v>116304</v>
      </c>
      <c r="U159">
        <v>41060</v>
      </c>
      <c r="V159">
        <v>15434</v>
      </c>
      <c r="W159">
        <v>5971</v>
      </c>
      <c r="X159">
        <v>-30755</v>
      </c>
      <c r="Y159">
        <v>-7449</v>
      </c>
      <c r="Z159">
        <v>-13466</v>
      </c>
      <c r="AA159">
        <v>-4208</v>
      </c>
      <c r="AB159">
        <v>-10812</v>
      </c>
      <c r="AC159">
        <v>-7349</v>
      </c>
      <c r="AD159">
        <v>-9985</v>
      </c>
      <c r="AE159">
        <v>-1552</v>
      </c>
    </row>
    <row r="160" spans="1:31" x14ac:dyDescent="0.25">
      <c r="A160" s="2">
        <v>0.80277777777777781</v>
      </c>
      <c r="B160">
        <v>3165</v>
      </c>
      <c r="C160">
        <v>12276</v>
      </c>
      <c r="D160">
        <v>18544</v>
      </c>
      <c r="E160">
        <v>28419</v>
      </c>
      <c r="F160">
        <v>22495</v>
      </c>
      <c r="G160">
        <v>7012</v>
      </c>
      <c r="H160">
        <v>-14954</v>
      </c>
      <c r="I160">
        <v>-37071</v>
      </c>
      <c r="J160">
        <v>1779</v>
      </c>
      <c r="K160">
        <v>-5057</v>
      </c>
      <c r="L160">
        <v>-2191</v>
      </c>
      <c r="M160">
        <v>13936</v>
      </c>
      <c r="N160">
        <v>5004</v>
      </c>
      <c r="O160">
        <v>31720</v>
      </c>
      <c r="P160">
        <v>-9867</v>
      </c>
      <c r="Q160">
        <v>35697</v>
      </c>
      <c r="R160">
        <v>56084</v>
      </c>
      <c r="S160">
        <v>95016</v>
      </c>
      <c r="T160">
        <v>116304</v>
      </c>
      <c r="U160">
        <v>41060</v>
      </c>
      <c r="V160">
        <v>15434</v>
      </c>
      <c r="W160">
        <v>5971</v>
      </c>
      <c r="X160">
        <v>-30755</v>
      </c>
      <c r="Y160">
        <v>-7449</v>
      </c>
      <c r="Z160">
        <v>-13466</v>
      </c>
      <c r="AA160">
        <v>-4208</v>
      </c>
      <c r="AB160">
        <v>-10812</v>
      </c>
      <c r="AC160">
        <v>-7349</v>
      </c>
      <c r="AD160">
        <v>-9985</v>
      </c>
      <c r="AE160">
        <v>-1552</v>
      </c>
    </row>
    <row r="161" spans="1:31" x14ac:dyDescent="0.25">
      <c r="A161" s="2">
        <v>0.80555555555555558</v>
      </c>
      <c r="B161">
        <v>3165</v>
      </c>
      <c r="C161">
        <v>12276</v>
      </c>
      <c r="D161">
        <v>18544</v>
      </c>
      <c r="E161">
        <v>28419</v>
      </c>
      <c r="F161">
        <v>22495</v>
      </c>
      <c r="G161">
        <v>7012</v>
      </c>
      <c r="H161">
        <v>-14954</v>
      </c>
      <c r="I161">
        <v>-37071</v>
      </c>
      <c r="J161">
        <v>1779</v>
      </c>
      <c r="K161">
        <v>-5057</v>
      </c>
      <c r="L161">
        <v>-2191</v>
      </c>
      <c r="M161">
        <v>13936</v>
      </c>
      <c r="N161">
        <v>5004</v>
      </c>
      <c r="O161">
        <v>31720</v>
      </c>
      <c r="P161">
        <v>-9867</v>
      </c>
      <c r="Q161">
        <v>35697</v>
      </c>
      <c r="R161">
        <v>56084</v>
      </c>
      <c r="S161">
        <v>95016</v>
      </c>
      <c r="T161">
        <v>116304</v>
      </c>
      <c r="U161">
        <v>41060</v>
      </c>
      <c r="V161">
        <v>15434</v>
      </c>
      <c r="W161">
        <v>5971</v>
      </c>
      <c r="X161">
        <v>-30755</v>
      </c>
      <c r="Y161">
        <v>-7449</v>
      </c>
      <c r="Z161">
        <v>-13466</v>
      </c>
      <c r="AA161">
        <v>-4208</v>
      </c>
      <c r="AB161">
        <v>-10812</v>
      </c>
      <c r="AC161">
        <v>-7349</v>
      </c>
      <c r="AD161">
        <v>-9985</v>
      </c>
      <c r="AE161">
        <v>-1552</v>
      </c>
    </row>
    <row r="162" spans="1:31" x14ac:dyDescent="0.25">
      <c r="A162" s="2">
        <v>0.80763888888888891</v>
      </c>
      <c r="B162">
        <v>3165</v>
      </c>
      <c r="C162">
        <v>12276</v>
      </c>
      <c r="D162">
        <v>18544</v>
      </c>
      <c r="E162">
        <v>28419</v>
      </c>
      <c r="F162">
        <v>22495</v>
      </c>
      <c r="G162">
        <v>7012</v>
      </c>
      <c r="H162">
        <v>-14954</v>
      </c>
      <c r="I162">
        <v>-37071</v>
      </c>
      <c r="J162">
        <v>1779</v>
      </c>
      <c r="K162">
        <v>-5057</v>
      </c>
      <c r="L162">
        <v>-2191</v>
      </c>
      <c r="M162">
        <v>13936</v>
      </c>
      <c r="N162">
        <v>5004</v>
      </c>
      <c r="O162">
        <v>31720</v>
      </c>
      <c r="P162">
        <v>-9867</v>
      </c>
      <c r="Q162">
        <v>35697</v>
      </c>
      <c r="R162">
        <v>56084</v>
      </c>
      <c r="S162">
        <v>95016</v>
      </c>
      <c r="T162">
        <v>116304</v>
      </c>
      <c r="U162">
        <v>41060</v>
      </c>
      <c r="V162">
        <v>15434</v>
      </c>
      <c r="W162">
        <v>5971</v>
      </c>
      <c r="X162">
        <v>-30755</v>
      </c>
      <c r="Y162">
        <v>-7449</v>
      </c>
      <c r="Z162">
        <v>-13466</v>
      </c>
      <c r="AA162">
        <v>-4208</v>
      </c>
      <c r="AB162">
        <v>-10812</v>
      </c>
      <c r="AC162">
        <v>-7349</v>
      </c>
      <c r="AD162">
        <v>-9985</v>
      </c>
      <c r="AE162">
        <v>-1552</v>
      </c>
    </row>
    <row r="163" spans="1:31" x14ac:dyDescent="0.25">
      <c r="A163" s="2">
        <v>0.80972222222222223</v>
      </c>
      <c r="B163">
        <v>3165</v>
      </c>
      <c r="C163">
        <v>12276</v>
      </c>
      <c r="D163">
        <v>18544</v>
      </c>
      <c r="E163">
        <v>28419</v>
      </c>
      <c r="F163">
        <v>22495</v>
      </c>
      <c r="G163">
        <v>7012</v>
      </c>
      <c r="H163">
        <v>-14954</v>
      </c>
      <c r="I163">
        <v>-37071</v>
      </c>
      <c r="J163">
        <v>1779</v>
      </c>
      <c r="K163">
        <v>-5057</v>
      </c>
      <c r="L163">
        <v>-2191</v>
      </c>
      <c r="M163">
        <v>13936</v>
      </c>
      <c r="N163">
        <v>5004</v>
      </c>
      <c r="O163">
        <v>31720</v>
      </c>
      <c r="P163">
        <v>-9867</v>
      </c>
      <c r="Q163">
        <v>35697</v>
      </c>
      <c r="R163">
        <v>56084</v>
      </c>
      <c r="S163">
        <v>95016</v>
      </c>
      <c r="T163">
        <v>116304</v>
      </c>
      <c r="U163">
        <v>41060</v>
      </c>
      <c r="V163">
        <v>15434</v>
      </c>
      <c r="W163">
        <v>5971</v>
      </c>
      <c r="X163">
        <v>-30755</v>
      </c>
      <c r="Y163">
        <v>-7449</v>
      </c>
      <c r="Z163">
        <v>-13466</v>
      </c>
      <c r="AA163">
        <v>-4208</v>
      </c>
      <c r="AB163">
        <v>-10812</v>
      </c>
      <c r="AC163">
        <v>-7349</v>
      </c>
      <c r="AD163">
        <v>-9985</v>
      </c>
      <c r="AE163">
        <v>-1552</v>
      </c>
    </row>
    <row r="164" spans="1:31" x14ac:dyDescent="0.25">
      <c r="A164" s="2">
        <v>0.81180555555555556</v>
      </c>
      <c r="B164">
        <v>3165</v>
      </c>
      <c r="C164">
        <v>12276</v>
      </c>
      <c r="D164">
        <v>18544</v>
      </c>
      <c r="E164">
        <v>28419</v>
      </c>
      <c r="F164">
        <v>22495</v>
      </c>
      <c r="G164">
        <v>7012</v>
      </c>
      <c r="H164">
        <v>-14954</v>
      </c>
      <c r="I164">
        <v>-37071</v>
      </c>
      <c r="J164">
        <v>1779</v>
      </c>
      <c r="K164">
        <v>-5057</v>
      </c>
      <c r="L164">
        <v>-2191</v>
      </c>
      <c r="M164">
        <v>13936</v>
      </c>
      <c r="N164">
        <v>5004</v>
      </c>
      <c r="O164">
        <v>31720</v>
      </c>
      <c r="P164">
        <v>-9867</v>
      </c>
      <c r="Q164">
        <v>35697</v>
      </c>
      <c r="R164">
        <v>56084</v>
      </c>
      <c r="S164">
        <v>95016</v>
      </c>
      <c r="T164">
        <v>116304</v>
      </c>
      <c r="U164">
        <v>41060</v>
      </c>
      <c r="V164">
        <v>15434</v>
      </c>
      <c r="W164">
        <v>5971</v>
      </c>
      <c r="X164">
        <v>-30755</v>
      </c>
      <c r="Y164">
        <v>-7449</v>
      </c>
      <c r="Z164">
        <v>-13466</v>
      </c>
      <c r="AA164">
        <v>-4208</v>
      </c>
      <c r="AB164">
        <v>-10812</v>
      </c>
      <c r="AC164">
        <v>-7349</v>
      </c>
      <c r="AD164">
        <v>-9985</v>
      </c>
      <c r="AE164">
        <v>-1552</v>
      </c>
    </row>
    <row r="165" spans="1:31" x14ac:dyDescent="0.25">
      <c r="A165" s="2">
        <v>0.81458333333333333</v>
      </c>
      <c r="B165">
        <v>3165</v>
      </c>
      <c r="C165">
        <v>12276</v>
      </c>
      <c r="D165">
        <v>18544</v>
      </c>
      <c r="E165">
        <v>28419</v>
      </c>
      <c r="F165">
        <v>22495</v>
      </c>
      <c r="G165">
        <v>7012</v>
      </c>
      <c r="H165">
        <v>-14954</v>
      </c>
      <c r="I165">
        <v>-37071</v>
      </c>
      <c r="J165">
        <v>1779</v>
      </c>
      <c r="K165">
        <v>-5057</v>
      </c>
      <c r="L165">
        <v>-2191</v>
      </c>
      <c r="M165">
        <v>13936</v>
      </c>
      <c r="N165">
        <v>5004</v>
      </c>
      <c r="O165">
        <v>31720</v>
      </c>
      <c r="P165">
        <v>-9867</v>
      </c>
      <c r="Q165">
        <v>35697</v>
      </c>
      <c r="R165">
        <v>56084</v>
      </c>
      <c r="S165">
        <v>95016</v>
      </c>
      <c r="T165">
        <v>116304</v>
      </c>
      <c r="U165">
        <v>41060</v>
      </c>
      <c r="V165">
        <v>15434</v>
      </c>
      <c r="W165">
        <v>5971</v>
      </c>
      <c r="X165">
        <v>-30755</v>
      </c>
      <c r="Y165">
        <v>-7449</v>
      </c>
      <c r="Z165">
        <v>-13466</v>
      </c>
      <c r="AA165">
        <v>-4208</v>
      </c>
      <c r="AB165">
        <v>-10812</v>
      </c>
      <c r="AC165">
        <v>-7349</v>
      </c>
      <c r="AD165">
        <v>-9985</v>
      </c>
      <c r="AE165">
        <v>-1552</v>
      </c>
    </row>
    <row r="166" spans="1:31" x14ac:dyDescent="0.25">
      <c r="A166" s="2">
        <v>0.81666666666666665</v>
      </c>
      <c r="B166">
        <v>3165</v>
      </c>
      <c r="C166">
        <v>12276</v>
      </c>
      <c r="D166">
        <v>18544</v>
      </c>
      <c r="E166">
        <v>28419</v>
      </c>
      <c r="F166">
        <v>22495</v>
      </c>
      <c r="G166">
        <v>7012</v>
      </c>
      <c r="H166">
        <v>-14954</v>
      </c>
      <c r="I166">
        <v>-37071</v>
      </c>
      <c r="J166">
        <v>1779</v>
      </c>
      <c r="K166">
        <v>-5057</v>
      </c>
      <c r="L166">
        <v>-2191</v>
      </c>
      <c r="M166">
        <v>13936</v>
      </c>
      <c r="N166">
        <v>5004</v>
      </c>
      <c r="O166">
        <v>31720</v>
      </c>
      <c r="P166">
        <v>-9867</v>
      </c>
      <c r="Q166">
        <v>35697</v>
      </c>
      <c r="R166">
        <v>56084</v>
      </c>
      <c r="S166">
        <v>95016</v>
      </c>
      <c r="T166">
        <v>116304</v>
      </c>
      <c r="U166">
        <v>41060</v>
      </c>
      <c r="V166">
        <v>15434</v>
      </c>
      <c r="W166">
        <v>5971</v>
      </c>
      <c r="X166">
        <v>-30755</v>
      </c>
      <c r="Y166">
        <v>-7449</v>
      </c>
      <c r="Z166">
        <v>-13466</v>
      </c>
      <c r="AA166">
        <v>-4208</v>
      </c>
      <c r="AB166">
        <v>-10812</v>
      </c>
      <c r="AC166">
        <v>-7349</v>
      </c>
      <c r="AD166">
        <v>-9985</v>
      </c>
      <c r="AE166">
        <v>-1552</v>
      </c>
    </row>
    <row r="167" spans="1:31" x14ac:dyDescent="0.25">
      <c r="A167" s="2">
        <v>0.81874999999999998</v>
      </c>
      <c r="B167">
        <v>3165</v>
      </c>
      <c r="C167">
        <v>12276</v>
      </c>
      <c r="D167">
        <v>18544</v>
      </c>
      <c r="E167">
        <v>28419</v>
      </c>
      <c r="F167">
        <v>22495</v>
      </c>
      <c r="G167">
        <v>7012</v>
      </c>
      <c r="H167">
        <v>-14954</v>
      </c>
      <c r="I167">
        <v>-37071</v>
      </c>
      <c r="J167">
        <v>1779</v>
      </c>
      <c r="K167">
        <v>-5057</v>
      </c>
      <c r="L167">
        <v>-2191</v>
      </c>
      <c r="M167">
        <v>13936</v>
      </c>
      <c r="N167">
        <v>5004</v>
      </c>
      <c r="O167">
        <v>31720</v>
      </c>
      <c r="P167">
        <v>-9867</v>
      </c>
      <c r="Q167">
        <v>35697</v>
      </c>
      <c r="R167">
        <v>56084</v>
      </c>
      <c r="S167">
        <v>95016</v>
      </c>
      <c r="T167">
        <v>116304</v>
      </c>
      <c r="U167">
        <v>41060</v>
      </c>
      <c r="V167">
        <v>15434</v>
      </c>
      <c r="W167">
        <v>5971</v>
      </c>
      <c r="X167">
        <v>-30755</v>
      </c>
      <c r="Y167">
        <v>-7449</v>
      </c>
      <c r="Z167">
        <v>-13466</v>
      </c>
      <c r="AA167">
        <v>-4208</v>
      </c>
      <c r="AB167">
        <v>-10812</v>
      </c>
      <c r="AC167">
        <v>-7349</v>
      </c>
      <c r="AD167">
        <v>-9985</v>
      </c>
      <c r="AE167">
        <v>-1552</v>
      </c>
    </row>
    <row r="168" spans="1:31" x14ac:dyDescent="0.25">
      <c r="A168" s="2">
        <v>0.8208333333333333</v>
      </c>
      <c r="B168">
        <v>3165</v>
      </c>
      <c r="C168">
        <v>12276</v>
      </c>
      <c r="D168">
        <v>18544</v>
      </c>
      <c r="E168">
        <v>28419</v>
      </c>
      <c r="F168">
        <v>22495</v>
      </c>
      <c r="G168">
        <v>7012</v>
      </c>
      <c r="H168">
        <v>-14954</v>
      </c>
      <c r="I168">
        <v>-37071</v>
      </c>
      <c r="J168">
        <v>1779</v>
      </c>
      <c r="K168">
        <v>-5057</v>
      </c>
      <c r="L168">
        <v>-2191</v>
      </c>
      <c r="M168">
        <v>13936</v>
      </c>
      <c r="N168">
        <v>5004</v>
      </c>
      <c r="O168">
        <v>31720</v>
      </c>
      <c r="P168">
        <v>-9867</v>
      </c>
      <c r="Q168">
        <v>35697</v>
      </c>
      <c r="R168">
        <v>56084</v>
      </c>
      <c r="S168">
        <v>95016</v>
      </c>
      <c r="T168">
        <v>116304</v>
      </c>
      <c r="U168">
        <v>41060</v>
      </c>
      <c r="V168">
        <v>15434</v>
      </c>
      <c r="W168">
        <v>5971</v>
      </c>
      <c r="X168">
        <v>-30755</v>
      </c>
      <c r="Y168">
        <v>-7449</v>
      </c>
      <c r="Z168">
        <v>-13466</v>
      </c>
      <c r="AA168">
        <v>-4208</v>
      </c>
      <c r="AB168">
        <v>-10812</v>
      </c>
      <c r="AC168">
        <v>-7349</v>
      </c>
      <c r="AD168">
        <v>-9985</v>
      </c>
      <c r="AE168">
        <v>-1552</v>
      </c>
    </row>
    <row r="169" spans="1:31" x14ac:dyDescent="0.25">
      <c r="A169" s="2">
        <v>0.82361111111111107</v>
      </c>
      <c r="B169">
        <v>3165</v>
      </c>
      <c r="C169">
        <v>12276</v>
      </c>
      <c r="D169">
        <v>18544</v>
      </c>
      <c r="E169">
        <v>28419</v>
      </c>
      <c r="F169">
        <v>22495</v>
      </c>
      <c r="G169">
        <v>7012</v>
      </c>
      <c r="H169">
        <v>-14954</v>
      </c>
      <c r="I169">
        <v>-37071</v>
      </c>
      <c r="J169">
        <v>1779</v>
      </c>
      <c r="K169">
        <v>-5057</v>
      </c>
      <c r="L169">
        <v>-2191</v>
      </c>
      <c r="M169">
        <v>13936</v>
      </c>
      <c r="N169">
        <v>5004</v>
      </c>
      <c r="O169">
        <v>31720</v>
      </c>
      <c r="P169">
        <v>-9867</v>
      </c>
      <c r="Q169">
        <v>35697</v>
      </c>
      <c r="R169">
        <v>56084</v>
      </c>
      <c r="S169">
        <v>95016</v>
      </c>
      <c r="T169">
        <v>116304</v>
      </c>
      <c r="U169">
        <v>41060</v>
      </c>
      <c r="V169">
        <v>15434</v>
      </c>
      <c r="W169">
        <v>5971</v>
      </c>
      <c r="X169">
        <v>-30755</v>
      </c>
      <c r="Y169">
        <v>-7449</v>
      </c>
      <c r="Z169">
        <v>-13466</v>
      </c>
      <c r="AA169">
        <v>-4208</v>
      </c>
      <c r="AB169">
        <v>-10812</v>
      </c>
      <c r="AC169">
        <v>-7349</v>
      </c>
      <c r="AD169">
        <v>-9985</v>
      </c>
      <c r="AE169">
        <v>-1552</v>
      </c>
    </row>
    <row r="170" spans="1:31" x14ac:dyDescent="0.25">
      <c r="A170" s="2">
        <v>0.8256944444444444</v>
      </c>
      <c r="B170">
        <v>3165</v>
      </c>
      <c r="C170">
        <v>12276</v>
      </c>
      <c r="D170">
        <v>18544</v>
      </c>
      <c r="E170">
        <v>28419</v>
      </c>
      <c r="F170">
        <v>22495</v>
      </c>
      <c r="G170">
        <v>7012</v>
      </c>
      <c r="H170">
        <v>-14954</v>
      </c>
      <c r="I170">
        <v>-37071</v>
      </c>
      <c r="J170">
        <v>1779</v>
      </c>
      <c r="K170">
        <v>-5057</v>
      </c>
      <c r="L170">
        <v>-2191</v>
      </c>
      <c r="M170">
        <v>13936</v>
      </c>
      <c r="N170">
        <v>5004</v>
      </c>
      <c r="O170">
        <v>31720</v>
      </c>
      <c r="P170">
        <v>-9867</v>
      </c>
      <c r="Q170">
        <v>35697</v>
      </c>
      <c r="R170">
        <v>56084</v>
      </c>
      <c r="S170">
        <v>95016</v>
      </c>
      <c r="T170">
        <v>116304</v>
      </c>
      <c r="U170">
        <v>41060</v>
      </c>
      <c r="V170">
        <v>15434</v>
      </c>
      <c r="W170">
        <v>5971</v>
      </c>
      <c r="X170">
        <v>-30755</v>
      </c>
      <c r="Y170">
        <v>-7449</v>
      </c>
      <c r="Z170">
        <v>-13466</v>
      </c>
      <c r="AA170">
        <v>-4208</v>
      </c>
      <c r="AB170">
        <v>-10812</v>
      </c>
      <c r="AC170">
        <v>-7349</v>
      </c>
      <c r="AD170">
        <v>-9985</v>
      </c>
      <c r="AE170">
        <v>-1552</v>
      </c>
    </row>
    <row r="171" spans="1:31" x14ac:dyDescent="0.25">
      <c r="A171" s="2">
        <v>0.82777777777777772</v>
      </c>
      <c r="B171">
        <v>3165</v>
      </c>
      <c r="C171">
        <v>12276</v>
      </c>
      <c r="D171">
        <v>18544</v>
      </c>
      <c r="E171">
        <v>28419</v>
      </c>
      <c r="F171">
        <v>22495</v>
      </c>
      <c r="G171">
        <v>7012</v>
      </c>
      <c r="H171">
        <v>-14954</v>
      </c>
      <c r="I171">
        <v>-37071</v>
      </c>
      <c r="J171">
        <v>1779</v>
      </c>
      <c r="K171">
        <v>-5057</v>
      </c>
      <c r="L171">
        <v>-2191</v>
      </c>
      <c r="M171">
        <v>13936</v>
      </c>
      <c r="N171">
        <v>5004</v>
      </c>
      <c r="O171">
        <v>31720</v>
      </c>
      <c r="P171">
        <v>-9867</v>
      </c>
      <c r="Q171">
        <v>35697</v>
      </c>
      <c r="R171">
        <v>56084</v>
      </c>
      <c r="S171">
        <v>95016</v>
      </c>
      <c r="T171">
        <v>116304</v>
      </c>
      <c r="U171">
        <v>41060</v>
      </c>
      <c r="V171">
        <v>15434</v>
      </c>
      <c r="W171">
        <v>5971</v>
      </c>
      <c r="X171">
        <v>-30755</v>
      </c>
      <c r="Y171">
        <v>-7449</v>
      </c>
      <c r="Z171">
        <v>-13466</v>
      </c>
      <c r="AA171">
        <v>-4208</v>
      </c>
      <c r="AB171">
        <v>-10812</v>
      </c>
      <c r="AC171">
        <v>-7349</v>
      </c>
      <c r="AD171">
        <v>-9985</v>
      </c>
      <c r="AE171">
        <v>-1552</v>
      </c>
    </row>
    <row r="172" spans="1:31" x14ac:dyDescent="0.25">
      <c r="A172" s="2">
        <v>0.82986111111111116</v>
      </c>
      <c r="B172">
        <v>3165</v>
      </c>
      <c r="C172">
        <v>12276</v>
      </c>
      <c r="D172">
        <v>18544</v>
      </c>
      <c r="E172">
        <v>28419</v>
      </c>
      <c r="F172">
        <v>22495</v>
      </c>
      <c r="G172">
        <v>7012</v>
      </c>
      <c r="H172">
        <v>-14954</v>
      </c>
      <c r="I172">
        <v>-37071</v>
      </c>
      <c r="J172">
        <v>1779</v>
      </c>
      <c r="K172">
        <v>-5057</v>
      </c>
      <c r="L172">
        <v>-2191</v>
      </c>
      <c r="M172">
        <v>13936</v>
      </c>
      <c r="N172">
        <v>5004</v>
      </c>
      <c r="O172">
        <v>31720</v>
      </c>
      <c r="P172">
        <v>-9867</v>
      </c>
      <c r="Q172">
        <v>35697</v>
      </c>
      <c r="R172">
        <v>56084</v>
      </c>
      <c r="S172">
        <v>95016</v>
      </c>
      <c r="T172">
        <v>116304</v>
      </c>
      <c r="U172">
        <v>41060</v>
      </c>
      <c r="V172">
        <v>15434</v>
      </c>
      <c r="W172">
        <v>5971</v>
      </c>
      <c r="X172">
        <v>-30755</v>
      </c>
      <c r="Y172">
        <v>-7449</v>
      </c>
      <c r="Z172">
        <v>-13466</v>
      </c>
      <c r="AA172">
        <v>-4208</v>
      </c>
      <c r="AB172">
        <v>-10812</v>
      </c>
      <c r="AC172">
        <v>-7349</v>
      </c>
      <c r="AD172">
        <v>-9985</v>
      </c>
      <c r="AE172">
        <v>-1552</v>
      </c>
    </row>
    <row r="173" spans="1:31" x14ac:dyDescent="0.25">
      <c r="A173" s="2">
        <v>0.83263888888888893</v>
      </c>
      <c r="B173">
        <v>3165</v>
      </c>
      <c r="C173">
        <v>12276</v>
      </c>
      <c r="D173">
        <v>18544</v>
      </c>
      <c r="E173">
        <v>28419</v>
      </c>
      <c r="F173">
        <v>22495</v>
      </c>
      <c r="G173">
        <v>7012</v>
      </c>
      <c r="H173">
        <v>-14954</v>
      </c>
      <c r="I173">
        <v>-37071</v>
      </c>
      <c r="J173">
        <v>1779</v>
      </c>
      <c r="K173">
        <v>-5057</v>
      </c>
      <c r="L173">
        <v>-2191</v>
      </c>
      <c r="M173">
        <v>13936</v>
      </c>
      <c r="N173">
        <v>5004</v>
      </c>
      <c r="O173">
        <v>31720</v>
      </c>
      <c r="P173">
        <v>-9867</v>
      </c>
      <c r="Q173">
        <v>35697</v>
      </c>
      <c r="R173">
        <v>56084</v>
      </c>
      <c r="S173">
        <v>95016</v>
      </c>
      <c r="T173">
        <v>116304</v>
      </c>
      <c r="U173">
        <v>41060</v>
      </c>
      <c r="V173">
        <v>15434</v>
      </c>
      <c r="W173">
        <v>5971</v>
      </c>
      <c r="X173">
        <v>-30755</v>
      </c>
      <c r="Y173">
        <v>-7449</v>
      </c>
      <c r="Z173">
        <v>-13466</v>
      </c>
      <c r="AA173">
        <v>-4208</v>
      </c>
      <c r="AB173">
        <v>-10812</v>
      </c>
      <c r="AC173">
        <v>-7349</v>
      </c>
      <c r="AD173">
        <v>-9985</v>
      </c>
      <c r="AE173">
        <v>-1552</v>
      </c>
    </row>
    <row r="174" spans="1:31" x14ac:dyDescent="0.25">
      <c r="A174" s="2">
        <v>0.83472222222222225</v>
      </c>
      <c r="B174">
        <v>3165</v>
      </c>
      <c r="C174">
        <v>12276</v>
      </c>
      <c r="D174">
        <v>18544</v>
      </c>
      <c r="E174">
        <v>28419</v>
      </c>
      <c r="F174">
        <v>22495</v>
      </c>
      <c r="G174">
        <v>7012</v>
      </c>
      <c r="H174">
        <v>-14954</v>
      </c>
      <c r="I174">
        <v>-37071</v>
      </c>
      <c r="J174">
        <v>1779</v>
      </c>
      <c r="K174">
        <v>-5057</v>
      </c>
      <c r="L174">
        <v>-2191</v>
      </c>
      <c r="M174">
        <v>13936</v>
      </c>
      <c r="N174">
        <v>5004</v>
      </c>
      <c r="O174">
        <v>31720</v>
      </c>
      <c r="P174">
        <v>-9867</v>
      </c>
      <c r="Q174">
        <v>35697</v>
      </c>
      <c r="R174">
        <v>56084</v>
      </c>
      <c r="S174">
        <v>95016</v>
      </c>
      <c r="T174">
        <v>116304</v>
      </c>
      <c r="U174">
        <v>41060</v>
      </c>
      <c r="V174">
        <v>15434</v>
      </c>
      <c r="W174">
        <v>5971</v>
      </c>
      <c r="X174">
        <v>-30755</v>
      </c>
      <c r="Y174">
        <v>-7449</v>
      </c>
      <c r="Z174">
        <v>-13466</v>
      </c>
      <c r="AA174">
        <v>-4208</v>
      </c>
      <c r="AB174">
        <v>-10812</v>
      </c>
      <c r="AC174">
        <v>-7349</v>
      </c>
      <c r="AD174">
        <v>-9985</v>
      </c>
      <c r="AE174">
        <v>-1552</v>
      </c>
    </row>
    <row r="175" spans="1:31" x14ac:dyDescent="0.25">
      <c r="A175" s="2">
        <v>0.83680555555555558</v>
      </c>
      <c r="B175">
        <v>3165</v>
      </c>
      <c r="C175">
        <v>12276</v>
      </c>
      <c r="D175">
        <v>18544</v>
      </c>
      <c r="E175">
        <v>28419</v>
      </c>
      <c r="F175">
        <v>22495</v>
      </c>
      <c r="G175">
        <v>7012</v>
      </c>
      <c r="H175">
        <v>-14954</v>
      </c>
      <c r="I175">
        <v>-37071</v>
      </c>
      <c r="J175">
        <v>1779</v>
      </c>
      <c r="K175">
        <v>-5057</v>
      </c>
      <c r="L175">
        <v>-2191</v>
      </c>
      <c r="M175">
        <v>13936</v>
      </c>
      <c r="N175">
        <v>5004</v>
      </c>
      <c r="O175">
        <v>31720</v>
      </c>
      <c r="P175">
        <v>-9867</v>
      </c>
      <c r="Q175">
        <v>35697</v>
      </c>
      <c r="R175">
        <v>56084</v>
      </c>
      <c r="S175">
        <v>95016</v>
      </c>
      <c r="T175">
        <v>116304</v>
      </c>
      <c r="U175">
        <v>41060</v>
      </c>
      <c r="V175">
        <v>15434</v>
      </c>
      <c r="W175">
        <v>5971</v>
      </c>
      <c r="X175">
        <v>-30755</v>
      </c>
      <c r="Y175">
        <v>-7449</v>
      </c>
      <c r="Z175">
        <v>-13466</v>
      </c>
      <c r="AA175">
        <v>-4208</v>
      </c>
      <c r="AB175">
        <v>-10812</v>
      </c>
      <c r="AC175">
        <v>-7349</v>
      </c>
      <c r="AD175">
        <v>-9985</v>
      </c>
      <c r="AE175">
        <v>-1552</v>
      </c>
    </row>
    <row r="176" spans="1:31" x14ac:dyDescent="0.25">
      <c r="A176" s="2">
        <v>0.83888888888888891</v>
      </c>
      <c r="B176">
        <v>3165</v>
      </c>
      <c r="C176">
        <v>12276</v>
      </c>
      <c r="D176">
        <v>18544</v>
      </c>
      <c r="E176">
        <v>28419</v>
      </c>
      <c r="F176">
        <v>22495</v>
      </c>
      <c r="G176">
        <v>7012</v>
      </c>
      <c r="H176">
        <v>-14954</v>
      </c>
      <c r="I176">
        <v>-37071</v>
      </c>
      <c r="J176">
        <v>1779</v>
      </c>
      <c r="K176">
        <v>-5057</v>
      </c>
      <c r="L176">
        <v>-2191</v>
      </c>
      <c r="M176">
        <v>13936</v>
      </c>
      <c r="N176">
        <v>5004</v>
      </c>
      <c r="O176">
        <v>31720</v>
      </c>
      <c r="P176">
        <v>-9867</v>
      </c>
      <c r="Q176">
        <v>35697</v>
      </c>
      <c r="R176">
        <v>56084</v>
      </c>
      <c r="S176">
        <v>95016</v>
      </c>
      <c r="T176">
        <v>116304</v>
      </c>
      <c r="U176">
        <v>41060</v>
      </c>
      <c r="V176">
        <v>15434</v>
      </c>
      <c r="W176">
        <v>5971</v>
      </c>
      <c r="X176">
        <v>-30755</v>
      </c>
      <c r="Y176">
        <v>-7449</v>
      </c>
      <c r="Z176">
        <v>-13466</v>
      </c>
      <c r="AA176">
        <v>-4208</v>
      </c>
      <c r="AB176">
        <v>-10812</v>
      </c>
      <c r="AC176">
        <v>-7349</v>
      </c>
      <c r="AD176">
        <v>-9985</v>
      </c>
      <c r="AE176">
        <v>-1552</v>
      </c>
    </row>
    <row r="177" spans="1:31" x14ac:dyDescent="0.25">
      <c r="A177" s="2">
        <v>0.84166666666666667</v>
      </c>
      <c r="B177">
        <v>3165</v>
      </c>
      <c r="C177">
        <v>12276</v>
      </c>
      <c r="D177">
        <v>18544</v>
      </c>
      <c r="E177">
        <v>28419</v>
      </c>
      <c r="F177">
        <v>22495</v>
      </c>
      <c r="G177">
        <v>7012</v>
      </c>
      <c r="H177">
        <v>-14954</v>
      </c>
      <c r="I177">
        <v>-37071</v>
      </c>
      <c r="J177">
        <v>1779</v>
      </c>
      <c r="K177">
        <v>-5057</v>
      </c>
      <c r="L177">
        <v>-2191</v>
      </c>
      <c r="M177">
        <v>13936</v>
      </c>
      <c r="N177">
        <v>5004</v>
      </c>
      <c r="O177">
        <v>31720</v>
      </c>
      <c r="P177">
        <v>-9867</v>
      </c>
      <c r="Q177">
        <v>35697</v>
      </c>
      <c r="R177">
        <v>56084</v>
      </c>
      <c r="S177">
        <v>95016</v>
      </c>
      <c r="T177">
        <v>116304</v>
      </c>
      <c r="U177">
        <v>41060</v>
      </c>
      <c r="V177">
        <v>15434</v>
      </c>
      <c r="W177">
        <v>5971</v>
      </c>
      <c r="X177">
        <v>-30755</v>
      </c>
      <c r="Y177">
        <v>-7449</v>
      </c>
      <c r="Z177">
        <v>-13466</v>
      </c>
      <c r="AA177">
        <v>-4208</v>
      </c>
      <c r="AB177">
        <v>-10812</v>
      </c>
      <c r="AC177">
        <v>-7349</v>
      </c>
      <c r="AD177">
        <v>-9985</v>
      </c>
      <c r="AE177">
        <v>-1552</v>
      </c>
    </row>
    <row r="178" spans="1:31" x14ac:dyDescent="0.25">
      <c r="A178" s="2">
        <v>0.84375</v>
      </c>
      <c r="B178">
        <v>3165</v>
      </c>
      <c r="C178">
        <v>12276</v>
      </c>
      <c r="D178">
        <v>18544</v>
      </c>
      <c r="E178">
        <v>28419</v>
      </c>
      <c r="F178">
        <v>22495</v>
      </c>
      <c r="G178">
        <v>7012</v>
      </c>
      <c r="H178">
        <v>-14954</v>
      </c>
      <c r="I178">
        <v>-37071</v>
      </c>
      <c r="J178">
        <v>1779</v>
      </c>
      <c r="K178">
        <v>-5057</v>
      </c>
      <c r="L178">
        <v>-2191</v>
      </c>
      <c r="M178">
        <v>13936</v>
      </c>
      <c r="N178">
        <v>5004</v>
      </c>
      <c r="O178">
        <v>31720</v>
      </c>
      <c r="P178">
        <v>-9867</v>
      </c>
      <c r="Q178">
        <v>35697</v>
      </c>
      <c r="R178">
        <v>56084</v>
      </c>
      <c r="S178">
        <v>95016</v>
      </c>
      <c r="T178">
        <v>116304</v>
      </c>
      <c r="U178">
        <v>41060</v>
      </c>
      <c r="V178">
        <v>15434</v>
      </c>
      <c r="W178">
        <v>5971</v>
      </c>
      <c r="X178">
        <v>-30755</v>
      </c>
      <c r="Y178">
        <v>-7449</v>
      </c>
      <c r="Z178">
        <v>-13466</v>
      </c>
      <c r="AA178">
        <v>-4208</v>
      </c>
      <c r="AB178">
        <v>-10812</v>
      </c>
      <c r="AC178">
        <v>-7349</v>
      </c>
      <c r="AD178">
        <v>-9985</v>
      </c>
      <c r="AE178">
        <v>-1552</v>
      </c>
    </row>
    <row r="179" spans="1:31" x14ac:dyDescent="0.25">
      <c r="A179" s="2">
        <v>0.84583333333333333</v>
      </c>
      <c r="B179">
        <v>3165</v>
      </c>
      <c r="C179">
        <v>12276</v>
      </c>
      <c r="D179">
        <v>18544</v>
      </c>
      <c r="E179">
        <v>28419</v>
      </c>
      <c r="F179">
        <v>22495</v>
      </c>
      <c r="G179">
        <v>7012</v>
      </c>
      <c r="H179">
        <v>-14954</v>
      </c>
      <c r="I179">
        <v>-37071</v>
      </c>
      <c r="J179">
        <v>1779</v>
      </c>
      <c r="K179">
        <v>-5057</v>
      </c>
      <c r="L179">
        <v>-2191</v>
      </c>
      <c r="M179">
        <v>13936</v>
      </c>
      <c r="N179">
        <v>5004</v>
      </c>
      <c r="O179">
        <v>31720</v>
      </c>
      <c r="P179">
        <v>-9867</v>
      </c>
      <c r="Q179">
        <v>35697</v>
      </c>
      <c r="R179">
        <v>56084</v>
      </c>
      <c r="S179">
        <v>95016</v>
      </c>
      <c r="T179">
        <v>116304</v>
      </c>
      <c r="U179">
        <v>41060</v>
      </c>
      <c r="V179">
        <v>15434</v>
      </c>
      <c r="W179">
        <v>5971</v>
      </c>
      <c r="X179">
        <v>-30755</v>
      </c>
      <c r="Y179">
        <v>-7449</v>
      </c>
      <c r="Z179">
        <v>-13466</v>
      </c>
      <c r="AA179">
        <v>-4208</v>
      </c>
      <c r="AB179">
        <v>-10812</v>
      </c>
      <c r="AC179">
        <v>-7349</v>
      </c>
      <c r="AD179">
        <v>-9985</v>
      </c>
      <c r="AE179">
        <v>-1552</v>
      </c>
    </row>
    <row r="180" spans="1:31" x14ac:dyDescent="0.25">
      <c r="A180" s="2">
        <v>0.84791666666666665</v>
      </c>
      <c r="B180">
        <v>3165</v>
      </c>
      <c r="C180">
        <v>12276</v>
      </c>
      <c r="D180">
        <v>18544</v>
      </c>
      <c r="E180">
        <v>28419</v>
      </c>
      <c r="F180">
        <v>22495</v>
      </c>
      <c r="G180">
        <v>7012</v>
      </c>
      <c r="H180">
        <v>-14954</v>
      </c>
      <c r="I180">
        <v>-37071</v>
      </c>
      <c r="J180">
        <v>1779</v>
      </c>
      <c r="K180">
        <v>-5057</v>
      </c>
      <c r="L180">
        <v>-2191</v>
      </c>
      <c r="M180">
        <v>13936</v>
      </c>
      <c r="N180">
        <v>5004</v>
      </c>
      <c r="O180">
        <v>31720</v>
      </c>
      <c r="P180">
        <v>-9867</v>
      </c>
      <c r="Q180">
        <v>35697</v>
      </c>
      <c r="R180">
        <v>56084</v>
      </c>
      <c r="S180">
        <v>95016</v>
      </c>
      <c r="T180">
        <v>116304</v>
      </c>
      <c r="U180">
        <v>41060</v>
      </c>
      <c r="V180">
        <v>15434</v>
      </c>
      <c r="W180">
        <v>5971</v>
      </c>
      <c r="X180">
        <v>-30755</v>
      </c>
      <c r="Y180">
        <v>-7449</v>
      </c>
      <c r="Z180">
        <v>-13466</v>
      </c>
      <c r="AA180">
        <v>-4208</v>
      </c>
      <c r="AB180">
        <v>-10812</v>
      </c>
      <c r="AC180">
        <v>-7349</v>
      </c>
      <c r="AD180">
        <v>-9985</v>
      </c>
      <c r="AE180">
        <v>-1552</v>
      </c>
    </row>
    <row r="181" spans="1:31" x14ac:dyDescent="0.25">
      <c r="A181" s="2">
        <v>0.85069444444444442</v>
      </c>
      <c r="B181">
        <v>3165</v>
      </c>
      <c r="C181">
        <v>12276</v>
      </c>
      <c r="D181">
        <v>18544</v>
      </c>
      <c r="E181">
        <v>28419</v>
      </c>
      <c r="F181">
        <v>22495</v>
      </c>
      <c r="G181">
        <v>7012</v>
      </c>
      <c r="H181">
        <v>-14954</v>
      </c>
      <c r="I181">
        <v>-37071</v>
      </c>
      <c r="J181">
        <v>1779</v>
      </c>
      <c r="K181">
        <v>-5057</v>
      </c>
      <c r="L181">
        <v>-2191</v>
      </c>
      <c r="M181">
        <v>13936</v>
      </c>
      <c r="N181">
        <v>5004</v>
      </c>
      <c r="O181">
        <v>31720</v>
      </c>
      <c r="P181">
        <v>-9867</v>
      </c>
      <c r="Q181">
        <v>35697</v>
      </c>
      <c r="R181">
        <v>56084</v>
      </c>
      <c r="S181">
        <v>95016</v>
      </c>
      <c r="T181">
        <v>116304</v>
      </c>
      <c r="U181">
        <v>41060</v>
      </c>
      <c r="V181">
        <v>15434</v>
      </c>
      <c r="W181">
        <v>5971</v>
      </c>
      <c r="X181">
        <v>-30755</v>
      </c>
      <c r="Y181">
        <v>-7449</v>
      </c>
      <c r="Z181">
        <v>-13466</v>
      </c>
      <c r="AA181">
        <v>-4208</v>
      </c>
      <c r="AB181">
        <v>-10812</v>
      </c>
      <c r="AC181">
        <v>-7349</v>
      </c>
      <c r="AD181">
        <v>-9985</v>
      </c>
      <c r="AE181">
        <v>-1552</v>
      </c>
    </row>
    <row r="182" spans="1:31" x14ac:dyDescent="0.25">
      <c r="A182" s="2">
        <v>0.85277777777777775</v>
      </c>
      <c r="B182">
        <v>3165</v>
      </c>
      <c r="C182">
        <v>12276</v>
      </c>
      <c r="D182">
        <v>18544</v>
      </c>
      <c r="E182">
        <v>28419</v>
      </c>
      <c r="F182">
        <v>22495</v>
      </c>
      <c r="G182">
        <v>7012</v>
      </c>
      <c r="H182">
        <v>-14954</v>
      </c>
      <c r="I182">
        <v>-37071</v>
      </c>
      <c r="J182">
        <v>1779</v>
      </c>
      <c r="K182">
        <v>-5057</v>
      </c>
      <c r="L182">
        <v>-2191</v>
      </c>
      <c r="M182">
        <v>13936</v>
      </c>
      <c r="N182">
        <v>5004</v>
      </c>
      <c r="O182">
        <v>31720</v>
      </c>
      <c r="P182">
        <v>-9867</v>
      </c>
      <c r="Q182">
        <v>35697</v>
      </c>
      <c r="R182">
        <v>56084</v>
      </c>
      <c r="S182">
        <v>95016</v>
      </c>
      <c r="T182">
        <v>116304</v>
      </c>
      <c r="U182">
        <v>41060</v>
      </c>
      <c r="V182">
        <v>15434</v>
      </c>
      <c r="W182">
        <v>5971</v>
      </c>
      <c r="X182">
        <v>-30755</v>
      </c>
      <c r="Y182">
        <v>-7449</v>
      </c>
      <c r="Z182">
        <v>-13466</v>
      </c>
      <c r="AA182">
        <v>-4208</v>
      </c>
      <c r="AB182">
        <v>-10812</v>
      </c>
      <c r="AC182">
        <v>-7349</v>
      </c>
      <c r="AD182">
        <v>-9985</v>
      </c>
      <c r="AE182">
        <v>-1552</v>
      </c>
    </row>
    <row r="183" spans="1:31" x14ac:dyDescent="0.25">
      <c r="A183" s="2">
        <v>0.85486111111111107</v>
      </c>
      <c r="B183">
        <v>3165</v>
      </c>
      <c r="C183">
        <v>12276</v>
      </c>
      <c r="D183">
        <v>18544</v>
      </c>
      <c r="E183">
        <v>28419</v>
      </c>
      <c r="F183">
        <v>22495</v>
      </c>
      <c r="G183">
        <v>7012</v>
      </c>
      <c r="H183">
        <v>-14954</v>
      </c>
      <c r="I183">
        <v>-37071</v>
      </c>
      <c r="J183">
        <v>1779</v>
      </c>
      <c r="K183">
        <v>-5057</v>
      </c>
      <c r="L183">
        <v>-2191</v>
      </c>
      <c r="M183">
        <v>13936</v>
      </c>
      <c r="N183">
        <v>5004</v>
      </c>
      <c r="O183">
        <v>31720</v>
      </c>
      <c r="P183">
        <v>-9867</v>
      </c>
      <c r="Q183">
        <v>35697</v>
      </c>
      <c r="R183">
        <v>56084</v>
      </c>
      <c r="S183">
        <v>95016</v>
      </c>
      <c r="T183">
        <v>116304</v>
      </c>
      <c r="U183">
        <v>41060</v>
      </c>
      <c r="V183">
        <v>15434</v>
      </c>
      <c r="W183">
        <v>5971</v>
      </c>
      <c r="X183">
        <v>-30755</v>
      </c>
      <c r="Y183">
        <v>-7449</v>
      </c>
      <c r="Z183">
        <v>-13466</v>
      </c>
      <c r="AA183">
        <v>-4208</v>
      </c>
      <c r="AB183">
        <v>-10812</v>
      </c>
      <c r="AC183">
        <v>-7349</v>
      </c>
      <c r="AD183">
        <v>-9985</v>
      </c>
      <c r="AE183">
        <v>-1552</v>
      </c>
    </row>
    <row r="184" spans="1:31" x14ac:dyDescent="0.25">
      <c r="A184" s="2">
        <v>0.8569444444444444</v>
      </c>
      <c r="B184">
        <v>3165</v>
      </c>
      <c r="C184">
        <v>12276</v>
      </c>
      <c r="D184">
        <v>18544</v>
      </c>
      <c r="E184">
        <v>28419</v>
      </c>
      <c r="F184">
        <v>22495</v>
      </c>
      <c r="G184">
        <v>7012</v>
      </c>
      <c r="H184">
        <v>-14954</v>
      </c>
      <c r="I184">
        <v>-37071</v>
      </c>
      <c r="J184">
        <v>1779</v>
      </c>
      <c r="K184">
        <v>-5057</v>
      </c>
      <c r="L184">
        <v>-2191</v>
      </c>
      <c r="M184">
        <v>13936</v>
      </c>
      <c r="N184">
        <v>5004</v>
      </c>
      <c r="O184">
        <v>31720</v>
      </c>
      <c r="P184">
        <v>-9867</v>
      </c>
      <c r="Q184">
        <v>35697</v>
      </c>
      <c r="R184">
        <v>56084</v>
      </c>
      <c r="S184">
        <v>95016</v>
      </c>
      <c r="T184">
        <v>116304</v>
      </c>
      <c r="U184">
        <v>41060</v>
      </c>
      <c r="V184">
        <v>15434</v>
      </c>
      <c r="W184">
        <v>5971</v>
      </c>
      <c r="X184">
        <v>-30755</v>
      </c>
      <c r="Y184">
        <v>-7449</v>
      </c>
      <c r="Z184">
        <v>-13466</v>
      </c>
      <c r="AA184">
        <v>-4208</v>
      </c>
      <c r="AB184">
        <v>-10812</v>
      </c>
      <c r="AC184">
        <v>-7349</v>
      </c>
      <c r="AD184">
        <v>-9985</v>
      </c>
      <c r="AE184">
        <v>-1552</v>
      </c>
    </row>
    <row r="185" spans="1:31" x14ac:dyDescent="0.25">
      <c r="A185" s="2">
        <v>0.85972222222222228</v>
      </c>
      <c r="B185">
        <v>3165</v>
      </c>
      <c r="C185">
        <v>12276</v>
      </c>
      <c r="D185">
        <v>18544</v>
      </c>
      <c r="E185">
        <v>28419</v>
      </c>
      <c r="F185">
        <v>22495</v>
      </c>
      <c r="G185">
        <v>7012</v>
      </c>
      <c r="H185">
        <v>-14954</v>
      </c>
      <c r="I185">
        <v>-37071</v>
      </c>
      <c r="J185">
        <v>1779</v>
      </c>
      <c r="K185">
        <v>-5057</v>
      </c>
      <c r="L185">
        <v>-2191</v>
      </c>
      <c r="M185">
        <v>13936</v>
      </c>
      <c r="N185">
        <v>5004</v>
      </c>
      <c r="O185">
        <v>31720</v>
      </c>
      <c r="P185">
        <v>-9867</v>
      </c>
      <c r="Q185">
        <v>35697</v>
      </c>
      <c r="R185">
        <v>56084</v>
      </c>
      <c r="S185">
        <v>95016</v>
      </c>
      <c r="T185">
        <v>116304</v>
      </c>
      <c r="U185">
        <v>41060</v>
      </c>
      <c r="V185">
        <v>15434</v>
      </c>
      <c r="W185">
        <v>5971</v>
      </c>
      <c r="X185">
        <v>-30755</v>
      </c>
      <c r="Y185">
        <v>-7449</v>
      </c>
      <c r="Z185">
        <v>-13466</v>
      </c>
      <c r="AA185">
        <v>-4208</v>
      </c>
      <c r="AB185">
        <v>-10812</v>
      </c>
      <c r="AC185">
        <v>-7349</v>
      </c>
      <c r="AD185">
        <v>-9985</v>
      </c>
      <c r="AE185">
        <v>-1552</v>
      </c>
    </row>
    <row r="186" spans="1:31" x14ac:dyDescent="0.25">
      <c r="A186" s="2">
        <v>0.8618055555555556</v>
      </c>
      <c r="B186">
        <v>3165</v>
      </c>
      <c r="C186">
        <v>12276</v>
      </c>
      <c r="D186">
        <v>18544</v>
      </c>
      <c r="E186">
        <v>28419</v>
      </c>
      <c r="F186">
        <v>22495</v>
      </c>
      <c r="G186">
        <v>7012</v>
      </c>
      <c r="H186">
        <v>-14954</v>
      </c>
      <c r="I186">
        <v>-37071</v>
      </c>
      <c r="J186">
        <v>1779</v>
      </c>
      <c r="K186">
        <v>-5057</v>
      </c>
      <c r="L186">
        <v>-2191</v>
      </c>
      <c r="M186">
        <v>13936</v>
      </c>
      <c r="N186">
        <v>5004</v>
      </c>
      <c r="O186">
        <v>31720</v>
      </c>
      <c r="P186">
        <v>-9867</v>
      </c>
      <c r="Q186">
        <v>35697</v>
      </c>
      <c r="R186">
        <v>56084</v>
      </c>
      <c r="S186">
        <v>95016</v>
      </c>
      <c r="T186">
        <v>116304</v>
      </c>
      <c r="U186">
        <v>41060</v>
      </c>
      <c r="V186">
        <v>15434</v>
      </c>
      <c r="W186">
        <v>5971</v>
      </c>
      <c r="X186">
        <v>-30755</v>
      </c>
      <c r="Y186">
        <v>-7449</v>
      </c>
      <c r="Z186">
        <v>-13466</v>
      </c>
      <c r="AA186">
        <v>-4208</v>
      </c>
      <c r="AB186">
        <v>-10812</v>
      </c>
      <c r="AC186">
        <v>-7349</v>
      </c>
      <c r="AD186">
        <v>-9985</v>
      </c>
      <c r="AE186">
        <v>-1552</v>
      </c>
    </row>
    <row r="187" spans="1:31" x14ac:dyDescent="0.25">
      <c r="A187" s="2">
        <v>0.86388888888888893</v>
      </c>
      <c r="B187">
        <v>3165</v>
      </c>
      <c r="C187">
        <v>12276</v>
      </c>
      <c r="D187">
        <v>18544</v>
      </c>
      <c r="E187">
        <v>28419</v>
      </c>
      <c r="F187">
        <v>22495</v>
      </c>
      <c r="G187">
        <v>7012</v>
      </c>
      <c r="H187">
        <v>-14954</v>
      </c>
      <c r="I187">
        <v>-37071</v>
      </c>
      <c r="J187">
        <v>1779</v>
      </c>
      <c r="K187">
        <v>-5057</v>
      </c>
      <c r="L187">
        <v>-2191</v>
      </c>
      <c r="M187">
        <v>13936</v>
      </c>
      <c r="N187">
        <v>5004</v>
      </c>
      <c r="O187">
        <v>31720</v>
      </c>
      <c r="P187">
        <v>-9867</v>
      </c>
      <c r="Q187">
        <v>35697</v>
      </c>
      <c r="R187">
        <v>56084</v>
      </c>
      <c r="S187">
        <v>95016</v>
      </c>
      <c r="T187">
        <v>116304</v>
      </c>
      <c r="U187">
        <v>41060</v>
      </c>
      <c r="V187">
        <v>15434</v>
      </c>
      <c r="W187">
        <v>5971</v>
      </c>
      <c r="X187">
        <v>-30755</v>
      </c>
      <c r="Y187">
        <v>-7449</v>
      </c>
      <c r="Z187">
        <v>-13466</v>
      </c>
      <c r="AA187">
        <v>-4208</v>
      </c>
      <c r="AB187">
        <v>-10812</v>
      </c>
      <c r="AC187">
        <v>-7349</v>
      </c>
      <c r="AD187">
        <v>-9985</v>
      </c>
      <c r="AE187">
        <v>-1552</v>
      </c>
    </row>
    <row r="188" spans="1:31" x14ac:dyDescent="0.25">
      <c r="A188" s="2">
        <v>0.86597222222222225</v>
      </c>
      <c r="B188">
        <v>3165</v>
      </c>
      <c r="C188">
        <v>12276</v>
      </c>
      <c r="D188">
        <v>18544</v>
      </c>
      <c r="E188">
        <v>28419</v>
      </c>
      <c r="F188">
        <v>22495</v>
      </c>
      <c r="G188">
        <v>7012</v>
      </c>
      <c r="H188">
        <v>-14954</v>
      </c>
      <c r="I188">
        <v>-37071</v>
      </c>
      <c r="J188">
        <v>1779</v>
      </c>
      <c r="K188">
        <v>-5057</v>
      </c>
      <c r="L188">
        <v>-2191</v>
      </c>
      <c r="M188">
        <v>13936</v>
      </c>
      <c r="N188">
        <v>5004</v>
      </c>
      <c r="O188">
        <v>31720</v>
      </c>
      <c r="P188">
        <v>-9867</v>
      </c>
      <c r="Q188">
        <v>35697</v>
      </c>
      <c r="R188">
        <v>56084</v>
      </c>
      <c r="S188">
        <v>95016</v>
      </c>
      <c r="T188">
        <v>116304</v>
      </c>
      <c r="U188">
        <v>41060</v>
      </c>
      <c r="V188">
        <v>15434</v>
      </c>
      <c r="W188">
        <v>5971</v>
      </c>
      <c r="X188">
        <v>-30755</v>
      </c>
      <c r="Y188">
        <v>-7449</v>
      </c>
      <c r="Z188">
        <v>-13466</v>
      </c>
      <c r="AA188">
        <v>-4208</v>
      </c>
      <c r="AB188">
        <v>-10812</v>
      </c>
      <c r="AC188">
        <v>-7349</v>
      </c>
      <c r="AD188">
        <v>-9985</v>
      </c>
      <c r="AE188">
        <v>-1552</v>
      </c>
    </row>
    <row r="189" spans="1:31" x14ac:dyDescent="0.25">
      <c r="A189" s="2">
        <v>0.86875000000000002</v>
      </c>
      <c r="B189">
        <v>3165</v>
      </c>
      <c r="C189">
        <v>12276</v>
      </c>
      <c r="D189">
        <v>18544</v>
      </c>
      <c r="E189">
        <v>28419</v>
      </c>
      <c r="F189">
        <v>22495</v>
      </c>
      <c r="G189">
        <v>7012</v>
      </c>
      <c r="H189">
        <v>-14954</v>
      </c>
      <c r="I189">
        <v>-37071</v>
      </c>
      <c r="J189">
        <v>1779</v>
      </c>
      <c r="K189">
        <v>-5057</v>
      </c>
      <c r="L189">
        <v>-2191</v>
      </c>
      <c r="M189">
        <v>13936</v>
      </c>
      <c r="N189">
        <v>5004</v>
      </c>
      <c r="O189">
        <v>31720</v>
      </c>
      <c r="P189">
        <v>-9867</v>
      </c>
      <c r="Q189">
        <v>35697</v>
      </c>
      <c r="R189">
        <v>56084</v>
      </c>
      <c r="S189">
        <v>95016</v>
      </c>
      <c r="T189">
        <v>116304</v>
      </c>
      <c r="U189">
        <v>41060</v>
      </c>
      <c r="V189">
        <v>15434</v>
      </c>
      <c r="W189">
        <v>5971</v>
      </c>
      <c r="X189">
        <v>-30755</v>
      </c>
      <c r="Y189">
        <v>-7449</v>
      </c>
      <c r="Z189">
        <v>-13466</v>
      </c>
      <c r="AA189">
        <v>-4208</v>
      </c>
      <c r="AB189">
        <v>-10812</v>
      </c>
      <c r="AC189">
        <v>-7349</v>
      </c>
      <c r="AD189">
        <v>-9985</v>
      </c>
      <c r="AE189">
        <v>-1552</v>
      </c>
    </row>
    <row r="190" spans="1:31" x14ac:dyDescent="0.25">
      <c r="A190" s="2">
        <v>0.87083333333333335</v>
      </c>
      <c r="B190">
        <v>3165</v>
      </c>
      <c r="C190">
        <v>12276</v>
      </c>
      <c r="D190">
        <v>18544</v>
      </c>
      <c r="E190">
        <v>28419</v>
      </c>
      <c r="F190">
        <v>22495</v>
      </c>
      <c r="G190">
        <v>7012</v>
      </c>
      <c r="H190">
        <v>-14954</v>
      </c>
      <c r="I190">
        <v>-37071</v>
      </c>
      <c r="J190">
        <v>1779</v>
      </c>
      <c r="K190">
        <v>-5057</v>
      </c>
      <c r="L190">
        <v>-2191</v>
      </c>
      <c r="M190">
        <v>13936</v>
      </c>
      <c r="N190">
        <v>5004</v>
      </c>
      <c r="O190">
        <v>31720</v>
      </c>
      <c r="P190">
        <v>-9867</v>
      </c>
      <c r="Q190">
        <v>35697</v>
      </c>
      <c r="R190">
        <v>56084</v>
      </c>
      <c r="S190">
        <v>95016</v>
      </c>
      <c r="T190">
        <v>116304</v>
      </c>
      <c r="U190">
        <v>41060</v>
      </c>
      <c r="V190">
        <v>15434</v>
      </c>
      <c r="W190">
        <v>5971</v>
      </c>
      <c r="X190">
        <v>-30755</v>
      </c>
      <c r="Y190">
        <v>-7449</v>
      </c>
      <c r="Z190">
        <v>-13466</v>
      </c>
      <c r="AA190">
        <v>-4208</v>
      </c>
      <c r="AB190">
        <v>-10812</v>
      </c>
      <c r="AC190">
        <v>-7349</v>
      </c>
      <c r="AD190">
        <v>-9985</v>
      </c>
      <c r="AE190">
        <v>-1552</v>
      </c>
    </row>
    <row r="191" spans="1:31" x14ac:dyDescent="0.25">
      <c r="A191" s="2">
        <v>0.87291666666666667</v>
      </c>
      <c r="B191">
        <v>3165</v>
      </c>
      <c r="C191">
        <v>12276</v>
      </c>
      <c r="D191">
        <v>18544</v>
      </c>
      <c r="E191">
        <v>28419</v>
      </c>
      <c r="F191">
        <v>22495</v>
      </c>
      <c r="G191">
        <v>7012</v>
      </c>
      <c r="H191">
        <v>-14954</v>
      </c>
      <c r="I191">
        <v>-37071</v>
      </c>
      <c r="J191">
        <v>1779</v>
      </c>
      <c r="K191">
        <v>-5057</v>
      </c>
      <c r="L191">
        <v>-2191</v>
      </c>
      <c r="M191">
        <v>13936</v>
      </c>
      <c r="N191">
        <v>5004</v>
      </c>
      <c r="O191">
        <v>31720</v>
      </c>
      <c r="P191">
        <v>-9867</v>
      </c>
      <c r="Q191">
        <v>35697</v>
      </c>
      <c r="R191">
        <v>56084</v>
      </c>
      <c r="S191">
        <v>95016</v>
      </c>
      <c r="T191">
        <v>116304</v>
      </c>
      <c r="U191">
        <v>41060</v>
      </c>
      <c r="V191">
        <v>15434</v>
      </c>
      <c r="W191">
        <v>5971</v>
      </c>
      <c r="X191">
        <v>-30755</v>
      </c>
      <c r="Y191">
        <v>-7449</v>
      </c>
      <c r="Z191">
        <v>-13466</v>
      </c>
      <c r="AA191">
        <v>-4208</v>
      </c>
      <c r="AB191">
        <v>-10812</v>
      </c>
      <c r="AC191">
        <v>-7349</v>
      </c>
      <c r="AD191">
        <v>-9985</v>
      </c>
      <c r="AE191">
        <v>-1552</v>
      </c>
    </row>
    <row r="192" spans="1:31" x14ac:dyDescent="0.25">
      <c r="A192" s="2">
        <v>0.875</v>
      </c>
      <c r="B192">
        <v>3165</v>
      </c>
      <c r="C192">
        <v>12276</v>
      </c>
      <c r="D192">
        <v>18544</v>
      </c>
      <c r="E192">
        <v>28419</v>
      </c>
      <c r="F192">
        <v>22495</v>
      </c>
      <c r="G192">
        <v>7012</v>
      </c>
      <c r="H192">
        <v>-14954</v>
      </c>
      <c r="I192">
        <v>-37071</v>
      </c>
      <c r="J192">
        <v>1779</v>
      </c>
      <c r="K192">
        <v>-5057</v>
      </c>
      <c r="L192">
        <v>-2191</v>
      </c>
      <c r="M192">
        <v>13936</v>
      </c>
      <c r="N192">
        <v>5004</v>
      </c>
      <c r="O192">
        <v>31720</v>
      </c>
      <c r="P192">
        <v>-9867</v>
      </c>
      <c r="Q192">
        <v>35697</v>
      </c>
      <c r="R192">
        <v>56084</v>
      </c>
      <c r="S192">
        <v>95016</v>
      </c>
      <c r="T192">
        <v>116304</v>
      </c>
      <c r="U192">
        <v>41060</v>
      </c>
      <c r="V192">
        <v>15434</v>
      </c>
      <c r="W192">
        <v>5971</v>
      </c>
      <c r="X192">
        <v>-30755</v>
      </c>
      <c r="Y192">
        <v>-7449</v>
      </c>
      <c r="Z192">
        <v>-13466</v>
      </c>
      <c r="AA192">
        <v>-4208</v>
      </c>
      <c r="AB192">
        <v>-10812</v>
      </c>
      <c r="AC192">
        <v>-7349</v>
      </c>
      <c r="AD192">
        <v>-9985</v>
      </c>
      <c r="AE192">
        <v>-1552</v>
      </c>
    </row>
    <row r="193" spans="1:31" x14ac:dyDescent="0.25">
      <c r="A193" s="2">
        <v>0.87777777777777777</v>
      </c>
      <c r="B193">
        <v>3165</v>
      </c>
      <c r="C193">
        <v>12276</v>
      </c>
      <c r="D193">
        <v>18544</v>
      </c>
      <c r="E193">
        <v>28419</v>
      </c>
      <c r="F193">
        <v>22495</v>
      </c>
      <c r="G193">
        <v>7012</v>
      </c>
      <c r="H193">
        <v>-14954</v>
      </c>
      <c r="I193">
        <v>-37071</v>
      </c>
      <c r="J193">
        <v>1779</v>
      </c>
      <c r="K193">
        <v>-5057</v>
      </c>
      <c r="L193">
        <v>-2191</v>
      </c>
      <c r="M193">
        <v>13936</v>
      </c>
      <c r="N193">
        <v>5004</v>
      </c>
      <c r="O193">
        <v>31720</v>
      </c>
      <c r="P193">
        <v>-9867</v>
      </c>
      <c r="Q193">
        <v>35697</v>
      </c>
      <c r="R193">
        <v>56084</v>
      </c>
      <c r="S193">
        <v>95016</v>
      </c>
      <c r="T193">
        <v>116304</v>
      </c>
      <c r="U193">
        <v>41060</v>
      </c>
      <c r="V193">
        <v>15434</v>
      </c>
      <c r="W193">
        <v>5971</v>
      </c>
      <c r="X193">
        <v>-30755</v>
      </c>
      <c r="Y193">
        <v>-7449</v>
      </c>
      <c r="Z193">
        <v>-13466</v>
      </c>
      <c r="AA193">
        <v>-4208</v>
      </c>
      <c r="AB193">
        <v>-10812</v>
      </c>
      <c r="AC193">
        <v>-7349</v>
      </c>
      <c r="AD193">
        <v>-9985</v>
      </c>
      <c r="AE193">
        <v>-1552</v>
      </c>
    </row>
    <row r="194" spans="1:31" x14ac:dyDescent="0.25">
      <c r="A194" s="2">
        <v>0.87986111111111109</v>
      </c>
      <c r="B194">
        <v>3165</v>
      </c>
      <c r="C194">
        <v>12276</v>
      </c>
      <c r="D194">
        <v>18544</v>
      </c>
      <c r="E194">
        <v>28419</v>
      </c>
      <c r="F194">
        <v>22495</v>
      </c>
      <c r="G194">
        <v>7012</v>
      </c>
      <c r="H194">
        <v>-14954</v>
      </c>
      <c r="I194">
        <v>-37071</v>
      </c>
      <c r="J194">
        <v>1779</v>
      </c>
      <c r="K194">
        <v>-5057</v>
      </c>
      <c r="L194">
        <v>-2191</v>
      </c>
      <c r="M194">
        <v>13936</v>
      </c>
      <c r="N194">
        <v>5004</v>
      </c>
      <c r="O194">
        <v>31720</v>
      </c>
      <c r="P194">
        <v>-9867</v>
      </c>
      <c r="Q194">
        <v>35697</v>
      </c>
      <c r="R194">
        <v>56084</v>
      </c>
      <c r="S194">
        <v>95016</v>
      </c>
      <c r="T194">
        <v>116304</v>
      </c>
      <c r="U194">
        <v>41060</v>
      </c>
      <c r="V194">
        <v>15434</v>
      </c>
      <c r="W194">
        <v>5971</v>
      </c>
      <c r="X194">
        <v>-30755</v>
      </c>
      <c r="Y194">
        <v>-7449</v>
      </c>
      <c r="Z194">
        <v>-13466</v>
      </c>
      <c r="AA194">
        <v>-4208</v>
      </c>
      <c r="AB194">
        <v>-10812</v>
      </c>
      <c r="AC194">
        <v>-7349</v>
      </c>
      <c r="AD194">
        <v>-9985</v>
      </c>
      <c r="AE194">
        <v>-1552</v>
      </c>
    </row>
    <row r="195" spans="1:31" x14ac:dyDescent="0.25">
      <c r="A195" s="2">
        <v>0.88194444444444442</v>
      </c>
      <c r="B195">
        <v>3165</v>
      </c>
      <c r="C195">
        <v>12276</v>
      </c>
      <c r="D195">
        <v>18544</v>
      </c>
      <c r="E195">
        <v>28419</v>
      </c>
      <c r="F195">
        <v>22495</v>
      </c>
      <c r="G195">
        <v>7012</v>
      </c>
      <c r="H195">
        <v>-14954</v>
      </c>
      <c r="I195">
        <v>-37071</v>
      </c>
      <c r="J195">
        <v>1779</v>
      </c>
      <c r="K195">
        <v>-5057</v>
      </c>
      <c r="L195">
        <v>-2191</v>
      </c>
      <c r="M195">
        <v>13936</v>
      </c>
      <c r="N195">
        <v>5004</v>
      </c>
      <c r="O195">
        <v>31720</v>
      </c>
      <c r="P195">
        <v>-9867</v>
      </c>
      <c r="Q195">
        <v>35697</v>
      </c>
      <c r="R195">
        <v>56084</v>
      </c>
      <c r="S195">
        <v>95016</v>
      </c>
      <c r="T195">
        <v>116304</v>
      </c>
      <c r="U195">
        <v>41060</v>
      </c>
      <c r="V195">
        <v>15434</v>
      </c>
      <c r="W195">
        <v>5971</v>
      </c>
      <c r="X195">
        <v>-30755</v>
      </c>
      <c r="Y195">
        <v>-7449</v>
      </c>
      <c r="Z195">
        <v>-13466</v>
      </c>
      <c r="AA195">
        <v>-4208</v>
      </c>
      <c r="AB195">
        <v>-10812</v>
      </c>
      <c r="AC195">
        <v>-7349</v>
      </c>
      <c r="AD195">
        <v>-9985</v>
      </c>
      <c r="AE195">
        <v>-1552</v>
      </c>
    </row>
    <row r="196" spans="1:31" x14ac:dyDescent="0.25">
      <c r="A196" s="2">
        <v>0.88402777777777775</v>
      </c>
      <c r="B196">
        <v>3165</v>
      </c>
      <c r="C196">
        <v>12276</v>
      </c>
      <c r="D196">
        <v>18544</v>
      </c>
      <c r="E196">
        <v>28419</v>
      </c>
      <c r="F196">
        <v>22495</v>
      </c>
      <c r="G196">
        <v>7012</v>
      </c>
      <c r="H196">
        <v>-14954</v>
      </c>
      <c r="I196">
        <v>-37071</v>
      </c>
      <c r="J196">
        <v>1779</v>
      </c>
      <c r="K196">
        <v>-5057</v>
      </c>
      <c r="L196">
        <v>-2191</v>
      </c>
      <c r="M196">
        <v>13936</v>
      </c>
      <c r="N196">
        <v>5004</v>
      </c>
      <c r="O196">
        <v>31720</v>
      </c>
      <c r="P196">
        <v>-9867</v>
      </c>
      <c r="Q196">
        <v>35697</v>
      </c>
      <c r="R196">
        <v>56084</v>
      </c>
      <c r="S196">
        <v>95016</v>
      </c>
      <c r="T196">
        <v>116304</v>
      </c>
      <c r="U196">
        <v>41060</v>
      </c>
      <c r="V196">
        <v>15434</v>
      </c>
      <c r="W196">
        <v>5971</v>
      </c>
      <c r="X196">
        <v>-30755</v>
      </c>
      <c r="Y196">
        <v>-7449</v>
      </c>
      <c r="Z196">
        <v>-13466</v>
      </c>
      <c r="AA196">
        <v>-4208</v>
      </c>
      <c r="AB196">
        <v>-10812</v>
      </c>
      <c r="AC196">
        <v>-7349</v>
      </c>
      <c r="AD196">
        <v>-9985</v>
      </c>
      <c r="AE196">
        <v>-1552</v>
      </c>
    </row>
    <row r="197" spans="1:31" x14ac:dyDescent="0.25">
      <c r="A197" s="2">
        <v>0.88680555555555551</v>
      </c>
      <c r="B197">
        <v>3165</v>
      </c>
      <c r="C197">
        <v>12276</v>
      </c>
      <c r="D197">
        <v>18544</v>
      </c>
      <c r="E197">
        <v>28419</v>
      </c>
      <c r="F197">
        <v>22495</v>
      </c>
      <c r="G197">
        <v>7012</v>
      </c>
      <c r="H197">
        <v>-14954</v>
      </c>
      <c r="I197">
        <v>-37071</v>
      </c>
      <c r="J197">
        <v>1779</v>
      </c>
      <c r="K197">
        <v>-5057</v>
      </c>
      <c r="L197">
        <v>-2191</v>
      </c>
      <c r="M197">
        <v>13936</v>
      </c>
      <c r="N197">
        <v>5004</v>
      </c>
      <c r="O197">
        <v>31720</v>
      </c>
      <c r="P197">
        <v>-9867</v>
      </c>
      <c r="Q197">
        <v>35697</v>
      </c>
      <c r="R197">
        <v>56084</v>
      </c>
      <c r="S197">
        <v>95016</v>
      </c>
      <c r="T197">
        <v>116304</v>
      </c>
      <c r="U197">
        <v>41060</v>
      </c>
      <c r="V197">
        <v>15434</v>
      </c>
      <c r="W197">
        <v>5971</v>
      </c>
      <c r="X197">
        <v>-30755</v>
      </c>
      <c r="Y197">
        <v>-7449</v>
      </c>
      <c r="Z197">
        <v>-13466</v>
      </c>
      <c r="AA197">
        <v>-4208</v>
      </c>
      <c r="AB197">
        <v>-10812</v>
      </c>
      <c r="AC197">
        <v>-7349</v>
      </c>
      <c r="AD197">
        <v>-9985</v>
      </c>
      <c r="AE197">
        <v>-1552</v>
      </c>
    </row>
    <row r="198" spans="1:31" x14ac:dyDescent="0.25">
      <c r="A198" s="2">
        <v>0.88888888888888884</v>
      </c>
      <c r="B198">
        <v>3165</v>
      </c>
      <c r="C198">
        <v>12276</v>
      </c>
      <c r="D198">
        <v>18544</v>
      </c>
      <c r="E198">
        <v>28419</v>
      </c>
      <c r="F198">
        <v>22495</v>
      </c>
      <c r="G198">
        <v>7012</v>
      </c>
      <c r="H198">
        <v>-14954</v>
      </c>
      <c r="I198">
        <v>-37071</v>
      </c>
      <c r="J198">
        <v>1779</v>
      </c>
      <c r="K198">
        <v>-5057</v>
      </c>
      <c r="L198">
        <v>-2191</v>
      </c>
      <c r="M198">
        <v>13936</v>
      </c>
      <c r="N198">
        <v>5004</v>
      </c>
      <c r="O198">
        <v>31720</v>
      </c>
      <c r="P198">
        <v>-9867</v>
      </c>
      <c r="Q198">
        <v>35697</v>
      </c>
      <c r="R198">
        <v>56084</v>
      </c>
      <c r="S198">
        <v>95016</v>
      </c>
      <c r="T198">
        <v>116304</v>
      </c>
      <c r="U198">
        <v>41060</v>
      </c>
      <c r="V198">
        <v>15434</v>
      </c>
      <c r="W198">
        <v>5971</v>
      </c>
      <c r="X198">
        <v>-30755</v>
      </c>
      <c r="Y198">
        <v>-7449</v>
      </c>
      <c r="Z198">
        <v>-13466</v>
      </c>
      <c r="AA198">
        <v>-4208</v>
      </c>
      <c r="AB198">
        <v>-10812</v>
      </c>
      <c r="AC198">
        <v>-7349</v>
      </c>
      <c r="AD198">
        <v>-9985</v>
      </c>
      <c r="AE198">
        <v>-1552</v>
      </c>
    </row>
    <row r="199" spans="1:31" x14ac:dyDescent="0.25">
      <c r="A199" s="2">
        <v>0.89097222222222228</v>
      </c>
      <c r="B199">
        <v>3165</v>
      </c>
      <c r="C199">
        <v>12276</v>
      </c>
      <c r="D199">
        <v>18544</v>
      </c>
      <c r="E199">
        <v>28419</v>
      </c>
      <c r="F199">
        <v>22495</v>
      </c>
      <c r="G199">
        <v>7012</v>
      </c>
      <c r="H199">
        <v>-14954</v>
      </c>
      <c r="I199">
        <v>-37071</v>
      </c>
      <c r="J199">
        <v>1779</v>
      </c>
      <c r="K199">
        <v>-5057</v>
      </c>
      <c r="L199">
        <v>-2191</v>
      </c>
      <c r="M199">
        <v>13936</v>
      </c>
      <c r="N199">
        <v>5004</v>
      </c>
      <c r="O199">
        <v>31720</v>
      </c>
      <c r="P199">
        <v>-9867</v>
      </c>
      <c r="Q199">
        <v>35697</v>
      </c>
      <c r="R199">
        <v>56084</v>
      </c>
      <c r="S199">
        <v>95016</v>
      </c>
      <c r="T199">
        <v>116304</v>
      </c>
      <c r="U199">
        <v>41060</v>
      </c>
      <c r="V199">
        <v>15434</v>
      </c>
      <c r="W199">
        <v>5971</v>
      </c>
      <c r="X199">
        <v>-30755</v>
      </c>
      <c r="Y199">
        <v>-7449</v>
      </c>
      <c r="Z199">
        <v>-13466</v>
      </c>
      <c r="AA199">
        <v>-4208</v>
      </c>
      <c r="AB199">
        <v>-10812</v>
      </c>
      <c r="AC199">
        <v>-7349</v>
      </c>
      <c r="AD199">
        <v>-9985</v>
      </c>
      <c r="AE199">
        <v>-1552</v>
      </c>
    </row>
    <row r="200" spans="1:31" x14ac:dyDescent="0.25">
      <c r="A200" s="2">
        <v>0.8930555555555556</v>
      </c>
      <c r="B200">
        <v>3165</v>
      </c>
      <c r="C200">
        <v>12276</v>
      </c>
      <c r="D200">
        <v>18544</v>
      </c>
      <c r="E200">
        <v>28419</v>
      </c>
      <c r="F200">
        <v>22495</v>
      </c>
      <c r="G200">
        <v>7012</v>
      </c>
      <c r="H200">
        <v>-14954</v>
      </c>
      <c r="I200">
        <v>-37071</v>
      </c>
      <c r="J200">
        <v>1779</v>
      </c>
      <c r="K200">
        <v>-5057</v>
      </c>
      <c r="L200">
        <v>-2191</v>
      </c>
      <c r="M200">
        <v>13936</v>
      </c>
      <c r="N200">
        <v>5004</v>
      </c>
      <c r="O200">
        <v>31720</v>
      </c>
      <c r="P200">
        <v>-9867</v>
      </c>
      <c r="Q200">
        <v>35697</v>
      </c>
      <c r="R200">
        <v>56084</v>
      </c>
      <c r="S200">
        <v>95016</v>
      </c>
      <c r="T200">
        <v>116304</v>
      </c>
      <c r="U200">
        <v>41060</v>
      </c>
      <c r="V200">
        <v>15434</v>
      </c>
      <c r="W200">
        <v>5971</v>
      </c>
      <c r="X200">
        <v>-30755</v>
      </c>
      <c r="Y200">
        <v>-7449</v>
      </c>
      <c r="Z200">
        <v>-13466</v>
      </c>
      <c r="AA200">
        <v>-4208</v>
      </c>
      <c r="AB200">
        <v>-10812</v>
      </c>
      <c r="AC200">
        <v>-7349</v>
      </c>
      <c r="AD200">
        <v>-9985</v>
      </c>
      <c r="AE200">
        <v>-1552</v>
      </c>
    </row>
    <row r="201" spans="1:31" x14ac:dyDescent="0.25">
      <c r="A201" s="2">
        <v>0.89583333333333337</v>
      </c>
      <c r="B201">
        <v>3165</v>
      </c>
      <c r="C201">
        <v>12276</v>
      </c>
      <c r="D201">
        <v>18544</v>
      </c>
      <c r="E201">
        <v>28419</v>
      </c>
      <c r="F201">
        <v>22495</v>
      </c>
      <c r="G201">
        <v>7012</v>
      </c>
      <c r="H201">
        <v>-14954</v>
      </c>
      <c r="I201">
        <v>-37071</v>
      </c>
      <c r="J201">
        <v>1779</v>
      </c>
      <c r="K201">
        <v>-5057</v>
      </c>
      <c r="L201">
        <v>-2191</v>
      </c>
      <c r="M201">
        <v>13936</v>
      </c>
      <c r="N201">
        <v>5004</v>
      </c>
      <c r="O201">
        <v>31720</v>
      </c>
      <c r="P201">
        <v>-9867</v>
      </c>
      <c r="Q201">
        <v>35697</v>
      </c>
      <c r="R201">
        <v>56084</v>
      </c>
      <c r="S201">
        <v>95016</v>
      </c>
      <c r="T201">
        <v>116304</v>
      </c>
      <c r="U201">
        <v>41060</v>
      </c>
      <c r="V201">
        <v>15434</v>
      </c>
      <c r="W201">
        <v>5971</v>
      </c>
      <c r="X201">
        <v>-30755</v>
      </c>
      <c r="Y201">
        <v>-7449</v>
      </c>
      <c r="Z201">
        <v>-13466</v>
      </c>
      <c r="AA201">
        <v>-4208</v>
      </c>
      <c r="AB201">
        <v>-10812</v>
      </c>
      <c r="AC201">
        <v>-7349</v>
      </c>
      <c r="AD201">
        <v>-9985</v>
      </c>
      <c r="AE201">
        <v>-1552</v>
      </c>
    </row>
    <row r="202" spans="1:31" x14ac:dyDescent="0.25">
      <c r="A202" s="2">
        <v>0.8979166666666667</v>
      </c>
      <c r="B202">
        <v>3165</v>
      </c>
      <c r="C202">
        <v>12276</v>
      </c>
      <c r="D202">
        <v>18544</v>
      </c>
      <c r="E202">
        <v>28419</v>
      </c>
      <c r="F202">
        <v>22495</v>
      </c>
      <c r="G202">
        <v>7012</v>
      </c>
      <c r="H202">
        <v>-14954</v>
      </c>
      <c r="I202">
        <v>-37071</v>
      </c>
      <c r="J202">
        <v>1779</v>
      </c>
      <c r="K202">
        <v>-5057</v>
      </c>
      <c r="L202">
        <v>-2191</v>
      </c>
      <c r="M202">
        <v>13936</v>
      </c>
      <c r="N202">
        <v>5004</v>
      </c>
      <c r="O202">
        <v>31720</v>
      </c>
      <c r="P202">
        <v>-9867</v>
      </c>
      <c r="Q202">
        <v>35697</v>
      </c>
      <c r="R202">
        <v>56084</v>
      </c>
      <c r="S202">
        <v>95016</v>
      </c>
      <c r="T202">
        <v>116304</v>
      </c>
      <c r="U202">
        <v>41060</v>
      </c>
      <c r="V202">
        <v>15434</v>
      </c>
      <c r="W202">
        <v>5971</v>
      </c>
      <c r="X202">
        <v>-30755</v>
      </c>
      <c r="Y202">
        <v>-7449</v>
      </c>
      <c r="Z202">
        <v>-13466</v>
      </c>
      <c r="AA202">
        <v>-4208</v>
      </c>
      <c r="AB202">
        <v>-10812</v>
      </c>
      <c r="AC202">
        <v>-7349</v>
      </c>
      <c r="AD202">
        <v>-9985</v>
      </c>
      <c r="AE202">
        <v>-1552</v>
      </c>
    </row>
    <row r="203" spans="1:31" x14ac:dyDescent="0.25">
      <c r="A203" s="2">
        <v>0.9</v>
      </c>
      <c r="B203">
        <v>3165</v>
      </c>
      <c r="C203">
        <v>12276</v>
      </c>
      <c r="D203">
        <v>18544</v>
      </c>
      <c r="E203">
        <v>28419</v>
      </c>
      <c r="F203">
        <v>22495</v>
      </c>
      <c r="G203">
        <v>7012</v>
      </c>
      <c r="H203">
        <v>-14954</v>
      </c>
      <c r="I203">
        <v>-37071</v>
      </c>
      <c r="J203">
        <v>1779</v>
      </c>
      <c r="K203">
        <v>-5057</v>
      </c>
      <c r="L203">
        <v>-2191</v>
      </c>
      <c r="M203">
        <v>13936</v>
      </c>
      <c r="N203">
        <v>5004</v>
      </c>
      <c r="O203">
        <v>31720</v>
      </c>
      <c r="P203">
        <v>-9867</v>
      </c>
      <c r="Q203">
        <v>35697</v>
      </c>
      <c r="R203">
        <v>56084</v>
      </c>
      <c r="S203">
        <v>95016</v>
      </c>
      <c r="T203">
        <v>116304</v>
      </c>
      <c r="U203">
        <v>41060</v>
      </c>
      <c r="V203">
        <v>15434</v>
      </c>
      <c r="W203">
        <v>5971</v>
      </c>
      <c r="X203">
        <v>-30755</v>
      </c>
      <c r="Y203">
        <v>-7449</v>
      </c>
      <c r="Z203">
        <v>-13466</v>
      </c>
      <c r="AA203">
        <v>-4208</v>
      </c>
      <c r="AB203">
        <v>-10812</v>
      </c>
      <c r="AC203">
        <v>-7349</v>
      </c>
      <c r="AD203">
        <v>-9985</v>
      </c>
      <c r="AE203">
        <v>-1552</v>
      </c>
    </row>
    <row r="204" spans="1:31" x14ac:dyDescent="0.25">
      <c r="A204" s="2">
        <v>0.90208333333333335</v>
      </c>
      <c r="B204">
        <v>3165</v>
      </c>
      <c r="C204">
        <v>12276</v>
      </c>
      <c r="D204">
        <v>18544</v>
      </c>
      <c r="E204">
        <v>28419</v>
      </c>
      <c r="F204">
        <v>22495</v>
      </c>
      <c r="G204">
        <v>7012</v>
      </c>
      <c r="H204">
        <v>-14954</v>
      </c>
      <c r="I204">
        <v>-37071</v>
      </c>
      <c r="J204">
        <v>1779</v>
      </c>
      <c r="K204">
        <v>-5057</v>
      </c>
      <c r="L204">
        <v>-2191</v>
      </c>
      <c r="M204">
        <v>13936</v>
      </c>
      <c r="N204">
        <v>5004</v>
      </c>
      <c r="O204">
        <v>31720</v>
      </c>
      <c r="P204">
        <v>-9867</v>
      </c>
      <c r="Q204">
        <v>35697</v>
      </c>
      <c r="R204">
        <v>56084</v>
      </c>
      <c r="S204">
        <v>95016</v>
      </c>
      <c r="T204">
        <v>116304</v>
      </c>
      <c r="U204">
        <v>41060</v>
      </c>
      <c r="V204">
        <v>15434</v>
      </c>
      <c r="W204">
        <v>5971</v>
      </c>
      <c r="X204">
        <v>-30755</v>
      </c>
      <c r="Y204">
        <v>-7449</v>
      </c>
      <c r="Z204">
        <v>-13466</v>
      </c>
      <c r="AA204">
        <v>-4208</v>
      </c>
      <c r="AB204">
        <v>-10812</v>
      </c>
      <c r="AC204">
        <v>-7349</v>
      </c>
      <c r="AD204">
        <v>-9985</v>
      </c>
      <c r="AE204">
        <v>-1552</v>
      </c>
    </row>
    <row r="205" spans="1:31" x14ac:dyDescent="0.25">
      <c r="A205" s="2">
        <v>0.90486111111111112</v>
      </c>
      <c r="B205">
        <v>3165</v>
      </c>
      <c r="C205">
        <v>12276</v>
      </c>
      <c r="D205">
        <v>18544</v>
      </c>
      <c r="E205">
        <v>28419</v>
      </c>
      <c r="F205">
        <v>22495</v>
      </c>
      <c r="G205">
        <v>7012</v>
      </c>
      <c r="H205">
        <v>-14954</v>
      </c>
      <c r="I205">
        <v>-37071</v>
      </c>
      <c r="J205">
        <v>1779</v>
      </c>
      <c r="K205">
        <v>-5057</v>
      </c>
      <c r="L205">
        <v>-2191</v>
      </c>
      <c r="M205">
        <v>13936</v>
      </c>
      <c r="N205">
        <v>5004</v>
      </c>
      <c r="O205">
        <v>31720</v>
      </c>
      <c r="P205">
        <v>-9867</v>
      </c>
      <c r="Q205">
        <v>35697</v>
      </c>
      <c r="R205">
        <v>56084</v>
      </c>
      <c r="S205">
        <v>95016</v>
      </c>
      <c r="T205">
        <v>116304</v>
      </c>
      <c r="U205">
        <v>41060</v>
      </c>
      <c r="V205">
        <v>15434</v>
      </c>
      <c r="W205">
        <v>5971</v>
      </c>
      <c r="X205">
        <v>-30755</v>
      </c>
      <c r="Y205">
        <v>-7449</v>
      </c>
      <c r="Z205">
        <v>-13466</v>
      </c>
      <c r="AA205">
        <v>-4208</v>
      </c>
      <c r="AB205">
        <v>-10812</v>
      </c>
      <c r="AC205">
        <v>-7349</v>
      </c>
      <c r="AD205">
        <v>-9985</v>
      </c>
      <c r="AE205">
        <v>-1552</v>
      </c>
    </row>
    <row r="206" spans="1:31" x14ac:dyDescent="0.25">
      <c r="A206" s="2">
        <v>0.90694444444444444</v>
      </c>
      <c r="B206">
        <v>3165</v>
      </c>
      <c r="C206">
        <v>12276</v>
      </c>
      <c r="D206">
        <v>18544</v>
      </c>
      <c r="E206">
        <v>28419</v>
      </c>
      <c r="F206">
        <v>22495</v>
      </c>
      <c r="G206">
        <v>7012</v>
      </c>
      <c r="H206">
        <v>-14954</v>
      </c>
      <c r="I206">
        <v>-37071</v>
      </c>
      <c r="J206">
        <v>1779</v>
      </c>
      <c r="K206">
        <v>-5057</v>
      </c>
      <c r="L206">
        <v>-2191</v>
      </c>
      <c r="M206">
        <v>13936</v>
      </c>
      <c r="N206">
        <v>5004</v>
      </c>
      <c r="O206">
        <v>31720</v>
      </c>
      <c r="P206">
        <v>-9867</v>
      </c>
      <c r="Q206">
        <v>35697</v>
      </c>
      <c r="R206">
        <v>56084</v>
      </c>
      <c r="S206">
        <v>95016</v>
      </c>
      <c r="T206">
        <v>116304</v>
      </c>
      <c r="U206">
        <v>41060</v>
      </c>
      <c r="V206">
        <v>15434</v>
      </c>
      <c r="W206">
        <v>5971</v>
      </c>
      <c r="X206">
        <v>-30755</v>
      </c>
      <c r="Y206">
        <v>-7449</v>
      </c>
      <c r="Z206">
        <v>-13466</v>
      </c>
      <c r="AA206">
        <v>-4208</v>
      </c>
      <c r="AB206">
        <v>-10812</v>
      </c>
      <c r="AC206">
        <v>-7349</v>
      </c>
      <c r="AD206">
        <v>-9985</v>
      </c>
      <c r="AE206">
        <v>-1552</v>
      </c>
    </row>
    <row r="207" spans="1:31" x14ac:dyDescent="0.25">
      <c r="A207" s="2">
        <v>0.90902777777777777</v>
      </c>
      <c r="B207">
        <v>3165</v>
      </c>
      <c r="C207">
        <v>12276</v>
      </c>
      <c r="D207">
        <v>18544</v>
      </c>
      <c r="E207">
        <v>28419</v>
      </c>
      <c r="F207">
        <v>22495</v>
      </c>
      <c r="G207">
        <v>7012</v>
      </c>
      <c r="H207">
        <v>-14954</v>
      </c>
      <c r="I207">
        <v>-37071</v>
      </c>
      <c r="J207">
        <v>1779</v>
      </c>
      <c r="K207">
        <v>-5057</v>
      </c>
      <c r="L207">
        <v>-2191</v>
      </c>
      <c r="M207">
        <v>13936</v>
      </c>
      <c r="N207">
        <v>5004</v>
      </c>
      <c r="O207">
        <v>31720</v>
      </c>
      <c r="P207">
        <v>-9867</v>
      </c>
      <c r="Q207">
        <v>35697</v>
      </c>
      <c r="R207">
        <v>56084</v>
      </c>
      <c r="S207">
        <v>95016</v>
      </c>
      <c r="T207">
        <v>116304</v>
      </c>
      <c r="U207">
        <v>41060</v>
      </c>
      <c r="V207">
        <v>15434</v>
      </c>
      <c r="W207">
        <v>5971</v>
      </c>
      <c r="X207">
        <v>-30755</v>
      </c>
      <c r="Y207">
        <v>-7449</v>
      </c>
      <c r="Z207">
        <v>-13466</v>
      </c>
      <c r="AA207">
        <v>-4208</v>
      </c>
      <c r="AB207">
        <v>-10812</v>
      </c>
      <c r="AC207">
        <v>-7349</v>
      </c>
      <c r="AD207">
        <v>-9985</v>
      </c>
      <c r="AE207">
        <v>-1552</v>
      </c>
    </row>
    <row r="208" spans="1:31" x14ac:dyDescent="0.25">
      <c r="A208" s="2">
        <v>0.91111111111111109</v>
      </c>
      <c r="B208">
        <v>3165</v>
      </c>
      <c r="C208">
        <v>12276</v>
      </c>
      <c r="D208">
        <v>18544</v>
      </c>
      <c r="E208">
        <v>28419</v>
      </c>
      <c r="F208">
        <v>22495</v>
      </c>
      <c r="G208">
        <v>7012</v>
      </c>
      <c r="H208">
        <v>-14954</v>
      </c>
      <c r="I208">
        <v>-37071</v>
      </c>
      <c r="J208">
        <v>1779</v>
      </c>
      <c r="K208">
        <v>-5057</v>
      </c>
      <c r="L208">
        <v>-2191</v>
      </c>
      <c r="M208">
        <v>13936</v>
      </c>
      <c r="N208">
        <v>5004</v>
      </c>
      <c r="O208">
        <v>31720</v>
      </c>
      <c r="P208">
        <v>-9867</v>
      </c>
      <c r="Q208">
        <v>35697</v>
      </c>
      <c r="R208">
        <v>56084</v>
      </c>
      <c r="S208">
        <v>95016</v>
      </c>
      <c r="T208">
        <v>116304</v>
      </c>
      <c r="U208">
        <v>41060</v>
      </c>
      <c r="V208">
        <v>15434</v>
      </c>
      <c r="W208">
        <v>5971</v>
      </c>
      <c r="X208">
        <v>-30755</v>
      </c>
      <c r="Y208">
        <v>-7449</v>
      </c>
      <c r="Z208">
        <v>-13466</v>
      </c>
      <c r="AA208">
        <v>-4208</v>
      </c>
      <c r="AB208">
        <v>-10812</v>
      </c>
      <c r="AC208">
        <v>-7349</v>
      </c>
      <c r="AD208">
        <v>-9985</v>
      </c>
      <c r="AE208">
        <v>-1552</v>
      </c>
    </row>
    <row r="209" spans="1:31" x14ac:dyDescent="0.25">
      <c r="A209" s="2">
        <v>0.91388888888888886</v>
      </c>
      <c r="B209">
        <v>3165</v>
      </c>
      <c r="C209">
        <v>12276</v>
      </c>
      <c r="D209">
        <v>18544</v>
      </c>
      <c r="E209">
        <v>28419</v>
      </c>
      <c r="F209">
        <v>22495</v>
      </c>
      <c r="G209">
        <v>7012</v>
      </c>
      <c r="H209">
        <v>-14954</v>
      </c>
      <c r="I209">
        <v>-37071</v>
      </c>
      <c r="J209">
        <v>1779</v>
      </c>
      <c r="K209">
        <v>-5057</v>
      </c>
      <c r="L209">
        <v>-2191</v>
      </c>
      <c r="M209">
        <v>13936</v>
      </c>
      <c r="N209">
        <v>5004</v>
      </c>
      <c r="O209">
        <v>31720</v>
      </c>
      <c r="P209">
        <v>-9867</v>
      </c>
      <c r="Q209">
        <v>35697</v>
      </c>
      <c r="R209">
        <v>56084</v>
      </c>
      <c r="S209">
        <v>95016</v>
      </c>
      <c r="T209">
        <v>116304</v>
      </c>
      <c r="U209">
        <v>41060</v>
      </c>
      <c r="V209">
        <v>15434</v>
      </c>
      <c r="W209">
        <v>5971</v>
      </c>
      <c r="X209">
        <v>-30755</v>
      </c>
      <c r="Y209">
        <v>-7449</v>
      </c>
      <c r="Z209">
        <v>-13466</v>
      </c>
      <c r="AA209">
        <v>-4208</v>
      </c>
      <c r="AB209">
        <v>-10812</v>
      </c>
      <c r="AC209">
        <v>-7349</v>
      </c>
      <c r="AD209">
        <v>-9985</v>
      </c>
      <c r="AE209">
        <v>-1552</v>
      </c>
    </row>
    <row r="210" spans="1:31" x14ac:dyDescent="0.25">
      <c r="A210" s="2">
        <v>0.91597222222222219</v>
      </c>
      <c r="B210">
        <v>3165</v>
      </c>
      <c r="C210">
        <v>12276</v>
      </c>
      <c r="D210">
        <v>18544</v>
      </c>
      <c r="E210">
        <v>28419</v>
      </c>
      <c r="F210">
        <v>22495</v>
      </c>
      <c r="G210">
        <v>7012</v>
      </c>
      <c r="H210">
        <v>-14954</v>
      </c>
      <c r="I210">
        <v>-37071</v>
      </c>
      <c r="J210">
        <v>1779</v>
      </c>
      <c r="K210">
        <v>-5057</v>
      </c>
      <c r="L210">
        <v>-2191</v>
      </c>
      <c r="M210">
        <v>13936</v>
      </c>
      <c r="N210">
        <v>5004</v>
      </c>
      <c r="O210">
        <v>31720</v>
      </c>
      <c r="P210">
        <v>-9867</v>
      </c>
      <c r="Q210">
        <v>35697</v>
      </c>
      <c r="R210">
        <v>56084</v>
      </c>
      <c r="S210">
        <v>95016</v>
      </c>
      <c r="T210">
        <v>116304</v>
      </c>
      <c r="U210">
        <v>41060</v>
      </c>
      <c r="V210">
        <v>15434</v>
      </c>
      <c r="W210">
        <v>5971</v>
      </c>
      <c r="X210">
        <v>-30755</v>
      </c>
      <c r="Y210">
        <v>-7449</v>
      </c>
      <c r="Z210">
        <v>-13466</v>
      </c>
      <c r="AA210">
        <v>-4208</v>
      </c>
      <c r="AB210">
        <v>-10812</v>
      </c>
      <c r="AC210">
        <v>-7349</v>
      </c>
      <c r="AD210">
        <v>-9985</v>
      </c>
      <c r="AE210">
        <v>-1552</v>
      </c>
    </row>
    <row r="211" spans="1:31" x14ac:dyDescent="0.25">
      <c r="A211" s="2">
        <v>0.91805555555555551</v>
      </c>
      <c r="B211">
        <v>3165</v>
      </c>
      <c r="C211">
        <v>12276</v>
      </c>
      <c r="D211">
        <v>18544</v>
      </c>
      <c r="E211">
        <v>28419</v>
      </c>
      <c r="F211">
        <v>22495</v>
      </c>
      <c r="G211">
        <v>7012</v>
      </c>
      <c r="H211">
        <v>-14954</v>
      </c>
      <c r="I211">
        <v>-37071</v>
      </c>
      <c r="J211">
        <v>1779</v>
      </c>
      <c r="K211">
        <v>-5057</v>
      </c>
      <c r="L211">
        <v>-2191</v>
      </c>
      <c r="M211">
        <v>13936</v>
      </c>
      <c r="N211">
        <v>5004</v>
      </c>
      <c r="O211">
        <v>31720</v>
      </c>
      <c r="P211">
        <v>-9867</v>
      </c>
      <c r="Q211">
        <v>35697</v>
      </c>
      <c r="R211">
        <v>56084</v>
      </c>
      <c r="S211">
        <v>95016</v>
      </c>
      <c r="T211">
        <v>116304</v>
      </c>
      <c r="U211">
        <v>41060</v>
      </c>
      <c r="V211">
        <v>15434</v>
      </c>
      <c r="W211">
        <v>5971</v>
      </c>
      <c r="X211">
        <v>-30755</v>
      </c>
      <c r="Y211">
        <v>-7449</v>
      </c>
      <c r="Z211">
        <v>-13466</v>
      </c>
      <c r="AA211">
        <v>-4208</v>
      </c>
      <c r="AB211">
        <v>-10812</v>
      </c>
      <c r="AC211">
        <v>-7349</v>
      </c>
      <c r="AD211">
        <v>-9985</v>
      </c>
      <c r="AE211">
        <v>-1552</v>
      </c>
    </row>
    <row r="212" spans="1:31" x14ac:dyDescent="0.25">
      <c r="A212" s="2">
        <v>0.92013888888888884</v>
      </c>
      <c r="B212">
        <v>3165</v>
      </c>
      <c r="C212">
        <v>12276</v>
      </c>
      <c r="D212">
        <v>18544</v>
      </c>
      <c r="E212">
        <v>28419</v>
      </c>
      <c r="F212">
        <v>22495</v>
      </c>
      <c r="G212">
        <v>7012</v>
      </c>
      <c r="H212">
        <v>-14954</v>
      </c>
      <c r="I212">
        <v>-37071</v>
      </c>
      <c r="J212">
        <v>1779</v>
      </c>
      <c r="K212">
        <v>-5057</v>
      </c>
      <c r="L212">
        <v>-2191</v>
      </c>
      <c r="M212">
        <v>13936</v>
      </c>
      <c r="N212">
        <v>5004</v>
      </c>
      <c r="O212">
        <v>31720</v>
      </c>
      <c r="P212">
        <v>-9867</v>
      </c>
      <c r="Q212">
        <v>35697</v>
      </c>
      <c r="R212">
        <v>56084</v>
      </c>
      <c r="S212">
        <v>95016</v>
      </c>
      <c r="T212">
        <v>116304</v>
      </c>
      <c r="U212">
        <v>41060</v>
      </c>
      <c r="V212">
        <v>15434</v>
      </c>
      <c r="W212">
        <v>5971</v>
      </c>
      <c r="X212">
        <v>-30755</v>
      </c>
      <c r="Y212">
        <v>-7449</v>
      </c>
      <c r="Z212">
        <v>-13466</v>
      </c>
      <c r="AA212">
        <v>-4208</v>
      </c>
      <c r="AB212">
        <v>-10812</v>
      </c>
      <c r="AC212">
        <v>-7349</v>
      </c>
      <c r="AD212">
        <v>-9985</v>
      </c>
      <c r="AE212">
        <v>-1552</v>
      </c>
    </row>
    <row r="213" spans="1:31" x14ac:dyDescent="0.25">
      <c r="A213" s="2">
        <v>0.92291666666666672</v>
      </c>
      <c r="B213">
        <v>3165</v>
      </c>
      <c r="C213">
        <v>12276</v>
      </c>
      <c r="D213">
        <v>18544</v>
      </c>
      <c r="E213">
        <v>28419</v>
      </c>
      <c r="F213">
        <v>22495</v>
      </c>
      <c r="G213">
        <v>7012</v>
      </c>
      <c r="H213">
        <v>-14954</v>
      </c>
      <c r="I213">
        <v>-37071</v>
      </c>
      <c r="J213">
        <v>1779</v>
      </c>
      <c r="K213">
        <v>-5057</v>
      </c>
      <c r="L213">
        <v>-2191</v>
      </c>
      <c r="M213">
        <v>13936</v>
      </c>
      <c r="N213">
        <v>5004</v>
      </c>
      <c r="O213">
        <v>31720</v>
      </c>
      <c r="P213">
        <v>-9867</v>
      </c>
      <c r="Q213">
        <v>35697</v>
      </c>
      <c r="R213">
        <v>56084</v>
      </c>
      <c r="S213">
        <v>95016</v>
      </c>
      <c r="T213">
        <v>116304</v>
      </c>
      <c r="U213">
        <v>41060</v>
      </c>
      <c r="V213">
        <v>15434</v>
      </c>
      <c r="W213">
        <v>5971</v>
      </c>
      <c r="X213">
        <v>-30755</v>
      </c>
      <c r="Y213">
        <v>-7449</v>
      </c>
      <c r="Z213">
        <v>-13466</v>
      </c>
      <c r="AA213">
        <v>-4208</v>
      </c>
      <c r="AB213">
        <v>-10812</v>
      </c>
      <c r="AC213">
        <v>-7349</v>
      </c>
      <c r="AD213">
        <v>-9985</v>
      </c>
      <c r="AE213">
        <v>-1552</v>
      </c>
    </row>
    <row r="214" spans="1:31" x14ac:dyDescent="0.25">
      <c r="A214" s="2">
        <v>0.92500000000000004</v>
      </c>
      <c r="B214">
        <v>3165</v>
      </c>
      <c r="C214">
        <v>12276</v>
      </c>
      <c r="D214">
        <v>18544</v>
      </c>
      <c r="E214">
        <v>28419</v>
      </c>
      <c r="F214">
        <v>22495</v>
      </c>
      <c r="G214">
        <v>7012</v>
      </c>
      <c r="H214">
        <v>-14954</v>
      </c>
      <c r="I214">
        <v>-37071</v>
      </c>
      <c r="J214">
        <v>1779</v>
      </c>
      <c r="K214">
        <v>-5057</v>
      </c>
      <c r="L214">
        <v>-2191</v>
      </c>
      <c r="M214">
        <v>13936</v>
      </c>
      <c r="N214">
        <v>5004</v>
      </c>
      <c r="O214">
        <v>31720</v>
      </c>
      <c r="P214">
        <v>-9867</v>
      </c>
      <c r="Q214">
        <v>35697</v>
      </c>
      <c r="R214">
        <v>56084</v>
      </c>
      <c r="S214">
        <v>95016</v>
      </c>
      <c r="T214">
        <v>116304</v>
      </c>
      <c r="U214">
        <v>41060</v>
      </c>
      <c r="V214">
        <v>15434</v>
      </c>
      <c r="W214">
        <v>5971</v>
      </c>
      <c r="X214">
        <v>-30755</v>
      </c>
      <c r="Y214">
        <v>-7449</v>
      </c>
      <c r="Z214">
        <v>-13466</v>
      </c>
      <c r="AA214">
        <v>-4208</v>
      </c>
      <c r="AB214">
        <v>-10812</v>
      </c>
      <c r="AC214">
        <v>-7349</v>
      </c>
      <c r="AD214">
        <v>-9985</v>
      </c>
      <c r="AE214">
        <v>-1552</v>
      </c>
    </row>
    <row r="215" spans="1:31" x14ac:dyDescent="0.25">
      <c r="A215" s="2">
        <v>0.92708333333333337</v>
      </c>
      <c r="B215">
        <v>3165</v>
      </c>
      <c r="C215">
        <v>12276</v>
      </c>
      <c r="D215">
        <v>18544</v>
      </c>
      <c r="E215">
        <v>28419</v>
      </c>
      <c r="F215">
        <v>22495</v>
      </c>
      <c r="G215">
        <v>7012</v>
      </c>
      <c r="H215">
        <v>-14954</v>
      </c>
      <c r="I215">
        <v>-37071</v>
      </c>
      <c r="J215">
        <v>1779</v>
      </c>
      <c r="K215">
        <v>-5057</v>
      </c>
      <c r="L215">
        <v>-2191</v>
      </c>
      <c r="M215">
        <v>13936</v>
      </c>
      <c r="N215">
        <v>5004</v>
      </c>
      <c r="O215">
        <v>31720</v>
      </c>
      <c r="P215">
        <v>-9867</v>
      </c>
      <c r="Q215">
        <v>35697</v>
      </c>
      <c r="R215">
        <v>56084</v>
      </c>
      <c r="S215">
        <v>95016</v>
      </c>
      <c r="T215">
        <v>116304</v>
      </c>
      <c r="U215">
        <v>41060</v>
      </c>
      <c r="V215">
        <v>15434</v>
      </c>
      <c r="W215">
        <v>5971</v>
      </c>
      <c r="X215">
        <v>-30755</v>
      </c>
      <c r="Y215">
        <v>-7449</v>
      </c>
      <c r="Z215">
        <v>-13466</v>
      </c>
      <c r="AA215">
        <v>-4208</v>
      </c>
      <c r="AB215">
        <v>-10812</v>
      </c>
      <c r="AC215">
        <v>-7349</v>
      </c>
      <c r="AD215">
        <v>-9985</v>
      </c>
      <c r="AE215">
        <v>-1552</v>
      </c>
    </row>
    <row r="216" spans="1:31" x14ac:dyDescent="0.25">
      <c r="A216" s="2">
        <v>0.9291666666666667</v>
      </c>
      <c r="B216">
        <v>3165</v>
      </c>
      <c r="C216">
        <v>12276</v>
      </c>
      <c r="D216">
        <v>18544</v>
      </c>
      <c r="E216">
        <v>28419</v>
      </c>
      <c r="F216">
        <v>22495</v>
      </c>
      <c r="G216">
        <v>7012</v>
      </c>
      <c r="H216">
        <v>-14954</v>
      </c>
      <c r="I216">
        <v>-37071</v>
      </c>
      <c r="J216">
        <v>1779</v>
      </c>
      <c r="K216">
        <v>-5057</v>
      </c>
      <c r="L216">
        <v>-2191</v>
      </c>
      <c r="M216">
        <v>13936</v>
      </c>
      <c r="N216">
        <v>5004</v>
      </c>
      <c r="O216">
        <v>31720</v>
      </c>
      <c r="P216">
        <v>-9867</v>
      </c>
      <c r="Q216">
        <v>35697</v>
      </c>
      <c r="R216">
        <v>56084</v>
      </c>
      <c r="S216">
        <v>95016</v>
      </c>
      <c r="T216">
        <v>116304</v>
      </c>
      <c r="U216">
        <v>41060</v>
      </c>
      <c r="V216">
        <v>15434</v>
      </c>
      <c r="W216">
        <v>5971</v>
      </c>
      <c r="X216">
        <v>-30755</v>
      </c>
      <c r="Y216">
        <v>-7449</v>
      </c>
      <c r="Z216">
        <v>-13466</v>
      </c>
      <c r="AA216">
        <v>-4208</v>
      </c>
      <c r="AB216">
        <v>-10812</v>
      </c>
      <c r="AC216">
        <v>-7349</v>
      </c>
      <c r="AD216">
        <v>-9985</v>
      </c>
      <c r="AE216">
        <v>-1552</v>
      </c>
    </row>
    <row r="217" spans="1:31" x14ac:dyDescent="0.25">
      <c r="A217" s="2">
        <v>0.93194444444444446</v>
      </c>
      <c r="B217">
        <v>3165</v>
      </c>
      <c r="C217">
        <v>12276</v>
      </c>
      <c r="D217">
        <v>18544</v>
      </c>
      <c r="E217">
        <v>28419</v>
      </c>
      <c r="F217">
        <v>22495</v>
      </c>
      <c r="G217">
        <v>7012</v>
      </c>
      <c r="H217">
        <v>-14954</v>
      </c>
      <c r="I217">
        <v>-37071</v>
      </c>
      <c r="J217">
        <v>1779</v>
      </c>
      <c r="K217">
        <v>-5057</v>
      </c>
      <c r="L217">
        <v>-2191</v>
      </c>
      <c r="M217">
        <v>13936</v>
      </c>
      <c r="N217">
        <v>5004</v>
      </c>
      <c r="O217">
        <v>31720</v>
      </c>
      <c r="P217">
        <v>-9867</v>
      </c>
      <c r="Q217">
        <v>35697</v>
      </c>
      <c r="R217">
        <v>56084</v>
      </c>
      <c r="S217">
        <v>95016</v>
      </c>
      <c r="T217">
        <v>116304</v>
      </c>
      <c r="U217">
        <v>41060</v>
      </c>
      <c r="V217">
        <v>15434</v>
      </c>
      <c r="W217">
        <v>5971</v>
      </c>
      <c r="X217">
        <v>-30755</v>
      </c>
      <c r="Y217">
        <v>-7449</v>
      </c>
      <c r="Z217">
        <v>-13466</v>
      </c>
      <c r="AA217">
        <v>-4208</v>
      </c>
      <c r="AB217">
        <v>-10812</v>
      </c>
      <c r="AC217">
        <v>-7349</v>
      </c>
      <c r="AD217">
        <v>-9985</v>
      </c>
      <c r="AE217">
        <v>-1552</v>
      </c>
    </row>
    <row r="218" spans="1:31" x14ac:dyDescent="0.25">
      <c r="A218" s="2">
        <v>0.93402777777777779</v>
      </c>
      <c r="B218">
        <v>3165</v>
      </c>
      <c r="C218">
        <v>12276</v>
      </c>
      <c r="D218">
        <v>18544</v>
      </c>
      <c r="E218">
        <v>28419</v>
      </c>
      <c r="F218">
        <v>22495</v>
      </c>
      <c r="G218">
        <v>7012</v>
      </c>
      <c r="H218">
        <v>-14954</v>
      </c>
      <c r="I218">
        <v>-37071</v>
      </c>
      <c r="J218">
        <v>1779</v>
      </c>
      <c r="K218">
        <v>-5057</v>
      </c>
      <c r="L218">
        <v>-2191</v>
      </c>
      <c r="M218">
        <v>13936</v>
      </c>
      <c r="N218">
        <v>5004</v>
      </c>
      <c r="O218">
        <v>31720</v>
      </c>
      <c r="P218">
        <v>-9867</v>
      </c>
      <c r="Q218">
        <v>35697</v>
      </c>
      <c r="R218">
        <v>56084</v>
      </c>
      <c r="S218">
        <v>95016</v>
      </c>
      <c r="T218">
        <v>116304</v>
      </c>
      <c r="U218">
        <v>41060</v>
      </c>
      <c r="V218">
        <v>15434</v>
      </c>
      <c r="W218">
        <v>5971</v>
      </c>
      <c r="X218">
        <v>-30755</v>
      </c>
      <c r="Y218">
        <v>-7449</v>
      </c>
      <c r="Z218">
        <v>-13466</v>
      </c>
      <c r="AA218">
        <v>-4208</v>
      </c>
      <c r="AB218">
        <v>-10812</v>
      </c>
      <c r="AC218">
        <v>-7349</v>
      </c>
      <c r="AD218">
        <v>-9985</v>
      </c>
      <c r="AE218">
        <v>-1552</v>
      </c>
    </row>
    <row r="219" spans="1:31" x14ac:dyDescent="0.25">
      <c r="A219" s="2">
        <v>0.93611111111111112</v>
      </c>
      <c r="B219">
        <v>3165</v>
      </c>
      <c r="C219">
        <v>12276</v>
      </c>
      <c r="D219">
        <v>18544</v>
      </c>
      <c r="E219">
        <v>28419</v>
      </c>
      <c r="F219">
        <v>22495</v>
      </c>
      <c r="G219">
        <v>7012</v>
      </c>
      <c r="H219">
        <v>-14954</v>
      </c>
      <c r="I219">
        <v>-37071</v>
      </c>
      <c r="J219">
        <v>1779</v>
      </c>
      <c r="K219">
        <v>-5057</v>
      </c>
      <c r="L219">
        <v>-2191</v>
      </c>
      <c r="M219">
        <v>13936</v>
      </c>
      <c r="N219">
        <v>5004</v>
      </c>
      <c r="O219">
        <v>31720</v>
      </c>
      <c r="P219">
        <v>-9867</v>
      </c>
      <c r="Q219">
        <v>35697</v>
      </c>
      <c r="R219">
        <v>56084</v>
      </c>
      <c r="S219">
        <v>95016</v>
      </c>
      <c r="T219">
        <v>116304</v>
      </c>
      <c r="U219">
        <v>41060</v>
      </c>
      <c r="V219">
        <v>15434</v>
      </c>
      <c r="W219">
        <v>5971</v>
      </c>
      <c r="X219">
        <v>-30755</v>
      </c>
      <c r="Y219">
        <v>-7449</v>
      </c>
      <c r="Z219">
        <v>-13466</v>
      </c>
      <c r="AA219">
        <v>-4208</v>
      </c>
      <c r="AB219">
        <v>-10812</v>
      </c>
      <c r="AC219">
        <v>-7349</v>
      </c>
      <c r="AD219">
        <v>-9985</v>
      </c>
      <c r="AE219">
        <v>-1552</v>
      </c>
    </row>
    <row r="220" spans="1:31" x14ac:dyDescent="0.25">
      <c r="A220" s="2">
        <v>0.93611111111111112</v>
      </c>
      <c r="B220">
        <v>3165</v>
      </c>
      <c r="C220">
        <v>12276</v>
      </c>
      <c r="D220">
        <v>18544</v>
      </c>
      <c r="E220">
        <v>28419</v>
      </c>
      <c r="F220">
        <v>22495</v>
      </c>
      <c r="G220">
        <v>7012</v>
      </c>
      <c r="H220">
        <v>-14954</v>
      </c>
      <c r="I220">
        <v>-37071</v>
      </c>
      <c r="J220">
        <v>1779</v>
      </c>
      <c r="K220">
        <v>-5057</v>
      </c>
      <c r="L220">
        <v>-2191</v>
      </c>
      <c r="M220">
        <v>13936</v>
      </c>
      <c r="N220">
        <v>5004</v>
      </c>
      <c r="O220">
        <v>31720</v>
      </c>
      <c r="P220">
        <v>-9867</v>
      </c>
      <c r="Q220">
        <v>35697</v>
      </c>
      <c r="R220">
        <v>56084</v>
      </c>
      <c r="S220">
        <v>95016</v>
      </c>
      <c r="T220">
        <v>116304</v>
      </c>
      <c r="U220">
        <v>41060</v>
      </c>
      <c r="V220">
        <v>15434</v>
      </c>
      <c r="W220">
        <v>5971</v>
      </c>
      <c r="X220">
        <v>-30755</v>
      </c>
      <c r="Y220">
        <v>-7449</v>
      </c>
      <c r="Z220">
        <v>-13466</v>
      </c>
      <c r="AA220">
        <v>-4208</v>
      </c>
      <c r="AB220">
        <v>-10812</v>
      </c>
      <c r="AC220">
        <v>-7349</v>
      </c>
      <c r="AD220">
        <v>-9985</v>
      </c>
      <c r="AE220">
        <v>-1552</v>
      </c>
    </row>
    <row r="221" spans="1:31" x14ac:dyDescent="0.25">
      <c r="A221" s="2">
        <v>0.9375</v>
      </c>
      <c r="B221">
        <v>3165</v>
      </c>
      <c r="C221">
        <v>12276</v>
      </c>
      <c r="D221">
        <v>18544</v>
      </c>
      <c r="E221">
        <v>28419</v>
      </c>
      <c r="F221">
        <v>22495</v>
      </c>
      <c r="G221">
        <v>7012</v>
      </c>
      <c r="H221">
        <v>-14954</v>
      </c>
      <c r="I221">
        <v>-37071</v>
      </c>
      <c r="J221">
        <v>1779</v>
      </c>
      <c r="K221">
        <v>-5057</v>
      </c>
      <c r="L221">
        <v>-2191</v>
      </c>
      <c r="M221">
        <v>13936</v>
      </c>
      <c r="N221">
        <v>5004</v>
      </c>
      <c r="O221">
        <v>31720</v>
      </c>
      <c r="P221">
        <v>-9867</v>
      </c>
      <c r="Q221">
        <v>35697</v>
      </c>
      <c r="R221">
        <v>56084</v>
      </c>
      <c r="S221">
        <v>95016</v>
      </c>
      <c r="T221">
        <v>116304</v>
      </c>
      <c r="U221">
        <v>41060</v>
      </c>
      <c r="V221">
        <v>15434</v>
      </c>
      <c r="W221">
        <v>5971</v>
      </c>
      <c r="X221">
        <v>-30755</v>
      </c>
      <c r="Y221">
        <v>-7449</v>
      </c>
      <c r="Z221">
        <v>-13466</v>
      </c>
      <c r="AA221">
        <v>-4208</v>
      </c>
      <c r="AB221">
        <v>-10812</v>
      </c>
      <c r="AC221">
        <v>-7349</v>
      </c>
      <c r="AD221">
        <v>-9985</v>
      </c>
      <c r="AE221">
        <v>-1552</v>
      </c>
    </row>
    <row r="222" spans="1:31" x14ac:dyDescent="0.25">
      <c r="A222" s="2">
        <v>0.93819444444444444</v>
      </c>
      <c r="B222">
        <v>3165</v>
      </c>
      <c r="C222">
        <v>12276</v>
      </c>
      <c r="D222">
        <v>18544</v>
      </c>
      <c r="E222">
        <v>28419</v>
      </c>
      <c r="F222">
        <v>22495</v>
      </c>
      <c r="G222">
        <v>7012</v>
      </c>
      <c r="H222">
        <v>-14954</v>
      </c>
      <c r="I222">
        <v>-37071</v>
      </c>
      <c r="J222">
        <v>1779</v>
      </c>
      <c r="K222">
        <v>-5057</v>
      </c>
      <c r="L222">
        <v>-2191</v>
      </c>
      <c r="M222">
        <v>13936</v>
      </c>
      <c r="N222">
        <v>5004</v>
      </c>
      <c r="O222">
        <v>31720</v>
      </c>
      <c r="P222">
        <v>-9867</v>
      </c>
      <c r="Q222">
        <v>35697</v>
      </c>
      <c r="R222">
        <v>56084</v>
      </c>
      <c r="S222">
        <v>95016</v>
      </c>
      <c r="T222">
        <v>116304</v>
      </c>
      <c r="U222">
        <v>41060</v>
      </c>
      <c r="V222">
        <v>15434</v>
      </c>
      <c r="W222">
        <v>5971</v>
      </c>
      <c r="X222">
        <v>-30755</v>
      </c>
      <c r="Y222">
        <v>-7449</v>
      </c>
      <c r="Z222">
        <v>-13466</v>
      </c>
      <c r="AA222">
        <v>-4208</v>
      </c>
      <c r="AB222">
        <v>-10812</v>
      </c>
      <c r="AC222">
        <v>-7349</v>
      </c>
      <c r="AD222">
        <v>-9985</v>
      </c>
      <c r="AE222">
        <v>-1552</v>
      </c>
    </row>
    <row r="223" spans="1:31" x14ac:dyDescent="0.25">
      <c r="A223" s="2">
        <v>0.94027777777777777</v>
      </c>
      <c r="B223">
        <v>3165</v>
      </c>
      <c r="C223">
        <v>12276</v>
      </c>
      <c r="D223">
        <v>18544</v>
      </c>
      <c r="E223">
        <v>28419</v>
      </c>
      <c r="F223">
        <v>22495</v>
      </c>
      <c r="G223">
        <v>7012</v>
      </c>
      <c r="H223">
        <v>-14954</v>
      </c>
      <c r="I223">
        <v>-37071</v>
      </c>
      <c r="J223">
        <v>1779</v>
      </c>
      <c r="K223">
        <v>-5057</v>
      </c>
      <c r="L223">
        <v>-2191</v>
      </c>
      <c r="M223">
        <v>13936</v>
      </c>
      <c r="N223">
        <v>5004</v>
      </c>
      <c r="O223">
        <v>31720</v>
      </c>
      <c r="P223">
        <v>-9867</v>
      </c>
      <c r="Q223">
        <v>35697</v>
      </c>
      <c r="R223">
        <v>56084</v>
      </c>
      <c r="S223">
        <v>95016</v>
      </c>
      <c r="T223">
        <v>116304</v>
      </c>
      <c r="U223">
        <v>41060</v>
      </c>
      <c r="V223">
        <v>15434</v>
      </c>
      <c r="W223">
        <v>5971</v>
      </c>
      <c r="X223">
        <v>-30755</v>
      </c>
      <c r="Y223">
        <v>-7449</v>
      </c>
      <c r="Z223">
        <v>-13466</v>
      </c>
      <c r="AA223">
        <v>-4208</v>
      </c>
      <c r="AB223">
        <v>-10812</v>
      </c>
      <c r="AC223">
        <v>-7349</v>
      </c>
      <c r="AD223">
        <v>-9985</v>
      </c>
      <c r="AE223">
        <v>-1552</v>
      </c>
    </row>
    <row r="224" spans="1:31" x14ac:dyDescent="0.25">
      <c r="A224" s="2">
        <v>0.94097222222222221</v>
      </c>
      <c r="B224">
        <v>3165</v>
      </c>
      <c r="C224">
        <v>12276</v>
      </c>
      <c r="D224">
        <v>18544</v>
      </c>
      <c r="E224">
        <v>28419</v>
      </c>
      <c r="F224">
        <v>22495</v>
      </c>
      <c r="G224">
        <v>7012</v>
      </c>
      <c r="H224">
        <v>-14954</v>
      </c>
      <c r="I224">
        <v>-37071</v>
      </c>
      <c r="J224">
        <v>1779</v>
      </c>
      <c r="K224">
        <v>-5057</v>
      </c>
      <c r="L224">
        <v>-2191</v>
      </c>
      <c r="M224">
        <v>13936</v>
      </c>
      <c r="N224">
        <v>5004</v>
      </c>
      <c r="O224">
        <v>31720</v>
      </c>
      <c r="P224">
        <v>-9867</v>
      </c>
      <c r="Q224">
        <v>35697</v>
      </c>
      <c r="R224">
        <v>56084</v>
      </c>
      <c r="S224">
        <v>95016</v>
      </c>
      <c r="T224">
        <v>116304</v>
      </c>
      <c r="U224">
        <v>41060</v>
      </c>
      <c r="V224">
        <v>15434</v>
      </c>
      <c r="W224">
        <v>5971</v>
      </c>
      <c r="X224">
        <v>-30755</v>
      </c>
      <c r="Y224">
        <v>-7449</v>
      </c>
      <c r="Z224">
        <v>-13466</v>
      </c>
      <c r="AA224">
        <v>-4208</v>
      </c>
      <c r="AB224">
        <v>-10812</v>
      </c>
      <c r="AC224">
        <v>-7349</v>
      </c>
      <c r="AD224">
        <v>-9985</v>
      </c>
      <c r="AE224">
        <v>-1552</v>
      </c>
    </row>
    <row r="225" spans="1:31" x14ac:dyDescent="0.25">
      <c r="A225" s="2">
        <v>0.94236111111111109</v>
      </c>
      <c r="B225">
        <v>3165</v>
      </c>
      <c r="C225">
        <v>12276</v>
      </c>
      <c r="D225">
        <v>18544</v>
      </c>
      <c r="E225">
        <v>28419</v>
      </c>
      <c r="F225">
        <v>22495</v>
      </c>
      <c r="G225">
        <v>7012</v>
      </c>
      <c r="H225">
        <v>-14954</v>
      </c>
      <c r="I225">
        <v>-37071</v>
      </c>
      <c r="J225">
        <v>1779</v>
      </c>
      <c r="K225">
        <v>-5057</v>
      </c>
      <c r="L225">
        <v>-2191</v>
      </c>
      <c r="M225">
        <v>13936</v>
      </c>
      <c r="N225">
        <v>5004</v>
      </c>
      <c r="O225">
        <v>31720</v>
      </c>
      <c r="P225">
        <v>-9867</v>
      </c>
      <c r="Q225">
        <v>35697</v>
      </c>
      <c r="R225">
        <v>56084</v>
      </c>
      <c r="S225">
        <v>95016</v>
      </c>
      <c r="T225">
        <v>116304</v>
      </c>
      <c r="U225">
        <v>41060</v>
      </c>
      <c r="V225">
        <v>15434</v>
      </c>
      <c r="W225">
        <v>5971</v>
      </c>
      <c r="X225">
        <v>-30755</v>
      </c>
      <c r="Y225">
        <v>-7449</v>
      </c>
      <c r="Z225">
        <v>-13466</v>
      </c>
      <c r="AA225">
        <v>-4208</v>
      </c>
      <c r="AB225">
        <v>-10812</v>
      </c>
      <c r="AC225">
        <v>-7349</v>
      </c>
      <c r="AD225">
        <v>-9985</v>
      </c>
      <c r="AE225">
        <v>-1552</v>
      </c>
    </row>
    <row r="226" spans="1:31" x14ac:dyDescent="0.25">
      <c r="A226" s="2">
        <v>0.94305555555555554</v>
      </c>
      <c r="B226">
        <v>3165</v>
      </c>
      <c r="C226">
        <v>12276</v>
      </c>
      <c r="D226">
        <v>18544</v>
      </c>
      <c r="E226">
        <v>28419</v>
      </c>
      <c r="F226">
        <v>22495</v>
      </c>
      <c r="G226">
        <v>7012</v>
      </c>
      <c r="H226">
        <v>-14954</v>
      </c>
      <c r="I226">
        <v>-37071</v>
      </c>
      <c r="J226">
        <v>1779</v>
      </c>
      <c r="K226">
        <v>-5057</v>
      </c>
      <c r="L226">
        <v>-2191</v>
      </c>
      <c r="M226">
        <v>13936</v>
      </c>
      <c r="N226">
        <v>5004</v>
      </c>
      <c r="O226">
        <v>31720</v>
      </c>
      <c r="P226">
        <v>-9867</v>
      </c>
      <c r="Q226">
        <v>35697</v>
      </c>
      <c r="R226">
        <v>56084</v>
      </c>
      <c r="S226">
        <v>95016</v>
      </c>
      <c r="T226">
        <v>116304</v>
      </c>
      <c r="U226">
        <v>41060</v>
      </c>
      <c r="V226">
        <v>15434</v>
      </c>
      <c r="W226">
        <v>5971</v>
      </c>
      <c r="X226">
        <v>-30755</v>
      </c>
      <c r="Y226">
        <v>-7449</v>
      </c>
      <c r="Z226">
        <v>-13466</v>
      </c>
      <c r="AA226">
        <v>-4208</v>
      </c>
      <c r="AB226">
        <v>-10812</v>
      </c>
      <c r="AC226">
        <v>-7349</v>
      </c>
      <c r="AD226">
        <v>-9985</v>
      </c>
      <c r="AE226">
        <v>-1552</v>
      </c>
    </row>
    <row r="227" spans="1:31" x14ac:dyDescent="0.25">
      <c r="A227" s="2">
        <v>0.94444444444444442</v>
      </c>
      <c r="B227">
        <v>3165</v>
      </c>
      <c r="C227">
        <v>12276</v>
      </c>
      <c r="D227">
        <v>18544</v>
      </c>
      <c r="E227">
        <v>28419</v>
      </c>
      <c r="F227">
        <v>22495</v>
      </c>
      <c r="G227">
        <v>7012</v>
      </c>
      <c r="H227">
        <v>-14954</v>
      </c>
      <c r="I227">
        <v>-37071</v>
      </c>
      <c r="J227">
        <v>1779</v>
      </c>
      <c r="K227">
        <v>-5057</v>
      </c>
      <c r="L227">
        <v>-2191</v>
      </c>
      <c r="M227">
        <v>13936</v>
      </c>
      <c r="N227">
        <v>5004</v>
      </c>
      <c r="O227">
        <v>31720</v>
      </c>
      <c r="P227">
        <v>-9867</v>
      </c>
      <c r="Q227">
        <v>35697</v>
      </c>
      <c r="R227">
        <v>56084</v>
      </c>
      <c r="S227">
        <v>95016</v>
      </c>
      <c r="T227">
        <v>116304</v>
      </c>
      <c r="U227">
        <v>41060</v>
      </c>
      <c r="V227">
        <v>15434</v>
      </c>
      <c r="W227">
        <v>5971</v>
      </c>
      <c r="X227">
        <v>-30755</v>
      </c>
      <c r="Y227">
        <v>-7449</v>
      </c>
      <c r="Z227">
        <v>-13466</v>
      </c>
      <c r="AA227">
        <v>-4208</v>
      </c>
      <c r="AB227">
        <v>-10812</v>
      </c>
      <c r="AC227">
        <v>-7349</v>
      </c>
      <c r="AD227">
        <v>-9985</v>
      </c>
      <c r="AE227">
        <v>-1552</v>
      </c>
    </row>
    <row r="228" spans="1:31" x14ac:dyDescent="0.25">
      <c r="A228" s="2">
        <v>0.94513888888888886</v>
      </c>
      <c r="B228">
        <v>3165</v>
      </c>
      <c r="C228">
        <v>12276</v>
      </c>
      <c r="D228">
        <v>18544</v>
      </c>
      <c r="E228">
        <v>28419</v>
      </c>
      <c r="F228">
        <v>22495</v>
      </c>
      <c r="G228">
        <v>7012</v>
      </c>
      <c r="H228">
        <v>-14954</v>
      </c>
      <c r="I228">
        <v>-37071</v>
      </c>
      <c r="J228">
        <v>1779</v>
      </c>
      <c r="K228">
        <v>-5057</v>
      </c>
      <c r="L228">
        <v>-2191</v>
      </c>
      <c r="M228">
        <v>13936</v>
      </c>
      <c r="N228">
        <v>5004</v>
      </c>
      <c r="O228">
        <v>31720</v>
      </c>
      <c r="P228">
        <v>-9867</v>
      </c>
      <c r="Q228">
        <v>35697</v>
      </c>
      <c r="R228">
        <v>56084</v>
      </c>
      <c r="S228">
        <v>95016</v>
      </c>
      <c r="T228">
        <v>116304</v>
      </c>
      <c r="U228">
        <v>41060</v>
      </c>
      <c r="V228">
        <v>15434</v>
      </c>
      <c r="W228">
        <v>5971</v>
      </c>
      <c r="X228">
        <v>-30755</v>
      </c>
      <c r="Y228">
        <v>-7449</v>
      </c>
      <c r="Z228">
        <v>-13466</v>
      </c>
      <c r="AA228">
        <v>-4208</v>
      </c>
      <c r="AB228">
        <v>-10812</v>
      </c>
      <c r="AC228">
        <v>-7349</v>
      </c>
      <c r="AD228">
        <v>-9985</v>
      </c>
      <c r="AE228">
        <v>-1552</v>
      </c>
    </row>
    <row r="229" spans="1:31" x14ac:dyDescent="0.25">
      <c r="A229" s="2">
        <v>0.94652777777777775</v>
      </c>
      <c r="B229">
        <v>3165</v>
      </c>
      <c r="C229">
        <v>12276</v>
      </c>
      <c r="D229">
        <v>18544</v>
      </c>
      <c r="E229">
        <v>28419</v>
      </c>
      <c r="F229">
        <v>22495</v>
      </c>
      <c r="G229">
        <v>7012</v>
      </c>
      <c r="H229">
        <v>-14954</v>
      </c>
      <c r="I229">
        <v>-37071</v>
      </c>
      <c r="J229">
        <v>1779</v>
      </c>
      <c r="K229">
        <v>-5057</v>
      </c>
      <c r="L229">
        <v>-2191</v>
      </c>
      <c r="M229">
        <v>13936</v>
      </c>
      <c r="N229">
        <v>5004</v>
      </c>
      <c r="O229">
        <v>31720</v>
      </c>
      <c r="P229">
        <v>-9867</v>
      </c>
      <c r="Q229">
        <v>35697</v>
      </c>
      <c r="R229">
        <v>56084</v>
      </c>
      <c r="S229">
        <v>95016</v>
      </c>
      <c r="T229">
        <v>116304</v>
      </c>
      <c r="U229">
        <v>41060</v>
      </c>
      <c r="V229">
        <v>15434</v>
      </c>
      <c r="W229">
        <v>5971</v>
      </c>
      <c r="X229">
        <v>-30755</v>
      </c>
      <c r="Y229">
        <v>-7449</v>
      </c>
      <c r="Z229">
        <v>-13466</v>
      </c>
      <c r="AA229">
        <v>-4208</v>
      </c>
      <c r="AB229">
        <v>-10812</v>
      </c>
      <c r="AC229">
        <v>-7349</v>
      </c>
      <c r="AD229">
        <v>-9985</v>
      </c>
      <c r="AE229">
        <v>-1552</v>
      </c>
    </row>
    <row r="230" spans="1:31" x14ac:dyDescent="0.25">
      <c r="A230" s="2">
        <v>0.94722222222222219</v>
      </c>
      <c r="B230">
        <v>3165</v>
      </c>
      <c r="C230">
        <v>12276</v>
      </c>
      <c r="D230">
        <v>18544</v>
      </c>
      <c r="E230">
        <v>28419</v>
      </c>
      <c r="F230">
        <v>22495</v>
      </c>
      <c r="G230">
        <v>7012</v>
      </c>
      <c r="H230">
        <v>-14954</v>
      </c>
      <c r="I230">
        <v>-37071</v>
      </c>
      <c r="J230">
        <v>1779</v>
      </c>
      <c r="K230">
        <v>-5057</v>
      </c>
      <c r="L230">
        <v>-2191</v>
      </c>
      <c r="M230">
        <v>13936</v>
      </c>
      <c r="N230">
        <v>5004</v>
      </c>
      <c r="O230">
        <v>31720</v>
      </c>
      <c r="P230">
        <v>-9867</v>
      </c>
      <c r="Q230">
        <v>35697</v>
      </c>
      <c r="R230">
        <v>56084</v>
      </c>
      <c r="S230">
        <v>95016</v>
      </c>
      <c r="T230">
        <v>116304</v>
      </c>
      <c r="U230">
        <v>41060</v>
      </c>
      <c r="V230">
        <v>15434</v>
      </c>
      <c r="W230">
        <v>5971</v>
      </c>
      <c r="X230">
        <v>-30755</v>
      </c>
      <c r="Y230">
        <v>-7449</v>
      </c>
      <c r="Z230">
        <v>-13466</v>
      </c>
      <c r="AA230">
        <v>-4208</v>
      </c>
      <c r="AB230">
        <v>-10812</v>
      </c>
      <c r="AC230">
        <v>-7349</v>
      </c>
      <c r="AD230">
        <v>-9985</v>
      </c>
      <c r="AE230">
        <v>-1552</v>
      </c>
    </row>
    <row r="231" spans="1:31" x14ac:dyDescent="0.25">
      <c r="A231" s="2">
        <v>0.94930555555555551</v>
      </c>
      <c r="B231">
        <v>3165</v>
      </c>
      <c r="C231">
        <v>12276</v>
      </c>
      <c r="D231">
        <v>18544</v>
      </c>
      <c r="E231">
        <v>28419</v>
      </c>
      <c r="F231">
        <v>22495</v>
      </c>
      <c r="G231">
        <v>7012</v>
      </c>
      <c r="H231">
        <v>-14954</v>
      </c>
      <c r="I231">
        <v>-37071</v>
      </c>
      <c r="J231">
        <v>1779</v>
      </c>
      <c r="K231">
        <v>-5057</v>
      </c>
      <c r="L231">
        <v>-2191</v>
      </c>
      <c r="M231">
        <v>13936</v>
      </c>
      <c r="N231">
        <v>5004</v>
      </c>
      <c r="O231">
        <v>31720</v>
      </c>
      <c r="P231">
        <v>-9867</v>
      </c>
      <c r="Q231">
        <v>35697</v>
      </c>
      <c r="R231">
        <v>56084</v>
      </c>
      <c r="S231">
        <v>95016</v>
      </c>
      <c r="T231">
        <v>116304</v>
      </c>
      <c r="U231">
        <v>41060</v>
      </c>
      <c r="V231">
        <v>15434</v>
      </c>
      <c r="W231">
        <v>5971</v>
      </c>
      <c r="X231">
        <v>-30755</v>
      </c>
      <c r="Y231">
        <v>-7449</v>
      </c>
      <c r="Z231">
        <v>-13466</v>
      </c>
      <c r="AA231">
        <v>-4208</v>
      </c>
      <c r="AB231">
        <v>-10812</v>
      </c>
      <c r="AC231">
        <v>-7349</v>
      </c>
      <c r="AD231">
        <v>-9985</v>
      </c>
      <c r="AE231">
        <v>-1552</v>
      </c>
    </row>
    <row r="232" spans="1:31" x14ac:dyDescent="0.25">
      <c r="A232" s="2">
        <v>0.94930555555555551</v>
      </c>
      <c r="B232">
        <v>3165</v>
      </c>
      <c r="C232">
        <v>12276</v>
      </c>
      <c r="D232">
        <v>18544</v>
      </c>
      <c r="E232">
        <v>28419</v>
      </c>
      <c r="F232">
        <v>22495</v>
      </c>
      <c r="G232">
        <v>7012</v>
      </c>
      <c r="H232">
        <v>-14954</v>
      </c>
      <c r="I232">
        <v>-37071</v>
      </c>
      <c r="J232">
        <v>1779</v>
      </c>
      <c r="K232">
        <v>-5057</v>
      </c>
      <c r="L232">
        <v>-2191</v>
      </c>
      <c r="M232">
        <v>13936</v>
      </c>
      <c r="N232">
        <v>5004</v>
      </c>
      <c r="O232">
        <v>31720</v>
      </c>
      <c r="P232">
        <v>-9867</v>
      </c>
      <c r="Q232">
        <v>35697</v>
      </c>
      <c r="R232">
        <v>56084</v>
      </c>
      <c r="S232">
        <v>95016</v>
      </c>
      <c r="T232">
        <v>116304</v>
      </c>
      <c r="U232">
        <v>41060</v>
      </c>
      <c r="V232">
        <v>15434</v>
      </c>
      <c r="W232">
        <v>5971</v>
      </c>
      <c r="X232">
        <v>-30755</v>
      </c>
      <c r="Y232">
        <v>-7449</v>
      </c>
      <c r="Z232">
        <v>-13466</v>
      </c>
      <c r="AA232">
        <v>-4208</v>
      </c>
      <c r="AB232">
        <v>-10812</v>
      </c>
      <c r="AC232">
        <v>-7349</v>
      </c>
      <c r="AD232">
        <v>-9985</v>
      </c>
      <c r="AE232">
        <v>-1552</v>
      </c>
    </row>
    <row r="233" spans="1:31" x14ac:dyDescent="0.25">
      <c r="A233" s="2">
        <v>0.95138888888888884</v>
      </c>
      <c r="B233">
        <v>3165</v>
      </c>
      <c r="C233">
        <v>12276</v>
      </c>
      <c r="D233">
        <v>18544</v>
      </c>
      <c r="E233">
        <v>28419</v>
      </c>
      <c r="F233">
        <v>22495</v>
      </c>
      <c r="G233">
        <v>7012</v>
      </c>
      <c r="H233">
        <v>-14954</v>
      </c>
      <c r="I233">
        <v>-37071</v>
      </c>
      <c r="J233">
        <v>1779</v>
      </c>
      <c r="K233">
        <v>-5057</v>
      </c>
      <c r="L233">
        <v>-2191</v>
      </c>
      <c r="M233">
        <v>13936</v>
      </c>
      <c r="N233">
        <v>5004</v>
      </c>
      <c r="O233">
        <v>31720</v>
      </c>
      <c r="P233">
        <v>-9867</v>
      </c>
      <c r="Q233">
        <v>35697</v>
      </c>
      <c r="R233">
        <v>56084</v>
      </c>
      <c r="S233">
        <v>95016</v>
      </c>
      <c r="T233">
        <v>116304</v>
      </c>
      <c r="U233">
        <v>41060</v>
      </c>
      <c r="V233">
        <v>15434</v>
      </c>
      <c r="W233">
        <v>5971</v>
      </c>
      <c r="X233">
        <v>-30755</v>
      </c>
      <c r="Y233">
        <v>-7449</v>
      </c>
      <c r="Z233">
        <v>-13466</v>
      </c>
      <c r="AA233">
        <v>-4208</v>
      </c>
      <c r="AB233">
        <v>-10812</v>
      </c>
      <c r="AC233">
        <v>-7349</v>
      </c>
      <c r="AD233">
        <v>-9985</v>
      </c>
      <c r="AE233">
        <v>-1552</v>
      </c>
    </row>
    <row r="234" spans="1:31" x14ac:dyDescent="0.25">
      <c r="A234" s="2">
        <v>0.95208333333333328</v>
      </c>
      <c r="B234">
        <v>3165</v>
      </c>
      <c r="C234">
        <v>12276</v>
      </c>
      <c r="D234">
        <v>18544</v>
      </c>
      <c r="E234">
        <v>28419</v>
      </c>
      <c r="F234">
        <v>22495</v>
      </c>
      <c r="G234">
        <v>7012</v>
      </c>
      <c r="H234">
        <v>-14954</v>
      </c>
      <c r="I234">
        <v>-37071</v>
      </c>
      <c r="J234">
        <v>1779</v>
      </c>
      <c r="K234">
        <v>-5057</v>
      </c>
      <c r="L234">
        <v>-2191</v>
      </c>
      <c r="M234">
        <v>13936</v>
      </c>
      <c r="N234">
        <v>5004</v>
      </c>
      <c r="O234">
        <v>31720</v>
      </c>
      <c r="P234">
        <v>-9867</v>
      </c>
      <c r="Q234">
        <v>35697</v>
      </c>
      <c r="R234">
        <v>56084</v>
      </c>
      <c r="S234">
        <v>95016</v>
      </c>
      <c r="T234">
        <v>116304</v>
      </c>
      <c r="U234">
        <v>41060</v>
      </c>
      <c r="V234">
        <v>15434</v>
      </c>
      <c r="W234">
        <v>5971</v>
      </c>
      <c r="X234">
        <v>-30755</v>
      </c>
      <c r="Y234">
        <v>-7449</v>
      </c>
      <c r="Z234">
        <v>-13466</v>
      </c>
      <c r="AA234">
        <v>-4208</v>
      </c>
      <c r="AB234">
        <v>-10812</v>
      </c>
      <c r="AC234">
        <v>-7349</v>
      </c>
      <c r="AD234">
        <v>-9985</v>
      </c>
      <c r="AE234">
        <v>-1552</v>
      </c>
    </row>
    <row r="235" spans="1:31" x14ac:dyDescent="0.25">
      <c r="A235" s="2">
        <v>0.95347222222222228</v>
      </c>
      <c r="B235">
        <v>3165</v>
      </c>
      <c r="C235">
        <v>12276</v>
      </c>
      <c r="D235">
        <v>18544</v>
      </c>
      <c r="E235">
        <v>28419</v>
      </c>
      <c r="F235">
        <v>22495</v>
      </c>
      <c r="G235">
        <v>7012</v>
      </c>
      <c r="H235">
        <v>-14954</v>
      </c>
      <c r="I235">
        <v>-37071</v>
      </c>
      <c r="J235">
        <v>1779</v>
      </c>
      <c r="K235">
        <v>-5057</v>
      </c>
      <c r="L235">
        <v>-2191</v>
      </c>
      <c r="M235">
        <v>13936</v>
      </c>
      <c r="N235">
        <v>5004</v>
      </c>
      <c r="O235">
        <v>31720</v>
      </c>
      <c r="P235">
        <v>-9867</v>
      </c>
      <c r="Q235">
        <v>35697</v>
      </c>
      <c r="R235">
        <v>56084</v>
      </c>
      <c r="S235">
        <v>95016</v>
      </c>
      <c r="T235">
        <v>116304</v>
      </c>
      <c r="U235">
        <v>41060</v>
      </c>
      <c r="V235">
        <v>15434</v>
      </c>
      <c r="W235">
        <v>5971</v>
      </c>
      <c r="X235">
        <v>-30755</v>
      </c>
      <c r="Y235">
        <v>-7449</v>
      </c>
      <c r="Z235">
        <v>-13466</v>
      </c>
      <c r="AA235">
        <v>-4208</v>
      </c>
      <c r="AB235">
        <v>-10812</v>
      </c>
      <c r="AC235">
        <v>-7349</v>
      </c>
      <c r="AD235">
        <v>-9985</v>
      </c>
      <c r="AE235">
        <v>-1552</v>
      </c>
    </row>
    <row r="236" spans="1:31" x14ac:dyDescent="0.25">
      <c r="A236" s="2">
        <v>0.95416666666666672</v>
      </c>
      <c r="B236">
        <v>3165</v>
      </c>
      <c r="C236">
        <v>12276</v>
      </c>
      <c r="D236">
        <v>18544</v>
      </c>
      <c r="E236">
        <v>28419</v>
      </c>
      <c r="F236">
        <v>22495</v>
      </c>
      <c r="G236">
        <v>7012</v>
      </c>
      <c r="H236">
        <v>-14954</v>
      </c>
      <c r="I236">
        <v>-37071</v>
      </c>
      <c r="J236">
        <v>1779</v>
      </c>
      <c r="K236">
        <v>-5057</v>
      </c>
      <c r="L236">
        <v>-2191</v>
      </c>
      <c r="M236">
        <v>13936</v>
      </c>
      <c r="N236">
        <v>5004</v>
      </c>
      <c r="O236">
        <v>31720</v>
      </c>
      <c r="P236">
        <v>-9867</v>
      </c>
      <c r="Q236">
        <v>35697</v>
      </c>
      <c r="R236">
        <v>56084</v>
      </c>
      <c r="S236">
        <v>95016</v>
      </c>
      <c r="T236">
        <v>116304</v>
      </c>
      <c r="U236">
        <v>41060</v>
      </c>
      <c r="V236">
        <v>15434</v>
      </c>
      <c r="W236">
        <v>5971</v>
      </c>
      <c r="X236">
        <v>-30755</v>
      </c>
      <c r="Y236">
        <v>-7449</v>
      </c>
      <c r="Z236">
        <v>-13466</v>
      </c>
      <c r="AA236">
        <v>-4208</v>
      </c>
      <c r="AB236">
        <v>-10812</v>
      </c>
      <c r="AC236">
        <v>-7349</v>
      </c>
      <c r="AD236">
        <v>-9985</v>
      </c>
      <c r="AE236">
        <v>-1552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587E-15D1-4AEF-9AA1-B8A1D4BB30FD}">
  <dimension ref="A1:AE235"/>
  <sheetViews>
    <sheetView workbookViewId="0"/>
  </sheetViews>
  <sheetFormatPr defaultRowHeight="15" x14ac:dyDescent="0.25"/>
  <sheetData>
    <row r="1" spans="1:31" x14ac:dyDescent="0.25">
      <c r="B1">
        <v>56600</v>
      </c>
    </row>
    <row r="2" spans="1:31" x14ac:dyDescent="0.25">
      <c r="A2" t="s">
        <v>0</v>
      </c>
      <c r="B2">
        <v>55900</v>
      </c>
      <c r="C2">
        <v>56000</v>
      </c>
      <c r="D2">
        <v>56100</v>
      </c>
      <c r="E2">
        <v>56200</v>
      </c>
      <c r="F2">
        <v>56300</v>
      </c>
      <c r="G2">
        <v>56400</v>
      </c>
      <c r="H2">
        <v>56500</v>
      </c>
      <c r="I2">
        <v>56600</v>
      </c>
      <c r="J2">
        <v>56700</v>
      </c>
      <c r="K2">
        <v>56800</v>
      </c>
      <c r="L2">
        <v>56900</v>
      </c>
      <c r="M2">
        <v>57000</v>
      </c>
      <c r="N2">
        <v>57100</v>
      </c>
      <c r="O2">
        <v>57200</v>
      </c>
      <c r="P2">
        <v>57300</v>
      </c>
      <c r="Q2">
        <v>55900</v>
      </c>
      <c r="R2">
        <v>56000</v>
      </c>
      <c r="S2">
        <v>56100</v>
      </c>
      <c r="T2">
        <v>56200</v>
      </c>
      <c r="U2">
        <v>56300</v>
      </c>
      <c r="V2">
        <v>56400</v>
      </c>
      <c r="W2">
        <v>56500</v>
      </c>
      <c r="X2">
        <v>56600</v>
      </c>
      <c r="Y2">
        <v>56700</v>
      </c>
      <c r="Z2">
        <v>56800</v>
      </c>
      <c r="AA2">
        <v>56900</v>
      </c>
      <c r="AB2">
        <v>57000</v>
      </c>
      <c r="AC2">
        <v>57100</v>
      </c>
      <c r="AD2">
        <v>57200</v>
      </c>
      <c r="AE2">
        <v>57300</v>
      </c>
    </row>
    <row r="3" spans="1:31" x14ac:dyDescent="0.25">
      <c r="A3" s="2">
        <v>0.34027777777777779</v>
      </c>
      <c r="B3">
        <v>160</v>
      </c>
      <c r="C3">
        <v>136</v>
      </c>
      <c r="D3">
        <v>6060</v>
      </c>
      <c r="E3">
        <v>388</v>
      </c>
      <c r="F3">
        <v>1077</v>
      </c>
      <c r="G3">
        <v>2538</v>
      </c>
      <c r="H3">
        <v>4188</v>
      </c>
      <c r="I3">
        <v>14512</v>
      </c>
      <c r="J3">
        <v>3855</v>
      </c>
      <c r="K3">
        <v>4043</v>
      </c>
      <c r="L3">
        <v>5954</v>
      </c>
      <c r="M3">
        <v>5612</v>
      </c>
      <c r="N3">
        <v>30858</v>
      </c>
      <c r="O3">
        <v>5489</v>
      </c>
      <c r="P3">
        <v>7999</v>
      </c>
      <c r="Q3">
        <v>2592</v>
      </c>
      <c r="R3">
        <v>1516</v>
      </c>
      <c r="S3">
        <v>24524</v>
      </c>
      <c r="T3">
        <v>1249</v>
      </c>
      <c r="U3">
        <v>2493</v>
      </c>
      <c r="V3">
        <v>4092</v>
      </c>
      <c r="W3">
        <v>3857</v>
      </c>
      <c r="X3">
        <v>20136</v>
      </c>
      <c r="Y3">
        <v>3405</v>
      </c>
      <c r="Z3">
        <v>3740</v>
      </c>
      <c r="AA3">
        <v>3954</v>
      </c>
      <c r="AB3">
        <v>3131</v>
      </c>
      <c r="AC3">
        <v>27111</v>
      </c>
      <c r="AD3">
        <v>2566</v>
      </c>
      <c r="AE3">
        <v>3934</v>
      </c>
    </row>
    <row r="4" spans="1:31" x14ac:dyDescent="0.25">
      <c r="A4" s="2">
        <v>0.45208333333333334</v>
      </c>
      <c r="B4">
        <v>92</v>
      </c>
      <c r="C4">
        <v>411</v>
      </c>
      <c r="D4">
        <v>2327</v>
      </c>
      <c r="E4">
        <v>1236</v>
      </c>
      <c r="F4">
        <v>1572</v>
      </c>
      <c r="G4">
        <v>1711</v>
      </c>
      <c r="H4">
        <v>1932</v>
      </c>
      <c r="I4">
        <v>13716</v>
      </c>
      <c r="J4">
        <v>3011</v>
      </c>
      <c r="K4">
        <v>2778</v>
      </c>
      <c r="L4">
        <v>3312</v>
      </c>
      <c r="M4">
        <v>4385</v>
      </c>
      <c r="N4">
        <v>16398</v>
      </c>
      <c r="O4">
        <v>4902</v>
      </c>
      <c r="P4">
        <v>4537</v>
      </c>
      <c r="Q4">
        <v>1832</v>
      </c>
      <c r="R4">
        <v>2021</v>
      </c>
      <c r="S4">
        <v>13685</v>
      </c>
      <c r="T4">
        <v>2122</v>
      </c>
      <c r="U4">
        <v>3246</v>
      </c>
      <c r="V4">
        <v>5262</v>
      </c>
      <c r="W4">
        <v>5252</v>
      </c>
      <c r="X4">
        <v>31496</v>
      </c>
      <c r="Y4">
        <v>3101</v>
      </c>
      <c r="Z4">
        <v>3801</v>
      </c>
      <c r="AA4">
        <v>5072</v>
      </c>
      <c r="AB4">
        <v>2829</v>
      </c>
      <c r="AC4">
        <v>19244</v>
      </c>
      <c r="AD4">
        <v>2963</v>
      </c>
      <c r="AE4">
        <v>3565</v>
      </c>
    </row>
    <row r="5" spans="1:31" x14ac:dyDescent="0.25">
      <c r="A5" s="2">
        <v>0.45416666666666666</v>
      </c>
      <c r="B5">
        <v>89</v>
      </c>
      <c r="C5">
        <v>412</v>
      </c>
      <c r="D5">
        <v>2320</v>
      </c>
      <c r="E5">
        <v>1241</v>
      </c>
      <c r="F5">
        <v>1564</v>
      </c>
      <c r="G5">
        <v>1740</v>
      </c>
      <c r="H5">
        <v>1987</v>
      </c>
      <c r="I5">
        <v>13868</v>
      </c>
      <c r="J5">
        <v>3117</v>
      </c>
      <c r="K5">
        <v>2758</v>
      </c>
      <c r="L5">
        <v>3355</v>
      </c>
      <c r="M5">
        <v>4389</v>
      </c>
      <c r="N5">
        <v>16524</v>
      </c>
      <c r="O5">
        <v>4885</v>
      </c>
      <c r="P5">
        <v>4583</v>
      </c>
      <c r="Q5">
        <v>1855</v>
      </c>
      <c r="R5">
        <v>2028</v>
      </c>
      <c r="S5">
        <v>13713</v>
      </c>
      <c r="T5">
        <v>2137</v>
      </c>
      <c r="U5">
        <v>3248</v>
      </c>
      <c r="V5">
        <v>5326</v>
      </c>
      <c r="W5">
        <v>5290</v>
      </c>
      <c r="X5">
        <v>31625</v>
      </c>
      <c r="Y5">
        <v>3078</v>
      </c>
      <c r="Z5">
        <v>3855</v>
      </c>
      <c r="AA5">
        <v>5033</v>
      </c>
      <c r="AB5">
        <v>2827</v>
      </c>
      <c r="AC5">
        <v>19205</v>
      </c>
      <c r="AD5">
        <v>2962</v>
      </c>
      <c r="AE5">
        <v>3569</v>
      </c>
    </row>
    <row r="6" spans="1:31" x14ac:dyDescent="0.25">
      <c r="A6" s="2">
        <v>0.45694444444444443</v>
      </c>
      <c r="B6">
        <v>89</v>
      </c>
      <c r="C6">
        <v>412</v>
      </c>
      <c r="D6">
        <v>2320</v>
      </c>
      <c r="E6">
        <v>1250</v>
      </c>
      <c r="F6">
        <v>1541</v>
      </c>
      <c r="G6">
        <v>1773</v>
      </c>
      <c r="H6">
        <v>1993</v>
      </c>
      <c r="I6">
        <v>13792</v>
      </c>
      <c r="J6">
        <v>3209</v>
      </c>
      <c r="K6">
        <v>2801</v>
      </c>
      <c r="L6">
        <v>3370</v>
      </c>
      <c r="M6">
        <v>4406</v>
      </c>
      <c r="N6">
        <v>16569</v>
      </c>
      <c r="O6">
        <v>4888</v>
      </c>
      <c r="P6">
        <v>4621</v>
      </c>
      <c r="Q6">
        <v>1860</v>
      </c>
      <c r="R6">
        <v>2039</v>
      </c>
      <c r="S6">
        <v>13682</v>
      </c>
      <c r="T6">
        <v>2145</v>
      </c>
      <c r="U6">
        <v>3234</v>
      </c>
      <c r="V6">
        <v>5297</v>
      </c>
      <c r="W6">
        <v>5206</v>
      </c>
      <c r="X6">
        <v>31522</v>
      </c>
      <c r="Y6">
        <v>3089</v>
      </c>
      <c r="Z6">
        <v>3883</v>
      </c>
      <c r="AA6">
        <v>5027</v>
      </c>
      <c r="AB6">
        <v>2813</v>
      </c>
      <c r="AC6">
        <v>19177</v>
      </c>
      <c r="AD6">
        <v>2956</v>
      </c>
      <c r="AE6">
        <v>3565</v>
      </c>
    </row>
    <row r="7" spans="1:31" x14ac:dyDescent="0.25">
      <c r="A7" s="2">
        <v>0.45902777777777776</v>
      </c>
      <c r="B7">
        <v>89</v>
      </c>
      <c r="C7">
        <v>412</v>
      </c>
      <c r="D7">
        <v>2309</v>
      </c>
      <c r="E7">
        <v>1247</v>
      </c>
      <c r="F7">
        <v>1546</v>
      </c>
      <c r="G7">
        <v>1784</v>
      </c>
      <c r="H7">
        <v>2006</v>
      </c>
      <c r="I7">
        <v>13843</v>
      </c>
      <c r="J7">
        <v>3114</v>
      </c>
      <c r="K7">
        <v>2689</v>
      </c>
      <c r="L7">
        <v>3361</v>
      </c>
      <c r="M7">
        <v>4394</v>
      </c>
      <c r="N7">
        <v>16722</v>
      </c>
      <c r="O7">
        <v>4878</v>
      </c>
      <c r="P7">
        <v>4578</v>
      </c>
      <c r="Q7">
        <v>1852</v>
      </c>
      <c r="R7">
        <v>2030</v>
      </c>
      <c r="S7">
        <v>13677</v>
      </c>
      <c r="T7">
        <v>2172</v>
      </c>
      <c r="U7">
        <v>3219</v>
      </c>
      <c r="V7">
        <v>5324</v>
      </c>
      <c r="W7">
        <v>5124</v>
      </c>
      <c r="X7">
        <v>31486</v>
      </c>
      <c r="Y7">
        <v>3104</v>
      </c>
      <c r="Z7">
        <v>3766</v>
      </c>
      <c r="AA7">
        <v>5003</v>
      </c>
      <c r="AB7">
        <v>2778</v>
      </c>
      <c r="AC7">
        <v>19182</v>
      </c>
      <c r="AD7">
        <v>2949</v>
      </c>
      <c r="AE7">
        <v>3566</v>
      </c>
    </row>
    <row r="8" spans="1:31" x14ac:dyDescent="0.25">
      <c r="A8" s="2">
        <v>0.46111111111111114</v>
      </c>
      <c r="B8">
        <v>89</v>
      </c>
      <c r="C8">
        <v>413</v>
      </c>
      <c r="D8">
        <v>2304</v>
      </c>
      <c r="E8">
        <v>1244</v>
      </c>
      <c r="F8">
        <v>1534</v>
      </c>
      <c r="G8">
        <v>1793</v>
      </c>
      <c r="H8">
        <v>2018</v>
      </c>
      <c r="I8">
        <v>13897</v>
      </c>
      <c r="J8">
        <v>3095</v>
      </c>
      <c r="K8">
        <v>2737</v>
      </c>
      <c r="L8">
        <v>3349</v>
      </c>
      <c r="M8">
        <v>4408</v>
      </c>
      <c r="N8">
        <v>16779</v>
      </c>
      <c r="O8">
        <v>4894</v>
      </c>
      <c r="P8">
        <v>4591</v>
      </c>
      <c r="Q8">
        <v>1857</v>
      </c>
      <c r="R8">
        <v>2044</v>
      </c>
      <c r="S8">
        <v>13666</v>
      </c>
      <c r="T8">
        <v>2162</v>
      </c>
      <c r="U8">
        <v>3260</v>
      </c>
      <c r="V8">
        <v>5386</v>
      </c>
      <c r="W8">
        <v>5255</v>
      </c>
      <c r="X8">
        <v>31536</v>
      </c>
      <c r="Y8">
        <v>3112</v>
      </c>
      <c r="Z8">
        <v>3803</v>
      </c>
      <c r="AA8">
        <v>5012</v>
      </c>
      <c r="AB8">
        <v>2791</v>
      </c>
      <c r="AC8">
        <v>19184</v>
      </c>
      <c r="AD8">
        <v>2952</v>
      </c>
      <c r="AE8">
        <v>3573</v>
      </c>
    </row>
    <row r="9" spans="1:31" x14ac:dyDescent="0.25">
      <c r="A9" s="2">
        <v>0.46319444444444446</v>
      </c>
      <c r="B9">
        <v>89</v>
      </c>
      <c r="C9">
        <v>412</v>
      </c>
      <c r="D9">
        <v>2304</v>
      </c>
      <c r="E9">
        <v>1239</v>
      </c>
      <c r="F9">
        <v>1528</v>
      </c>
      <c r="G9">
        <v>1776</v>
      </c>
      <c r="H9">
        <v>1991</v>
      </c>
      <c r="I9">
        <v>13858</v>
      </c>
      <c r="J9">
        <v>3104</v>
      </c>
      <c r="K9">
        <v>2770</v>
      </c>
      <c r="L9">
        <v>3370</v>
      </c>
      <c r="M9">
        <v>4417</v>
      </c>
      <c r="N9">
        <v>16802</v>
      </c>
      <c r="O9">
        <v>4906</v>
      </c>
      <c r="P9">
        <v>4606</v>
      </c>
      <c r="Q9">
        <v>1868</v>
      </c>
      <c r="R9">
        <v>2048</v>
      </c>
      <c r="S9">
        <v>13639</v>
      </c>
      <c r="T9">
        <v>2162</v>
      </c>
      <c r="U9">
        <v>3274</v>
      </c>
      <c r="V9">
        <v>5366</v>
      </c>
      <c r="W9">
        <v>5242</v>
      </c>
      <c r="X9">
        <v>31414</v>
      </c>
      <c r="Y9">
        <v>3109</v>
      </c>
      <c r="Z9">
        <v>3803</v>
      </c>
      <c r="AA9">
        <v>5012</v>
      </c>
      <c r="AB9">
        <v>2785</v>
      </c>
      <c r="AC9">
        <v>19192</v>
      </c>
      <c r="AD9">
        <v>2952</v>
      </c>
      <c r="AE9">
        <v>3568</v>
      </c>
    </row>
    <row r="10" spans="1:31" x14ac:dyDescent="0.25">
      <c r="A10" s="2">
        <v>0.46527777777777779</v>
      </c>
      <c r="B10">
        <v>90</v>
      </c>
      <c r="C10">
        <v>412</v>
      </c>
      <c r="D10">
        <v>2203</v>
      </c>
      <c r="E10">
        <v>1245</v>
      </c>
      <c r="F10">
        <v>1520</v>
      </c>
      <c r="G10">
        <v>1770</v>
      </c>
      <c r="H10">
        <v>2015</v>
      </c>
      <c r="I10">
        <v>13722</v>
      </c>
      <c r="J10">
        <v>3097</v>
      </c>
      <c r="K10">
        <v>2777</v>
      </c>
      <c r="L10">
        <v>3369</v>
      </c>
      <c r="M10">
        <v>4415</v>
      </c>
      <c r="N10">
        <v>16754</v>
      </c>
      <c r="O10">
        <v>4895</v>
      </c>
      <c r="P10">
        <v>4577</v>
      </c>
      <c r="Q10">
        <v>1881</v>
      </c>
      <c r="R10">
        <v>2041</v>
      </c>
      <c r="S10">
        <v>13689</v>
      </c>
      <c r="T10">
        <v>2163</v>
      </c>
      <c r="U10">
        <v>3379</v>
      </c>
      <c r="V10">
        <v>5351</v>
      </c>
      <c r="W10">
        <v>5311</v>
      </c>
      <c r="X10">
        <v>31285</v>
      </c>
      <c r="Y10">
        <v>3102</v>
      </c>
      <c r="Z10">
        <v>3828</v>
      </c>
      <c r="AA10">
        <v>5040</v>
      </c>
      <c r="AB10">
        <v>2801</v>
      </c>
      <c r="AC10">
        <v>19164</v>
      </c>
      <c r="AD10">
        <v>2938</v>
      </c>
      <c r="AE10">
        <v>3565</v>
      </c>
    </row>
    <row r="11" spans="1:31" x14ac:dyDescent="0.25">
      <c r="A11" s="2">
        <v>0.46805555555555556</v>
      </c>
      <c r="B11">
        <v>89</v>
      </c>
      <c r="C11">
        <v>409</v>
      </c>
      <c r="D11">
        <v>2186</v>
      </c>
      <c r="E11">
        <v>928</v>
      </c>
      <c r="F11">
        <v>1522</v>
      </c>
      <c r="G11">
        <v>1777</v>
      </c>
      <c r="H11">
        <v>1994</v>
      </c>
      <c r="I11">
        <v>13530</v>
      </c>
      <c r="J11">
        <v>3119</v>
      </c>
      <c r="K11">
        <v>2811</v>
      </c>
      <c r="L11">
        <v>3352</v>
      </c>
      <c r="M11">
        <v>4391</v>
      </c>
      <c r="N11">
        <v>16614</v>
      </c>
      <c r="O11">
        <v>4783</v>
      </c>
      <c r="P11">
        <v>4453</v>
      </c>
      <c r="Q11">
        <v>1905</v>
      </c>
      <c r="R11">
        <v>2039</v>
      </c>
      <c r="S11">
        <v>13709</v>
      </c>
      <c r="T11">
        <v>2161</v>
      </c>
      <c r="U11">
        <v>3436</v>
      </c>
      <c r="V11">
        <v>5468</v>
      </c>
      <c r="W11">
        <v>5255</v>
      </c>
      <c r="X11">
        <v>31527</v>
      </c>
      <c r="Y11">
        <v>3197</v>
      </c>
      <c r="Z11">
        <v>3946</v>
      </c>
      <c r="AA11">
        <v>5055</v>
      </c>
      <c r="AB11">
        <v>2805</v>
      </c>
      <c r="AC11">
        <v>19157</v>
      </c>
      <c r="AD11">
        <v>2945</v>
      </c>
      <c r="AE11">
        <v>3560</v>
      </c>
    </row>
    <row r="12" spans="1:31" x14ac:dyDescent="0.25">
      <c r="A12" s="2">
        <v>0.47013888888888888</v>
      </c>
      <c r="B12">
        <v>88</v>
      </c>
      <c r="C12">
        <v>408</v>
      </c>
      <c r="D12">
        <v>2141</v>
      </c>
      <c r="E12">
        <v>860</v>
      </c>
      <c r="F12">
        <v>1382</v>
      </c>
      <c r="G12">
        <v>1641</v>
      </c>
      <c r="H12">
        <v>1617</v>
      </c>
      <c r="I12">
        <v>12768</v>
      </c>
      <c r="J12">
        <v>2824</v>
      </c>
      <c r="K12">
        <v>2646</v>
      </c>
      <c r="L12">
        <v>3212</v>
      </c>
      <c r="M12">
        <v>4355</v>
      </c>
      <c r="N12">
        <v>15805</v>
      </c>
      <c r="O12">
        <v>4670</v>
      </c>
      <c r="P12">
        <v>4444</v>
      </c>
      <c r="Q12">
        <v>2003</v>
      </c>
      <c r="R12">
        <v>1940</v>
      </c>
      <c r="S12">
        <v>13488</v>
      </c>
      <c r="T12">
        <v>2054</v>
      </c>
      <c r="U12">
        <v>3396</v>
      </c>
      <c r="V12">
        <v>5346</v>
      </c>
      <c r="W12">
        <v>5419</v>
      </c>
      <c r="X12">
        <v>31543</v>
      </c>
      <c r="Y12">
        <v>2928</v>
      </c>
      <c r="Z12">
        <v>4306</v>
      </c>
      <c r="AA12">
        <v>5342</v>
      </c>
      <c r="AB12">
        <v>3078</v>
      </c>
      <c r="AC12">
        <v>19504</v>
      </c>
      <c r="AD12">
        <v>2911</v>
      </c>
      <c r="AE12">
        <v>3563</v>
      </c>
    </row>
    <row r="13" spans="1:31" x14ac:dyDescent="0.25">
      <c r="A13" s="2">
        <v>0.47222222222222221</v>
      </c>
      <c r="B13">
        <v>87</v>
      </c>
      <c r="C13">
        <v>408</v>
      </c>
      <c r="D13">
        <v>2110</v>
      </c>
      <c r="E13">
        <v>811</v>
      </c>
      <c r="F13">
        <v>1322</v>
      </c>
      <c r="G13">
        <v>1628</v>
      </c>
      <c r="H13">
        <v>1609</v>
      </c>
      <c r="I13">
        <v>12422</v>
      </c>
      <c r="J13">
        <v>2699</v>
      </c>
      <c r="K13">
        <v>2813</v>
      </c>
      <c r="L13">
        <v>3093</v>
      </c>
      <c r="M13">
        <v>4081</v>
      </c>
      <c r="N13">
        <v>15773</v>
      </c>
      <c r="O13">
        <v>4637</v>
      </c>
      <c r="P13">
        <v>4452</v>
      </c>
      <c r="Q13">
        <v>1958</v>
      </c>
      <c r="R13">
        <v>1889</v>
      </c>
      <c r="S13">
        <v>13561</v>
      </c>
      <c r="T13">
        <v>2017</v>
      </c>
      <c r="U13">
        <v>3372</v>
      </c>
      <c r="V13">
        <v>5531</v>
      </c>
      <c r="W13">
        <v>5658</v>
      </c>
      <c r="X13">
        <v>31463</v>
      </c>
      <c r="Y13">
        <v>3010</v>
      </c>
      <c r="Z13">
        <v>4336</v>
      </c>
      <c r="AA13">
        <v>6231</v>
      </c>
      <c r="AB13">
        <v>3142</v>
      </c>
      <c r="AC13">
        <v>19703</v>
      </c>
      <c r="AD13">
        <v>2896</v>
      </c>
      <c r="AE13">
        <v>3600</v>
      </c>
    </row>
    <row r="14" spans="1:31" x14ac:dyDescent="0.25">
      <c r="A14" s="2">
        <v>0.47430555555555554</v>
      </c>
      <c r="B14">
        <v>87</v>
      </c>
      <c r="C14">
        <v>408</v>
      </c>
      <c r="D14">
        <v>2095</v>
      </c>
      <c r="E14">
        <v>801</v>
      </c>
      <c r="F14">
        <v>1303</v>
      </c>
      <c r="G14">
        <v>1626</v>
      </c>
      <c r="H14">
        <v>1644</v>
      </c>
      <c r="I14">
        <v>12384</v>
      </c>
      <c r="J14">
        <v>2746</v>
      </c>
      <c r="K14">
        <v>2944</v>
      </c>
      <c r="L14">
        <v>3176</v>
      </c>
      <c r="M14">
        <v>4082</v>
      </c>
      <c r="N14">
        <v>15718</v>
      </c>
      <c r="O14">
        <v>4587</v>
      </c>
      <c r="P14">
        <v>4417</v>
      </c>
      <c r="Q14">
        <v>1954</v>
      </c>
      <c r="R14">
        <v>1870</v>
      </c>
      <c r="S14">
        <v>13689</v>
      </c>
      <c r="T14">
        <v>2021</v>
      </c>
      <c r="U14">
        <v>3389</v>
      </c>
      <c r="V14">
        <v>5610</v>
      </c>
      <c r="W14">
        <v>5733</v>
      </c>
      <c r="X14">
        <v>31528</v>
      </c>
      <c r="Y14">
        <v>3100</v>
      </c>
      <c r="Z14">
        <v>4464</v>
      </c>
      <c r="AA14">
        <v>6374</v>
      </c>
      <c r="AB14">
        <v>3162</v>
      </c>
      <c r="AC14">
        <v>19732</v>
      </c>
      <c r="AD14">
        <v>2909</v>
      </c>
      <c r="AE14">
        <v>3599</v>
      </c>
    </row>
    <row r="15" spans="1:31" x14ac:dyDescent="0.25">
      <c r="A15" s="2">
        <v>0.47638888888888886</v>
      </c>
      <c r="B15">
        <v>89</v>
      </c>
      <c r="C15">
        <v>408</v>
      </c>
      <c r="D15">
        <v>2068</v>
      </c>
      <c r="E15">
        <v>797</v>
      </c>
      <c r="F15">
        <v>1282</v>
      </c>
      <c r="G15">
        <v>1622</v>
      </c>
      <c r="H15">
        <v>1624</v>
      </c>
      <c r="I15">
        <v>12222</v>
      </c>
      <c r="J15">
        <v>2710</v>
      </c>
      <c r="K15">
        <v>3109</v>
      </c>
      <c r="L15">
        <v>3219</v>
      </c>
      <c r="M15">
        <v>4142</v>
      </c>
      <c r="N15">
        <v>15677</v>
      </c>
      <c r="O15">
        <v>4451</v>
      </c>
      <c r="P15">
        <v>4376</v>
      </c>
      <c r="Q15">
        <v>1990</v>
      </c>
      <c r="R15">
        <v>1852</v>
      </c>
      <c r="S15">
        <v>13780</v>
      </c>
      <c r="T15">
        <v>1985</v>
      </c>
      <c r="U15">
        <v>3440</v>
      </c>
      <c r="V15">
        <v>5602</v>
      </c>
      <c r="W15">
        <v>5667</v>
      </c>
      <c r="X15">
        <v>31585</v>
      </c>
      <c r="Y15">
        <v>3181</v>
      </c>
      <c r="Z15">
        <v>4687</v>
      </c>
      <c r="AA15">
        <v>6598</v>
      </c>
      <c r="AB15">
        <v>3083</v>
      </c>
      <c r="AC15">
        <v>19898</v>
      </c>
      <c r="AD15">
        <v>2917</v>
      </c>
      <c r="AE15">
        <v>3600</v>
      </c>
    </row>
    <row r="16" spans="1:31" x14ac:dyDescent="0.25">
      <c r="A16" s="2">
        <v>0.47916666666666669</v>
      </c>
      <c r="B16">
        <v>86</v>
      </c>
      <c r="C16">
        <v>408</v>
      </c>
      <c r="D16">
        <v>2055</v>
      </c>
      <c r="E16">
        <v>779</v>
      </c>
      <c r="F16">
        <v>1282</v>
      </c>
      <c r="G16">
        <v>1617</v>
      </c>
      <c r="H16">
        <v>1622</v>
      </c>
      <c r="I16">
        <v>12142</v>
      </c>
      <c r="J16">
        <v>2752</v>
      </c>
      <c r="K16">
        <v>3261</v>
      </c>
      <c r="L16">
        <v>3264</v>
      </c>
      <c r="M16">
        <v>4191</v>
      </c>
      <c r="N16">
        <v>15700</v>
      </c>
      <c r="O16">
        <v>4410</v>
      </c>
      <c r="P16">
        <v>4415</v>
      </c>
      <c r="Q16">
        <v>1978</v>
      </c>
      <c r="R16">
        <v>1868</v>
      </c>
      <c r="S16">
        <v>13727</v>
      </c>
      <c r="T16">
        <v>1982</v>
      </c>
      <c r="U16">
        <v>3456</v>
      </c>
      <c r="V16">
        <v>5594</v>
      </c>
      <c r="W16">
        <v>5717</v>
      </c>
      <c r="X16">
        <v>31400</v>
      </c>
      <c r="Y16">
        <v>3156</v>
      </c>
      <c r="Z16">
        <v>4769</v>
      </c>
      <c r="AA16">
        <v>7064</v>
      </c>
      <c r="AB16">
        <v>3166</v>
      </c>
      <c r="AC16">
        <v>19984</v>
      </c>
      <c r="AD16">
        <v>2926</v>
      </c>
      <c r="AE16">
        <v>3631</v>
      </c>
    </row>
    <row r="17" spans="1:31" x14ac:dyDescent="0.25">
      <c r="A17" s="2">
        <v>0.48125000000000001</v>
      </c>
      <c r="B17">
        <v>86</v>
      </c>
      <c r="C17">
        <v>407</v>
      </c>
      <c r="D17">
        <v>2063</v>
      </c>
      <c r="E17">
        <v>777</v>
      </c>
      <c r="F17">
        <v>1284</v>
      </c>
      <c r="G17">
        <v>1602</v>
      </c>
      <c r="H17">
        <v>1637</v>
      </c>
      <c r="I17">
        <v>11985</v>
      </c>
      <c r="J17">
        <v>2499</v>
      </c>
      <c r="K17">
        <v>3312</v>
      </c>
      <c r="L17">
        <v>3302</v>
      </c>
      <c r="M17">
        <v>4199</v>
      </c>
      <c r="N17">
        <v>15785</v>
      </c>
      <c r="O17">
        <v>4452</v>
      </c>
      <c r="P17">
        <v>4459</v>
      </c>
      <c r="Q17">
        <v>1974</v>
      </c>
      <c r="R17">
        <v>1870</v>
      </c>
      <c r="S17">
        <v>13757</v>
      </c>
      <c r="T17">
        <v>1970</v>
      </c>
      <c r="U17">
        <v>3472</v>
      </c>
      <c r="V17">
        <v>5495</v>
      </c>
      <c r="W17">
        <v>5671</v>
      </c>
      <c r="X17">
        <v>30900</v>
      </c>
      <c r="Y17">
        <v>3217</v>
      </c>
      <c r="Z17">
        <v>4798</v>
      </c>
      <c r="AA17">
        <v>7105</v>
      </c>
      <c r="AB17">
        <v>3242</v>
      </c>
      <c r="AC17">
        <v>19955</v>
      </c>
      <c r="AD17">
        <v>2931</v>
      </c>
      <c r="AE17">
        <v>3626</v>
      </c>
    </row>
    <row r="18" spans="1:31" x14ac:dyDescent="0.25">
      <c r="A18" s="2">
        <v>0.48333333333333334</v>
      </c>
      <c r="B18">
        <v>90</v>
      </c>
      <c r="C18">
        <v>407</v>
      </c>
      <c r="D18">
        <v>2099</v>
      </c>
      <c r="E18">
        <v>770</v>
      </c>
      <c r="F18">
        <v>1284</v>
      </c>
      <c r="G18">
        <v>1599</v>
      </c>
      <c r="H18">
        <v>1610</v>
      </c>
      <c r="I18">
        <v>11912</v>
      </c>
      <c r="J18">
        <v>2588</v>
      </c>
      <c r="K18">
        <v>3831</v>
      </c>
      <c r="L18">
        <v>3388</v>
      </c>
      <c r="M18">
        <v>4186</v>
      </c>
      <c r="N18">
        <v>15840</v>
      </c>
      <c r="O18">
        <v>4457</v>
      </c>
      <c r="P18">
        <v>4495</v>
      </c>
      <c r="Q18">
        <v>1961</v>
      </c>
      <c r="R18">
        <v>1875</v>
      </c>
      <c r="S18">
        <v>13703</v>
      </c>
      <c r="T18">
        <v>1980</v>
      </c>
      <c r="U18">
        <v>3463</v>
      </c>
      <c r="V18">
        <v>5497</v>
      </c>
      <c r="W18">
        <v>5628</v>
      </c>
      <c r="X18">
        <v>30794</v>
      </c>
      <c r="Y18">
        <v>3207</v>
      </c>
      <c r="Z18">
        <v>4933</v>
      </c>
      <c r="AA18">
        <v>7176</v>
      </c>
      <c r="AB18">
        <v>3277</v>
      </c>
      <c r="AC18">
        <v>19979</v>
      </c>
      <c r="AD18">
        <v>2926</v>
      </c>
      <c r="AE18">
        <v>3630</v>
      </c>
    </row>
    <row r="19" spans="1:31" x14ac:dyDescent="0.25">
      <c r="A19" s="2">
        <v>0.48541666666666666</v>
      </c>
      <c r="B19">
        <v>92</v>
      </c>
      <c r="C19">
        <v>407</v>
      </c>
      <c r="D19">
        <v>2135</v>
      </c>
      <c r="E19">
        <v>768</v>
      </c>
      <c r="F19">
        <v>1284</v>
      </c>
      <c r="G19">
        <v>1600</v>
      </c>
      <c r="H19">
        <v>1618</v>
      </c>
      <c r="I19">
        <v>11867</v>
      </c>
      <c r="J19">
        <v>2599</v>
      </c>
      <c r="K19">
        <v>3882</v>
      </c>
      <c r="L19">
        <v>3424</v>
      </c>
      <c r="M19">
        <v>4198</v>
      </c>
      <c r="N19">
        <v>15901</v>
      </c>
      <c r="O19">
        <v>4460</v>
      </c>
      <c r="P19">
        <v>4391</v>
      </c>
      <c r="Q19">
        <v>1961</v>
      </c>
      <c r="R19">
        <v>1886</v>
      </c>
      <c r="S19">
        <v>13721</v>
      </c>
      <c r="T19">
        <v>1994</v>
      </c>
      <c r="U19">
        <v>3462</v>
      </c>
      <c r="V19">
        <v>5511</v>
      </c>
      <c r="W19">
        <v>5723</v>
      </c>
      <c r="X19">
        <v>30894</v>
      </c>
      <c r="Y19">
        <v>3252</v>
      </c>
      <c r="Z19">
        <v>4979</v>
      </c>
      <c r="AA19">
        <v>7290</v>
      </c>
      <c r="AB19">
        <v>3348</v>
      </c>
      <c r="AC19">
        <v>20026</v>
      </c>
      <c r="AD19">
        <v>2941</v>
      </c>
      <c r="AE19">
        <v>3640</v>
      </c>
    </row>
    <row r="20" spans="1:31" x14ac:dyDescent="0.25">
      <c r="A20" s="2">
        <v>0.48749999999999999</v>
      </c>
      <c r="B20">
        <v>92</v>
      </c>
      <c r="C20">
        <v>407</v>
      </c>
      <c r="D20">
        <v>2139</v>
      </c>
      <c r="E20">
        <v>767</v>
      </c>
      <c r="F20">
        <v>1278</v>
      </c>
      <c r="G20">
        <v>1584</v>
      </c>
      <c r="H20">
        <v>1617</v>
      </c>
      <c r="I20">
        <v>11687</v>
      </c>
      <c r="J20">
        <v>2620</v>
      </c>
      <c r="K20">
        <v>3866</v>
      </c>
      <c r="L20">
        <v>3423</v>
      </c>
      <c r="M20">
        <v>4231</v>
      </c>
      <c r="N20">
        <v>16018</v>
      </c>
      <c r="O20">
        <v>4461</v>
      </c>
      <c r="P20">
        <v>4405</v>
      </c>
      <c r="Q20">
        <v>1975</v>
      </c>
      <c r="R20">
        <v>1873</v>
      </c>
      <c r="S20">
        <v>13796</v>
      </c>
      <c r="T20">
        <v>1993</v>
      </c>
      <c r="U20">
        <v>3469</v>
      </c>
      <c r="V20">
        <v>5525</v>
      </c>
      <c r="W20">
        <v>5671</v>
      </c>
      <c r="X20">
        <v>30714</v>
      </c>
      <c r="Y20">
        <v>3311</v>
      </c>
      <c r="Z20">
        <v>5084</v>
      </c>
      <c r="AA20">
        <v>7323</v>
      </c>
      <c r="AB20">
        <v>3386</v>
      </c>
      <c r="AC20">
        <v>20116</v>
      </c>
      <c r="AD20">
        <v>2935</v>
      </c>
      <c r="AE20">
        <v>3666</v>
      </c>
    </row>
    <row r="21" spans="1:31" x14ac:dyDescent="0.25">
      <c r="A21" s="2">
        <v>0.49027777777777776</v>
      </c>
      <c r="B21">
        <v>92</v>
      </c>
      <c r="C21">
        <v>407</v>
      </c>
      <c r="D21">
        <v>2144</v>
      </c>
      <c r="E21">
        <v>762</v>
      </c>
      <c r="F21">
        <v>1278</v>
      </c>
      <c r="G21">
        <v>1584</v>
      </c>
      <c r="H21">
        <v>1620</v>
      </c>
      <c r="I21">
        <v>11591</v>
      </c>
      <c r="J21">
        <v>2583</v>
      </c>
      <c r="K21">
        <v>3849</v>
      </c>
      <c r="L21">
        <v>3392</v>
      </c>
      <c r="M21">
        <v>4191</v>
      </c>
      <c r="N21">
        <v>15947</v>
      </c>
      <c r="O21">
        <v>4404</v>
      </c>
      <c r="P21">
        <v>4371</v>
      </c>
      <c r="Q21">
        <v>1967</v>
      </c>
      <c r="R21">
        <v>1887</v>
      </c>
      <c r="S21">
        <v>13784</v>
      </c>
      <c r="T21">
        <v>2008</v>
      </c>
      <c r="U21">
        <v>3470</v>
      </c>
      <c r="V21">
        <v>5533</v>
      </c>
      <c r="W21">
        <v>5691</v>
      </c>
      <c r="X21">
        <v>30766</v>
      </c>
      <c r="Y21">
        <v>3412</v>
      </c>
      <c r="Z21">
        <v>5221</v>
      </c>
      <c r="AA21">
        <v>7473</v>
      </c>
      <c r="AB21">
        <v>3407</v>
      </c>
      <c r="AC21">
        <v>20201</v>
      </c>
      <c r="AD21">
        <v>2959</v>
      </c>
      <c r="AE21">
        <v>3683</v>
      </c>
    </row>
    <row r="22" spans="1:31" x14ac:dyDescent="0.25">
      <c r="A22" s="2">
        <v>0.49236111111111114</v>
      </c>
      <c r="B22">
        <v>92</v>
      </c>
      <c r="C22">
        <v>407</v>
      </c>
      <c r="D22">
        <v>2150</v>
      </c>
      <c r="E22">
        <v>761</v>
      </c>
      <c r="F22">
        <v>1277</v>
      </c>
      <c r="G22">
        <v>1583</v>
      </c>
      <c r="H22">
        <v>1599</v>
      </c>
      <c r="I22">
        <v>11388</v>
      </c>
      <c r="J22">
        <v>2577</v>
      </c>
      <c r="K22">
        <v>3955</v>
      </c>
      <c r="L22">
        <v>3467</v>
      </c>
      <c r="M22">
        <v>4232</v>
      </c>
      <c r="N22">
        <v>16011</v>
      </c>
      <c r="O22">
        <v>4412</v>
      </c>
      <c r="P22">
        <v>4340</v>
      </c>
      <c r="Q22">
        <v>1970</v>
      </c>
      <c r="R22">
        <v>1922</v>
      </c>
      <c r="S22">
        <v>13786</v>
      </c>
      <c r="T22">
        <v>2007</v>
      </c>
      <c r="U22">
        <v>3464</v>
      </c>
      <c r="V22">
        <v>5590</v>
      </c>
      <c r="W22">
        <v>5711</v>
      </c>
      <c r="X22">
        <v>30870</v>
      </c>
      <c r="Y22">
        <v>3416</v>
      </c>
      <c r="Z22">
        <v>5281</v>
      </c>
      <c r="AA22">
        <v>7503</v>
      </c>
      <c r="AB22">
        <v>3441</v>
      </c>
      <c r="AC22">
        <v>20298</v>
      </c>
      <c r="AD22">
        <v>2971</v>
      </c>
      <c r="AE22">
        <v>3691</v>
      </c>
    </row>
    <row r="23" spans="1:31" x14ac:dyDescent="0.25">
      <c r="A23" s="2">
        <v>0.49444444444444446</v>
      </c>
      <c r="B23">
        <v>95</v>
      </c>
      <c r="C23">
        <v>409</v>
      </c>
      <c r="D23">
        <v>2141</v>
      </c>
      <c r="E23">
        <v>761</v>
      </c>
      <c r="F23">
        <v>1278</v>
      </c>
      <c r="G23">
        <v>1574</v>
      </c>
      <c r="H23">
        <v>1580</v>
      </c>
      <c r="I23">
        <v>11295</v>
      </c>
      <c r="J23">
        <v>2576</v>
      </c>
      <c r="K23">
        <v>3942</v>
      </c>
      <c r="L23">
        <v>3524</v>
      </c>
      <c r="M23">
        <v>4245</v>
      </c>
      <c r="N23">
        <v>16054</v>
      </c>
      <c r="O23">
        <v>4423</v>
      </c>
      <c r="P23">
        <v>4343</v>
      </c>
      <c r="Q23">
        <v>1973</v>
      </c>
      <c r="R23">
        <v>1873</v>
      </c>
      <c r="S23">
        <v>13841</v>
      </c>
      <c r="T23">
        <v>2013</v>
      </c>
      <c r="U23">
        <v>3461</v>
      </c>
      <c r="V23">
        <v>5598</v>
      </c>
      <c r="W23">
        <v>5705</v>
      </c>
      <c r="X23">
        <v>30751</v>
      </c>
      <c r="Y23">
        <v>3338</v>
      </c>
      <c r="Z23">
        <v>5357</v>
      </c>
      <c r="AA23">
        <v>7578</v>
      </c>
      <c r="AB23">
        <v>3465</v>
      </c>
      <c r="AC23">
        <v>20331</v>
      </c>
      <c r="AD23">
        <v>3034</v>
      </c>
      <c r="AE23">
        <v>3689</v>
      </c>
    </row>
    <row r="24" spans="1:31" x14ac:dyDescent="0.25">
      <c r="A24" s="2">
        <v>0.49652777777777779</v>
      </c>
      <c r="B24">
        <v>95</v>
      </c>
      <c r="C24">
        <v>409</v>
      </c>
      <c r="D24">
        <v>2144</v>
      </c>
      <c r="E24">
        <v>763</v>
      </c>
      <c r="F24">
        <v>1275</v>
      </c>
      <c r="G24">
        <v>1575</v>
      </c>
      <c r="H24">
        <v>1594</v>
      </c>
      <c r="I24">
        <v>11204</v>
      </c>
      <c r="J24">
        <v>2611</v>
      </c>
      <c r="K24">
        <v>4268</v>
      </c>
      <c r="L24">
        <v>3548</v>
      </c>
      <c r="M24">
        <v>4322</v>
      </c>
      <c r="N24">
        <v>16045</v>
      </c>
      <c r="O24">
        <v>4442</v>
      </c>
      <c r="P24">
        <v>4345</v>
      </c>
      <c r="Q24">
        <v>1982</v>
      </c>
      <c r="R24">
        <v>1867</v>
      </c>
      <c r="S24">
        <v>13839</v>
      </c>
      <c r="T24">
        <v>2011</v>
      </c>
      <c r="U24">
        <v>3465</v>
      </c>
      <c r="V24">
        <v>5618</v>
      </c>
      <c r="W24">
        <v>5614</v>
      </c>
      <c r="X24">
        <v>30538</v>
      </c>
      <c r="Y24">
        <v>3406</v>
      </c>
      <c r="Z24">
        <v>5422</v>
      </c>
      <c r="AA24">
        <v>7502</v>
      </c>
      <c r="AB24">
        <v>3476</v>
      </c>
      <c r="AC24">
        <v>20345</v>
      </c>
      <c r="AD24">
        <v>3052</v>
      </c>
      <c r="AE24">
        <v>3679</v>
      </c>
    </row>
    <row r="25" spans="1:31" x14ac:dyDescent="0.25">
      <c r="A25" s="2">
        <v>0.49861111111111112</v>
      </c>
      <c r="B25">
        <v>95</v>
      </c>
      <c r="C25">
        <v>409</v>
      </c>
      <c r="D25">
        <v>2148</v>
      </c>
      <c r="E25">
        <v>764</v>
      </c>
      <c r="F25">
        <v>1270</v>
      </c>
      <c r="G25">
        <v>1575</v>
      </c>
      <c r="H25">
        <v>1578</v>
      </c>
      <c r="I25">
        <v>11189</v>
      </c>
      <c r="J25">
        <v>2610</v>
      </c>
      <c r="K25">
        <v>4032</v>
      </c>
      <c r="L25">
        <v>3553</v>
      </c>
      <c r="M25">
        <v>4333</v>
      </c>
      <c r="N25">
        <v>16076</v>
      </c>
      <c r="O25">
        <v>4457</v>
      </c>
      <c r="P25">
        <v>4359</v>
      </c>
      <c r="Q25">
        <v>1977</v>
      </c>
      <c r="R25">
        <v>1868</v>
      </c>
      <c r="S25">
        <v>13813</v>
      </c>
      <c r="T25">
        <v>2014</v>
      </c>
      <c r="U25">
        <v>3461</v>
      </c>
      <c r="V25">
        <v>5584</v>
      </c>
      <c r="W25">
        <v>5615</v>
      </c>
      <c r="X25">
        <v>30463</v>
      </c>
      <c r="Y25">
        <v>3428</v>
      </c>
      <c r="Z25">
        <v>5461</v>
      </c>
      <c r="AA25">
        <v>7461</v>
      </c>
      <c r="AB25">
        <v>3492</v>
      </c>
      <c r="AC25">
        <v>20384</v>
      </c>
      <c r="AD25">
        <v>3060</v>
      </c>
      <c r="AE25">
        <v>3687</v>
      </c>
    </row>
    <row r="26" spans="1:31" x14ac:dyDescent="0.25">
      <c r="A26" s="2">
        <v>0.50138888888888888</v>
      </c>
      <c r="B26">
        <v>95</v>
      </c>
      <c r="C26">
        <v>409</v>
      </c>
      <c r="D26">
        <v>2141</v>
      </c>
      <c r="E26">
        <v>763</v>
      </c>
      <c r="F26">
        <v>1278</v>
      </c>
      <c r="G26">
        <v>1574</v>
      </c>
      <c r="H26">
        <v>1603</v>
      </c>
      <c r="I26">
        <v>11224</v>
      </c>
      <c r="J26">
        <v>2653</v>
      </c>
      <c r="K26">
        <v>4427</v>
      </c>
      <c r="L26">
        <v>3591</v>
      </c>
      <c r="M26">
        <v>4247</v>
      </c>
      <c r="N26">
        <v>16139</v>
      </c>
      <c r="O26">
        <v>4474</v>
      </c>
      <c r="P26">
        <v>4368</v>
      </c>
      <c r="Q26">
        <v>1982</v>
      </c>
      <c r="R26">
        <v>1864</v>
      </c>
      <c r="S26">
        <v>13856</v>
      </c>
      <c r="T26">
        <v>2017</v>
      </c>
      <c r="U26">
        <v>3414</v>
      </c>
      <c r="V26">
        <v>5586</v>
      </c>
      <c r="W26">
        <v>5571</v>
      </c>
      <c r="X26">
        <v>30495</v>
      </c>
      <c r="Y26">
        <v>3424</v>
      </c>
      <c r="Z26">
        <v>5501</v>
      </c>
      <c r="AA26">
        <v>7381</v>
      </c>
      <c r="AB26">
        <v>3507</v>
      </c>
      <c r="AC26">
        <v>20414</v>
      </c>
      <c r="AD26">
        <v>3040</v>
      </c>
      <c r="AE26">
        <v>3661</v>
      </c>
    </row>
    <row r="27" spans="1:31" x14ac:dyDescent="0.25">
      <c r="A27" s="2">
        <v>0.50347222222222221</v>
      </c>
      <c r="B27">
        <v>95</v>
      </c>
      <c r="C27">
        <v>409</v>
      </c>
      <c r="D27">
        <v>2133</v>
      </c>
      <c r="E27">
        <v>763</v>
      </c>
      <c r="F27">
        <v>1276</v>
      </c>
      <c r="G27">
        <v>1573</v>
      </c>
      <c r="H27">
        <v>1578</v>
      </c>
      <c r="I27">
        <v>11201</v>
      </c>
      <c r="J27">
        <v>2694</v>
      </c>
      <c r="K27">
        <v>4411</v>
      </c>
      <c r="L27">
        <v>3591</v>
      </c>
      <c r="M27">
        <v>4260</v>
      </c>
      <c r="N27">
        <v>16204</v>
      </c>
      <c r="O27">
        <v>4448</v>
      </c>
      <c r="P27">
        <v>4368</v>
      </c>
      <c r="Q27">
        <v>1980</v>
      </c>
      <c r="R27">
        <v>1850</v>
      </c>
      <c r="S27">
        <v>13867</v>
      </c>
      <c r="T27">
        <v>2041</v>
      </c>
      <c r="U27">
        <v>3413</v>
      </c>
      <c r="V27">
        <v>5645</v>
      </c>
      <c r="W27">
        <v>5589</v>
      </c>
      <c r="X27">
        <v>30538</v>
      </c>
      <c r="Y27">
        <v>3501</v>
      </c>
      <c r="Z27">
        <v>5605</v>
      </c>
      <c r="AA27">
        <v>7326</v>
      </c>
      <c r="AB27">
        <v>3583</v>
      </c>
      <c r="AC27">
        <v>20466</v>
      </c>
      <c r="AD27">
        <v>3035</v>
      </c>
      <c r="AE27">
        <v>3656</v>
      </c>
    </row>
    <row r="28" spans="1:31" x14ac:dyDescent="0.25">
      <c r="A28" s="2">
        <v>0.50555555555555554</v>
      </c>
      <c r="B28">
        <v>95</v>
      </c>
      <c r="C28">
        <v>409</v>
      </c>
      <c r="D28">
        <v>2141</v>
      </c>
      <c r="E28">
        <v>762</v>
      </c>
      <c r="F28">
        <v>1276</v>
      </c>
      <c r="G28">
        <v>1562</v>
      </c>
      <c r="H28">
        <v>1581</v>
      </c>
      <c r="I28">
        <v>11175</v>
      </c>
      <c r="J28">
        <v>2707</v>
      </c>
      <c r="K28">
        <v>4656</v>
      </c>
      <c r="L28">
        <v>3619</v>
      </c>
      <c r="M28">
        <v>4310</v>
      </c>
      <c r="N28">
        <v>16226</v>
      </c>
      <c r="O28">
        <v>4458</v>
      </c>
      <c r="P28">
        <v>4366</v>
      </c>
      <c r="Q28">
        <v>1981</v>
      </c>
      <c r="R28">
        <v>1865</v>
      </c>
      <c r="S28">
        <v>13915</v>
      </c>
      <c r="T28">
        <v>2039</v>
      </c>
      <c r="U28">
        <v>3403</v>
      </c>
      <c r="V28">
        <v>5679</v>
      </c>
      <c r="W28">
        <v>5529</v>
      </c>
      <c r="X28">
        <v>30527</v>
      </c>
      <c r="Y28">
        <v>3576</v>
      </c>
      <c r="Z28">
        <v>5633</v>
      </c>
      <c r="AA28">
        <v>7298</v>
      </c>
      <c r="AB28">
        <v>3599</v>
      </c>
      <c r="AC28">
        <v>20490</v>
      </c>
      <c r="AD28">
        <v>3043</v>
      </c>
      <c r="AE28">
        <v>3657</v>
      </c>
    </row>
    <row r="29" spans="1:31" x14ac:dyDescent="0.25">
      <c r="A29" s="2">
        <v>0.50763888888888886</v>
      </c>
      <c r="B29">
        <v>95</v>
      </c>
      <c r="C29">
        <v>409</v>
      </c>
      <c r="D29">
        <v>2140</v>
      </c>
      <c r="E29">
        <v>761</v>
      </c>
      <c r="F29">
        <v>1267</v>
      </c>
      <c r="G29">
        <v>1558</v>
      </c>
      <c r="H29">
        <v>1565</v>
      </c>
      <c r="I29">
        <v>11125</v>
      </c>
      <c r="J29">
        <v>2747</v>
      </c>
      <c r="K29">
        <v>4561</v>
      </c>
      <c r="L29">
        <v>3609</v>
      </c>
      <c r="M29">
        <v>4292</v>
      </c>
      <c r="N29">
        <v>16249</v>
      </c>
      <c r="O29">
        <v>4426</v>
      </c>
      <c r="P29">
        <v>4373</v>
      </c>
      <c r="Q29">
        <v>1981</v>
      </c>
      <c r="R29">
        <v>1870</v>
      </c>
      <c r="S29">
        <v>13925</v>
      </c>
      <c r="T29">
        <v>2027</v>
      </c>
      <c r="U29">
        <v>3390</v>
      </c>
      <c r="V29">
        <v>5673</v>
      </c>
      <c r="W29">
        <v>5461</v>
      </c>
      <c r="X29">
        <v>30540</v>
      </c>
      <c r="Y29">
        <v>3566</v>
      </c>
      <c r="Z29">
        <v>5547</v>
      </c>
      <c r="AA29">
        <v>7248</v>
      </c>
      <c r="AB29">
        <v>3551</v>
      </c>
      <c r="AC29">
        <v>20482</v>
      </c>
      <c r="AD29">
        <v>2942</v>
      </c>
      <c r="AE29">
        <v>3643</v>
      </c>
    </row>
    <row r="30" spans="1:31" x14ac:dyDescent="0.25">
      <c r="A30" s="2">
        <v>0.51041666666666663</v>
      </c>
      <c r="B30">
        <v>95</v>
      </c>
      <c r="C30">
        <v>411</v>
      </c>
      <c r="D30">
        <v>2162</v>
      </c>
      <c r="E30">
        <v>761</v>
      </c>
      <c r="F30">
        <v>1291</v>
      </c>
      <c r="G30">
        <v>1561</v>
      </c>
      <c r="H30">
        <v>1553</v>
      </c>
      <c r="I30">
        <v>11176</v>
      </c>
      <c r="J30">
        <v>2731</v>
      </c>
      <c r="K30">
        <v>4615</v>
      </c>
      <c r="L30">
        <v>3659</v>
      </c>
      <c r="M30">
        <v>4350</v>
      </c>
      <c r="N30">
        <v>16236</v>
      </c>
      <c r="O30">
        <v>4424</v>
      </c>
      <c r="P30">
        <v>4404</v>
      </c>
      <c r="Q30">
        <v>1976</v>
      </c>
      <c r="R30">
        <v>1873</v>
      </c>
      <c r="S30">
        <v>13922</v>
      </c>
      <c r="T30">
        <v>2052</v>
      </c>
      <c r="U30">
        <v>3436</v>
      </c>
      <c r="V30">
        <v>5718</v>
      </c>
      <c r="W30">
        <v>5339</v>
      </c>
      <c r="X30">
        <v>30515</v>
      </c>
      <c r="Y30">
        <v>3610</v>
      </c>
      <c r="Z30">
        <v>5486</v>
      </c>
      <c r="AA30">
        <v>6971</v>
      </c>
      <c r="AB30">
        <v>3540</v>
      </c>
      <c r="AC30">
        <v>20414</v>
      </c>
      <c r="AD30">
        <v>2938</v>
      </c>
      <c r="AE30">
        <v>3621</v>
      </c>
    </row>
    <row r="31" spans="1:31" x14ac:dyDescent="0.25">
      <c r="A31" s="2">
        <v>0.51249999999999996</v>
      </c>
      <c r="B31">
        <v>95</v>
      </c>
      <c r="C31">
        <v>412</v>
      </c>
      <c r="D31">
        <v>2159</v>
      </c>
      <c r="E31">
        <v>735</v>
      </c>
      <c r="F31">
        <v>1318</v>
      </c>
      <c r="G31">
        <v>1553</v>
      </c>
      <c r="H31">
        <v>1559</v>
      </c>
      <c r="I31">
        <v>11168</v>
      </c>
      <c r="J31">
        <v>2879</v>
      </c>
      <c r="K31">
        <v>4775</v>
      </c>
      <c r="L31">
        <v>3659</v>
      </c>
      <c r="M31">
        <v>4395</v>
      </c>
      <c r="N31">
        <v>16224</v>
      </c>
      <c r="O31">
        <v>4395</v>
      </c>
      <c r="P31">
        <v>4395</v>
      </c>
      <c r="Q31">
        <v>1978</v>
      </c>
      <c r="R31">
        <v>1880</v>
      </c>
      <c r="S31">
        <v>13966</v>
      </c>
      <c r="T31">
        <v>2043</v>
      </c>
      <c r="U31">
        <v>3477</v>
      </c>
      <c r="V31">
        <v>5631</v>
      </c>
      <c r="W31">
        <v>5299</v>
      </c>
      <c r="X31">
        <v>30521</v>
      </c>
      <c r="Y31">
        <v>3909</v>
      </c>
      <c r="Z31">
        <v>5152</v>
      </c>
      <c r="AA31">
        <v>6957</v>
      </c>
      <c r="AB31">
        <v>3555</v>
      </c>
      <c r="AC31">
        <v>20349</v>
      </c>
      <c r="AD31">
        <v>2914</v>
      </c>
      <c r="AE31">
        <v>3628</v>
      </c>
    </row>
    <row r="32" spans="1:31" x14ac:dyDescent="0.25">
      <c r="A32" s="2">
        <v>0.51458333333333328</v>
      </c>
      <c r="B32">
        <v>95</v>
      </c>
      <c r="C32">
        <v>412</v>
      </c>
      <c r="D32">
        <v>2157</v>
      </c>
      <c r="E32">
        <v>735</v>
      </c>
      <c r="F32">
        <v>1315</v>
      </c>
      <c r="G32">
        <v>1556</v>
      </c>
      <c r="H32">
        <v>1557</v>
      </c>
      <c r="I32">
        <v>11360</v>
      </c>
      <c r="J32">
        <v>2965</v>
      </c>
      <c r="K32">
        <v>4750</v>
      </c>
      <c r="L32">
        <v>3646</v>
      </c>
      <c r="M32">
        <v>4402</v>
      </c>
      <c r="N32">
        <v>16293</v>
      </c>
      <c r="O32">
        <v>4386</v>
      </c>
      <c r="P32">
        <v>4393</v>
      </c>
      <c r="Q32">
        <v>1970</v>
      </c>
      <c r="R32">
        <v>1898</v>
      </c>
      <c r="S32">
        <v>14027</v>
      </c>
      <c r="T32">
        <v>2048</v>
      </c>
      <c r="U32">
        <v>3459</v>
      </c>
      <c r="V32">
        <v>5589</v>
      </c>
      <c r="W32">
        <v>5255</v>
      </c>
      <c r="X32">
        <v>30636</v>
      </c>
      <c r="Y32">
        <v>3910</v>
      </c>
      <c r="Z32">
        <v>5101</v>
      </c>
      <c r="AA32">
        <v>6967</v>
      </c>
      <c r="AB32">
        <v>3536</v>
      </c>
      <c r="AC32">
        <v>20317</v>
      </c>
      <c r="AD32">
        <v>2911</v>
      </c>
      <c r="AE32">
        <v>3638</v>
      </c>
    </row>
    <row r="33" spans="1:31" x14ac:dyDescent="0.25">
      <c r="A33" s="2">
        <v>0.51666666666666672</v>
      </c>
      <c r="B33">
        <v>96</v>
      </c>
      <c r="C33">
        <v>412</v>
      </c>
      <c r="D33">
        <v>2160</v>
      </c>
      <c r="E33">
        <v>728</v>
      </c>
      <c r="F33">
        <v>1251</v>
      </c>
      <c r="G33">
        <v>1570</v>
      </c>
      <c r="H33">
        <v>1566</v>
      </c>
      <c r="I33">
        <v>11474</v>
      </c>
      <c r="J33">
        <v>2988</v>
      </c>
      <c r="K33">
        <v>4687</v>
      </c>
      <c r="L33">
        <v>3702</v>
      </c>
      <c r="M33">
        <v>4409</v>
      </c>
      <c r="N33">
        <v>16345</v>
      </c>
      <c r="O33">
        <v>4370</v>
      </c>
      <c r="P33">
        <v>4371</v>
      </c>
      <c r="Q33">
        <v>1969</v>
      </c>
      <c r="R33">
        <v>1914</v>
      </c>
      <c r="S33">
        <v>14017</v>
      </c>
      <c r="T33">
        <v>2058</v>
      </c>
      <c r="U33">
        <v>3471</v>
      </c>
      <c r="V33">
        <v>5615</v>
      </c>
      <c r="W33">
        <v>5292</v>
      </c>
      <c r="X33">
        <v>30895</v>
      </c>
      <c r="Y33">
        <v>4024</v>
      </c>
      <c r="Z33">
        <v>5104</v>
      </c>
      <c r="AA33">
        <v>6961</v>
      </c>
      <c r="AB33">
        <v>3539</v>
      </c>
      <c r="AC33">
        <v>20325</v>
      </c>
      <c r="AD33">
        <v>2924</v>
      </c>
      <c r="AE33">
        <v>3636</v>
      </c>
    </row>
    <row r="34" spans="1:31" x14ac:dyDescent="0.25">
      <c r="A34" s="2">
        <v>0.51875000000000004</v>
      </c>
      <c r="B34">
        <v>96</v>
      </c>
      <c r="C34">
        <v>413</v>
      </c>
      <c r="D34">
        <v>2164</v>
      </c>
      <c r="E34">
        <v>727</v>
      </c>
      <c r="F34">
        <v>1249</v>
      </c>
      <c r="G34">
        <v>1572</v>
      </c>
      <c r="H34">
        <v>1560</v>
      </c>
      <c r="I34">
        <v>11440</v>
      </c>
      <c r="J34">
        <v>3016</v>
      </c>
      <c r="K34">
        <v>4917</v>
      </c>
      <c r="L34">
        <v>3678</v>
      </c>
      <c r="M34">
        <v>4370</v>
      </c>
      <c r="N34">
        <v>16372</v>
      </c>
      <c r="O34">
        <v>4370</v>
      </c>
      <c r="P34">
        <v>4366</v>
      </c>
      <c r="Q34">
        <v>1969</v>
      </c>
      <c r="R34">
        <v>1898</v>
      </c>
      <c r="S34">
        <v>13941</v>
      </c>
      <c r="T34">
        <v>2036</v>
      </c>
      <c r="U34">
        <v>3446</v>
      </c>
      <c r="V34">
        <v>5595</v>
      </c>
      <c r="W34">
        <v>5295</v>
      </c>
      <c r="X34">
        <v>30937</v>
      </c>
      <c r="Y34">
        <v>3812</v>
      </c>
      <c r="Z34">
        <v>5119</v>
      </c>
      <c r="AA34">
        <v>6952</v>
      </c>
      <c r="AB34">
        <v>3569</v>
      </c>
      <c r="AC34">
        <v>20383</v>
      </c>
      <c r="AD34">
        <v>2917</v>
      </c>
      <c r="AE34">
        <v>3633</v>
      </c>
    </row>
    <row r="35" spans="1:31" x14ac:dyDescent="0.25">
      <c r="A35" s="2">
        <v>0.52152777777777781</v>
      </c>
      <c r="B35">
        <v>96</v>
      </c>
      <c r="C35">
        <v>413</v>
      </c>
      <c r="D35">
        <v>2165</v>
      </c>
      <c r="E35">
        <v>727</v>
      </c>
      <c r="F35">
        <v>1247</v>
      </c>
      <c r="G35">
        <v>1554</v>
      </c>
      <c r="H35">
        <v>1567</v>
      </c>
      <c r="I35">
        <v>10945</v>
      </c>
      <c r="J35">
        <v>3042</v>
      </c>
      <c r="K35">
        <v>4992</v>
      </c>
      <c r="L35">
        <v>3680</v>
      </c>
      <c r="M35">
        <v>4375</v>
      </c>
      <c r="N35">
        <v>16388</v>
      </c>
      <c r="O35">
        <v>4354</v>
      </c>
      <c r="P35">
        <v>4366</v>
      </c>
      <c r="Q35">
        <v>1981</v>
      </c>
      <c r="R35">
        <v>1898</v>
      </c>
      <c r="S35">
        <v>13910</v>
      </c>
      <c r="T35">
        <v>2032</v>
      </c>
      <c r="U35">
        <v>3446</v>
      </c>
      <c r="V35">
        <v>5592</v>
      </c>
      <c r="W35">
        <v>5326</v>
      </c>
      <c r="X35">
        <v>30433</v>
      </c>
      <c r="Y35">
        <v>3963</v>
      </c>
      <c r="Z35">
        <v>5150</v>
      </c>
      <c r="AA35">
        <v>6970</v>
      </c>
      <c r="AB35">
        <v>3610</v>
      </c>
      <c r="AC35">
        <v>20402</v>
      </c>
      <c r="AD35">
        <v>2901</v>
      </c>
      <c r="AE35">
        <v>3637</v>
      </c>
    </row>
    <row r="36" spans="1:31" x14ac:dyDescent="0.25">
      <c r="A36" s="2">
        <v>0.52361111111111114</v>
      </c>
      <c r="B36">
        <v>96</v>
      </c>
      <c r="C36">
        <v>413</v>
      </c>
      <c r="D36">
        <v>2165</v>
      </c>
      <c r="E36">
        <v>728</v>
      </c>
      <c r="F36">
        <v>1245</v>
      </c>
      <c r="G36">
        <v>1551</v>
      </c>
      <c r="H36">
        <v>1562</v>
      </c>
      <c r="I36">
        <v>10896</v>
      </c>
      <c r="J36">
        <v>2973</v>
      </c>
      <c r="K36">
        <v>4909</v>
      </c>
      <c r="L36">
        <v>3685</v>
      </c>
      <c r="M36">
        <v>4369</v>
      </c>
      <c r="N36">
        <v>16379</v>
      </c>
      <c r="O36">
        <v>4357</v>
      </c>
      <c r="P36">
        <v>4359</v>
      </c>
      <c r="Q36">
        <v>1975</v>
      </c>
      <c r="R36">
        <v>1912</v>
      </c>
      <c r="S36">
        <v>13893</v>
      </c>
      <c r="T36">
        <v>2031</v>
      </c>
      <c r="U36">
        <v>3469</v>
      </c>
      <c r="V36">
        <v>5646</v>
      </c>
      <c r="W36">
        <v>5310</v>
      </c>
      <c r="X36">
        <v>30406</v>
      </c>
      <c r="Y36">
        <v>3997</v>
      </c>
      <c r="Z36">
        <v>5231</v>
      </c>
      <c r="AA36">
        <v>6959</v>
      </c>
      <c r="AB36">
        <v>3600</v>
      </c>
      <c r="AC36">
        <v>20412</v>
      </c>
      <c r="AD36">
        <v>2907</v>
      </c>
      <c r="AE36">
        <v>3644</v>
      </c>
    </row>
    <row r="37" spans="1:31" x14ac:dyDescent="0.25">
      <c r="A37" s="2">
        <v>0.52569444444444446</v>
      </c>
      <c r="B37">
        <v>96</v>
      </c>
      <c r="C37">
        <v>413</v>
      </c>
      <c r="D37">
        <v>2164</v>
      </c>
      <c r="E37">
        <v>728</v>
      </c>
      <c r="F37">
        <v>1246</v>
      </c>
      <c r="G37">
        <v>1553</v>
      </c>
      <c r="H37">
        <v>1535</v>
      </c>
      <c r="I37">
        <v>10844</v>
      </c>
      <c r="J37">
        <v>2927</v>
      </c>
      <c r="K37">
        <v>4520</v>
      </c>
      <c r="L37">
        <v>3675</v>
      </c>
      <c r="M37">
        <v>4354</v>
      </c>
      <c r="N37">
        <v>16285</v>
      </c>
      <c r="O37">
        <v>4334</v>
      </c>
      <c r="P37">
        <v>4315</v>
      </c>
      <c r="Q37">
        <v>1984</v>
      </c>
      <c r="R37">
        <v>1899</v>
      </c>
      <c r="S37">
        <v>13851</v>
      </c>
      <c r="T37">
        <v>2038</v>
      </c>
      <c r="U37">
        <v>3491</v>
      </c>
      <c r="V37">
        <v>5632</v>
      </c>
      <c r="W37">
        <v>5416</v>
      </c>
      <c r="X37">
        <v>30417</v>
      </c>
      <c r="Y37">
        <v>3967</v>
      </c>
      <c r="Z37">
        <v>5288</v>
      </c>
      <c r="AA37">
        <v>6974</v>
      </c>
      <c r="AB37">
        <v>3605</v>
      </c>
      <c r="AC37">
        <v>20467</v>
      </c>
      <c r="AD37">
        <v>2902</v>
      </c>
      <c r="AE37">
        <v>3647</v>
      </c>
    </row>
    <row r="38" spans="1:31" x14ac:dyDescent="0.25">
      <c r="A38" s="2">
        <v>0.52777777777777779</v>
      </c>
      <c r="B38">
        <v>95</v>
      </c>
      <c r="C38">
        <v>413</v>
      </c>
      <c r="D38">
        <v>2170</v>
      </c>
      <c r="E38">
        <v>728</v>
      </c>
      <c r="F38">
        <v>1240</v>
      </c>
      <c r="G38">
        <v>1552</v>
      </c>
      <c r="H38">
        <v>1521</v>
      </c>
      <c r="I38">
        <v>10810</v>
      </c>
      <c r="J38">
        <v>2856</v>
      </c>
      <c r="K38">
        <v>4509</v>
      </c>
      <c r="L38">
        <v>3696</v>
      </c>
      <c r="M38">
        <v>4378</v>
      </c>
      <c r="N38">
        <v>16336</v>
      </c>
      <c r="O38">
        <v>4295</v>
      </c>
      <c r="P38">
        <v>4307</v>
      </c>
      <c r="Q38">
        <v>1988</v>
      </c>
      <c r="R38">
        <v>1902</v>
      </c>
      <c r="S38">
        <v>13864</v>
      </c>
      <c r="T38">
        <v>2046</v>
      </c>
      <c r="U38">
        <v>3474</v>
      </c>
      <c r="V38">
        <v>5672</v>
      </c>
      <c r="W38">
        <v>5450</v>
      </c>
      <c r="X38">
        <v>30504</v>
      </c>
      <c r="Y38">
        <v>4123</v>
      </c>
      <c r="Z38">
        <v>5538</v>
      </c>
      <c r="AA38">
        <v>7024</v>
      </c>
      <c r="AB38">
        <v>3590</v>
      </c>
      <c r="AC38">
        <v>20694</v>
      </c>
      <c r="AD38">
        <v>2902</v>
      </c>
      <c r="AE38">
        <v>3646</v>
      </c>
    </row>
    <row r="39" spans="1:31" x14ac:dyDescent="0.25">
      <c r="A39" s="2">
        <v>0.52986111111111112</v>
      </c>
      <c r="B39">
        <v>93</v>
      </c>
      <c r="C39">
        <v>412</v>
      </c>
      <c r="D39">
        <v>2162</v>
      </c>
      <c r="E39">
        <v>715</v>
      </c>
      <c r="F39">
        <v>1241</v>
      </c>
      <c r="G39">
        <v>1541</v>
      </c>
      <c r="H39">
        <v>1527</v>
      </c>
      <c r="I39">
        <v>10741</v>
      </c>
      <c r="J39">
        <v>2743</v>
      </c>
      <c r="K39">
        <v>4469</v>
      </c>
      <c r="L39">
        <v>3775</v>
      </c>
      <c r="M39">
        <v>4348</v>
      </c>
      <c r="N39">
        <v>16445</v>
      </c>
      <c r="O39">
        <v>4286</v>
      </c>
      <c r="P39">
        <v>4303</v>
      </c>
      <c r="Q39">
        <v>1990</v>
      </c>
      <c r="R39">
        <v>1908</v>
      </c>
      <c r="S39">
        <v>13868</v>
      </c>
      <c r="T39">
        <v>2072</v>
      </c>
      <c r="U39">
        <v>3492</v>
      </c>
      <c r="V39">
        <v>5740</v>
      </c>
      <c r="W39">
        <v>5487</v>
      </c>
      <c r="X39">
        <v>30699</v>
      </c>
      <c r="Y39">
        <v>4145</v>
      </c>
      <c r="Z39">
        <v>5621</v>
      </c>
      <c r="AA39">
        <v>7170</v>
      </c>
      <c r="AB39">
        <v>3622</v>
      </c>
      <c r="AC39">
        <v>20781</v>
      </c>
      <c r="AD39">
        <v>2910</v>
      </c>
      <c r="AE39">
        <v>3657</v>
      </c>
    </row>
    <row r="40" spans="1:31" x14ac:dyDescent="0.25">
      <c r="A40" s="2">
        <v>0.53263888888888888</v>
      </c>
      <c r="B40">
        <v>95</v>
      </c>
      <c r="C40">
        <v>412</v>
      </c>
      <c r="D40">
        <v>2157</v>
      </c>
      <c r="E40">
        <v>709</v>
      </c>
      <c r="F40">
        <v>1241</v>
      </c>
      <c r="G40">
        <v>1526</v>
      </c>
      <c r="H40">
        <v>1530</v>
      </c>
      <c r="I40">
        <v>10670</v>
      </c>
      <c r="J40">
        <v>2721</v>
      </c>
      <c r="K40">
        <v>4483</v>
      </c>
      <c r="L40">
        <v>3836</v>
      </c>
      <c r="M40">
        <v>4357</v>
      </c>
      <c r="N40">
        <v>16387</v>
      </c>
      <c r="O40">
        <v>4291</v>
      </c>
      <c r="P40">
        <v>4319</v>
      </c>
      <c r="Q40">
        <v>1996</v>
      </c>
      <c r="R40">
        <v>1923</v>
      </c>
      <c r="S40">
        <v>13862</v>
      </c>
      <c r="T40">
        <v>2083</v>
      </c>
      <c r="U40">
        <v>3536</v>
      </c>
      <c r="V40">
        <v>5759</v>
      </c>
      <c r="W40">
        <v>5476</v>
      </c>
      <c r="X40">
        <v>30815</v>
      </c>
      <c r="Y40">
        <v>4162</v>
      </c>
      <c r="Z40">
        <v>5677</v>
      </c>
      <c r="AA40">
        <v>7329</v>
      </c>
      <c r="AB40">
        <v>3774</v>
      </c>
      <c r="AC40">
        <v>20867</v>
      </c>
      <c r="AD40">
        <v>2920</v>
      </c>
      <c r="AE40">
        <v>3662</v>
      </c>
    </row>
    <row r="41" spans="1:31" x14ac:dyDescent="0.25">
      <c r="A41" s="2">
        <v>0.53472222222222221</v>
      </c>
      <c r="B41">
        <v>95</v>
      </c>
      <c r="C41">
        <v>412</v>
      </c>
      <c r="D41">
        <v>2151</v>
      </c>
      <c r="E41">
        <v>709</v>
      </c>
      <c r="F41">
        <v>1242</v>
      </c>
      <c r="G41">
        <v>1523</v>
      </c>
      <c r="H41">
        <v>1529</v>
      </c>
      <c r="I41">
        <v>10650</v>
      </c>
      <c r="J41">
        <v>2734</v>
      </c>
      <c r="K41">
        <v>4436</v>
      </c>
      <c r="L41">
        <v>3821</v>
      </c>
      <c r="M41">
        <v>4371</v>
      </c>
      <c r="N41">
        <v>16394</v>
      </c>
      <c r="O41">
        <v>4316</v>
      </c>
      <c r="P41">
        <v>4298</v>
      </c>
      <c r="Q41">
        <v>2004</v>
      </c>
      <c r="R41">
        <v>1922</v>
      </c>
      <c r="S41">
        <v>13884</v>
      </c>
      <c r="T41">
        <v>2091</v>
      </c>
      <c r="U41">
        <v>3545</v>
      </c>
      <c r="V41">
        <v>5776</v>
      </c>
      <c r="W41">
        <v>5571</v>
      </c>
      <c r="X41">
        <v>30942</v>
      </c>
      <c r="Y41">
        <v>4180</v>
      </c>
      <c r="Z41">
        <v>5669</v>
      </c>
      <c r="AA41">
        <v>7459</v>
      </c>
      <c r="AB41">
        <v>3755</v>
      </c>
      <c r="AC41">
        <v>20924</v>
      </c>
      <c r="AD41">
        <v>2926</v>
      </c>
      <c r="AE41">
        <v>3716</v>
      </c>
    </row>
    <row r="42" spans="1:31" x14ac:dyDescent="0.25">
      <c r="A42" s="2">
        <v>0.53680555555555554</v>
      </c>
      <c r="B42">
        <v>95</v>
      </c>
      <c r="C42">
        <v>412</v>
      </c>
      <c r="D42">
        <v>2158</v>
      </c>
      <c r="E42">
        <v>709</v>
      </c>
      <c r="F42">
        <v>1243</v>
      </c>
      <c r="G42">
        <v>1519</v>
      </c>
      <c r="H42">
        <v>1538</v>
      </c>
      <c r="I42">
        <v>10663</v>
      </c>
      <c r="J42">
        <v>2759</v>
      </c>
      <c r="K42">
        <v>4487</v>
      </c>
      <c r="L42">
        <v>3921</v>
      </c>
      <c r="M42">
        <v>4390</v>
      </c>
      <c r="N42">
        <v>16359</v>
      </c>
      <c r="O42">
        <v>4325</v>
      </c>
      <c r="P42">
        <v>4468</v>
      </c>
      <c r="Q42">
        <v>2014</v>
      </c>
      <c r="R42">
        <v>1926</v>
      </c>
      <c r="S42">
        <v>13969</v>
      </c>
      <c r="T42">
        <v>2101</v>
      </c>
      <c r="U42">
        <v>3566</v>
      </c>
      <c r="V42">
        <v>5816</v>
      </c>
      <c r="W42">
        <v>5596</v>
      </c>
      <c r="X42">
        <v>31144</v>
      </c>
      <c r="Y42">
        <v>4200</v>
      </c>
      <c r="Z42">
        <v>5793</v>
      </c>
      <c r="AA42">
        <v>7770</v>
      </c>
      <c r="AB42">
        <v>3782</v>
      </c>
      <c r="AC42">
        <v>21087</v>
      </c>
      <c r="AD42">
        <v>2980</v>
      </c>
      <c r="AE42">
        <v>3750</v>
      </c>
    </row>
    <row r="43" spans="1:31" x14ac:dyDescent="0.25">
      <c r="A43" s="2">
        <v>0.53888888888888886</v>
      </c>
      <c r="B43">
        <v>99</v>
      </c>
      <c r="C43">
        <v>411</v>
      </c>
      <c r="D43">
        <v>2159</v>
      </c>
      <c r="E43">
        <v>708</v>
      </c>
      <c r="F43">
        <v>1241</v>
      </c>
      <c r="G43">
        <v>1506</v>
      </c>
      <c r="H43">
        <v>1472</v>
      </c>
      <c r="I43">
        <v>10592</v>
      </c>
      <c r="J43">
        <v>2525</v>
      </c>
      <c r="K43">
        <v>4053</v>
      </c>
      <c r="L43">
        <v>4242</v>
      </c>
      <c r="M43">
        <v>4386</v>
      </c>
      <c r="N43">
        <v>16342</v>
      </c>
      <c r="O43">
        <v>4461</v>
      </c>
      <c r="P43">
        <v>4307</v>
      </c>
      <c r="Q43">
        <v>2149</v>
      </c>
      <c r="R43">
        <v>1916</v>
      </c>
      <c r="S43">
        <v>13707</v>
      </c>
      <c r="T43">
        <v>2076</v>
      </c>
      <c r="U43">
        <v>3586</v>
      </c>
      <c r="V43">
        <v>5875</v>
      </c>
      <c r="W43">
        <v>5531</v>
      </c>
      <c r="X43">
        <v>31180</v>
      </c>
      <c r="Y43">
        <v>3949</v>
      </c>
      <c r="Z43">
        <v>5735</v>
      </c>
      <c r="AA43">
        <v>8352</v>
      </c>
      <c r="AB43">
        <v>3880</v>
      </c>
      <c r="AC43">
        <v>21184</v>
      </c>
      <c r="AD43">
        <v>3215</v>
      </c>
      <c r="AE43">
        <v>3774</v>
      </c>
    </row>
    <row r="44" spans="1:31" x14ac:dyDescent="0.25">
      <c r="A44" s="2">
        <v>0.54166666666666663</v>
      </c>
      <c r="B44">
        <v>106</v>
      </c>
      <c r="C44">
        <v>411</v>
      </c>
      <c r="D44">
        <v>2160</v>
      </c>
      <c r="E44">
        <v>708</v>
      </c>
      <c r="F44">
        <v>1250</v>
      </c>
      <c r="G44">
        <v>1505</v>
      </c>
      <c r="H44">
        <v>1472</v>
      </c>
      <c r="I44">
        <v>10577</v>
      </c>
      <c r="J44">
        <v>2521</v>
      </c>
      <c r="K44">
        <v>4147</v>
      </c>
      <c r="L44">
        <v>4304</v>
      </c>
      <c r="M44">
        <v>4379</v>
      </c>
      <c r="N44">
        <v>16468</v>
      </c>
      <c r="O44">
        <v>4511</v>
      </c>
      <c r="P44">
        <v>4375</v>
      </c>
      <c r="Q44">
        <v>2158</v>
      </c>
      <c r="R44">
        <v>1924</v>
      </c>
      <c r="S44">
        <v>13644</v>
      </c>
      <c r="T44">
        <v>2066</v>
      </c>
      <c r="U44">
        <v>3531</v>
      </c>
      <c r="V44">
        <v>5890</v>
      </c>
      <c r="W44">
        <v>5488</v>
      </c>
      <c r="X44">
        <v>31192</v>
      </c>
      <c r="Y44">
        <v>3966</v>
      </c>
      <c r="Z44">
        <v>5753</v>
      </c>
      <c r="AA44">
        <v>8575</v>
      </c>
      <c r="AB44">
        <v>3869</v>
      </c>
      <c r="AC44">
        <v>21208</v>
      </c>
      <c r="AD44">
        <v>3211</v>
      </c>
      <c r="AE44">
        <v>3772</v>
      </c>
    </row>
    <row r="45" spans="1:31" x14ac:dyDescent="0.25">
      <c r="A45" s="2">
        <v>0.54374999999999996</v>
      </c>
      <c r="B45">
        <v>107</v>
      </c>
      <c r="C45">
        <v>412</v>
      </c>
      <c r="D45">
        <v>2159</v>
      </c>
      <c r="E45">
        <v>704</v>
      </c>
      <c r="F45">
        <v>1234</v>
      </c>
      <c r="G45">
        <v>1502</v>
      </c>
      <c r="H45">
        <v>1485</v>
      </c>
      <c r="I45">
        <v>10563</v>
      </c>
      <c r="J45">
        <v>2493</v>
      </c>
      <c r="K45">
        <v>4149</v>
      </c>
      <c r="L45">
        <v>4337</v>
      </c>
      <c r="M45">
        <v>4331</v>
      </c>
      <c r="N45">
        <v>16519</v>
      </c>
      <c r="O45">
        <v>4528</v>
      </c>
      <c r="P45">
        <v>4352</v>
      </c>
      <c r="Q45">
        <v>2144</v>
      </c>
      <c r="R45">
        <v>1926</v>
      </c>
      <c r="S45">
        <v>13633</v>
      </c>
      <c r="T45">
        <v>2065</v>
      </c>
      <c r="U45">
        <v>3521</v>
      </c>
      <c r="V45">
        <v>5910</v>
      </c>
      <c r="W45">
        <v>5505</v>
      </c>
      <c r="X45">
        <v>31209</v>
      </c>
      <c r="Y45">
        <v>4059</v>
      </c>
      <c r="Z45">
        <v>5747</v>
      </c>
      <c r="AA45">
        <v>8463</v>
      </c>
      <c r="AB45">
        <v>3825</v>
      </c>
      <c r="AC45">
        <v>21137</v>
      </c>
      <c r="AD45">
        <v>3228</v>
      </c>
      <c r="AE45">
        <v>3760</v>
      </c>
    </row>
    <row r="46" spans="1:31" x14ac:dyDescent="0.25">
      <c r="A46" s="2">
        <v>0.54583333333333328</v>
      </c>
      <c r="B46">
        <v>110</v>
      </c>
      <c r="C46">
        <v>411</v>
      </c>
      <c r="D46">
        <v>2151</v>
      </c>
      <c r="E46">
        <v>703</v>
      </c>
      <c r="F46">
        <v>1233</v>
      </c>
      <c r="G46">
        <v>1498</v>
      </c>
      <c r="H46">
        <v>1471</v>
      </c>
      <c r="I46">
        <v>10552</v>
      </c>
      <c r="J46">
        <v>2500</v>
      </c>
      <c r="K46">
        <v>4442</v>
      </c>
      <c r="L46">
        <v>4307</v>
      </c>
      <c r="M46">
        <v>4335</v>
      </c>
      <c r="N46">
        <v>16530</v>
      </c>
      <c r="O46">
        <v>4515</v>
      </c>
      <c r="P46">
        <v>4345</v>
      </c>
      <c r="Q46">
        <v>2154</v>
      </c>
      <c r="R46">
        <v>1928</v>
      </c>
      <c r="S46">
        <v>14054</v>
      </c>
      <c r="T46">
        <v>2059</v>
      </c>
      <c r="U46">
        <v>3513</v>
      </c>
      <c r="V46">
        <v>5887</v>
      </c>
      <c r="W46">
        <v>5523</v>
      </c>
      <c r="X46">
        <v>31110</v>
      </c>
      <c r="Y46">
        <v>4046</v>
      </c>
      <c r="Z46">
        <v>5812</v>
      </c>
      <c r="AA46">
        <v>8494</v>
      </c>
      <c r="AB46">
        <v>3819</v>
      </c>
      <c r="AC46">
        <v>21106</v>
      </c>
      <c r="AD46">
        <v>3231</v>
      </c>
      <c r="AE46">
        <v>3770</v>
      </c>
    </row>
    <row r="47" spans="1:31" x14ac:dyDescent="0.25">
      <c r="A47" s="2">
        <v>0.54791666666666672</v>
      </c>
      <c r="B47">
        <v>112</v>
      </c>
      <c r="C47">
        <v>411</v>
      </c>
      <c r="D47">
        <v>2150</v>
      </c>
      <c r="E47">
        <v>702</v>
      </c>
      <c r="F47">
        <v>1232</v>
      </c>
      <c r="G47">
        <v>1496</v>
      </c>
      <c r="H47">
        <v>1467</v>
      </c>
      <c r="I47">
        <v>10564</v>
      </c>
      <c r="J47">
        <v>2458</v>
      </c>
      <c r="K47">
        <v>4510</v>
      </c>
      <c r="L47">
        <v>4301</v>
      </c>
      <c r="M47">
        <v>4286</v>
      </c>
      <c r="N47">
        <v>16430</v>
      </c>
      <c r="O47">
        <v>4517</v>
      </c>
      <c r="P47">
        <v>4395</v>
      </c>
      <c r="Q47">
        <v>2151</v>
      </c>
      <c r="R47">
        <v>1924</v>
      </c>
      <c r="S47">
        <v>13994</v>
      </c>
      <c r="T47">
        <v>2061</v>
      </c>
      <c r="U47">
        <v>3515</v>
      </c>
      <c r="V47">
        <v>5893</v>
      </c>
      <c r="W47">
        <v>5266</v>
      </c>
      <c r="X47">
        <v>31027</v>
      </c>
      <c r="Y47">
        <v>3981</v>
      </c>
      <c r="Z47">
        <v>5774</v>
      </c>
      <c r="AA47">
        <v>8456</v>
      </c>
      <c r="AB47">
        <v>3770</v>
      </c>
      <c r="AC47">
        <v>20971</v>
      </c>
      <c r="AD47">
        <v>3241</v>
      </c>
      <c r="AE47">
        <v>3767</v>
      </c>
    </row>
    <row r="48" spans="1:31" x14ac:dyDescent="0.25">
      <c r="A48" s="2">
        <v>0.55000000000000004</v>
      </c>
      <c r="B48">
        <v>123</v>
      </c>
      <c r="C48">
        <v>411</v>
      </c>
      <c r="D48">
        <v>2150</v>
      </c>
      <c r="E48">
        <v>702</v>
      </c>
      <c r="F48">
        <v>1233</v>
      </c>
      <c r="G48">
        <v>1500</v>
      </c>
      <c r="H48">
        <v>1470</v>
      </c>
      <c r="I48">
        <v>10557</v>
      </c>
      <c r="J48">
        <v>2464</v>
      </c>
      <c r="K48">
        <v>4518</v>
      </c>
      <c r="L48">
        <v>4388</v>
      </c>
      <c r="M48">
        <v>4293</v>
      </c>
      <c r="N48">
        <v>16414</v>
      </c>
      <c r="O48">
        <v>4539</v>
      </c>
      <c r="P48">
        <v>4409</v>
      </c>
      <c r="Q48">
        <v>2171</v>
      </c>
      <c r="R48">
        <v>1959</v>
      </c>
      <c r="S48">
        <v>14026</v>
      </c>
      <c r="T48">
        <v>2044</v>
      </c>
      <c r="U48">
        <v>3557</v>
      </c>
      <c r="V48">
        <v>5845</v>
      </c>
      <c r="W48">
        <v>5272</v>
      </c>
      <c r="X48">
        <v>31110</v>
      </c>
      <c r="Y48">
        <v>4020</v>
      </c>
      <c r="Z48">
        <v>5790</v>
      </c>
      <c r="AA48">
        <v>8413</v>
      </c>
      <c r="AB48">
        <v>3746</v>
      </c>
      <c r="AC48">
        <v>20908</v>
      </c>
      <c r="AD48">
        <v>3225</v>
      </c>
      <c r="AE48">
        <v>3760</v>
      </c>
    </row>
    <row r="49" spans="1:31" x14ac:dyDescent="0.25">
      <c r="A49" s="2">
        <v>0.55277777777777781</v>
      </c>
      <c r="B49">
        <v>123</v>
      </c>
      <c r="C49">
        <v>411</v>
      </c>
      <c r="D49">
        <v>2147</v>
      </c>
      <c r="E49">
        <v>702</v>
      </c>
      <c r="F49">
        <v>1233</v>
      </c>
      <c r="G49">
        <v>1500</v>
      </c>
      <c r="H49">
        <v>1475</v>
      </c>
      <c r="I49">
        <v>10510</v>
      </c>
      <c r="J49">
        <v>2439</v>
      </c>
      <c r="K49">
        <v>4524</v>
      </c>
      <c r="L49">
        <v>4417</v>
      </c>
      <c r="M49">
        <v>4302</v>
      </c>
      <c r="N49">
        <v>16409</v>
      </c>
      <c r="O49">
        <v>4522</v>
      </c>
      <c r="P49">
        <v>4399</v>
      </c>
      <c r="Q49">
        <v>2156</v>
      </c>
      <c r="R49">
        <v>1960</v>
      </c>
      <c r="S49">
        <v>14044</v>
      </c>
      <c r="T49">
        <v>2057</v>
      </c>
      <c r="U49">
        <v>3568</v>
      </c>
      <c r="V49">
        <v>5771</v>
      </c>
      <c r="W49">
        <v>5459</v>
      </c>
      <c r="X49">
        <v>31093</v>
      </c>
      <c r="Y49">
        <v>4031</v>
      </c>
      <c r="Z49">
        <v>5809</v>
      </c>
      <c r="AA49">
        <v>8298</v>
      </c>
      <c r="AB49">
        <v>3728</v>
      </c>
      <c r="AC49">
        <v>20893</v>
      </c>
      <c r="AD49">
        <v>3219</v>
      </c>
      <c r="AE49">
        <v>3771</v>
      </c>
    </row>
    <row r="50" spans="1:31" x14ac:dyDescent="0.25">
      <c r="A50" s="2">
        <v>0.55486111111111114</v>
      </c>
      <c r="B50">
        <v>123</v>
      </c>
      <c r="C50">
        <v>411</v>
      </c>
      <c r="D50">
        <v>2149</v>
      </c>
      <c r="E50">
        <v>701</v>
      </c>
      <c r="F50">
        <v>1232</v>
      </c>
      <c r="G50">
        <v>1503</v>
      </c>
      <c r="H50">
        <v>1479</v>
      </c>
      <c r="I50">
        <v>10511</v>
      </c>
      <c r="J50">
        <v>2434</v>
      </c>
      <c r="K50">
        <v>4600</v>
      </c>
      <c r="L50">
        <v>4469</v>
      </c>
      <c r="M50">
        <v>4349</v>
      </c>
      <c r="N50">
        <v>16519</v>
      </c>
      <c r="O50">
        <v>4507</v>
      </c>
      <c r="P50">
        <v>4431</v>
      </c>
      <c r="Q50">
        <v>2156</v>
      </c>
      <c r="R50">
        <v>1968</v>
      </c>
      <c r="S50">
        <v>14063</v>
      </c>
      <c r="T50">
        <v>2060</v>
      </c>
      <c r="U50">
        <v>3555</v>
      </c>
      <c r="V50">
        <v>5791</v>
      </c>
      <c r="W50">
        <v>5476</v>
      </c>
      <c r="X50">
        <v>31097</v>
      </c>
      <c r="Y50">
        <v>4008</v>
      </c>
      <c r="Z50">
        <v>5816</v>
      </c>
      <c r="AA50">
        <v>8506</v>
      </c>
      <c r="AB50">
        <v>3763</v>
      </c>
      <c r="AC50">
        <v>20876</v>
      </c>
      <c r="AD50">
        <v>3216</v>
      </c>
      <c r="AE50">
        <v>3770</v>
      </c>
    </row>
    <row r="51" spans="1:31" x14ac:dyDescent="0.25">
      <c r="A51" s="2">
        <v>0.55694444444444446</v>
      </c>
      <c r="B51">
        <v>123</v>
      </c>
      <c r="C51">
        <v>411</v>
      </c>
      <c r="D51">
        <v>2146</v>
      </c>
      <c r="E51">
        <v>699</v>
      </c>
      <c r="F51">
        <v>1232</v>
      </c>
      <c r="G51">
        <v>1499</v>
      </c>
      <c r="H51">
        <v>1479</v>
      </c>
      <c r="I51">
        <v>10505</v>
      </c>
      <c r="J51">
        <v>2442</v>
      </c>
      <c r="K51">
        <v>4611</v>
      </c>
      <c r="L51">
        <v>4484</v>
      </c>
      <c r="M51">
        <v>4331</v>
      </c>
      <c r="N51">
        <v>16472</v>
      </c>
      <c r="O51">
        <v>4502</v>
      </c>
      <c r="P51">
        <v>4434</v>
      </c>
      <c r="Q51">
        <v>2162</v>
      </c>
      <c r="R51">
        <v>1982</v>
      </c>
      <c r="S51">
        <v>14094</v>
      </c>
      <c r="T51">
        <v>2078</v>
      </c>
      <c r="U51">
        <v>3585</v>
      </c>
      <c r="V51">
        <v>5762</v>
      </c>
      <c r="W51">
        <v>5489</v>
      </c>
      <c r="X51">
        <v>31074</v>
      </c>
      <c r="Y51">
        <v>4011</v>
      </c>
      <c r="Z51">
        <v>5810</v>
      </c>
      <c r="AA51">
        <v>8522</v>
      </c>
      <c r="AB51">
        <v>3770</v>
      </c>
      <c r="AC51">
        <v>20867</v>
      </c>
      <c r="AD51">
        <v>3219</v>
      </c>
      <c r="AE51">
        <v>3771</v>
      </c>
    </row>
    <row r="52" spans="1:31" x14ac:dyDescent="0.25">
      <c r="A52" s="2">
        <v>0.55972222222222223</v>
      </c>
      <c r="B52">
        <v>123</v>
      </c>
      <c r="C52">
        <v>411</v>
      </c>
      <c r="D52">
        <v>2145</v>
      </c>
      <c r="E52">
        <v>695</v>
      </c>
      <c r="F52">
        <v>1241</v>
      </c>
      <c r="G52">
        <v>1499</v>
      </c>
      <c r="H52">
        <v>1476</v>
      </c>
      <c r="I52">
        <v>10481</v>
      </c>
      <c r="J52">
        <v>2404</v>
      </c>
      <c r="K52">
        <v>4538</v>
      </c>
      <c r="L52">
        <v>4505</v>
      </c>
      <c r="M52">
        <v>4275</v>
      </c>
      <c r="N52">
        <v>16452</v>
      </c>
      <c r="O52">
        <v>4442</v>
      </c>
      <c r="P52">
        <v>4423</v>
      </c>
      <c r="Q52">
        <v>2165</v>
      </c>
      <c r="R52">
        <v>1947</v>
      </c>
      <c r="S52">
        <v>14075</v>
      </c>
      <c r="T52">
        <v>2081</v>
      </c>
      <c r="U52">
        <v>3579</v>
      </c>
      <c r="V52">
        <v>5764</v>
      </c>
      <c r="W52">
        <v>5638</v>
      </c>
      <c r="X52">
        <v>31018</v>
      </c>
      <c r="Y52">
        <v>3984</v>
      </c>
      <c r="Z52">
        <v>5822</v>
      </c>
      <c r="AA52">
        <v>8271</v>
      </c>
      <c r="AB52">
        <v>3783</v>
      </c>
      <c r="AC52">
        <v>20899</v>
      </c>
      <c r="AD52">
        <v>3213</v>
      </c>
      <c r="AE52">
        <v>3771</v>
      </c>
    </row>
    <row r="53" spans="1:31" x14ac:dyDescent="0.25">
      <c r="A53" s="2">
        <v>0.56180555555555556</v>
      </c>
      <c r="B53">
        <v>123</v>
      </c>
      <c r="C53">
        <v>411</v>
      </c>
      <c r="D53">
        <v>2144</v>
      </c>
      <c r="E53">
        <v>692</v>
      </c>
      <c r="F53">
        <v>1241</v>
      </c>
      <c r="G53">
        <v>1504</v>
      </c>
      <c r="H53">
        <v>1477</v>
      </c>
      <c r="I53">
        <v>10499</v>
      </c>
      <c r="J53">
        <v>2405</v>
      </c>
      <c r="K53">
        <v>4499</v>
      </c>
      <c r="L53">
        <v>4519</v>
      </c>
      <c r="M53">
        <v>4304</v>
      </c>
      <c r="N53">
        <v>16497</v>
      </c>
      <c r="O53">
        <v>4464</v>
      </c>
      <c r="P53">
        <v>4512</v>
      </c>
      <c r="Q53">
        <v>2176</v>
      </c>
      <c r="R53">
        <v>1961</v>
      </c>
      <c r="S53">
        <v>13954</v>
      </c>
      <c r="T53">
        <v>2071</v>
      </c>
      <c r="U53">
        <v>3584</v>
      </c>
      <c r="V53">
        <v>5743</v>
      </c>
      <c r="W53">
        <v>5557</v>
      </c>
      <c r="X53">
        <v>31099</v>
      </c>
      <c r="Y53">
        <v>4004</v>
      </c>
      <c r="Z53">
        <v>5902</v>
      </c>
      <c r="AA53">
        <v>8291</v>
      </c>
      <c r="AB53">
        <v>3782</v>
      </c>
      <c r="AC53">
        <v>20955</v>
      </c>
      <c r="AD53">
        <v>3212</v>
      </c>
      <c r="AE53">
        <v>3773</v>
      </c>
    </row>
    <row r="54" spans="1:31" x14ac:dyDescent="0.25">
      <c r="A54" s="2">
        <v>0.56388888888888888</v>
      </c>
      <c r="B54">
        <v>103</v>
      </c>
      <c r="C54">
        <v>412</v>
      </c>
      <c r="D54">
        <v>2138</v>
      </c>
      <c r="E54">
        <v>695</v>
      </c>
      <c r="F54">
        <v>1277</v>
      </c>
      <c r="G54">
        <v>1494</v>
      </c>
      <c r="H54">
        <v>1449</v>
      </c>
      <c r="I54">
        <v>10410</v>
      </c>
      <c r="J54">
        <v>2390</v>
      </c>
      <c r="K54">
        <v>3673</v>
      </c>
      <c r="L54">
        <v>4380</v>
      </c>
      <c r="M54">
        <v>4308</v>
      </c>
      <c r="N54">
        <v>16464</v>
      </c>
      <c r="O54">
        <v>4486</v>
      </c>
      <c r="P54">
        <v>4332</v>
      </c>
      <c r="Q54">
        <v>2171</v>
      </c>
      <c r="R54">
        <v>1949</v>
      </c>
      <c r="S54">
        <v>13797</v>
      </c>
      <c r="T54">
        <v>2060</v>
      </c>
      <c r="U54">
        <v>3608</v>
      </c>
      <c r="V54">
        <v>5719</v>
      </c>
      <c r="W54">
        <v>5393</v>
      </c>
      <c r="X54">
        <v>31502</v>
      </c>
      <c r="Y54">
        <v>3973</v>
      </c>
      <c r="Z54">
        <v>5890</v>
      </c>
      <c r="AA54">
        <v>8629</v>
      </c>
      <c r="AB54">
        <v>3851</v>
      </c>
      <c r="AC54">
        <v>21156</v>
      </c>
      <c r="AD54">
        <v>3304</v>
      </c>
      <c r="AE54">
        <v>3783</v>
      </c>
    </row>
    <row r="55" spans="1:31" x14ac:dyDescent="0.25">
      <c r="A55" s="2">
        <v>0.56597222222222221</v>
      </c>
      <c r="B55">
        <v>102</v>
      </c>
      <c r="C55">
        <v>412</v>
      </c>
      <c r="D55">
        <v>2132</v>
      </c>
      <c r="E55">
        <v>685</v>
      </c>
      <c r="F55">
        <v>1266</v>
      </c>
      <c r="G55">
        <v>1444</v>
      </c>
      <c r="H55">
        <v>1436</v>
      </c>
      <c r="I55">
        <v>10345</v>
      </c>
      <c r="J55">
        <v>2372</v>
      </c>
      <c r="K55">
        <v>3579</v>
      </c>
      <c r="L55">
        <v>4353</v>
      </c>
      <c r="M55">
        <v>4696</v>
      </c>
      <c r="N55">
        <v>16506</v>
      </c>
      <c r="O55">
        <v>4446</v>
      </c>
      <c r="P55">
        <v>4283</v>
      </c>
      <c r="Q55">
        <v>2200</v>
      </c>
      <c r="R55">
        <v>1938</v>
      </c>
      <c r="S55">
        <v>13784</v>
      </c>
      <c r="T55">
        <v>2100</v>
      </c>
      <c r="U55">
        <v>3595</v>
      </c>
      <c r="V55">
        <v>5739</v>
      </c>
      <c r="W55">
        <v>5467</v>
      </c>
      <c r="X55">
        <v>31952</v>
      </c>
      <c r="Y55">
        <v>3945</v>
      </c>
      <c r="Z55">
        <v>5822</v>
      </c>
      <c r="AA55">
        <v>8798</v>
      </c>
      <c r="AB55">
        <v>4158</v>
      </c>
      <c r="AC55">
        <v>21208</v>
      </c>
      <c r="AD55">
        <v>3364</v>
      </c>
      <c r="AE55">
        <v>3881</v>
      </c>
    </row>
    <row r="56" spans="1:31" x14ac:dyDescent="0.25">
      <c r="A56" s="2">
        <v>0.56874999999999998</v>
      </c>
      <c r="B56">
        <v>101</v>
      </c>
      <c r="C56">
        <v>412</v>
      </c>
      <c r="D56">
        <v>2136</v>
      </c>
      <c r="E56">
        <v>681</v>
      </c>
      <c r="F56">
        <v>1264</v>
      </c>
      <c r="G56">
        <v>1444</v>
      </c>
      <c r="H56">
        <v>1433</v>
      </c>
      <c r="I56">
        <v>10358</v>
      </c>
      <c r="J56">
        <v>2378</v>
      </c>
      <c r="K56">
        <v>3554</v>
      </c>
      <c r="L56">
        <v>4357</v>
      </c>
      <c r="M56">
        <v>4681</v>
      </c>
      <c r="N56">
        <v>16537</v>
      </c>
      <c r="O56">
        <v>4335</v>
      </c>
      <c r="P56">
        <v>4317</v>
      </c>
      <c r="Q56">
        <v>2209</v>
      </c>
      <c r="R56">
        <v>1942</v>
      </c>
      <c r="S56">
        <v>14000</v>
      </c>
      <c r="T56">
        <v>2113</v>
      </c>
      <c r="U56">
        <v>3625</v>
      </c>
      <c r="V56">
        <v>5770</v>
      </c>
      <c r="W56">
        <v>5433</v>
      </c>
      <c r="X56">
        <v>31885</v>
      </c>
      <c r="Y56">
        <v>3964</v>
      </c>
      <c r="Z56">
        <v>5910</v>
      </c>
      <c r="AA56">
        <v>8904</v>
      </c>
      <c r="AB56">
        <v>4285</v>
      </c>
      <c r="AC56">
        <v>21243</v>
      </c>
      <c r="AD56">
        <v>3442</v>
      </c>
      <c r="AE56">
        <v>3916</v>
      </c>
    </row>
    <row r="57" spans="1:31" x14ac:dyDescent="0.25">
      <c r="A57" s="2">
        <v>0.5708333333333333</v>
      </c>
      <c r="B57">
        <v>102</v>
      </c>
      <c r="C57">
        <v>413</v>
      </c>
      <c r="D57">
        <v>2136</v>
      </c>
      <c r="E57">
        <v>680</v>
      </c>
      <c r="F57">
        <v>1259</v>
      </c>
      <c r="G57">
        <v>1445</v>
      </c>
      <c r="H57">
        <v>1438</v>
      </c>
      <c r="I57">
        <v>10398</v>
      </c>
      <c r="J57">
        <v>2408</v>
      </c>
      <c r="K57">
        <v>3548</v>
      </c>
      <c r="L57">
        <v>4490</v>
      </c>
      <c r="M57">
        <v>4744</v>
      </c>
      <c r="N57">
        <v>16543</v>
      </c>
      <c r="O57">
        <v>4336</v>
      </c>
      <c r="P57">
        <v>4392</v>
      </c>
      <c r="Q57">
        <v>2210</v>
      </c>
      <c r="R57">
        <v>1959</v>
      </c>
      <c r="S57">
        <v>13736</v>
      </c>
      <c r="T57">
        <v>2096</v>
      </c>
      <c r="U57">
        <v>3617</v>
      </c>
      <c r="V57">
        <v>5805</v>
      </c>
      <c r="W57">
        <v>5394</v>
      </c>
      <c r="X57">
        <v>31747</v>
      </c>
      <c r="Y57">
        <v>3907</v>
      </c>
      <c r="Z57">
        <v>5847</v>
      </c>
      <c r="AA57">
        <v>8640</v>
      </c>
      <c r="AB57">
        <v>4170</v>
      </c>
      <c r="AC57">
        <v>21149</v>
      </c>
      <c r="AD57">
        <v>3507</v>
      </c>
      <c r="AE57">
        <v>3933</v>
      </c>
    </row>
    <row r="58" spans="1:31" x14ac:dyDescent="0.25">
      <c r="A58" s="2">
        <v>0.57291666666666663</v>
      </c>
      <c r="B58">
        <v>104</v>
      </c>
      <c r="C58">
        <v>413</v>
      </c>
      <c r="D58">
        <v>2143</v>
      </c>
      <c r="E58">
        <v>668</v>
      </c>
      <c r="F58">
        <v>1256</v>
      </c>
      <c r="G58">
        <v>1435</v>
      </c>
      <c r="H58">
        <v>1431</v>
      </c>
      <c r="I58">
        <v>10335</v>
      </c>
      <c r="J58">
        <v>2341</v>
      </c>
      <c r="K58">
        <v>3479</v>
      </c>
      <c r="L58">
        <v>4378</v>
      </c>
      <c r="M58">
        <v>4732</v>
      </c>
      <c r="N58">
        <v>16430</v>
      </c>
      <c r="O58">
        <v>4303</v>
      </c>
      <c r="P58">
        <v>4353</v>
      </c>
      <c r="Q58">
        <v>2235</v>
      </c>
      <c r="R58">
        <v>1973</v>
      </c>
      <c r="S58">
        <v>13793</v>
      </c>
      <c r="T58">
        <v>2105</v>
      </c>
      <c r="U58">
        <v>3669</v>
      </c>
      <c r="V58">
        <v>5869</v>
      </c>
      <c r="W58">
        <v>5654</v>
      </c>
      <c r="X58">
        <v>31740</v>
      </c>
      <c r="Y58">
        <v>3900</v>
      </c>
      <c r="Z58">
        <v>5818</v>
      </c>
      <c r="AA58">
        <v>8715</v>
      </c>
      <c r="AB58">
        <v>4158</v>
      </c>
      <c r="AC58">
        <v>20916</v>
      </c>
      <c r="AD58">
        <v>3451</v>
      </c>
      <c r="AE58">
        <v>3859</v>
      </c>
    </row>
    <row r="59" spans="1:31" x14ac:dyDescent="0.25">
      <c r="A59" s="2">
        <v>0.57499999999999996</v>
      </c>
      <c r="B59">
        <v>103</v>
      </c>
      <c r="C59">
        <v>396</v>
      </c>
      <c r="D59">
        <v>2146</v>
      </c>
      <c r="E59">
        <v>669</v>
      </c>
      <c r="F59">
        <v>1255</v>
      </c>
      <c r="G59">
        <v>1436</v>
      </c>
      <c r="H59">
        <v>1418</v>
      </c>
      <c r="I59">
        <v>10342</v>
      </c>
      <c r="J59">
        <v>2362</v>
      </c>
      <c r="K59">
        <v>3443</v>
      </c>
      <c r="L59">
        <v>4375</v>
      </c>
      <c r="M59">
        <v>4718</v>
      </c>
      <c r="N59">
        <v>16350</v>
      </c>
      <c r="O59">
        <v>4275</v>
      </c>
      <c r="P59">
        <v>4339</v>
      </c>
      <c r="Q59">
        <v>2234</v>
      </c>
      <c r="R59">
        <v>1960</v>
      </c>
      <c r="S59">
        <v>13853</v>
      </c>
      <c r="T59">
        <v>2111</v>
      </c>
      <c r="U59">
        <v>3677</v>
      </c>
      <c r="V59">
        <v>5941</v>
      </c>
      <c r="W59">
        <v>5673</v>
      </c>
      <c r="X59">
        <v>31762</v>
      </c>
      <c r="Y59">
        <v>3910</v>
      </c>
      <c r="Z59">
        <v>5856</v>
      </c>
      <c r="AA59">
        <v>8992</v>
      </c>
      <c r="AB59">
        <v>4130</v>
      </c>
      <c r="AC59">
        <v>20988</v>
      </c>
      <c r="AD59">
        <v>3539</v>
      </c>
      <c r="AE59">
        <v>3854</v>
      </c>
    </row>
    <row r="60" spans="1:31" x14ac:dyDescent="0.25">
      <c r="A60" s="2">
        <v>0.57777777777777772</v>
      </c>
      <c r="B60">
        <v>107</v>
      </c>
      <c r="C60">
        <v>397</v>
      </c>
      <c r="D60">
        <v>2147</v>
      </c>
      <c r="E60">
        <v>668</v>
      </c>
      <c r="F60">
        <v>1251</v>
      </c>
      <c r="G60">
        <v>1437</v>
      </c>
      <c r="H60">
        <v>1415</v>
      </c>
      <c r="I60">
        <v>10359</v>
      </c>
      <c r="J60">
        <v>2368</v>
      </c>
      <c r="K60">
        <v>3412</v>
      </c>
      <c r="L60">
        <v>4320</v>
      </c>
      <c r="M60">
        <v>4816</v>
      </c>
      <c r="N60">
        <v>16291</v>
      </c>
      <c r="O60">
        <v>4220</v>
      </c>
      <c r="P60">
        <v>4342</v>
      </c>
      <c r="Q60">
        <v>2238</v>
      </c>
      <c r="R60">
        <v>1942</v>
      </c>
      <c r="S60">
        <v>13929</v>
      </c>
      <c r="T60">
        <v>2128</v>
      </c>
      <c r="U60">
        <v>3697</v>
      </c>
      <c r="V60">
        <v>6010</v>
      </c>
      <c r="W60">
        <v>5724</v>
      </c>
      <c r="X60">
        <v>31679</v>
      </c>
      <c r="Y60">
        <v>3944</v>
      </c>
      <c r="Z60">
        <v>5906</v>
      </c>
      <c r="AA60">
        <v>9036</v>
      </c>
      <c r="AB60">
        <v>4248</v>
      </c>
      <c r="AC60">
        <v>21091</v>
      </c>
      <c r="AD60">
        <v>3584</v>
      </c>
      <c r="AE60">
        <v>3874</v>
      </c>
    </row>
    <row r="61" spans="1:31" x14ac:dyDescent="0.25">
      <c r="A61" s="2">
        <v>0.58194444444444449</v>
      </c>
      <c r="B61">
        <v>107</v>
      </c>
      <c r="C61">
        <v>399</v>
      </c>
      <c r="D61">
        <v>2115</v>
      </c>
      <c r="E61">
        <v>642</v>
      </c>
      <c r="F61">
        <v>1232</v>
      </c>
      <c r="G61">
        <v>1362</v>
      </c>
      <c r="H61">
        <v>1396</v>
      </c>
      <c r="I61">
        <v>10199</v>
      </c>
      <c r="J61">
        <v>2090</v>
      </c>
      <c r="K61">
        <v>3232</v>
      </c>
      <c r="L61">
        <v>4114</v>
      </c>
      <c r="M61">
        <v>4559</v>
      </c>
      <c r="N61">
        <v>15775</v>
      </c>
      <c r="O61">
        <v>3968</v>
      </c>
      <c r="P61">
        <v>4179</v>
      </c>
      <c r="Q61">
        <v>2265</v>
      </c>
      <c r="R61">
        <v>1987</v>
      </c>
      <c r="S61">
        <v>14096</v>
      </c>
      <c r="T61">
        <v>2171</v>
      </c>
      <c r="U61">
        <v>3751</v>
      </c>
      <c r="V61">
        <v>6052</v>
      </c>
      <c r="W61">
        <v>5389</v>
      </c>
      <c r="X61">
        <v>31609</v>
      </c>
      <c r="Y61">
        <v>3994</v>
      </c>
      <c r="Z61">
        <v>6170</v>
      </c>
      <c r="AA61">
        <v>9038</v>
      </c>
      <c r="AB61">
        <v>4598</v>
      </c>
      <c r="AC61">
        <v>21385</v>
      </c>
      <c r="AD61">
        <v>3807</v>
      </c>
      <c r="AE61">
        <v>4049</v>
      </c>
    </row>
    <row r="62" spans="1:31" x14ac:dyDescent="0.25">
      <c r="A62" s="2">
        <v>0.58402777777777781</v>
      </c>
      <c r="B62">
        <v>107</v>
      </c>
      <c r="C62">
        <v>413</v>
      </c>
      <c r="D62">
        <v>2090</v>
      </c>
      <c r="E62">
        <v>641</v>
      </c>
      <c r="F62">
        <v>1192</v>
      </c>
      <c r="G62">
        <v>1355</v>
      </c>
      <c r="H62">
        <v>1401</v>
      </c>
      <c r="I62">
        <v>10011</v>
      </c>
      <c r="J62">
        <v>2079</v>
      </c>
      <c r="K62">
        <v>3103</v>
      </c>
      <c r="L62">
        <v>3995</v>
      </c>
      <c r="M62">
        <v>4494</v>
      </c>
      <c r="N62">
        <v>15617</v>
      </c>
      <c r="O62">
        <v>3856</v>
      </c>
      <c r="P62">
        <v>4216</v>
      </c>
      <c r="Q62">
        <v>2299</v>
      </c>
      <c r="R62">
        <v>2190</v>
      </c>
      <c r="S62">
        <v>14118</v>
      </c>
      <c r="T62">
        <v>2163</v>
      </c>
      <c r="U62">
        <v>3926</v>
      </c>
      <c r="V62">
        <v>6093</v>
      </c>
      <c r="W62">
        <v>5298</v>
      </c>
      <c r="X62">
        <v>31697</v>
      </c>
      <c r="Y62">
        <v>3941</v>
      </c>
      <c r="Z62">
        <v>6152</v>
      </c>
      <c r="AA62">
        <v>8876</v>
      </c>
      <c r="AB62">
        <v>4757</v>
      </c>
      <c r="AC62">
        <v>21937</v>
      </c>
      <c r="AD62">
        <v>3866</v>
      </c>
      <c r="AE62">
        <v>4180</v>
      </c>
    </row>
    <row r="63" spans="1:31" x14ac:dyDescent="0.25">
      <c r="A63" s="2">
        <v>0.58611111111111114</v>
      </c>
      <c r="B63">
        <v>107</v>
      </c>
      <c r="C63">
        <v>412</v>
      </c>
      <c r="D63">
        <v>2088</v>
      </c>
      <c r="E63">
        <v>640</v>
      </c>
      <c r="F63">
        <v>1183</v>
      </c>
      <c r="G63">
        <v>1323</v>
      </c>
      <c r="H63">
        <v>1377</v>
      </c>
      <c r="I63">
        <v>9843</v>
      </c>
      <c r="J63">
        <v>2047</v>
      </c>
      <c r="K63">
        <v>2906</v>
      </c>
      <c r="L63">
        <v>3681</v>
      </c>
      <c r="M63">
        <v>4049</v>
      </c>
      <c r="N63">
        <v>15068</v>
      </c>
      <c r="O63">
        <v>3824</v>
      </c>
      <c r="P63">
        <v>4081</v>
      </c>
      <c r="Q63">
        <v>2505</v>
      </c>
      <c r="R63">
        <v>2061</v>
      </c>
      <c r="S63">
        <v>14159</v>
      </c>
      <c r="T63">
        <v>2109</v>
      </c>
      <c r="U63">
        <v>3858</v>
      </c>
      <c r="V63">
        <v>5801</v>
      </c>
      <c r="W63">
        <v>5203</v>
      </c>
      <c r="X63">
        <v>31425</v>
      </c>
      <c r="Y63">
        <v>3799</v>
      </c>
      <c r="Z63">
        <v>5822</v>
      </c>
      <c r="AA63">
        <v>8196</v>
      </c>
      <c r="AB63">
        <v>4849</v>
      </c>
      <c r="AC63">
        <v>22515</v>
      </c>
      <c r="AD63">
        <v>4143</v>
      </c>
      <c r="AE63">
        <v>4465</v>
      </c>
    </row>
    <row r="64" spans="1:31" x14ac:dyDescent="0.25">
      <c r="A64" s="2">
        <v>0.58888888888888891</v>
      </c>
      <c r="B64">
        <v>105</v>
      </c>
      <c r="C64">
        <v>412</v>
      </c>
      <c r="D64">
        <v>2081</v>
      </c>
      <c r="E64">
        <v>636</v>
      </c>
      <c r="F64">
        <v>1158</v>
      </c>
      <c r="G64">
        <v>1310</v>
      </c>
      <c r="H64">
        <v>1369</v>
      </c>
      <c r="I64">
        <v>9853</v>
      </c>
      <c r="J64">
        <v>2037</v>
      </c>
      <c r="K64">
        <v>2825</v>
      </c>
      <c r="L64">
        <v>3566</v>
      </c>
      <c r="M64">
        <v>3911</v>
      </c>
      <c r="N64">
        <v>14716</v>
      </c>
      <c r="O64">
        <v>4151</v>
      </c>
      <c r="P64">
        <v>4138</v>
      </c>
      <c r="Q64">
        <v>2564</v>
      </c>
      <c r="R64">
        <v>2056</v>
      </c>
      <c r="S64">
        <v>13899</v>
      </c>
      <c r="T64">
        <v>2132</v>
      </c>
      <c r="U64">
        <v>3857</v>
      </c>
      <c r="V64">
        <v>5737</v>
      </c>
      <c r="W64">
        <v>4814</v>
      </c>
      <c r="X64">
        <v>31294</v>
      </c>
      <c r="Y64">
        <v>3704</v>
      </c>
      <c r="Z64">
        <v>5754</v>
      </c>
      <c r="AA64">
        <v>7195</v>
      </c>
      <c r="AB64">
        <v>4748</v>
      </c>
      <c r="AC64">
        <v>22469</v>
      </c>
      <c r="AD64">
        <v>4380</v>
      </c>
      <c r="AE64">
        <v>4617</v>
      </c>
    </row>
    <row r="65" spans="1:31" x14ac:dyDescent="0.25">
      <c r="A65" s="2">
        <v>0.59097222222222223</v>
      </c>
      <c r="B65">
        <v>105</v>
      </c>
      <c r="C65">
        <v>412</v>
      </c>
      <c r="D65">
        <v>2078</v>
      </c>
      <c r="E65">
        <v>648</v>
      </c>
      <c r="F65">
        <v>1154</v>
      </c>
      <c r="G65">
        <v>1319</v>
      </c>
      <c r="H65">
        <v>1359</v>
      </c>
      <c r="I65">
        <v>9887</v>
      </c>
      <c r="J65">
        <v>2033</v>
      </c>
      <c r="K65">
        <v>2822</v>
      </c>
      <c r="L65">
        <v>3494</v>
      </c>
      <c r="M65">
        <v>3794</v>
      </c>
      <c r="N65">
        <v>14781</v>
      </c>
      <c r="O65">
        <v>4238</v>
      </c>
      <c r="P65">
        <v>4226</v>
      </c>
      <c r="Q65">
        <v>2587</v>
      </c>
      <c r="R65">
        <v>2075</v>
      </c>
      <c r="S65">
        <v>14160</v>
      </c>
      <c r="T65">
        <v>2140</v>
      </c>
      <c r="U65">
        <v>3859</v>
      </c>
      <c r="V65">
        <v>5748</v>
      </c>
      <c r="W65">
        <v>4833</v>
      </c>
      <c r="X65">
        <v>31276</v>
      </c>
      <c r="Y65">
        <v>3682</v>
      </c>
      <c r="Z65">
        <v>5685</v>
      </c>
      <c r="AA65">
        <v>7046</v>
      </c>
      <c r="AB65">
        <v>4604</v>
      </c>
      <c r="AC65">
        <v>22371</v>
      </c>
      <c r="AD65">
        <v>4398</v>
      </c>
      <c r="AE65">
        <v>4681</v>
      </c>
    </row>
    <row r="66" spans="1:31" x14ac:dyDescent="0.25">
      <c r="A66" s="2">
        <v>0.59305555555555556</v>
      </c>
      <c r="B66">
        <v>105</v>
      </c>
      <c r="C66">
        <v>412</v>
      </c>
      <c r="D66">
        <v>2090</v>
      </c>
      <c r="E66">
        <v>661</v>
      </c>
      <c r="F66">
        <v>1170</v>
      </c>
      <c r="G66">
        <v>1322</v>
      </c>
      <c r="H66">
        <v>1359</v>
      </c>
      <c r="I66">
        <v>9884</v>
      </c>
      <c r="J66">
        <v>2042</v>
      </c>
      <c r="K66">
        <v>2815</v>
      </c>
      <c r="L66">
        <v>3522</v>
      </c>
      <c r="M66">
        <v>3741</v>
      </c>
      <c r="N66">
        <v>14807</v>
      </c>
      <c r="O66">
        <v>4232</v>
      </c>
      <c r="P66">
        <v>4247</v>
      </c>
      <c r="Q66">
        <v>2609</v>
      </c>
      <c r="R66">
        <v>2083</v>
      </c>
      <c r="S66">
        <v>14227</v>
      </c>
      <c r="T66">
        <v>2125</v>
      </c>
      <c r="U66">
        <v>3892</v>
      </c>
      <c r="V66">
        <v>5737</v>
      </c>
      <c r="W66">
        <v>4819</v>
      </c>
      <c r="X66">
        <v>31363</v>
      </c>
      <c r="Y66">
        <v>3666</v>
      </c>
      <c r="Z66">
        <v>5696</v>
      </c>
      <c r="AA66">
        <v>7020</v>
      </c>
      <c r="AB66">
        <v>4665</v>
      </c>
      <c r="AC66">
        <v>22346</v>
      </c>
      <c r="AD66">
        <v>4433</v>
      </c>
      <c r="AE66">
        <v>4748</v>
      </c>
    </row>
    <row r="67" spans="1:31" x14ac:dyDescent="0.25">
      <c r="A67" s="2">
        <v>0.59513888888888888</v>
      </c>
      <c r="B67">
        <v>105</v>
      </c>
      <c r="C67">
        <v>412</v>
      </c>
      <c r="D67">
        <v>2085</v>
      </c>
      <c r="E67">
        <v>662</v>
      </c>
      <c r="F67">
        <v>1170</v>
      </c>
      <c r="G67">
        <v>1325</v>
      </c>
      <c r="H67">
        <v>1357</v>
      </c>
      <c r="I67">
        <v>9887</v>
      </c>
      <c r="J67">
        <v>2003</v>
      </c>
      <c r="K67">
        <v>2805</v>
      </c>
      <c r="L67">
        <v>3496</v>
      </c>
      <c r="M67">
        <v>3584</v>
      </c>
      <c r="N67">
        <v>14934</v>
      </c>
      <c r="O67">
        <v>4295</v>
      </c>
      <c r="P67">
        <v>4235</v>
      </c>
      <c r="Q67">
        <v>2627</v>
      </c>
      <c r="R67">
        <v>2102</v>
      </c>
      <c r="S67">
        <v>14336</v>
      </c>
      <c r="T67">
        <v>2116</v>
      </c>
      <c r="U67">
        <v>3936</v>
      </c>
      <c r="V67">
        <v>5822</v>
      </c>
      <c r="W67">
        <v>4817</v>
      </c>
      <c r="X67">
        <v>31449</v>
      </c>
      <c r="Y67">
        <v>3618</v>
      </c>
      <c r="Z67">
        <v>5731</v>
      </c>
      <c r="AA67">
        <v>6975</v>
      </c>
      <c r="AB67">
        <v>4619</v>
      </c>
      <c r="AC67">
        <v>22525</v>
      </c>
      <c r="AD67">
        <v>4480</v>
      </c>
      <c r="AE67">
        <v>4789</v>
      </c>
    </row>
    <row r="68" spans="1:31" x14ac:dyDescent="0.25">
      <c r="A68" s="2">
        <v>0.59722222222222221</v>
      </c>
      <c r="B68">
        <v>105</v>
      </c>
      <c r="C68">
        <v>412</v>
      </c>
      <c r="D68">
        <v>2060</v>
      </c>
      <c r="E68">
        <v>662</v>
      </c>
      <c r="F68">
        <v>1171</v>
      </c>
      <c r="G68">
        <v>1326</v>
      </c>
      <c r="H68">
        <v>1352</v>
      </c>
      <c r="I68">
        <v>9900</v>
      </c>
      <c r="J68">
        <v>2010</v>
      </c>
      <c r="K68">
        <v>2810</v>
      </c>
      <c r="L68">
        <v>3475</v>
      </c>
      <c r="M68">
        <v>3581</v>
      </c>
      <c r="N68">
        <v>14946</v>
      </c>
      <c r="O68">
        <v>4285</v>
      </c>
      <c r="P68">
        <v>4276</v>
      </c>
      <c r="Q68">
        <v>2639</v>
      </c>
      <c r="R68">
        <v>2109</v>
      </c>
      <c r="S68">
        <v>14327</v>
      </c>
      <c r="T68">
        <v>2130</v>
      </c>
      <c r="U68">
        <v>3993</v>
      </c>
      <c r="V68">
        <v>6029</v>
      </c>
      <c r="W68">
        <v>4813</v>
      </c>
      <c r="X68">
        <v>31524</v>
      </c>
      <c r="Y68">
        <v>3617</v>
      </c>
      <c r="Z68">
        <v>5702</v>
      </c>
      <c r="AA68">
        <v>6882</v>
      </c>
      <c r="AB68">
        <v>4682</v>
      </c>
      <c r="AC68">
        <v>22473</v>
      </c>
      <c r="AD68">
        <v>4488</v>
      </c>
      <c r="AE68">
        <v>4830</v>
      </c>
    </row>
    <row r="69" spans="1:31" x14ac:dyDescent="0.25">
      <c r="A69" s="2">
        <v>0.6</v>
      </c>
      <c r="B69">
        <v>103</v>
      </c>
      <c r="C69">
        <v>412</v>
      </c>
      <c r="D69">
        <v>2059</v>
      </c>
      <c r="E69">
        <v>690</v>
      </c>
      <c r="F69">
        <v>1181</v>
      </c>
      <c r="G69">
        <v>1338</v>
      </c>
      <c r="H69">
        <v>1351</v>
      </c>
      <c r="I69">
        <v>9934</v>
      </c>
      <c r="J69">
        <v>1981</v>
      </c>
      <c r="K69">
        <v>2807</v>
      </c>
      <c r="L69">
        <v>3543</v>
      </c>
      <c r="M69">
        <v>3586</v>
      </c>
      <c r="N69">
        <v>15039</v>
      </c>
      <c r="O69">
        <v>4337</v>
      </c>
      <c r="P69">
        <v>4231</v>
      </c>
      <c r="Q69">
        <v>2651</v>
      </c>
      <c r="R69">
        <v>2093</v>
      </c>
      <c r="S69">
        <v>14336</v>
      </c>
      <c r="T69">
        <v>2133</v>
      </c>
      <c r="U69">
        <v>3939</v>
      </c>
      <c r="V69">
        <v>5999</v>
      </c>
      <c r="W69">
        <v>4811</v>
      </c>
      <c r="X69">
        <v>31583</v>
      </c>
      <c r="Y69">
        <v>3646</v>
      </c>
      <c r="Z69">
        <v>5663</v>
      </c>
      <c r="AA69">
        <v>6771</v>
      </c>
      <c r="AB69">
        <v>4736</v>
      </c>
      <c r="AC69">
        <v>22536</v>
      </c>
      <c r="AD69">
        <v>4458</v>
      </c>
      <c r="AE69">
        <v>4870</v>
      </c>
    </row>
    <row r="70" spans="1:31" x14ac:dyDescent="0.25">
      <c r="A70" s="2">
        <v>0.6020833333333333</v>
      </c>
      <c r="B70">
        <v>103</v>
      </c>
      <c r="C70">
        <v>412</v>
      </c>
      <c r="D70">
        <v>2056</v>
      </c>
      <c r="E70">
        <v>649</v>
      </c>
      <c r="F70">
        <v>1174</v>
      </c>
      <c r="G70">
        <v>1333</v>
      </c>
      <c r="H70">
        <v>1351</v>
      </c>
      <c r="I70">
        <v>9955</v>
      </c>
      <c r="J70">
        <v>1980</v>
      </c>
      <c r="K70">
        <v>2787</v>
      </c>
      <c r="L70">
        <v>3514</v>
      </c>
      <c r="M70">
        <v>3559</v>
      </c>
      <c r="N70">
        <v>14947</v>
      </c>
      <c r="O70">
        <v>4237</v>
      </c>
      <c r="P70">
        <v>4227</v>
      </c>
      <c r="Q70">
        <v>2652</v>
      </c>
      <c r="R70">
        <v>2124</v>
      </c>
      <c r="S70">
        <v>14424</v>
      </c>
      <c r="T70">
        <v>2094</v>
      </c>
      <c r="U70">
        <v>3925</v>
      </c>
      <c r="V70">
        <v>6022</v>
      </c>
      <c r="W70">
        <v>4811</v>
      </c>
      <c r="X70">
        <v>31602</v>
      </c>
      <c r="Y70">
        <v>3624</v>
      </c>
      <c r="Z70">
        <v>5646</v>
      </c>
      <c r="AA70">
        <v>6691</v>
      </c>
      <c r="AB70">
        <v>4700</v>
      </c>
      <c r="AC70">
        <v>22614</v>
      </c>
      <c r="AD70">
        <v>4558</v>
      </c>
      <c r="AE70">
        <v>4890</v>
      </c>
    </row>
    <row r="71" spans="1:31" x14ac:dyDescent="0.25">
      <c r="A71" s="2">
        <v>0.60416666666666663</v>
      </c>
      <c r="B71">
        <v>105</v>
      </c>
      <c r="C71">
        <v>412</v>
      </c>
      <c r="D71">
        <v>2051</v>
      </c>
      <c r="E71">
        <v>634</v>
      </c>
      <c r="F71">
        <v>1169</v>
      </c>
      <c r="G71">
        <v>1322</v>
      </c>
      <c r="H71">
        <v>1340</v>
      </c>
      <c r="I71">
        <v>9913</v>
      </c>
      <c r="J71">
        <v>1999</v>
      </c>
      <c r="K71">
        <v>2735</v>
      </c>
      <c r="L71">
        <v>3464</v>
      </c>
      <c r="M71">
        <v>3479</v>
      </c>
      <c r="N71">
        <v>14923</v>
      </c>
      <c r="O71">
        <v>4286</v>
      </c>
      <c r="P71">
        <v>4209</v>
      </c>
      <c r="Q71">
        <v>2667</v>
      </c>
      <c r="R71">
        <v>2113</v>
      </c>
      <c r="S71">
        <v>14458</v>
      </c>
      <c r="T71">
        <v>2102</v>
      </c>
      <c r="U71">
        <v>3932</v>
      </c>
      <c r="V71">
        <v>5945</v>
      </c>
      <c r="W71">
        <v>4769</v>
      </c>
      <c r="X71">
        <v>31522</v>
      </c>
      <c r="Y71">
        <v>3605</v>
      </c>
      <c r="Z71">
        <v>5583</v>
      </c>
      <c r="AA71">
        <v>6679</v>
      </c>
      <c r="AB71">
        <v>4701</v>
      </c>
      <c r="AC71">
        <v>22705</v>
      </c>
      <c r="AD71">
        <v>4615</v>
      </c>
      <c r="AE71">
        <v>4944</v>
      </c>
    </row>
    <row r="72" spans="1:31" x14ac:dyDescent="0.25">
      <c r="A72" s="2">
        <v>0.60624999999999996</v>
      </c>
      <c r="B72">
        <v>105</v>
      </c>
      <c r="C72">
        <v>412</v>
      </c>
      <c r="D72">
        <v>2046</v>
      </c>
      <c r="E72">
        <v>616</v>
      </c>
      <c r="F72">
        <v>1169</v>
      </c>
      <c r="G72">
        <v>1319</v>
      </c>
      <c r="H72">
        <v>1336</v>
      </c>
      <c r="I72">
        <v>9907</v>
      </c>
      <c r="J72">
        <v>1985</v>
      </c>
      <c r="K72">
        <v>2723</v>
      </c>
      <c r="L72">
        <v>3458</v>
      </c>
      <c r="M72">
        <v>3448</v>
      </c>
      <c r="N72">
        <v>14831</v>
      </c>
      <c r="O72">
        <v>4381</v>
      </c>
      <c r="P72">
        <v>4159</v>
      </c>
      <c r="Q72">
        <v>2695</v>
      </c>
      <c r="R72">
        <v>2110</v>
      </c>
      <c r="S72">
        <v>14409</v>
      </c>
      <c r="T72">
        <v>2070</v>
      </c>
      <c r="U72">
        <v>3957</v>
      </c>
      <c r="V72">
        <v>5941</v>
      </c>
      <c r="W72">
        <v>4774</v>
      </c>
      <c r="X72">
        <v>31409</v>
      </c>
      <c r="Y72">
        <v>3554</v>
      </c>
      <c r="Z72">
        <v>5621</v>
      </c>
      <c r="AA72">
        <v>6598</v>
      </c>
      <c r="AB72">
        <v>4615</v>
      </c>
      <c r="AC72">
        <v>23164</v>
      </c>
      <c r="AD72">
        <v>4716</v>
      </c>
      <c r="AE72">
        <v>4971</v>
      </c>
    </row>
    <row r="73" spans="1:31" x14ac:dyDescent="0.25">
      <c r="A73" s="2">
        <v>0.60833333333333328</v>
      </c>
      <c r="B73">
        <v>102</v>
      </c>
      <c r="C73">
        <v>395</v>
      </c>
      <c r="D73">
        <v>2044</v>
      </c>
      <c r="E73">
        <v>616</v>
      </c>
      <c r="F73">
        <v>1124</v>
      </c>
      <c r="G73">
        <v>1305</v>
      </c>
      <c r="H73">
        <v>1336</v>
      </c>
      <c r="I73">
        <v>9929</v>
      </c>
      <c r="J73">
        <v>1966</v>
      </c>
      <c r="K73">
        <v>2711</v>
      </c>
      <c r="L73">
        <v>3431</v>
      </c>
      <c r="M73">
        <v>3423</v>
      </c>
      <c r="N73">
        <v>14713</v>
      </c>
      <c r="O73">
        <v>4389</v>
      </c>
      <c r="P73">
        <v>4180</v>
      </c>
      <c r="Q73">
        <v>2736</v>
      </c>
      <c r="R73">
        <v>2161</v>
      </c>
      <c r="S73">
        <v>14471</v>
      </c>
      <c r="T73">
        <v>2024</v>
      </c>
      <c r="U73">
        <v>3935</v>
      </c>
      <c r="V73">
        <v>5887</v>
      </c>
      <c r="W73">
        <v>4788</v>
      </c>
      <c r="X73">
        <v>31129</v>
      </c>
      <c r="Y73">
        <v>3532</v>
      </c>
      <c r="Z73">
        <v>5579</v>
      </c>
      <c r="AA73">
        <v>6484</v>
      </c>
      <c r="AB73">
        <v>4569</v>
      </c>
      <c r="AC73">
        <v>23236</v>
      </c>
      <c r="AD73">
        <v>4798</v>
      </c>
      <c r="AE73">
        <v>4898</v>
      </c>
    </row>
    <row r="74" spans="1:31" x14ac:dyDescent="0.25">
      <c r="A74" s="2">
        <v>0.61111111111111116</v>
      </c>
      <c r="B74">
        <v>102</v>
      </c>
      <c r="C74">
        <v>395</v>
      </c>
      <c r="D74">
        <v>2033</v>
      </c>
      <c r="E74">
        <v>613</v>
      </c>
      <c r="F74">
        <v>1114</v>
      </c>
      <c r="G74">
        <v>1293</v>
      </c>
      <c r="H74">
        <v>1326</v>
      </c>
      <c r="I74">
        <v>9824</v>
      </c>
      <c r="J74">
        <v>1956</v>
      </c>
      <c r="K74">
        <v>2669</v>
      </c>
      <c r="L74">
        <v>3381</v>
      </c>
      <c r="M74">
        <v>3437</v>
      </c>
      <c r="N74">
        <v>14345</v>
      </c>
      <c r="O74">
        <v>4512</v>
      </c>
      <c r="P74">
        <v>4207</v>
      </c>
      <c r="Q74">
        <v>2831</v>
      </c>
      <c r="R74">
        <v>2209</v>
      </c>
      <c r="S74">
        <v>14656</v>
      </c>
      <c r="T74">
        <v>2033</v>
      </c>
      <c r="U74">
        <v>4204</v>
      </c>
      <c r="V74">
        <v>5735</v>
      </c>
      <c r="W74">
        <v>4725</v>
      </c>
      <c r="X74">
        <v>31120</v>
      </c>
      <c r="Y74">
        <v>3493</v>
      </c>
      <c r="Z74">
        <v>5501</v>
      </c>
      <c r="AA74">
        <v>6364</v>
      </c>
      <c r="AB74">
        <v>4663</v>
      </c>
      <c r="AC74">
        <v>23092</v>
      </c>
      <c r="AD74">
        <v>4859</v>
      </c>
      <c r="AE74">
        <v>4937</v>
      </c>
    </row>
    <row r="75" spans="1:31" x14ac:dyDescent="0.25">
      <c r="A75" s="2">
        <v>0.61319444444444449</v>
      </c>
      <c r="B75">
        <v>102</v>
      </c>
      <c r="C75">
        <v>401</v>
      </c>
      <c r="D75">
        <v>2049</v>
      </c>
      <c r="E75">
        <v>613</v>
      </c>
      <c r="F75">
        <v>1074</v>
      </c>
      <c r="G75">
        <v>1292</v>
      </c>
      <c r="H75">
        <v>1320</v>
      </c>
      <c r="I75">
        <v>9848</v>
      </c>
      <c r="J75">
        <v>1913</v>
      </c>
      <c r="K75">
        <v>2649</v>
      </c>
      <c r="L75">
        <v>3351</v>
      </c>
      <c r="M75">
        <v>3415</v>
      </c>
      <c r="N75">
        <v>14299</v>
      </c>
      <c r="O75">
        <v>4647</v>
      </c>
      <c r="P75">
        <v>4216</v>
      </c>
      <c r="Q75">
        <v>2829</v>
      </c>
      <c r="R75">
        <v>2225</v>
      </c>
      <c r="S75">
        <v>14797</v>
      </c>
      <c r="T75">
        <v>2041</v>
      </c>
      <c r="U75">
        <v>4204</v>
      </c>
      <c r="V75">
        <v>5727</v>
      </c>
      <c r="W75">
        <v>4703</v>
      </c>
      <c r="X75">
        <v>31394</v>
      </c>
      <c r="Y75">
        <v>3414</v>
      </c>
      <c r="Z75">
        <v>5497</v>
      </c>
      <c r="AA75">
        <v>6326</v>
      </c>
      <c r="AB75">
        <v>4654</v>
      </c>
      <c r="AC75">
        <v>23241</v>
      </c>
      <c r="AD75">
        <v>4980</v>
      </c>
      <c r="AE75">
        <v>4937</v>
      </c>
    </row>
    <row r="76" spans="1:31" x14ac:dyDescent="0.25">
      <c r="A76" s="2">
        <v>0.61527777777777781</v>
      </c>
      <c r="B76">
        <v>102</v>
      </c>
      <c r="C76">
        <v>401</v>
      </c>
      <c r="D76">
        <v>2044</v>
      </c>
      <c r="E76">
        <v>613</v>
      </c>
      <c r="F76">
        <v>1070</v>
      </c>
      <c r="G76">
        <v>1293</v>
      </c>
      <c r="H76">
        <v>1318</v>
      </c>
      <c r="I76">
        <v>9827</v>
      </c>
      <c r="J76">
        <v>1873</v>
      </c>
      <c r="K76">
        <v>2644</v>
      </c>
      <c r="L76">
        <v>3333</v>
      </c>
      <c r="M76">
        <v>3402</v>
      </c>
      <c r="N76">
        <v>14308</v>
      </c>
      <c r="O76">
        <v>4612</v>
      </c>
      <c r="P76">
        <v>4245</v>
      </c>
      <c r="Q76">
        <v>2846</v>
      </c>
      <c r="R76">
        <v>2236</v>
      </c>
      <c r="S76">
        <v>14872</v>
      </c>
      <c r="T76">
        <v>2048</v>
      </c>
      <c r="U76">
        <v>4204</v>
      </c>
      <c r="V76">
        <v>5704</v>
      </c>
      <c r="W76">
        <v>4737</v>
      </c>
      <c r="X76">
        <v>31424</v>
      </c>
      <c r="Y76">
        <v>3390</v>
      </c>
      <c r="Z76">
        <v>5497</v>
      </c>
      <c r="AA76">
        <v>6270</v>
      </c>
      <c r="AB76">
        <v>4663</v>
      </c>
      <c r="AC76">
        <v>23261</v>
      </c>
      <c r="AD76">
        <v>4998</v>
      </c>
      <c r="AE76">
        <v>4932</v>
      </c>
    </row>
    <row r="77" spans="1:31" x14ac:dyDescent="0.25">
      <c r="A77" s="2">
        <v>0.61736111111111114</v>
      </c>
      <c r="B77">
        <v>102</v>
      </c>
      <c r="C77">
        <v>401</v>
      </c>
      <c r="D77">
        <v>2042</v>
      </c>
      <c r="E77">
        <v>616</v>
      </c>
      <c r="F77">
        <v>1070</v>
      </c>
      <c r="G77">
        <v>1284</v>
      </c>
      <c r="H77">
        <v>1314</v>
      </c>
      <c r="I77">
        <v>9650</v>
      </c>
      <c r="J77">
        <v>1809</v>
      </c>
      <c r="K77">
        <v>2633</v>
      </c>
      <c r="L77">
        <v>3323</v>
      </c>
      <c r="M77">
        <v>3394</v>
      </c>
      <c r="N77">
        <v>14218</v>
      </c>
      <c r="O77">
        <v>4639</v>
      </c>
      <c r="P77">
        <v>4227</v>
      </c>
      <c r="Q77">
        <v>2918</v>
      </c>
      <c r="R77">
        <v>2261</v>
      </c>
      <c r="S77">
        <v>15004</v>
      </c>
      <c r="T77">
        <v>2080</v>
      </c>
      <c r="U77">
        <v>4207</v>
      </c>
      <c r="V77">
        <v>5754</v>
      </c>
      <c r="W77">
        <v>4839</v>
      </c>
      <c r="X77">
        <v>31620</v>
      </c>
      <c r="Y77">
        <v>3380</v>
      </c>
      <c r="Z77">
        <v>5528</v>
      </c>
      <c r="AA77">
        <v>6268</v>
      </c>
      <c r="AB77">
        <v>4672</v>
      </c>
      <c r="AC77">
        <v>23249</v>
      </c>
      <c r="AD77">
        <v>5145</v>
      </c>
      <c r="AE77">
        <v>5010</v>
      </c>
    </row>
    <row r="78" spans="1:31" x14ac:dyDescent="0.25">
      <c r="A78" s="2">
        <v>0.62013888888888891</v>
      </c>
      <c r="B78">
        <v>102</v>
      </c>
      <c r="C78">
        <v>400</v>
      </c>
      <c r="D78">
        <v>2044</v>
      </c>
      <c r="E78">
        <v>614</v>
      </c>
      <c r="F78">
        <v>1069</v>
      </c>
      <c r="G78">
        <v>1279</v>
      </c>
      <c r="H78">
        <v>1311</v>
      </c>
      <c r="I78">
        <v>9574</v>
      </c>
      <c r="J78">
        <v>1796</v>
      </c>
      <c r="K78">
        <v>2596</v>
      </c>
      <c r="L78">
        <v>3289</v>
      </c>
      <c r="M78">
        <v>3326</v>
      </c>
      <c r="N78">
        <v>14244</v>
      </c>
      <c r="O78">
        <v>4633</v>
      </c>
      <c r="P78">
        <v>4209</v>
      </c>
      <c r="Q78">
        <v>3062</v>
      </c>
      <c r="R78">
        <v>2324</v>
      </c>
      <c r="S78">
        <v>15238</v>
      </c>
      <c r="T78">
        <v>2114</v>
      </c>
      <c r="U78">
        <v>4210</v>
      </c>
      <c r="V78">
        <v>5667</v>
      </c>
      <c r="W78">
        <v>4831</v>
      </c>
      <c r="X78">
        <v>31700</v>
      </c>
      <c r="Y78">
        <v>3476</v>
      </c>
      <c r="Z78">
        <v>5475</v>
      </c>
      <c r="AA78">
        <v>6307</v>
      </c>
      <c r="AB78">
        <v>4691</v>
      </c>
      <c r="AC78">
        <v>23249</v>
      </c>
      <c r="AD78">
        <v>5072</v>
      </c>
      <c r="AE78">
        <v>5048</v>
      </c>
    </row>
    <row r="79" spans="1:31" x14ac:dyDescent="0.25">
      <c r="A79" s="2">
        <v>0.62222222222222223</v>
      </c>
      <c r="B79">
        <v>102</v>
      </c>
      <c r="C79">
        <v>400</v>
      </c>
      <c r="D79">
        <v>2037</v>
      </c>
      <c r="E79">
        <v>615</v>
      </c>
      <c r="F79">
        <v>1065</v>
      </c>
      <c r="G79">
        <v>1269</v>
      </c>
      <c r="H79">
        <v>1307</v>
      </c>
      <c r="I79">
        <v>9551</v>
      </c>
      <c r="J79">
        <v>1775</v>
      </c>
      <c r="K79">
        <v>2599</v>
      </c>
      <c r="L79">
        <v>3283</v>
      </c>
      <c r="M79">
        <v>3286</v>
      </c>
      <c r="N79">
        <v>14221</v>
      </c>
      <c r="O79">
        <v>4608</v>
      </c>
      <c r="P79">
        <v>4289</v>
      </c>
      <c r="Q79">
        <v>3058</v>
      </c>
      <c r="R79">
        <v>2333</v>
      </c>
      <c r="S79">
        <v>15559</v>
      </c>
      <c r="T79">
        <v>2121</v>
      </c>
      <c r="U79">
        <v>4244</v>
      </c>
      <c r="V79">
        <v>5617</v>
      </c>
      <c r="W79">
        <v>4821</v>
      </c>
      <c r="X79">
        <v>31693</v>
      </c>
      <c r="Y79">
        <v>3497</v>
      </c>
      <c r="Z79">
        <v>5434</v>
      </c>
      <c r="AA79">
        <v>6294</v>
      </c>
      <c r="AB79">
        <v>4798</v>
      </c>
      <c r="AC79">
        <v>23266</v>
      </c>
      <c r="AD79">
        <v>5036</v>
      </c>
      <c r="AE79">
        <v>5060</v>
      </c>
    </row>
    <row r="80" spans="1:31" x14ac:dyDescent="0.25">
      <c r="A80" s="2">
        <v>0.62430555555555556</v>
      </c>
      <c r="B80">
        <v>105</v>
      </c>
      <c r="C80">
        <v>400</v>
      </c>
      <c r="D80">
        <v>2030</v>
      </c>
      <c r="E80">
        <v>616</v>
      </c>
      <c r="F80">
        <v>1063</v>
      </c>
      <c r="G80">
        <v>1267</v>
      </c>
      <c r="H80">
        <v>1305</v>
      </c>
      <c r="I80">
        <v>9508</v>
      </c>
      <c r="J80">
        <v>1766</v>
      </c>
      <c r="K80">
        <v>2611</v>
      </c>
      <c r="L80">
        <v>3247</v>
      </c>
      <c r="M80">
        <v>3278</v>
      </c>
      <c r="N80">
        <v>14195</v>
      </c>
      <c r="O80">
        <v>4633</v>
      </c>
      <c r="P80">
        <v>4285</v>
      </c>
      <c r="Q80">
        <v>3051</v>
      </c>
      <c r="R80">
        <v>2330</v>
      </c>
      <c r="S80">
        <v>15535</v>
      </c>
      <c r="T80">
        <v>2141</v>
      </c>
      <c r="U80">
        <v>4229</v>
      </c>
      <c r="V80">
        <v>5578</v>
      </c>
      <c r="W80">
        <v>4825</v>
      </c>
      <c r="X80">
        <v>31513</v>
      </c>
      <c r="Y80">
        <v>3501</v>
      </c>
      <c r="Z80">
        <v>5456</v>
      </c>
      <c r="AA80">
        <v>6303</v>
      </c>
      <c r="AB80">
        <v>4773</v>
      </c>
      <c r="AC80">
        <v>23218</v>
      </c>
      <c r="AD80">
        <v>5003</v>
      </c>
      <c r="AE80">
        <v>5099</v>
      </c>
    </row>
    <row r="81" spans="1:31" x14ac:dyDescent="0.25">
      <c r="A81" s="2">
        <v>0.62638888888888888</v>
      </c>
      <c r="B81">
        <v>105</v>
      </c>
      <c r="C81">
        <v>400</v>
      </c>
      <c r="D81">
        <v>2023</v>
      </c>
      <c r="E81">
        <v>616</v>
      </c>
      <c r="F81">
        <v>1062</v>
      </c>
      <c r="G81">
        <v>1260</v>
      </c>
      <c r="H81">
        <v>1304</v>
      </c>
      <c r="I81">
        <v>9504</v>
      </c>
      <c r="J81">
        <v>1734</v>
      </c>
      <c r="K81">
        <v>2575</v>
      </c>
      <c r="L81">
        <v>3216</v>
      </c>
      <c r="M81">
        <v>3267</v>
      </c>
      <c r="N81">
        <v>14195</v>
      </c>
      <c r="O81">
        <v>4685</v>
      </c>
      <c r="P81">
        <v>4273</v>
      </c>
      <c r="Q81">
        <v>3065</v>
      </c>
      <c r="R81">
        <v>2330</v>
      </c>
      <c r="S81">
        <v>15471</v>
      </c>
      <c r="T81">
        <v>2151</v>
      </c>
      <c r="U81">
        <v>4221</v>
      </c>
      <c r="V81">
        <v>5605</v>
      </c>
      <c r="W81">
        <v>4739</v>
      </c>
      <c r="X81">
        <v>31357</v>
      </c>
      <c r="Y81">
        <v>3444</v>
      </c>
      <c r="Z81">
        <v>5419</v>
      </c>
      <c r="AA81">
        <v>6211</v>
      </c>
      <c r="AB81">
        <v>4431</v>
      </c>
      <c r="AC81">
        <v>23152</v>
      </c>
      <c r="AD81">
        <v>4949</v>
      </c>
      <c r="AE81">
        <v>5073</v>
      </c>
    </row>
    <row r="82" spans="1:31" x14ac:dyDescent="0.25">
      <c r="A82" s="2">
        <v>0.62847222222222221</v>
      </c>
      <c r="B82">
        <v>105</v>
      </c>
      <c r="C82">
        <v>400</v>
      </c>
      <c r="D82">
        <v>2012</v>
      </c>
      <c r="E82">
        <v>616</v>
      </c>
      <c r="F82">
        <v>1057</v>
      </c>
      <c r="G82">
        <v>1246</v>
      </c>
      <c r="H82">
        <v>1299</v>
      </c>
      <c r="I82">
        <v>9313</v>
      </c>
      <c r="J82">
        <v>1684</v>
      </c>
      <c r="K82">
        <v>2536</v>
      </c>
      <c r="L82">
        <v>3125</v>
      </c>
      <c r="M82">
        <v>3215</v>
      </c>
      <c r="N82">
        <v>14034</v>
      </c>
      <c r="O82">
        <v>4477</v>
      </c>
      <c r="P82">
        <v>4177</v>
      </c>
      <c r="Q82">
        <v>3071</v>
      </c>
      <c r="R82">
        <v>2331</v>
      </c>
      <c r="S82">
        <v>15307</v>
      </c>
      <c r="T82">
        <v>2289</v>
      </c>
      <c r="U82">
        <v>4182</v>
      </c>
      <c r="V82">
        <v>5491</v>
      </c>
      <c r="W82">
        <v>4644</v>
      </c>
      <c r="X82">
        <v>31081</v>
      </c>
      <c r="Y82">
        <v>3381</v>
      </c>
      <c r="Z82">
        <v>5310</v>
      </c>
      <c r="AA82">
        <v>6025</v>
      </c>
      <c r="AB82">
        <v>4192</v>
      </c>
      <c r="AC82">
        <v>22775</v>
      </c>
      <c r="AD82">
        <v>4667</v>
      </c>
      <c r="AE82">
        <v>4974</v>
      </c>
    </row>
    <row r="83" spans="1:31" x14ac:dyDescent="0.25">
      <c r="A83" s="2">
        <v>0.63124999999999998</v>
      </c>
      <c r="B83">
        <v>105</v>
      </c>
      <c r="C83">
        <v>400</v>
      </c>
      <c r="D83">
        <v>2015</v>
      </c>
      <c r="E83">
        <v>618</v>
      </c>
      <c r="F83">
        <v>1054</v>
      </c>
      <c r="G83">
        <v>1247</v>
      </c>
      <c r="H83">
        <v>1292</v>
      </c>
      <c r="I83">
        <v>9248</v>
      </c>
      <c r="J83">
        <v>1640</v>
      </c>
      <c r="K83">
        <v>2474</v>
      </c>
      <c r="L83">
        <v>3047</v>
      </c>
      <c r="M83">
        <v>3181</v>
      </c>
      <c r="N83">
        <v>13912</v>
      </c>
      <c r="O83">
        <v>4405</v>
      </c>
      <c r="P83">
        <v>4156</v>
      </c>
      <c r="Q83">
        <v>3070</v>
      </c>
      <c r="R83">
        <v>2328</v>
      </c>
      <c r="S83">
        <v>15324</v>
      </c>
      <c r="T83">
        <v>2247</v>
      </c>
      <c r="U83">
        <v>4158</v>
      </c>
      <c r="V83">
        <v>5446</v>
      </c>
      <c r="W83">
        <v>4675</v>
      </c>
      <c r="X83">
        <v>31305</v>
      </c>
      <c r="Y83">
        <v>3373</v>
      </c>
      <c r="Z83">
        <v>5176</v>
      </c>
      <c r="AA83">
        <v>5902</v>
      </c>
      <c r="AB83">
        <v>4012</v>
      </c>
      <c r="AC83">
        <v>22415</v>
      </c>
      <c r="AD83">
        <v>4423</v>
      </c>
      <c r="AE83">
        <v>4910</v>
      </c>
    </row>
    <row r="84" spans="1:31" x14ac:dyDescent="0.25">
      <c r="A84" s="2">
        <v>0.6333333333333333</v>
      </c>
      <c r="B84">
        <v>105</v>
      </c>
      <c r="C84">
        <v>400</v>
      </c>
      <c r="D84">
        <v>2004</v>
      </c>
      <c r="E84">
        <v>618</v>
      </c>
      <c r="F84">
        <v>1050</v>
      </c>
      <c r="G84">
        <v>1242</v>
      </c>
      <c r="H84">
        <v>1288</v>
      </c>
      <c r="I84">
        <v>9202</v>
      </c>
      <c r="J84">
        <v>1611</v>
      </c>
      <c r="K84">
        <v>2422</v>
      </c>
      <c r="L84">
        <v>2920</v>
      </c>
      <c r="M84">
        <v>3161</v>
      </c>
      <c r="N84">
        <v>14052</v>
      </c>
      <c r="O84">
        <v>4552</v>
      </c>
      <c r="P84">
        <v>4132</v>
      </c>
      <c r="Q84">
        <v>3068</v>
      </c>
      <c r="R84">
        <v>2317</v>
      </c>
      <c r="S84">
        <v>15283</v>
      </c>
      <c r="T84">
        <v>2231</v>
      </c>
      <c r="U84">
        <v>4169</v>
      </c>
      <c r="V84">
        <v>5413</v>
      </c>
      <c r="W84">
        <v>4634</v>
      </c>
      <c r="X84">
        <v>31435</v>
      </c>
      <c r="Y84">
        <v>3299</v>
      </c>
      <c r="Z84">
        <v>5189</v>
      </c>
      <c r="AA84">
        <v>5608</v>
      </c>
      <c r="AB84">
        <v>4019</v>
      </c>
      <c r="AC84">
        <v>22225</v>
      </c>
      <c r="AD84">
        <v>4476</v>
      </c>
      <c r="AE84">
        <v>4851</v>
      </c>
    </row>
    <row r="85" spans="1:31" x14ac:dyDescent="0.25">
      <c r="A85" s="2">
        <v>0.63541666666666663</v>
      </c>
      <c r="B85">
        <v>105</v>
      </c>
      <c r="C85">
        <v>399</v>
      </c>
      <c r="D85">
        <v>2001</v>
      </c>
      <c r="E85">
        <v>615</v>
      </c>
      <c r="F85">
        <v>1043</v>
      </c>
      <c r="G85">
        <v>1240</v>
      </c>
      <c r="H85">
        <v>1288</v>
      </c>
      <c r="I85">
        <v>9145</v>
      </c>
      <c r="J85">
        <v>1602</v>
      </c>
      <c r="K85">
        <v>2393</v>
      </c>
      <c r="L85">
        <v>2811</v>
      </c>
      <c r="M85">
        <v>3146</v>
      </c>
      <c r="N85">
        <v>13911</v>
      </c>
      <c r="O85">
        <v>4605</v>
      </c>
      <c r="P85">
        <v>4084</v>
      </c>
      <c r="Q85">
        <v>3071</v>
      </c>
      <c r="R85">
        <v>2357</v>
      </c>
      <c r="S85">
        <v>15355</v>
      </c>
      <c r="T85">
        <v>2237</v>
      </c>
      <c r="U85">
        <v>4126</v>
      </c>
      <c r="V85">
        <v>5402</v>
      </c>
      <c r="W85">
        <v>4573</v>
      </c>
      <c r="X85">
        <v>31305</v>
      </c>
      <c r="Y85">
        <v>3249</v>
      </c>
      <c r="Z85">
        <v>5133</v>
      </c>
      <c r="AA85">
        <v>5512</v>
      </c>
      <c r="AB85">
        <v>3978</v>
      </c>
      <c r="AC85">
        <v>22175</v>
      </c>
      <c r="AD85">
        <v>4485</v>
      </c>
      <c r="AE85">
        <v>4779</v>
      </c>
    </row>
    <row r="86" spans="1:31" x14ac:dyDescent="0.25">
      <c r="A86" s="2">
        <v>0.63749999999999996</v>
      </c>
      <c r="B86">
        <v>105</v>
      </c>
      <c r="C86">
        <v>399</v>
      </c>
      <c r="D86">
        <v>1988</v>
      </c>
      <c r="E86">
        <v>615</v>
      </c>
      <c r="F86">
        <v>1028</v>
      </c>
      <c r="G86">
        <v>1226</v>
      </c>
      <c r="H86">
        <v>1255</v>
      </c>
      <c r="I86">
        <v>9102</v>
      </c>
      <c r="J86">
        <v>1524</v>
      </c>
      <c r="K86">
        <v>2363</v>
      </c>
      <c r="L86">
        <v>2772</v>
      </c>
      <c r="M86">
        <v>3096</v>
      </c>
      <c r="N86">
        <v>13859</v>
      </c>
      <c r="O86">
        <v>4546</v>
      </c>
      <c r="P86">
        <v>4044</v>
      </c>
      <c r="Q86">
        <v>3072</v>
      </c>
      <c r="R86">
        <v>2365</v>
      </c>
      <c r="S86">
        <v>15454</v>
      </c>
      <c r="T86">
        <v>2190</v>
      </c>
      <c r="U86">
        <v>4069</v>
      </c>
      <c r="V86">
        <v>5261</v>
      </c>
      <c r="W86">
        <v>4095</v>
      </c>
      <c r="X86">
        <v>31253</v>
      </c>
      <c r="Y86">
        <v>3030</v>
      </c>
      <c r="Z86">
        <v>4979</v>
      </c>
      <c r="AA86">
        <v>5393</v>
      </c>
      <c r="AB86">
        <v>3875</v>
      </c>
      <c r="AC86">
        <v>22113</v>
      </c>
      <c r="AD86">
        <v>4540</v>
      </c>
      <c r="AE86">
        <v>4750</v>
      </c>
    </row>
    <row r="87" spans="1:31" x14ac:dyDescent="0.25">
      <c r="A87" s="2">
        <v>0.64027777777777772</v>
      </c>
      <c r="B87">
        <v>105</v>
      </c>
      <c r="C87">
        <v>398</v>
      </c>
      <c r="D87">
        <v>1972</v>
      </c>
      <c r="E87">
        <v>604</v>
      </c>
      <c r="F87">
        <v>1021</v>
      </c>
      <c r="G87">
        <v>1219</v>
      </c>
      <c r="H87">
        <v>1253</v>
      </c>
      <c r="I87">
        <v>9085</v>
      </c>
      <c r="J87">
        <v>1520</v>
      </c>
      <c r="K87">
        <v>2355</v>
      </c>
      <c r="L87">
        <v>2753</v>
      </c>
      <c r="M87">
        <v>3089</v>
      </c>
      <c r="N87">
        <v>13900</v>
      </c>
      <c r="O87">
        <v>4588</v>
      </c>
      <c r="P87">
        <v>4071</v>
      </c>
      <c r="Q87">
        <v>3071</v>
      </c>
      <c r="R87">
        <v>2377</v>
      </c>
      <c r="S87">
        <v>15462</v>
      </c>
      <c r="T87">
        <v>2179</v>
      </c>
      <c r="U87">
        <v>4093</v>
      </c>
      <c r="V87">
        <v>5299</v>
      </c>
      <c r="W87">
        <v>4070</v>
      </c>
      <c r="X87">
        <v>30973</v>
      </c>
      <c r="Y87">
        <v>2970</v>
      </c>
      <c r="Z87">
        <v>4947</v>
      </c>
      <c r="AA87">
        <v>5198</v>
      </c>
      <c r="AB87">
        <v>3866</v>
      </c>
      <c r="AC87">
        <v>21955</v>
      </c>
      <c r="AD87">
        <v>4594</v>
      </c>
      <c r="AE87">
        <v>4761</v>
      </c>
    </row>
    <row r="88" spans="1:31" x14ac:dyDescent="0.25">
      <c r="A88" s="2">
        <v>0.64236111111111116</v>
      </c>
      <c r="B88">
        <v>105</v>
      </c>
      <c r="C88">
        <v>393</v>
      </c>
      <c r="D88">
        <v>1984</v>
      </c>
      <c r="E88">
        <v>599</v>
      </c>
      <c r="F88">
        <v>994</v>
      </c>
      <c r="G88">
        <v>1218</v>
      </c>
      <c r="H88">
        <v>1250</v>
      </c>
      <c r="I88">
        <v>9016</v>
      </c>
      <c r="J88">
        <v>1475</v>
      </c>
      <c r="K88">
        <v>2352</v>
      </c>
      <c r="L88">
        <v>2714</v>
      </c>
      <c r="M88">
        <v>3050</v>
      </c>
      <c r="N88">
        <v>13864</v>
      </c>
      <c r="O88">
        <v>4499</v>
      </c>
      <c r="P88">
        <v>4065</v>
      </c>
      <c r="Q88">
        <v>3056</v>
      </c>
      <c r="R88">
        <v>2386</v>
      </c>
      <c r="S88">
        <v>15376</v>
      </c>
      <c r="T88">
        <v>2204</v>
      </c>
      <c r="U88">
        <v>4146</v>
      </c>
      <c r="V88">
        <v>5369</v>
      </c>
      <c r="W88">
        <v>4008</v>
      </c>
      <c r="X88">
        <v>31031</v>
      </c>
      <c r="Y88">
        <v>2956</v>
      </c>
      <c r="Z88">
        <v>4878</v>
      </c>
      <c r="AA88">
        <v>5057</v>
      </c>
      <c r="AB88">
        <v>3795</v>
      </c>
      <c r="AC88">
        <v>21865</v>
      </c>
      <c r="AD88">
        <v>4485</v>
      </c>
      <c r="AE88">
        <v>4710</v>
      </c>
    </row>
    <row r="89" spans="1:31" x14ac:dyDescent="0.25">
      <c r="A89" s="2">
        <v>0.64444444444444449</v>
      </c>
      <c r="B89">
        <v>104</v>
      </c>
      <c r="C89">
        <v>393</v>
      </c>
      <c r="D89">
        <v>1971</v>
      </c>
      <c r="E89">
        <v>599</v>
      </c>
      <c r="F89">
        <v>992</v>
      </c>
      <c r="G89">
        <v>1212</v>
      </c>
      <c r="H89">
        <v>1243</v>
      </c>
      <c r="I89">
        <v>8943</v>
      </c>
      <c r="J89">
        <v>1431</v>
      </c>
      <c r="K89">
        <v>2320</v>
      </c>
      <c r="L89">
        <v>2683</v>
      </c>
      <c r="M89">
        <v>3002</v>
      </c>
      <c r="N89">
        <v>13808</v>
      </c>
      <c r="O89">
        <v>4497</v>
      </c>
      <c r="P89">
        <v>4075</v>
      </c>
      <c r="Q89">
        <v>3015</v>
      </c>
      <c r="R89">
        <v>2369</v>
      </c>
      <c r="S89">
        <v>15363</v>
      </c>
      <c r="T89">
        <v>2225</v>
      </c>
      <c r="U89">
        <v>4146</v>
      </c>
      <c r="V89">
        <v>5338</v>
      </c>
      <c r="W89">
        <v>4000</v>
      </c>
      <c r="X89">
        <v>30772</v>
      </c>
      <c r="Y89">
        <v>2915</v>
      </c>
      <c r="Z89">
        <v>4757</v>
      </c>
      <c r="AA89">
        <v>4999</v>
      </c>
      <c r="AB89">
        <v>3731</v>
      </c>
      <c r="AC89">
        <v>21762</v>
      </c>
      <c r="AD89">
        <v>4466</v>
      </c>
      <c r="AE89">
        <v>4714</v>
      </c>
    </row>
    <row r="90" spans="1:31" x14ac:dyDescent="0.25">
      <c r="A90" s="2">
        <v>0.64652777777777781</v>
      </c>
      <c r="B90">
        <v>103</v>
      </c>
      <c r="C90">
        <v>389</v>
      </c>
      <c r="D90">
        <v>1961</v>
      </c>
      <c r="E90">
        <v>592</v>
      </c>
      <c r="F90">
        <v>990</v>
      </c>
      <c r="G90">
        <v>1211</v>
      </c>
      <c r="H90">
        <v>1231</v>
      </c>
      <c r="I90">
        <v>8926</v>
      </c>
      <c r="J90">
        <v>1417</v>
      </c>
      <c r="K90">
        <v>2304</v>
      </c>
      <c r="L90">
        <v>2671</v>
      </c>
      <c r="M90">
        <v>2989</v>
      </c>
      <c r="N90">
        <v>13487</v>
      </c>
      <c r="O90">
        <v>4490</v>
      </c>
      <c r="P90">
        <v>4087</v>
      </c>
      <c r="Q90">
        <v>2990</v>
      </c>
      <c r="R90">
        <v>2365</v>
      </c>
      <c r="S90">
        <v>15272</v>
      </c>
      <c r="T90">
        <v>2204</v>
      </c>
      <c r="U90">
        <v>4109</v>
      </c>
      <c r="V90">
        <v>5208</v>
      </c>
      <c r="W90">
        <v>3926</v>
      </c>
      <c r="X90">
        <v>30429</v>
      </c>
      <c r="Y90">
        <v>2884</v>
      </c>
      <c r="Z90">
        <v>4751</v>
      </c>
      <c r="AA90">
        <v>4934</v>
      </c>
      <c r="AB90">
        <v>3730</v>
      </c>
      <c r="AC90">
        <v>21395</v>
      </c>
      <c r="AD90">
        <v>4394</v>
      </c>
      <c r="AE90">
        <v>4740</v>
      </c>
    </row>
    <row r="91" spans="1:31" x14ac:dyDescent="0.25">
      <c r="A91" s="2">
        <v>0.64861111111111114</v>
      </c>
      <c r="B91">
        <v>103</v>
      </c>
      <c r="C91">
        <v>388</v>
      </c>
      <c r="D91">
        <v>1961</v>
      </c>
      <c r="E91">
        <v>588</v>
      </c>
      <c r="F91">
        <v>984</v>
      </c>
      <c r="G91">
        <v>1210</v>
      </c>
      <c r="H91">
        <v>1227</v>
      </c>
      <c r="I91">
        <v>8909</v>
      </c>
      <c r="J91">
        <v>1407</v>
      </c>
      <c r="K91">
        <v>2306</v>
      </c>
      <c r="L91">
        <v>2666</v>
      </c>
      <c r="M91">
        <v>2984</v>
      </c>
      <c r="N91">
        <v>13473</v>
      </c>
      <c r="O91">
        <v>4470</v>
      </c>
      <c r="P91">
        <v>4119</v>
      </c>
      <c r="Q91">
        <v>2950</v>
      </c>
      <c r="R91">
        <v>2345</v>
      </c>
      <c r="S91">
        <v>15241</v>
      </c>
      <c r="T91">
        <v>2219</v>
      </c>
      <c r="U91">
        <v>4076</v>
      </c>
      <c r="V91">
        <v>5138</v>
      </c>
      <c r="W91">
        <v>3879</v>
      </c>
      <c r="X91">
        <v>30258</v>
      </c>
      <c r="Y91">
        <v>2835</v>
      </c>
      <c r="Z91">
        <v>4690</v>
      </c>
      <c r="AA91">
        <v>4952</v>
      </c>
      <c r="AB91">
        <v>3668</v>
      </c>
      <c r="AC91">
        <v>21124</v>
      </c>
      <c r="AD91">
        <v>4433</v>
      </c>
      <c r="AE91">
        <v>4813</v>
      </c>
    </row>
    <row r="92" spans="1:31" x14ac:dyDescent="0.25">
      <c r="A92" s="2">
        <v>0.65138888888888891</v>
      </c>
      <c r="B92">
        <v>103</v>
      </c>
      <c r="C92">
        <v>388</v>
      </c>
      <c r="D92">
        <v>1947</v>
      </c>
      <c r="E92">
        <v>586</v>
      </c>
      <c r="F92">
        <v>976</v>
      </c>
      <c r="G92">
        <v>1203</v>
      </c>
      <c r="H92">
        <v>1225</v>
      </c>
      <c r="I92">
        <v>8863</v>
      </c>
      <c r="J92">
        <v>1370</v>
      </c>
      <c r="K92">
        <v>2272</v>
      </c>
      <c r="L92">
        <v>2642</v>
      </c>
      <c r="M92">
        <v>2950</v>
      </c>
      <c r="N92">
        <v>13478</v>
      </c>
      <c r="O92">
        <v>4411</v>
      </c>
      <c r="P92">
        <v>4097</v>
      </c>
      <c r="Q92">
        <v>2967</v>
      </c>
      <c r="R92">
        <v>2337</v>
      </c>
      <c r="S92">
        <v>15310</v>
      </c>
      <c r="T92">
        <v>2197</v>
      </c>
      <c r="U92">
        <v>4117</v>
      </c>
      <c r="V92">
        <v>5106</v>
      </c>
      <c r="W92">
        <v>3718</v>
      </c>
      <c r="X92">
        <v>30029</v>
      </c>
      <c r="Y92">
        <v>2796</v>
      </c>
      <c r="Z92">
        <v>4680</v>
      </c>
      <c r="AA92">
        <v>4895</v>
      </c>
      <c r="AB92">
        <v>3667</v>
      </c>
      <c r="AC92">
        <v>21201</v>
      </c>
      <c r="AD92">
        <v>4449</v>
      </c>
      <c r="AE92">
        <v>4868</v>
      </c>
    </row>
    <row r="93" spans="1:31" x14ac:dyDescent="0.25">
      <c r="A93" s="2">
        <v>0.65347222222222223</v>
      </c>
      <c r="B93">
        <v>102</v>
      </c>
      <c r="C93">
        <v>371</v>
      </c>
      <c r="D93">
        <v>1933</v>
      </c>
      <c r="E93">
        <v>586</v>
      </c>
      <c r="F93">
        <v>974</v>
      </c>
      <c r="G93">
        <v>1186</v>
      </c>
      <c r="H93">
        <v>1219</v>
      </c>
      <c r="I93">
        <v>8860</v>
      </c>
      <c r="J93">
        <v>1350</v>
      </c>
      <c r="K93">
        <v>2248</v>
      </c>
      <c r="L93">
        <v>2626</v>
      </c>
      <c r="M93">
        <v>2936</v>
      </c>
      <c r="N93">
        <v>13305</v>
      </c>
      <c r="O93">
        <v>4284</v>
      </c>
      <c r="P93">
        <v>4101</v>
      </c>
      <c r="Q93">
        <v>2943</v>
      </c>
      <c r="R93">
        <v>2329</v>
      </c>
      <c r="S93">
        <v>15216</v>
      </c>
      <c r="T93">
        <v>2186</v>
      </c>
      <c r="U93">
        <v>4099</v>
      </c>
      <c r="V93">
        <v>5058</v>
      </c>
      <c r="W93">
        <v>3789</v>
      </c>
      <c r="X93">
        <v>30033</v>
      </c>
      <c r="Y93">
        <v>2756</v>
      </c>
      <c r="Z93">
        <v>4668</v>
      </c>
      <c r="AA93">
        <v>4861</v>
      </c>
      <c r="AB93">
        <v>3622</v>
      </c>
      <c r="AC93">
        <v>21152</v>
      </c>
      <c r="AD93">
        <v>4433</v>
      </c>
      <c r="AE93">
        <v>4993</v>
      </c>
    </row>
    <row r="94" spans="1:31" x14ac:dyDescent="0.25">
      <c r="A94" s="2">
        <v>0.65555555555555556</v>
      </c>
      <c r="B94">
        <v>102</v>
      </c>
      <c r="C94">
        <v>371</v>
      </c>
      <c r="D94">
        <v>1933</v>
      </c>
      <c r="E94">
        <v>586</v>
      </c>
      <c r="F94">
        <v>974</v>
      </c>
      <c r="G94">
        <v>1186</v>
      </c>
      <c r="H94">
        <v>1219</v>
      </c>
      <c r="I94">
        <v>8860</v>
      </c>
      <c r="J94">
        <v>1350</v>
      </c>
      <c r="K94">
        <v>2248</v>
      </c>
      <c r="L94">
        <v>2626</v>
      </c>
      <c r="M94">
        <v>2936</v>
      </c>
      <c r="N94">
        <v>13305</v>
      </c>
      <c r="O94">
        <v>4284</v>
      </c>
      <c r="P94">
        <v>4101</v>
      </c>
      <c r="Q94">
        <v>2943</v>
      </c>
      <c r="R94">
        <v>2329</v>
      </c>
      <c r="S94">
        <v>15216</v>
      </c>
      <c r="T94">
        <v>2186</v>
      </c>
      <c r="U94">
        <v>4099</v>
      </c>
      <c r="V94">
        <v>5058</v>
      </c>
      <c r="W94">
        <v>3789</v>
      </c>
      <c r="X94">
        <v>30033</v>
      </c>
      <c r="Y94">
        <v>2756</v>
      </c>
      <c r="Z94">
        <v>4668</v>
      </c>
      <c r="AA94">
        <v>4861</v>
      </c>
      <c r="AB94">
        <v>3622</v>
      </c>
      <c r="AC94">
        <v>21152</v>
      </c>
      <c r="AD94">
        <v>4433</v>
      </c>
      <c r="AE94">
        <v>4993</v>
      </c>
    </row>
    <row r="95" spans="1:31" x14ac:dyDescent="0.25">
      <c r="A95" s="2">
        <v>0.65763888888888888</v>
      </c>
      <c r="B95">
        <v>102</v>
      </c>
      <c r="C95">
        <v>371</v>
      </c>
      <c r="D95">
        <v>1933</v>
      </c>
      <c r="E95">
        <v>586</v>
      </c>
      <c r="F95">
        <v>974</v>
      </c>
      <c r="G95">
        <v>1186</v>
      </c>
      <c r="H95">
        <v>1219</v>
      </c>
      <c r="I95">
        <v>8860</v>
      </c>
      <c r="J95">
        <v>1350</v>
      </c>
      <c r="K95">
        <v>2248</v>
      </c>
      <c r="L95">
        <v>2626</v>
      </c>
      <c r="M95">
        <v>2936</v>
      </c>
      <c r="N95">
        <v>13305</v>
      </c>
      <c r="O95">
        <v>4284</v>
      </c>
      <c r="P95">
        <v>4101</v>
      </c>
      <c r="Q95">
        <v>2943</v>
      </c>
      <c r="R95">
        <v>2329</v>
      </c>
      <c r="S95">
        <v>15216</v>
      </c>
      <c r="T95">
        <v>2186</v>
      </c>
      <c r="U95">
        <v>4099</v>
      </c>
      <c r="V95">
        <v>5058</v>
      </c>
      <c r="W95">
        <v>3789</v>
      </c>
      <c r="X95">
        <v>30033</v>
      </c>
      <c r="Y95">
        <v>2756</v>
      </c>
      <c r="Z95">
        <v>4668</v>
      </c>
      <c r="AA95">
        <v>4861</v>
      </c>
      <c r="AB95">
        <v>3622</v>
      </c>
      <c r="AC95">
        <v>21152</v>
      </c>
      <c r="AD95">
        <v>4433</v>
      </c>
      <c r="AE95">
        <v>4993</v>
      </c>
    </row>
    <row r="96" spans="1:31" x14ac:dyDescent="0.25">
      <c r="A96" s="2">
        <v>0.66041666666666665</v>
      </c>
      <c r="B96">
        <v>102</v>
      </c>
      <c r="C96">
        <v>371</v>
      </c>
      <c r="D96">
        <v>1933</v>
      </c>
      <c r="E96">
        <v>586</v>
      </c>
      <c r="F96">
        <v>974</v>
      </c>
      <c r="G96">
        <v>1186</v>
      </c>
      <c r="H96">
        <v>1219</v>
      </c>
      <c r="I96">
        <v>8860</v>
      </c>
      <c r="J96">
        <v>1350</v>
      </c>
      <c r="K96">
        <v>2248</v>
      </c>
      <c r="L96">
        <v>2626</v>
      </c>
      <c r="M96">
        <v>2936</v>
      </c>
      <c r="N96">
        <v>13305</v>
      </c>
      <c r="O96">
        <v>4284</v>
      </c>
      <c r="P96">
        <v>4101</v>
      </c>
      <c r="Q96">
        <v>2943</v>
      </c>
      <c r="R96">
        <v>2329</v>
      </c>
      <c r="S96">
        <v>15216</v>
      </c>
      <c r="T96">
        <v>2186</v>
      </c>
      <c r="U96">
        <v>4099</v>
      </c>
      <c r="V96">
        <v>5058</v>
      </c>
      <c r="W96">
        <v>3789</v>
      </c>
      <c r="X96">
        <v>30033</v>
      </c>
      <c r="Y96">
        <v>2756</v>
      </c>
      <c r="Z96">
        <v>4668</v>
      </c>
      <c r="AA96">
        <v>4861</v>
      </c>
      <c r="AB96">
        <v>3622</v>
      </c>
      <c r="AC96">
        <v>21152</v>
      </c>
      <c r="AD96">
        <v>4433</v>
      </c>
      <c r="AE96">
        <v>4993</v>
      </c>
    </row>
    <row r="97" spans="1:31" x14ac:dyDescent="0.25">
      <c r="A97" s="2">
        <v>0.66249999999999998</v>
      </c>
      <c r="B97">
        <v>102</v>
      </c>
      <c r="C97">
        <v>371</v>
      </c>
      <c r="D97">
        <v>1933</v>
      </c>
      <c r="E97">
        <v>586</v>
      </c>
      <c r="F97">
        <v>974</v>
      </c>
      <c r="G97">
        <v>1186</v>
      </c>
      <c r="H97">
        <v>1219</v>
      </c>
      <c r="I97">
        <v>8860</v>
      </c>
      <c r="J97">
        <v>1350</v>
      </c>
      <c r="K97">
        <v>2248</v>
      </c>
      <c r="L97">
        <v>2626</v>
      </c>
      <c r="M97">
        <v>2936</v>
      </c>
      <c r="N97">
        <v>13305</v>
      </c>
      <c r="O97">
        <v>4284</v>
      </c>
      <c r="P97">
        <v>4101</v>
      </c>
      <c r="Q97">
        <v>2943</v>
      </c>
      <c r="R97">
        <v>2329</v>
      </c>
      <c r="S97">
        <v>15216</v>
      </c>
      <c r="T97">
        <v>2186</v>
      </c>
      <c r="U97">
        <v>4099</v>
      </c>
      <c r="V97">
        <v>5058</v>
      </c>
      <c r="W97">
        <v>3789</v>
      </c>
      <c r="X97">
        <v>30033</v>
      </c>
      <c r="Y97">
        <v>2756</v>
      </c>
      <c r="Z97">
        <v>4668</v>
      </c>
      <c r="AA97">
        <v>4861</v>
      </c>
      <c r="AB97">
        <v>3622</v>
      </c>
      <c r="AC97">
        <v>21152</v>
      </c>
      <c r="AD97">
        <v>4433</v>
      </c>
      <c r="AE97">
        <v>4993</v>
      </c>
    </row>
    <row r="98" spans="1:31" x14ac:dyDescent="0.25">
      <c r="A98" s="2">
        <v>0.6645833333333333</v>
      </c>
      <c r="B98">
        <v>102</v>
      </c>
      <c r="C98">
        <v>371</v>
      </c>
      <c r="D98">
        <v>1933</v>
      </c>
      <c r="E98">
        <v>586</v>
      </c>
      <c r="F98">
        <v>974</v>
      </c>
      <c r="G98">
        <v>1186</v>
      </c>
      <c r="H98">
        <v>1219</v>
      </c>
      <c r="I98">
        <v>8860</v>
      </c>
      <c r="J98">
        <v>1350</v>
      </c>
      <c r="K98">
        <v>2248</v>
      </c>
      <c r="L98">
        <v>2626</v>
      </c>
      <c r="M98">
        <v>2936</v>
      </c>
      <c r="N98">
        <v>13305</v>
      </c>
      <c r="O98">
        <v>4284</v>
      </c>
      <c r="P98">
        <v>4101</v>
      </c>
      <c r="Q98">
        <v>2943</v>
      </c>
      <c r="R98">
        <v>2329</v>
      </c>
      <c r="S98">
        <v>15216</v>
      </c>
      <c r="T98">
        <v>2186</v>
      </c>
      <c r="U98">
        <v>4099</v>
      </c>
      <c r="V98">
        <v>5058</v>
      </c>
      <c r="W98">
        <v>3789</v>
      </c>
      <c r="X98">
        <v>30033</v>
      </c>
      <c r="Y98">
        <v>2756</v>
      </c>
      <c r="Z98">
        <v>4668</v>
      </c>
      <c r="AA98">
        <v>4861</v>
      </c>
      <c r="AB98">
        <v>3622</v>
      </c>
      <c r="AC98">
        <v>21152</v>
      </c>
      <c r="AD98">
        <v>4433</v>
      </c>
      <c r="AE98">
        <v>4993</v>
      </c>
    </row>
    <row r="99" spans="1:31" x14ac:dyDescent="0.25">
      <c r="A99" s="2">
        <v>0.66666666666666663</v>
      </c>
      <c r="B99">
        <v>102</v>
      </c>
      <c r="C99">
        <v>371</v>
      </c>
      <c r="D99">
        <v>1933</v>
      </c>
      <c r="E99">
        <v>586</v>
      </c>
      <c r="F99">
        <v>974</v>
      </c>
      <c r="G99">
        <v>1186</v>
      </c>
      <c r="H99">
        <v>1219</v>
      </c>
      <c r="I99">
        <v>8860</v>
      </c>
      <c r="J99">
        <v>1350</v>
      </c>
      <c r="K99">
        <v>2248</v>
      </c>
      <c r="L99">
        <v>2626</v>
      </c>
      <c r="M99">
        <v>2936</v>
      </c>
      <c r="N99">
        <v>13305</v>
      </c>
      <c r="O99">
        <v>4284</v>
      </c>
      <c r="P99">
        <v>4101</v>
      </c>
      <c r="Q99">
        <v>2943</v>
      </c>
      <c r="R99">
        <v>2329</v>
      </c>
      <c r="S99">
        <v>15216</v>
      </c>
      <c r="T99">
        <v>2186</v>
      </c>
      <c r="U99">
        <v>4099</v>
      </c>
      <c r="V99">
        <v>5058</v>
      </c>
      <c r="W99">
        <v>3789</v>
      </c>
      <c r="X99">
        <v>30033</v>
      </c>
      <c r="Y99">
        <v>2756</v>
      </c>
      <c r="Z99">
        <v>4668</v>
      </c>
      <c r="AA99">
        <v>4861</v>
      </c>
      <c r="AB99">
        <v>3622</v>
      </c>
      <c r="AC99">
        <v>21152</v>
      </c>
      <c r="AD99">
        <v>4433</v>
      </c>
      <c r="AE99">
        <v>4993</v>
      </c>
    </row>
    <row r="100" spans="1:31" x14ac:dyDescent="0.25">
      <c r="A100" s="2">
        <v>0.6694444444444444</v>
      </c>
      <c r="B100">
        <v>102</v>
      </c>
      <c r="C100">
        <v>371</v>
      </c>
      <c r="D100">
        <v>1933</v>
      </c>
      <c r="E100">
        <v>586</v>
      </c>
      <c r="F100">
        <v>974</v>
      </c>
      <c r="G100">
        <v>1186</v>
      </c>
      <c r="H100">
        <v>1219</v>
      </c>
      <c r="I100">
        <v>8860</v>
      </c>
      <c r="J100">
        <v>1350</v>
      </c>
      <c r="K100">
        <v>2248</v>
      </c>
      <c r="L100">
        <v>2626</v>
      </c>
      <c r="M100">
        <v>2936</v>
      </c>
      <c r="N100">
        <v>13305</v>
      </c>
      <c r="O100">
        <v>4284</v>
      </c>
      <c r="P100">
        <v>4101</v>
      </c>
      <c r="Q100">
        <v>2943</v>
      </c>
      <c r="R100">
        <v>2329</v>
      </c>
      <c r="S100">
        <v>15216</v>
      </c>
      <c r="T100">
        <v>2186</v>
      </c>
      <c r="U100">
        <v>4099</v>
      </c>
      <c r="V100">
        <v>5058</v>
      </c>
      <c r="W100">
        <v>3789</v>
      </c>
      <c r="X100">
        <v>30033</v>
      </c>
      <c r="Y100">
        <v>2756</v>
      </c>
      <c r="Z100">
        <v>4668</v>
      </c>
      <c r="AA100">
        <v>4861</v>
      </c>
      <c r="AB100">
        <v>3622</v>
      </c>
      <c r="AC100">
        <v>21152</v>
      </c>
      <c r="AD100">
        <v>4433</v>
      </c>
      <c r="AE100">
        <v>4993</v>
      </c>
    </row>
    <row r="101" spans="1:31" x14ac:dyDescent="0.25">
      <c r="A101" s="2">
        <v>0.67152777777777772</v>
      </c>
      <c r="B101">
        <v>102</v>
      </c>
      <c r="C101">
        <v>371</v>
      </c>
      <c r="D101">
        <v>1933</v>
      </c>
      <c r="E101">
        <v>586</v>
      </c>
      <c r="F101">
        <v>974</v>
      </c>
      <c r="G101">
        <v>1186</v>
      </c>
      <c r="H101">
        <v>1219</v>
      </c>
      <c r="I101">
        <v>8860</v>
      </c>
      <c r="J101">
        <v>1350</v>
      </c>
      <c r="K101">
        <v>2248</v>
      </c>
      <c r="L101">
        <v>2626</v>
      </c>
      <c r="M101">
        <v>2936</v>
      </c>
      <c r="N101">
        <v>13305</v>
      </c>
      <c r="O101">
        <v>4284</v>
      </c>
      <c r="P101">
        <v>4101</v>
      </c>
      <c r="Q101">
        <v>2943</v>
      </c>
      <c r="R101">
        <v>2329</v>
      </c>
      <c r="S101">
        <v>15216</v>
      </c>
      <c r="T101">
        <v>2186</v>
      </c>
      <c r="U101">
        <v>4099</v>
      </c>
      <c r="V101">
        <v>5058</v>
      </c>
      <c r="W101">
        <v>3789</v>
      </c>
      <c r="X101">
        <v>30033</v>
      </c>
      <c r="Y101">
        <v>2756</v>
      </c>
      <c r="Z101">
        <v>4668</v>
      </c>
      <c r="AA101">
        <v>4861</v>
      </c>
      <c r="AB101">
        <v>3622</v>
      </c>
      <c r="AC101">
        <v>21152</v>
      </c>
      <c r="AD101">
        <v>4433</v>
      </c>
      <c r="AE101">
        <v>4993</v>
      </c>
    </row>
    <row r="102" spans="1:31" x14ac:dyDescent="0.25">
      <c r="A102" s="2">
        <v>0.67361111111111116</v>
      </c>
      <c r="B102">
        <v>102</v>
      </c>
      <c r="C102">
        <v>371</v>
      </c>
      <c r="D102">
        <v>1933</v>
      </c>
      <c r="E102">
        <v>586</v>
      </c>
      <c r="F102">
        <v>974</v>
      </c>
      <c r="G102">
        <v>1186</v>
      </c>
      <c r="H102">
        <v>1219</v>
      </c>
      <c r="I102">
        <v>8860</v>
      </c>
      <c r="J102">
        <v>1350</v>
      </c>
      <c r="K102">
        <v>2248</v>
      </c>
      <c r="L102">
        <v>2626</v>
      </c>
      <c r="M102">
        <v>2936</v>
      </c>
      <c r="N102">
        <v>13305</v>
      </c>
      <c r="O102">
        <v>4284</v>
      </c>
      <c r="P102">
        <v>4101</v>
      </c>
      <c r="Q102">
        <v>2943</v>
      </c>
      <c r="R102">
        <v>2329</v>
      </c>
      <c r="S102">
        <v>15216</v>
      </c>
      <c r="T102">
        <v>2186</v>
      </c>
      <c r="U102">
        <v>4099</v>
      </c>
      <c r="V102">
        <v>5058</v>
      </c>
      <c r="W102">
        <v>3789</v>
      </c>
      <c r="X102">
        <v>30033</v>
      </c>
      <c r="Y102">
        <v>2756</v>
      </c>
      <c r="Z102">
        <v>4668</v>
      </c>
      <c r="AA102">
        <v>4861</v>
      </c>
      <c r="AB102">
        <v>3622</v>
      </c>
      <c r="AC102">
        <v>21152</v>
      </c>
      <c r="AD102">
        <v>4433</v>
      </c>
      <c r="AE102">
        <v>4993</v>
      </c>
    </row>
    <row r="103" spans="1:31" x14ac:dyDescent="0.25">
      <c r="A103" s="2">
        <v>0.67569444444444449</v>
      </c>
      <c r="B103">
        <v>102</v>
      </c>
      <c r="C103">
        <v>371</v>
      </c>
      <c r="D103">
        <v>1933</v>
      </c>
      <c r="E103">
        <v>586</v>
      </c>
      <c r="F103">
        <v>974</v>
      </c>
      <c r="G103">
        <v>1186</v>
      </c>
      <c r="H103">
        <v>1219</v>
      </c>
      <c r="I103">
        <v>8860</v>
      </c>
      <c r="J103">
        <v>1350</v>
      </c>
      <c r="K103">
        <v>2248</v>
      </c>
      <c r="L103">
        <v>2626</v>
      </c>
      <c r="M103">
        <v>2936</v>
      </c>
      <c r="N103">
        <v>13305</v>
      </c>
      <c r="O103">
        <v>4284</v>
      </c>
      <c r="P103">
        <v>4101</v>
      </c>
      <c r="Q103">
        <v>2943</v>
      </c>
      <c r="R103">
        <v>2329</v>
      </c>
      <c r="S103">
        <v>15216</v>
      </c>
      <c r="T103">
        <v>2186</v>
      </c>
      <c r="U103">
        <v>4099</v>
      </c>
      <c r="V103">
        <v>5058</v>
      </c>
      <c r="W103">
        <v>3789</v>
      </c>
      <c r="X103">
        <v>30033</v>
      </c>
      <c r="Y103">
        <v>2756</v>
      </c>
      <c r="Z103">
        <v>4668</v>
      </c>
      <c r="AA103">
        <v>4861</v>
      </c>
      <c r="AB103">
        <v>3622</v>
      </c>
      <c r="AC103">
        <v>21152</v>
      </c>
      <c r="AD103">
        <v>4433</v>
      </c>
      <c r="AE103">
        <v>4993</v>
      </c>
    </row>
    <row r="104" spans="1:31" x14ac:dyDescent="0.25">
      <c r="A104" s="2">
        <v>0.67777777777777781</v>
      </c>
      <c r="B104">
        <v>102</v>
      </c>
      <c r="C104">
        <v>371</v>
      </c>
      <c r="D104">
        <v>1933</v>
      </c>
      <c r="E104">
        <v>586</v>
      </c>
      <c r="F104">
        <v>974</v>
      </c>
      <c r="G104">
        <v>1186</v>
      </c>
      <c r="H104">
        <v>1219</v>
      </c>
      <c r="I104">
        <v>8860</v>
      </c>
      <c r="J104">
        <v>1350</v>
      </c>
      <c r="K104">
        <v>2248</v>
      </c>
      <c r="L104">
        <v>2626</v>
      </c>
      <c r="M104">
        <v>2936</v>
      </c>
      <c r="N104">
        <v>13305</v>
      </c>
      <c r="O104">
        <v>4284</v>
      </c>
      <c r="P104">
        <v>4101</v>
      </c>
      <c r="Q104">
        <v>2943</v>
      </c>
      <c r="R104">
        <v>2329</v>
      </c>
      <c r="S104">
        <v>15216</v>
      </c>
      <c r="T104">
        <v>2186</v>
      </c>
      <c r="U104">
        <v>4099</v>
      </c>
      <c r="V104">
        <v>5058</v>
      </c>
      <c r="W104">
        <v>3789</v>
      </c>
      <c r="X104">
        <v>30033</v>
      </c>
      <c r="Y104">
        <v>2756</v>
      </c>
      <c r="Z104">
        <v>4668</v>
      </c>
      <c r="AA104">
        <v>4861</v>
      </c>
      <c r="AB104">
        <v>3622</v>
      </c>
      <c r="AC104">
        <v>21152</v>
      </c>
      <c r="AD104">
        <v>4433</v>
      </c>
      <c r="AE104">
        <v>4993</v>
      </c>
    </row>
    <row r="105" spans="1:31" x14ac:dyDescent="0.25">
      <c r="A105" s="2">
        <v>0.68055555555555558</v>
      </c>
      <c r="B105">
        <v>102</v>
      </c>
      <c r="C105">
        <v>371</v>
      </c>
      <c r="D105">
        <v>1933</v>
      </c>
      <c r="E105">
        <v>586</v>
      </c>
      <c r="F105">
        <v>974</v>
      </c>
      <c r="G105">
        <v>1186</v>
      </c>
      <c r="H105">
        <v>1219</v>
      </c>
      <c r="I105">
        <v>8860</v>
      </c>
      <c r="J105">
        <v>1350</v>
      </c>
      <c r="K105">
        <v>2248</v>
      </c>
      <c r="L105">
        <v>2626</v>
      </c>
      <c r="M105">
        <v>2936</v>
      </c>
      <c r="N105">
        <v>13305</v>
      </c>
      <c r="O105">
        <v>4284</v>
      </c>
      <c r="P105">
        <v>4101</v>
      </c>
      <c r="Q105">
        <v>2943</v>
      </c>
      <c r="R105">
        <v>2329</v>
      </c>
      <c r="S105">
        <v>15216</v>
      </c>
      <c r="T105">
        <v>2186</v>
      </c>
      <c r="U105">
        <v>4099</v>
      </c>
      <c r="V105">
        <v>5058</v>
      </c>
      <c r="W105">
        <v>3789</v>
      </c>
      <c r="X105">
        <v>30033</v>
      </c>
      <c r="Y105">
        <v>2756</v>
      </c>
      <c r="Z105">
        <v>4668</v>
      </c>
      <c r="AA105">
        <v>4861</v>
      </c>
      <c r="AB105">
        <v>3622</v>
      </c>
      <c r="AC105">
        <v>21152</v>
      </c>
      <c r="AD105">
        <v>4433</v>
      </c>
      <c r="AE105">
        <v>4993</v>
      </c>
    </row>
    <row r="106" spans="1:31" x14ac:dyDescent="0.25">
      <c r="A106" s="2">
        <v>0.68263888888888891</v>
      </c>
      <c r="B106">
        <v>102</v>
      </c>
      <c r="C106">
        <v>371</v>
      </c>
      <c r="D106">
        <v>1933</v>
      </c>
      <c r="E106">
        <v>586</v>
      </c>
      <c r="F106">
        <v>974</v>
      </c>
      <c r="G106">
        <v>1186</v>
      </c>
      <c r="H106">
        <v>1219</v>
      </c>
      <c r="I106">
        <v>8860</v>
      </c>
      <c r="J106">
        <v>1350</v>
      </c>
      <c r="K106">
        <v>2248</v>
      </c>
      <c r="L106">
        <v>2626</v>
      </c>
      <c r="M106">
        <v>2936</v>
      </c>
      <c r="N106">
        <v>13305</v>
      </c>
      <c r="O106">
        <v>4284</v>
      </c>
      <c r="P106">
        <v>4101</v>
      </c>
      <c r="Q106">
        <v>2943</v>
      </c>
      <c r="R106">
        <v>2329</v>
      </c>
      <c r="S106">
        <v>15216</v>
      </c>
      <c r="T106">
        <v>2186</v>
      </c>
      <c r="U106">
        <v>4099</v>
      </c>
      <c r="V106">
        <v>5058</v>
      </c>
      <c r="W106">
        <v>3789</v>
      </c>
      <c r="X106">
        <v>30033</v>
      </c>
      <c r="Y106">
        <v>2756</v>
      </c>
      <c r="Z106">
        <v>4668</v>
      </c>
      <c r="AA106">
        <v>4861</v>
      </c>
      <c r="AB106">
        <v>3622</v>
      </c>
      <c r="AC106">
        <v>21152</v>
      </c>
      <c r="AD106">
        <v>4433</v>
      </c>
      <c r="AE106">
        <v>4993</v>
      </c>
    </row>
    <row r="107" spans="1:31" x14ac:dyDescent="0.25">
      <c r="A107" s="2">
        <v>0.68472222222222223</v>
      </c>
      <c r="B107">
        <v>102</v>
      </c>
      <c r="C107">
        <v>371</v>
      </c>
      <c r="D107">
        <v>1933</v>
      </c>
      <c r="E107">
        <v>586</v>
      </c>
      <c r="F107">
        <v>974</v>
      </c>
      <c r="G107">
        <v>1186</v>
      </c>
      <c r="H107">
        <v>1219</v>
      </c>
      <c r="I107">
        <v>8860</v>
      </c>
      <c r="J107">
        <v>1350</v>
      </c>
      <c r="K107">
        <v>2248</v>
      </c>
      <c r="L107">
        <v>2626</v>
      </c>
      <c r="M107">
        <v>2936</v>
      </c>
      <c r="N107">
        <v>13305</v>
      </c>
      <c r="O107">
        <v>4284</v>
      </c>
      <c r="P107">
        <v>4101</v>
      </c>
      <c r="Q107">
        <v>2943</v>
      </c>
      <c r="R107">
        <v>2329</v>
      </c>
      <c r="S107">
        <v>15216</v>
      </c>
      <c r="T107">
        <v>2186</v>
      </c>
      <c r="U107">
        <v>4099</v>
      </c>
      <c r="V107">
        <v>5058</v>
      </c>
      <c r="W107">
        <v>3789</v>
      </c>
      <c r="X107">
        <v>30033</v>
      </c>
      <c r="Y107">
        <v>2756</v>
      </c>
      <c r="Z107">
        <v>4668</v>
      </c>
      <c r="AA107">
        <v>4861</v>
      </c>
      <c r="AB107">
        <v>3622</v>
      </c>
      <c r="AC107">
        <v>21152</v>
      </c>
      <c r="AD107">
        <v>4433</v>
      </c>
      <c r="AE107">
        <v>4993</v>
      </c>
    </row>
    <row r="108" spans="1:31" x14ac:dyDescent="0.25">
      <c r="A108" s="2">
        <v>0.68680555555555556</v>
      </c>
      <c r="B108">
        <v>102</v>
      </c>
      <c r="C108">
        <v>371</v>
      </c>
      <c r="D108">
        <v>1933</v>
      </c>
      <c r="E108">
        <v>586</v>
      </c>
      <c r="F108">
        <v>974</v>
      </c>
      <c r="G108">
        <v>1186</v>
      </c>
      <c r="H108">
        <v>1219</v>
      </c>
      <c r="I108">
        <v>8860</v>
      </c>
      <c r="J108">
        <v>1350</v>
      </c>
      <c r="K108">
        <v>2248</v>
      </c>
      <c r="L108">
        <v>2626</v>
      </c>
      <c r="M108">
        <v>2936</v>
      </c>
      <c r="N108">
        <v>13305</v>
      </c>
      <c r="O108">
        <v>4284</v>
      </c>
      <c r="P108">
        <v>4101</v>
      </c>
      <c r="Q108">
        <v>2943</v>
      </c>
      <c r="R108">
        <v>2329</v>
      </c>
      <c r="S108">
        <v>15216</v>
      </c>
      <c r="T108">
        <v>2186</v>
      </c>
      <c r="U108">
        <v>4099</v>
      </c>
      <c r="V108">
        <v>5058</v>
      </c>
      <c r="W108">
        <v>3789</v>
      </c>
      <c r="X108">
        <v>30033</v>
      </c>
      <c r="Y108">
        <v>2756</v>
      </c>
      <c r="Z108">
        <v>4668</v>
      </c>
      <c r="AA108">
        <v>4861</v>
      </c>
      <c r="AB108">
        <v>3622</v>
      </c>
      <c r="AC108">
        <v>21152</v>
      </c>
      <c r="AD108">
        <v>4433</v>
      </c>
      <c r="AE108">
        <v>4993</v>
      </c>
    </row>
    <row r="109" spans="1:31" x14ac:dyDescent="0.25">
      <c r="A109" s="2">
        <v>0.68958333333333333</v>
      </c>
      <c r="B109">
        <v>102</v>
      </c>
      <c r="C109">
        <v>371</v>
      </c>
      <c r="D109">
        <v>1933</v>
      </c>
      <c r="E109">
        <v>586</v>
      </c>
      <c r="F109">
        <v>974</v>
      </c>
      <c r="G109">
        <v>1186</v>
      </c>
      <c r="H109">
        <v>1219</v>
      </c>
      <c r="I109">
        <v>8860</v>
      </c>
      <c r="J109">
        <v>1350</v>
      </c>
      <c r="K109">
        <v>2248</v>
      </c>
      <c r="L109">
        <v>2626</v>
      </c>
      <c r="M109">
        <v>2936</v>
      </c>
      <c r="N109">
        <v>13305</v>
      </c>
      <c r="O109">
        <v>4284</v>
      </c>
      <c r="P109">
        <v>4101</v>
      </c>
      <c r="Q109">
        <v>2943</v>
      </c>
      <c r="R109">
        <v>2329</v>
      </c>
      <c r="S109">
        <v>15216</v>
      </c>
      <c r="T109">
        <v>2186</v>
      </c>
      <c r="U109">
        <v>4099</v>
      </c>
      <c r="V109">
        <v>5058</v>
      </c>
      <c r="W109">
        <v>3789</v>
      </c>
      <c r="X109">
        <v>30033</v>
      </c>
      <c r="Y109">
        <v>2756</v>
      </c>
      <c r="Z109">
        <v>4668</v>
      </c>
      <c r="AA109">
        <v>4861</v>
      </c>
      <c r="AB109">
        <v>3622</v>
      </c>
      <c r="AC109">
        <v>21152</v>
      </c>
      <c r="AD109">
        <v>4433</v>
      </c>
      <c r="AE109">
        <v>4993</v>
      </c>
    </row>
    <row r="110" spans="1:31" x14ac:dyDescent="0.25">
      <c r="A110" s="2">
        <v>0.69166666666666665</v>
      </c>
      <c r="B110">
        <v>102</v>
      </c>
      <c r="C110">
        <v>371</v>
      </c>
      <c r="D110">
        <v>1933</v>
      </c>
      <c r="E110">
        <v>586</v>
      </c>
      <c r="F110">
        <v>974</v>
      </c>
      <c r="G110">
        <v>1186</v>
      </c>
      <c r="H110">
        <v>1219</v>
      </c>
      <c r="I110">
        <v>8860</v>
      </c>
      <c r="J110">
        <v>1350</v>
      </c>
      <c r="K110">
        <v>2248</v>
      </c>
      <c r="L110">
        <v>2626</v>
      </c>
      <c r="M110">
        <v>2936</v>
      </c>
      <c r="N110">
        <v>13305</v>
      </c>
      <c r="O110">
        <v>4284</v>
      </c>
      <c r="P110">
        <v>4101</v>
      </c>
      <c r="Q110">
        <v>2943</v>
      </c>
      <c r="R110">
        <v>2329</v>
      </c>
      <c r="S110">
        <v>15216</v>
      </c>
      <c r="T110">
        <v>2186</v>
      </c>
      <c r="U110">
        <v>4099</v>
      </c>
      <c r="V110">
        <v>5058</v>
      </c>
      <c r="W110">
        <v>3789</v>
      </c>
      <c r="X110">
        <v>30033</v>
      </c>
      <c r="Y110">
        <v>2756</v>
      </c>
      <c r="Z110">
        <v>4668</v>
      </c>
      <c r="AA110">
        <v>4861</v>
      </c>
      <c r="AB110">
        <v>3622</v>
      </c>
      <c r="AC110">
        <v>21152</v>
      </c>
      <c r="AD110">
        <v>4433</v>
      </c>
      <c r="AE110">
        <v>4993</v>
      </c>
    </row>
    <row r="111" spans="1:31" x14ac:dyDescent="0.25">
      <c r="A111" s="2">
        <v>0.69374999999999998</v>
      </c>
      <c r="B111">
        <v>102</v>
      </c>
      <c r="C111">
        <v>371</v>
      </c>
      <c r="D111">
        <v>1933</v>
      </c>
      <c r="E111">
        <v>586</v>
      </c>
      <c r="F111">
        <v>974</v>
      </c>
      <c r="G111">
        <v>1186</v>
      </c>
      <c r="H111">
        <v>1219</v>
      </c>
      <c r="I111">
        <v>8860</v>
      </c>
      <c r="J111">
        <v>1350</v>
      </c>
      <c r="K111">
        <v>2248</v>
      </c>
      <c r="L111">
        <v>2626</v>
      </c>
      <c r="M111">
        <v>2936</v>
      </c>
      <c r="N111">
        <v>13305</v>
      </c>
      <c r="O111">
        <v>4284</v>
      </c>
      <c r="P111">
        <v>4101</v>
      </c>
      <c r="Q111">
        <v>2943</v>
      </c>
      <c r="R111">
        <v>2329</v>
      </c>
      <c r="S111">
        <v>15216</v>
      </c>
      <c r="T111">
        <v>2186</v>
      </c>
      <c r="U111">
        <v>4099</v>
      </c>
      <c r="V111">
        <v>5058</v>
      </c>
      <c r="W111">
        <v>3789</v>
      </c>
      <c r="X111">
        <v>30033</v>
      </c>
      <c r="Y111">
        <v>2756</v>
      </c>
      <c r="Z111">
        <v>4668</v>
      </c>
      <c r="AA111">
        <v>4861</v>
      </c>
      <c r="AB111">
        <v>3622</v>
      </c>
      <c r="AC111">
        <v>21152</v>
      </c>
      <c r="AD111">
        <v>4433</v>
      </c>
      <c r="AE111">
        <v>4993</v>
      </c>
    </row>
    <row r="112" spans="1:31" x14ac:dyDescent="0.25">
      <c r="A112" s="2">
        <v>0.6958333333333333</v>
      </c>
      <c r="B112">
        <v>102</v>
      </c>
      <c r="C112">
        <v>371</v>
      </c>
      <c r="D112">
        <v>1933</v>
      </c>
      <c r="E112">
        <v>586</v>
      </c>
      <c r="F112">
        <v>974</v>
      </c>
      <c r="G112">
        <v>1186</v>
      </c>
      <c r="H112">
        <v>1219</v>
      </c>
      <c r="I112">
        <v>8860</v>
      </c>
      <c r="J112">
        <v>1350</v>
      </c>
      <c r="K112">
        <v>2248</v>
      </c>
      <c r="L112">
        <v>2626</v>
      </c>
      <c r="M112">
        <v>2936</v>
      </c>
      <c r="N112">
        <v>13305</v>
      </c>
      <c r="O112">
        <v>4284</v>
      </c>
      <c r="P112">
        <v>4101</v>
      </c>
      <c r="Q112">
        <v>2943</v>
      </c>
      <c r="R112">
        <v>2329</v>
      </c>
      <c r="S112">
        <v>15216</v>
      </c>
      <c r="T112">
        <v>2186</v>
      </c>
      <c r="U112">
        <v>4099</v>
      </c>
      <c r="V112">
        <v>5058</v>
      </c>
      <c r="W112">
        <v>3789</v>
      </c>
      <c r="X112">
        <v>30033</v>
      </c>
      <c r="Y112">
        <v>2756</v>
      </c>
      <c r="Z112">
        <v>4668</v>
      </c>
      <c r="AA112">
        <v>4861</v>
      </c>
      <c r="AB112">
        <v>3622</v>
      </c>
      <c r="AC112">
        <v>21152</v>
      </c>
      <c r="AD112">
        <v>4433</v>
      </c>
      <c r="AE112">
        <v>4993</v>
      </c>
    </row>
    <row r="113" spans="1:31" x14ac:dyDescent="0.25">
      <c r="A113" s="2">
        <v>0.69861111111111107</v>
      </c>
      <c r="B113">
        <v>102</v>
      </c>
      <c r="C113">
        <v>371</v>
      </c>
      <c r="D113">
        <v>1933</v>
      </c>
      <c r="E113">
        <v>586</v>
      </c>
      <c r="F113">
        <v>974</v>
      </c>
      <c r="G113">
        <v>1186</v>
      </c>
      <c r="H113">
        <v>1219</v>
      </c>
      <c r="I113">
        <v>8860</v>
      </c>
      <c r="J113">
        <v>1350</v>
      </c>
      <c r="K113">
        <v>2248</v>
      </c>
      <c r="L113">
        <v>2626</v>
      </c>
      <c r="M113">
        <v>2936</v>
      </c>
      <c r="N113">
        <v>13305</v>
      </c>
      <c r="O113">
        <v>4284</v>
      </c>
      <c r="P113">
        <v>4101</v>
      </c>
      <c r="Q113">
        <v>2943</v>
      </c>
      <c r="R113">
        <v>2329</v>
      </c>
      <c r="S113">
        <v>15216</v>
      </c>
      <c r="T113">
        <v>2186</v>
      </c>
      <c r="U113">
        <v>4099</v>
      </c>
      <c r="V113">
        <v>5058</v>
      </c>
      <c r="W113">
        <v>3789</v>
      </c>
      <c r="X113">
        <v>30033</v>
      </c>
      <c r="Y113">
        <v>2756</v>
      </c>
      <c r="Z113">
        <v>4668</v>
      </c>
      <c r="AA113">
        <v>4861</v>
      </c>
      <c r="AB113">
        <v>3622</v>
      </c>
      <c r="AC113">
        <v>21152</v>
      </c>
      <c r="AD113">
        <v>4433</v>
      </c>
      <c r="AE113">
        <v>4993</v>
      </c>
    </row>
    <row r="114" spans="1:31" x14ac:dyDescent="0.25">
      <c r="A114" s="2">
        <v>0.7006944444444444</v>
      </c>
      <c r="B114">
        <v>102</v>
      </c>
      <c r="C114">
        <v>371</v>
      </c>
      <c r="D114">
        <v>1933</v>
      </c>
      <c r="E114">
        <v>586</v>
      </c>
      <c r="F114">
        <v>974</v>
      </c>
      <c r="G114">
        <v>1186</v>
      </c>
      <c r="H114">
        <v>1219</v>
      </c>
      <c r="I114">
        <v>8860</v>
      </c>
      <c r="J114">
        <v>1350</v>
      </c>
      <c r="K114">
        <v>2248</v>
      </c>
      <c r="L114">
        <v>2626</v>
      </c>
      <c r="M114">
        <v>2936</v>
      </c>
      <c r="N114">
        <v>13305</v>
      </c>
      <c r="O114">
        <v>4284</v>
      </c>
      <c r="P114">
        <v>4101</v>
      </c>
      <c r="Q114">
        <v>2943</v>
      </c>
      <c r="R114">
        <v>2329</v>
      </c>
      <c r="S114">
        <v>15216</v>
      </c>
      <c r="T114">
        <v>2186</v>
      </c>
      <c r="U114">
        <v>4099</v>
      </c>
      <c r="V114">
        <v>5058</v>
      </c>
      <c r="W114">
        <v>3789</v>
      </c>
      <c r="X114">
        <v>30033</v>
      </c>
      <c r="Y114">
        <v>2756</v>
      </c>
      <c r="Z114">
        <v>4668</v>
      </c>
      <c r="AA114">
        <v>4861</v>
      </c>
      <c r="AB114">
        <v>3622</v>
      </c>
      <c r="AC114">
        <v>21152</v>
      </c>
      <c r="AD114">
        <v>4433</v>
      </c>
      <c r="AE114">
        <v>4993</v>
      </c>
    </row>
    <row r="115" spans="1:31" x14ac:dyDescent="0.25">
      <c r="A115" s="2">
        <v>0.70277777777777772</v>
      </c>
      <c r="B115">
        <v>102</v>
      </c>
      <c r="C115">
        <v>371</v>
      </c>
      <c r="D115">
        <v>1933</v>
      </c>
      <c r="E115">
        <v>586</v>
      </c>
      <c r="F115">
        <v>974</v>
      </c>
      <c r="G115">
        <v>1186</v>
      </c>
      <c r="H115">
        <v>1219</v>
      </c>
      <c r="I115">
        <v>8860</v>
      </c>
      <c r="J115">
        <v>1350</v>
      </c>
      <c r="K115">
        <v>2248</v>
      </c>
      <c r="L115">
        <v>2626</v>
      </c>
      <c r="M115">
        <v>2936</v>
      </c>
      <c r="N115">
        <v>13305</v>
      </c>
      <c r="O115">
        <v>4284</v>
      </c>
      <c r="P115">
        <v>4101</v>
      </c>
      <c r="Q115">
        <v>2943</v>
      </c>
      <c r="R115">
        <v>2329</v>
      </c>
      <c r="S115">
        <v>15216</v>
      </c>
      <c r="T115">
        <v>2186</v>
      </c>
      <c r="U115">
        <v>4099</v>
      </c>
      <c r="V115">
        <v>5058</v>
      </c>
      <c r="W115">
        <v>3789</v>
      </c>
      <c r="X115">
        <v>30033</v>
      </c>
      <c r="Y115">
        <v>2756</v>
      </c>
      <c r="Z115">
        <v>4668</v>
      </c>
      <c r="AA115">
        <v>4861</v>
      </c>
      <c r="AB115">
        <v>3622</v>
      </c>
      <c r="AC115">
        <v>21152</v>
      </c>
      <c r="AD115">
        <v>4433</v>
      </c>
      <c r="AE115">
        <v>4993</v>
      </c>
    </row>
    <row r="116" spans="1:31" x14ac:dyDescent="0.25">
      <c r="A116" s="2">
        <v>0.70486111111111116</v>
      </c>
      <c r="B116">
        <v>102</v>
      </c>
      <c r="C116">
        <v>371</v>
      </c>
      <c r="D116">
        <v>1933</v>
      </c>
      <c r="E116">
        <v>586</v>
      </c>
      <c r="F116">
        <v>974</v>
      </c>
      <c r="G116">
        <v>1186</v>
      </c>
      <c r="H116">
        <v>1219</v>
      </c>
      <c r="I116">
        <v>8860</v>
      </c>
      <c r="J116">
        <v>1350</v>
      </c>
      <c r="K116">
        <v>2248</v>
      </c>
      <c r="L116">
        <v>2626</v>
      </c>
      <c r="M116">
        <v>2936</v>
      </c>
      <c r="N116">
        <v>13305</v>
      </c>
      <c r="O116">
        <v>4284</v>
      </c>
      <c r="P116">
        <v>4101</v>
      </c>
      <c r="Q116">
        <v>2943</v>
      </c>
      <c r="R116">
        <v>2329</v>
      </c>
      <c r="S116">
        <v>15216</v>
      </c>
      <c r="T116">
        <v>2186</v>
      </c>
      <c r="U116">
        <v>4099</v>
      </c>
      <c r="V116">
        <v>5058</v>
      </c>
      <c r="W116">
        <v>3789</v>
      </c>
      <c r="X116">
        <v>30033</v>
      </c>
      <c r="Y116">
        <v>2756</v>
      </c>
      <c r="Z116">
        <v>4668</v>
      </c>
      <c r="AA116">
        <v>4861</v>
      </c>
      <c r="AB116">
        <v>3622</v>
      </c>
      <c r="AC116">
        <v>21152</v>
      </c>
      <c r="AD116">
        <v>4433</v>
      </c>
      <c r="AE116">
        <v>4993</v>
      </c>
    </row>
    <row r="117" spans="1:31" x14ac:dyDescent="0.25">
      <c r="A117" s="2">
        <v>0.70694444444444449</v>
      </c>
      <c r="B117">
        <v>102</v>
      </c>
      <c r="C117">
        <v>371</v>
      </c>
      <c r="D117">
        <v>1933</v>
      </c>
      <c r="E117">
        <v>586</v>
      </c>
      <c r="F117">
        <v>974</v>
      </c>
      <c r="G117">
        <v>1186</v>
      </c>
      <c r="H117">
        <v>1219</v>
      </c>
      <c r="I117">
        <v>8860</v>
      </c>
      <c r="J117">
        <v>1350</v>
      </c>
      <c r="K117">
        <v>2248</v>
      </c>
      <c r="L117">
        <v>2626</v>
      </c>
      <c r="M117">
        <v>2936</v>
      </c>
      <c r="N117">
        <v>13305</v>
      </c>
      <c r="O117">
        <v>4284</v>
      </c>
      <c r="P117">
        <v>4101</v>
      </c>
      <c r="Q117">
        <v>2943</v>
      </c>
      <c r="R117">
        <v>2329</v>
      </c>
      <c r="S117">
        <v>15216</v>
      </c>
      <c r="T117">
        <v>2186</v>
      </c>
      <c r="U117">
        <v>4099</v>
      </c>
      <c r="V117">
        <v>5058</v>
      </c>
      <c r="W117">
        <v>3789</v>
      </c>
      <c r="X117">
        <v>30033</v>
      </c>
      <c r="Y117">
        <v>2756</v>
      </c>
      <c r="Z117">
        <v>4668</v>
      </c>
      <c r="AA117">
        <v>4861</v>
      </c>
      <c r="AB117">
        <v>3622</v>
      </c>
      <c r="AC117">
        <v>21152</v>
      </c>
      <c r="AD117">
        <v>4433</v>
      </c>
      <c r="AE117">
        <v>4993</v>
      </c>
    </row>
    <row r="118" spans="1:31" x14ac:dyDescent="0.25">
      <c r="A118" s="2">
        <v>0.70972222222222225</v>
      </c>
      <c r="B118">
        <v>102</v>
      </c>
      <c r="C118">
        <v>371</v>
      </c>
      <c r="D118">
        <v>1933</v>
      </c>
      <c r="E118">
        <v>586</v>
      </c>
      <c r="F118">
        <v>974</v>
      </c>
      <c r="G118">
        <v>1186</v>
      </c>
      <c r="H118">
        <v>1219</v>
      </c>
      <c r="I118">
        <v>8860</v>
      </c>
      <c r="J118">
        <v>1350</v>
      </c>
      <c r="K118">
        <v>2248</v>
      </c>
      <c r="L118">
        <v>2626</v>
      </c>
      <c r="M118">
        <v>2936</v>
      </c>
      <c r="N118">
        <v>13305</v>
      </c>
      <c r="O118">
        <v>4284</v>
      </c>
      <c r="P118">
        <v>4101</v>
      </c>
      <c r="Q118">
        <v>2943</v>
      </c>
      <c r="R118">
        <v>2329</v>
      </c>
      <c r="S118">
        <v>15216</v>
      </c>
      <c r="T118">
        <v>2186</v>
      </c>
      <c r="U118">
        <v>4099</v>
      </c>
      <c r="V118">
        <v>5058</v>
      </c>
      <c r="W118">
        <v>3789</v>
      </c>
      <c r="X118">
        <v>30033</v>
      </c>
      <c r="Y118">
        <v>2756</v>
      </c>
      <c r="Z118">
        <v>4668</v>
      </c>
      <c r="AA118">
        <v>4861</v>
      </c>
      <c r="AB118">
        <v>3622</v>
      </c>
      <c r="AC118">
        <v>21152</v>
      </c>
      <c r="AD118">
        <v>4433</v>
      </c>
      <c r="AE118">
        <v>4993</v>
      </c>
    </row>
    <row r="119" spans="1:31" x14ac:dyDescent="0.25">
      <c r="A119" s="2">
        <v>0.71180555555555558</v>
      </c>
      <c r="B119">
        <v>102</v>
      </c>
      <c r="C119">
        <v>371</v>
      </c>
      <c r="D119">
        <v>1933</v>
      </c>
      <c r="E119">
        <v>586</v>
      </c>
      <c r="F119">
        <v>974</v>
      </c>
      <c r="G119">
        <v>1186</v>
      </c>
      <c r="H119">
        <v>1219</v>
      </c>
      <c r="I119">
        <v>8860</v>
      </c>
      <c r="J119">
        <v>1350</v>
      </c>
      <c r="K119">
        <v>2248</v>
      </c>
      <c r="L119">
        <v>2626</v>
      </c>
      <c r="M119">
        <v>2936</v>
      </c>
      <c r="N119">
        <v>13305</v>
      </c>
      <c r="O119">
        <v>4284</v>
      </c>
      <c r="P119">
        <v>4101</v>
      </c>
      <c r="Q119">
        <v>2943</v>
      </c>
      <c r="R119">
        <v>2329</v>
      </c>
      <c r="S119">
        <v>15216</v>
      </c>
      <c r="T119">
        <v>2186</v>
      </c>
      <c r="U119">
        <v>4099</v>
      </c>
      <c r="V119">
        <v>5058</v>
      </c>
      <c r="W119">
        <v>3789</v>
      </c>
      <c r="X119">
        <v>30033</v>
      </c>
      <c r="Y119">
        <v>2756</v>
      </c>
      <c r="Z119">
        <v>4668</v>
      </c>
      <c r="AA119">
        <v>4861</v>
      </c>
      <c r="AB119">
        <v>3622</v>
      </c>
      <c r="AC119">
        <v>21152</v>
      </c>
      <c r="AD119">
        <v>4433</v>
      </c>
      <c r="AE119">
        <v>4993</v>
      </c>
    </row>
    <row r="120" spans="1:31" x14ac:dyDescent="0.25">
      <c r="A120" s="2">
        <v>0.71388888888888891</v>
      </c>
      <c r="B120">
        <v>102</v>
      </c>
      <c r="C120">
        <v>371</v>
      </c>
      <c r="D120">
        <v>1933</v>
      </c>
      <c r="E120">
        <v>586</v>
      </c>
      <c r="F120">
        <v>974</v>
      </c>
      <c r="G120">
        <v>1186</v>
      </c>
      <c r="H120">
        <v>1219</v>
      </c>
      <c r="I120">
        <v>8860</v>
      </c>
      <c r="J120">
        <v>1350</v>
      </c>
      <c r="K120">
        <v>2248</v>
      </c>
      <c r="L120">
        <v>2626</v>
      </c>
      <c r="M120">
        <v>2936</v>
      </c>
      <c r="N120">
        <v>13305</v>
      </c>
      <c r="O120">
        <v>4284</v>
      </c>
      <c r="P120">
        <v>4101</v>
      </c>
      <c r="Q120">
        <v>2943</v>
      </c>
      <c r="R120">
        <v>2329</v>
      </c>
      <c r="S120">
        <v>15216</v>
      </c>
      <c r="T120">
        <v>2186</v>
      </c>
      <c r="U120">
        <v>4099</v>
      </c>
      <c r="V120">
        <v>5058</v>
      </c>
      <c r="W120">
        <v>3789</v>
      </c>
      <c r="X120">
        <v>30033</v>
      </c>
      <c r="Y120">
        <v>2756</v>
      </c>
      <c r="Z120">
        <v>4668</v>
      </c>
      <c r="AA120">
        <v>4861</v>
      </c>
      <c r="AB120">
        <v>3622</v>
      </c>
      <c r="AC120">
        <v>21152</v>
      </c>
      <c r="AD120">
        <v>4433</v>
      </c>
      <c r="AE120">
        <v>4993</v>
      </c>
    </row>
    <row r="121" spans="1:31" x14ac:dyDescent="0.25">
      <c r="A121" s="2">
        <v>0.71597222222222223</v>
      </c>
      <c r="B121">
        <v>102</v>
      </c>
      <c r="C121">
        <v>371</v>
      </c>
      <c r="D121">
        <v>1933</v>
      </c>
      <c r="E121">
        <v>586</v>
      </c>
      <c r="F121">
        <v>974</v>
      </c>
      <c r="G121">
        <v>1186</v>
      </c>
      <c r="H121">
        <v>1219</v>
      </c>
      <c r="I121">
        <v>8860</v>
      </c>
      <c r="J121">
        <v>1350</v>
      </c>
      <c r="K121">
        <v>2248</v>
      </c>
      <c r="L121">
        <v>2626</v>
      </c>
      <c r="M121">
        <v>2936</v>
      </c>
      <c r="N121">
        <v>13305</v>
      </c>
      <c r="O121">
        <v>4284</v>
      </c>
      <c r="P121">
        <v>4101</v>
      </c>
      <c r="Q121">
        <v>2943</v>
      </c>
      <c r="R121">
        <v>2329</v>
      </c>
      <c r="S121">
        <v>15216</v>
      </c>
      <c r="T121">
        <v>2186</v>
      </c>
      <c r="U121">
        <v>4099</v>
      </c>
      <c r="V121">
        <v>5058</v>
      </c>
      <c r="W121">
        <v>3789</v>
      </c>
      <c r="X121">
        <v>30033</v>
      </c>
      <c r="Y121">
        <v>2756</v>
      </c>
      <c r="Z121">
        <v>4668</v>
      </c>
      <c r="AA121">
        <v>4861</v>
      </c>
      <c r="AB121">
        <v>3622</v>
      </c>
      <c r="AC121">
        <v>21152</v>
      </c>
      <c r="AD121">
        <v>4433</v>
      </c>
      <c r="AE121">
        <v>4993</v>
      </c>
    </row>
    <row r="122" spans="1:31" x14ac:dyDescent="0.25">
      <c r="A122" s="2">
        <v>0.71875</v>
      </c>
      <c r="B122">
        <v>102</v>
      </c>
      <c r="C122">
        <v>371</v>
      </c>
      <c r="D122">
        <v>1933</v>
      </c>
      <c r="E122">
        <v>586</v>
      </c>
      <c r="F122">
        <v>974</v>
      </c>
      <c r="G122">
        <v>1186</v>
      </c>
      <c r="H122">
        <v>1219</v>
      </c>
      <c r="I122">
        <v>8860</v>
      </c>
      <c r="J122">
        <v>1350</v>
      </c>
      <c r="K122">
        <v>2248</v>
      </c>
      <c r="L122">
        <v>2626</v>
      </c>
      <c r="M122">
        <v>2936</v>
      </c>
      <c r="N122">
        <v>13305</v>
      </c>
      <c r="O122">
        <v>4284</v>
      </c>
      <c r="P122">
        <v>4101</v>
      </c>
      <c r="Q122">
        <v>2943</v>
      </c>
      <c r="R122">
        <v>2329</v>
      </c>
      <c r="S122">
        <v>15216</v>
      </c>
      <c r="T122">
        <v>2186</v>
      </c>
      <c r="U122">
        <v>4099</v>
      </c>
      <c r="V122">
        <v>5058</v>
      </c>
      <c r="W122">
        <v>3789</v>
      </c>
      <c r="X122">
        <v>30033</v>
      </c>
      <c r="Y122">
        <v>2756</v>
      </c>
      <c r="Z122">
        <v>4668</v>
      </c>
      <c r="AA122">
        <v>4861</v>
      </c>
      <c r="AB122">
        <v>3622</v>
      </c>
      <c r="AC122">
        <v>21152</v>
      </c>
      <c r="AD122">
        <v>4433</v>
      </c>
      <c r="AE122">
        <v>4993</v>
      </c>
    </row>
    <row r="123" spans="1:31" x14ac:dyDescent="0.25">
      <c r="A123" s="2">
        <v>0.72083333333333333</v>
      </c>
      <c r="B123">
        <v>102</v>
      </c>
      <c r="C123">
        <v>371</v>
      </c>
      <c r="D123">
        <v>1933</v>
      </c>
      <c r="E123">
        <v>586</v>
      </c>
      <c r="F123">
        <v>974</v>
      </c>
      <c r="G123">
        <v>1186</v>
      </c>
      <c r="H123">
        <v>1219</v>
      </c>
      <c r="I123">
        <v>8860</v>
      </c>
      <c r="J123">
        <v>1350</v>
      </c>
      <c r="K123">
        <v>2248</v>
      </c>
      <c r="L123">
        <v>2626</v>
      </c>
      <c r="M123">
        <v>2936</v>
      </c>
      <c r="N123">
        <v>13305</v>
      </c>
      <c r="O123">
        <v>4284</v>
      </c>
      <c r="P123">
        <v>4101</v>
      </c>
      <c r="Q123">
        <v>2943</v>
      </c>
      <c r="R123">
        <v>2329</v>
      </c>
      <c r="S123">
        <v>15216</v>
      </c>
      <c r="T123">
        <v>2186</v>
      </c>
      <c r="U123">
        <v>4099</v>
      </c>
      <c r="V123">
        <v>5058</v>
      </c>
      <c r="W123">
        <v>3789</v>
      </c>
      <c r="X123">
        <v>30033</v>
      </c>
      <c r="Y123">
        <v>2756</v>
      </c>
      <c r="Z123">
        <v>4668</v>
      </c>
      <c r="AA123">
        <v>4861</v>
      </c>
      <c r="AB123">
        <v>3622</v>
      </c>
      <c r="AC123">
        <v>21152</v>
      </c>
      <c r="AD123">
        <v>4433</v>
      </c>
      <c r="AE123">
        <v>4993</v>
      </c>
    </row>
    <row r="124" spans="1:31" x14ac:dyDescent="0.25">
      <c r="A124" s="2">
        <v>0.72291666666666665</v>
      </c>
      <c r="B124">
        <v>102</v>
      </c>
      <c r="C124">
        <v>371</v>
      </c>
      <c r="D124">
        <v>1933</v>
      </c>
      <c r="E124">
        <v>586</v>
      </c>
      <c r="F124">
        <v>974</v>
      </c>
      <c r="G124">
        <v>1186</v>
      </c>
      <c r="H124">
        <v>1219</v>
      </c>
      <c r="I124">
        <v>8860</v>
      </c>
      <c r="J124">
        <v>1350</v>
      </c>
      <c r="K124">
        <v>2248</v>
      </c>
      <c r="L124">
        <v>2626</v>
      </c>
      <c r="M124">
        <v>2936</v>
      </c>
      <c r="N124">
        <v>13305</v>
      </c>
      <c r="O124">
        <v>4284</v>
      </c>
      <c r="P124">
        <v>4101</v>
      </c>
      <c r="Q124">
        <v>2943</v>
      </c>
      <c r="R124">
        <v>2329</v>
      </c>
      <c r="S124">
        <v>15216</v>
      </c>
      <c r="T124">
        <v>2186</v>
      </c>
      <c r="U124">
        <v>4099</v>
      </c>
      <c r="V124">
        <v>5058</v>
      </c>
      <c r="W124">
        <v>3789</v>
      </c>
      <c r="X124">
        <v>30033</v>
      </c>
      <c r="Y124">
        <v>2756</v>
      </c>
      <c r="Z124">
        <v>4668</v>
      </c>
      <c r="AA124">
        <v>4861</v>
      </c>
      <c r="AB124">
        <v>3622</v>
      </c>
      <c r="AC124">
        <v>21152</v>
      </c>
      <c r="AD124">
        <v>4433</v>
      </c>
      <c r="AE124">
        <v>4993</v>
      </c>
    </row>
    <row r="125" spans="1:31" x14ac:dyDescent="0.25">
      <c r="A125" s="2">
        <v>0.72499999999999998</v>
      </c>
      <c r="B125">
        <v>102</v>
      </c>
      <c r="C125">
        <v>371</v>
      </c>
      <c r="D125">
        <v>1933</v>
      </c>
      <c r="E125">
        <v>586</v>
      </c>
      <c r="F125">
        <v>974</v>
      </c>
      <c r="G125">
        <v>1186</v>
      </c>
      <c r="H125">
        <v>1219</v>
      </c>
      <c r="I125">
        <v>8860</v>
      </c>
      <c r="J125">
        <v>1350</v>
      </c>
      <c r="K125">
        <v>2248</v>
      </c>
      <c r="L125">
        <v>2626</v>
      </c>
      <c r="M125">
        <v>2936</v>
      </c>
      <c r="N125">
        <v>13305</v>
      </c>
      <c r="O125">
        <v>4284</v>
      </c>
      <c r="P125">
        <v>4101</v>
      </c>
      <c r="Q125">
        <v>2943</v>
      </c>
      <c r="R125">
        <v>2329</v>
      </c>
      <c r="S125">
        <v>15216</v>
      </c>
      <c r="T125">
        <v>2186</v>
      </c>
      <c r="U125">
        <v>4099</v>
      </c>
      <c r="V125">
        <v>5058</v>
      </c>
      <c r="W125">
        <v>3789</v>
      </c>
      <c r="X125">
        <v>30033</v>
      </c>
      <c r="Y125">
        <v>2756</v>
      </c>
      <c r="Z125">
        <v>4668</v>
      </c>
      <c r="AA125">
        <v>4861</v>
      </c>
      <c r="AB125">
        <v>3622</v>
      </c>
      <c r="AC125">
        <v>21152</v>
      </c>
      <c r="AD125">
        <v>4433</v>
      </c>
      <c r="AE125">
        <v>4993</v>
      </c>
    </row>
    <row r="126" spans="1:31" x14ac:dyDescent="0.25">
      <c r="A126" s="2">
        <v>0.72777777777777775</v>
      </c>
      <c r="B126">
        <v>102</v>
      </c>
      <c r="C126">
        <v>371</v>
      </c>
      <c r="D126">
        <v>1933</v>
      </c>
      <c r="E126">
        <v>586</v>
      </c>
      <c r="F126">
        <v>974</v>
      </c>
      <c r="G126">
        <v>1186</v>
      </c>
      <c r="H126">
        <v>1219</v>
      </c>
      <c r="I126">
        <v>8860</v>
      </c>
      <c r="J126">
        <v>1350</v>
      </c>
      <c r="K126">
        <v>2248</v>
      </c>
      <c r="L126">
        <v>2626</v>
      </c>
      <c r="M126">
        <v>2936</v>
      </c>
      <c r="N126">
        <v>13305</v>
      </c>
      <c r="O126">
        <v>4284</v>
      </c>
      <c r="P126">
        <v>4101</v>
      </c>
      <c r="Q126">
        <v>2943</v>
      </c>
      <c r="R126">
        <v>2329</v>
      </c>
      <c r="S126">
        <v>15216</v>
      </c>
      <c r="T126">
        <v>2186</v>
      </c>
      <c r="U126">
        <v>4099</v>
      </c>
      <c r="V126">
        <v>5058</v>
      </c>
      <c r="W126">
        <v>3789</v>
      </c>
      <c r="X126">
        <v>30033</v>
      </c>
      <c r="Y126">
        <v>2756</v>
      </c>
      <c r="Z126">
        <v>4668</v>
      </c>
      <c r="AA126">
        <v>4861</v>
      </c>
      <c r="AB126">
        <v>3622</v>
      </c>
      <c r="AC126">
        <v>21152</v>
      </c>
      <c r="AD126">
        <v>4433</v>
      </c>
      <c r="AE126">
        <v>4993</v>
      </c>
    </row>
    <row r="127" spans="1:31" x14ac:dyDescent="0.25">
      <c r="A127" s="2">
        <v>0.72986111111111107</v>
      </c>
      <c r="B127">
        <v>102</v>
      </c>
      <c r="C127">
        <v>371</v>
      </c>
      <c r="D127">
        <v>1933</v>
      </c>
      <c r="E127">
        <v>586</v>
      </c>
      <c r="F127">
        <v>974</v>
      </c>
      <c r="G127">
        <v>1186</v>
      </c>
      <c r="H127">
        <v>1219</v>
      </c>
      <c r="I127">
        <v>8860</v>
      </c>
      <c r="J127">
        <v>1350</v>
      </c>
      <c r="K127">
        <v>2248</v>
      </c>
      <c r="L127">
        <v>2626</v>
      </c>
      <c r="M127">
        <v>2936</v>
      </c>
      <c r="N127">
        <v>13305</v>
      </c>
      <c r="O127">
        <v>4284</v>
      </c>
      <c r="P127">
        <v>4101</v>
      </c>
      <c r="Q127">
        <v>2943</v>
      </c>
      <c r="R127">
        <v>2329</v>
      </c>
      <c r="S127">
        <v>15216</v>
      </c>
      <c r="T127">
        <v>2186</v>
      </c>
      <c r="U127">
        <v>4099</v>
      </c>
      <c r="V127">
        <v>5058</v>
      </c>
      <c r="W127">
        <v>3789</v>
      </c>
      <c r="X127">
        <v>30033</v>
      </c>
      <c r="Y127">
        <v>2756</v>
      </c>
      <c r="Z127">
        <v>4668</v>
      </c>
      <c r="AA127">
        <v>4861</v>
      </c>
      <c r="AB127">
        <v>3622</v>
      </c>
      <c r="AC127">
        <v>21152</v>
      </c>
      <c r="AD127">
        <v>4433</v>
      </c>
      <c r="AE127">
        <v>4993</v>
      </c>
    </row>
    <row r="128" spans="1:31" x14ac:dyDescent="0.25">
      <c r="A128" s="2">
        <v>0.7319444444444444</v>
      </c>
      <c r="B128">
        <v>102</v>
      </c>
      <c r="C128">
        <v>371</v>
      </c>
      <c r="D128">
        <v>1933</v>
      </c>
      <c r="E128">
        <v>586</v>
      </c>
      <c r="F128">
        <v>974</v>
      </c>
      <c r="G128">
        <v>1186</v>
      </c>
      <c r="H128">
        <v>1219</v>
      </c>
      <c r="I128">
        <v>8860</v>
      </c>
      <c r="J128">
        <v>1350</v>
      </c>
      <c r="K128">
        <v>2248</v>
      </c>
      <c r="L128">
        <v>2626</v>
      </c>
      <c r="M128">
        <v>2936</v>
      </c>
      <c r="N128">
        <v>13305</v>
      </c>
      <c r="O128">
        <v>4284</v>
      </c>
      <c r="P128">
        <v>4101</v>
      </c>
      <c r="Q128">
        <v>2943</v>
      </c>
      <c r="R128">
        <v>2329</v>
      </c>
      <c r="S128">
        <v>15216</v>
      </c>
      <c r="T128">
        <v>2186</v>
      </c>
      <c r="U128">
        <v>4099</v>
      </c>
      <c r="V128">
        <v>5058</v>
      </c>
      <c r="W128">
        <v>3789</v>
      </c>
      <c r="X128">
        <v>30033</v>
      </c>
      <c r="Y128">
        <v>2756</v>
      </c>
      <c r="Z128">
        <v>4668</v>
      </c>
      <c r="AA128">
        <v>4861</v>
      </c>
      <c r="AB128">
        <v>3622</v>
      </c>
      <c r="AC128">
        <v>21152</v>
      </c>
      <c r="AD128">
        <v>4433</v>
      </c>
      <c r="AE128">
        <v>4993</v>
      </c>
    </row>
    <row r="129" spans="1:31" x14ac:dyDescent="0.25">
      <c r="A129" s="2">
        <v>0.73402777777777772</v>
      </c>
      <c r="B129">
        <v>102</v>
      </c>
      <c r="C129">
        <v>371</v>
      </c>
      <c r="D129">
        <v>1933</v>
      </c>
      <c r="E129">
        <v>586</v>
      </c>
      <c r="F129">
        <v>974</v>
      </c>
      <c r="G129">
        <v>1186</v>
      </c>
      <c r="H129">
        <v>1219</v>
      </c>
      <c r="I129">
        <v>8860</v>
      </c>
      <c r="J129">
        <v>1350</v>
      </c>
      <c r="K129">
        <v>2248</v>
      </c>
      <c r="L129">
        <v>2626</v>
      </c>
      <c r="M129">
        <v>2936</v>
      </c>
      <c r="N129">
        <v>13305</v>
      </c>
      <c r="O129">
        <v>4284</v>
      </c>
      <c r="P129">
        <v>4101</v>
      </c>
      <c r="Q129">
        <v>2943</v>
      </c>
      <c r="R129">
        <v>2329</v>
      </c>
      <c r="S129">
        <v>15216</v>
      </c>
      <c r="T129">
        <v>2186</v>
      </c>
      <c r="U129">
        <v>4099</v>
      </c>
      <c r="V129">
        <v>5058</v>
      </c>
      <c r="W129">
        <v>3789</v>
      </c>
      <c r="X129">
        <v>30033</v>
      </c>
      <c r="Y129">
        <v>2756</v>
      </c>
      <c r="Z129">
        <v>4668</v>
      </c>
      <c r="AA129">
        <v>4861</v>
      </c>
      <c r="AB129">
        <v>3622</v>
      </c>
      <c r="AC129">
        <v>21152</v>
      </c>
      <c r="AD129">
        <v>4433</v>
      </c>
      <c r="AE129">
        <v>4993</v>
      </c>
    </row>
    <row r="130" spans="1:31" x14ac:dyDescent="0.25">
      <c r="A130" s="2">
        <v>0.7368055555555556</v>
      </c>
      <c r="B130">
        <v>102</v>
      </c>
      <c r="C130">
        <v>371</v>
      </c>
      <c r="D130">
        <v>1933</v>
      </c>
      <c r="E130">
        <v>586</v>
      </c>
      <c r="F130">
        <v>974</v>
      </c>
      <c r="G130">
        <v>1186</v>
      </c>
      <c r="H130">
        <v>1219</v>
      </c>
      <c r="I130">
        <v>8860</v>
      </c>
      <c r="J130">
        <v>1350</v>
      </c>
      <c r="K130">
        <v>2248</v>
      </c>
      <c r="L130">
        <v>2626</v>
      </c>
      <c r="M130">
        <v>2936</v>
      </c>
      <c r="N130">
        <v>13305</v>
      </c>
      <c r="O130">
        <v>4284</v>
      </c>
      <c r="P130">
        <v>4101</v>
      </c>
      <c r="Q130">
        <v>2943</v>
      </c>
      <c r="R130">
        <v>2329</v>
      </c>
      <c r="S130">
        <v>15216</v>
      </c>
      <c r="T130">
        <v>2186</v>
      </c>
      <c r="U130">
        <v>4099</v>
      </c>
      <c r="V130">
        <v>5058</v>
      </c>
      <c r="W130">
        <v>3789</v>
      </c>
      <c r="X130">
        <v>30033</v>
      </c>
      <c r="Y130">
        <v>2756</v>
      </c>
      <c r="Z130">
        <v>4668</v>
      </c>
      <c r="AA130">
        <v>4861</v>
      </c>
      <c r="AB130">
        <v>3622</v>
      </c>
      <c r="AC130">
        <v>21152</v>
      </c>
      <c r="AD130">
        <v>4433</v>
      </c>
      <c r="AE130">
        <v>4993</v>
      </c>
    </row>
    <row r="131" spans="1:31" x14ac:dyDescent="0.25">
      <c r="A131" s="2">
        <v>0.73888888888888893</v>
      </c>
      <c r="B131">
        <v>102</v>
      </c>
      <c r="C131">
        <v>371</v>
      </c>
      <c r="D131">
        <v>1933</v>
      </c>
      <c r="E131">
        <v>586</v>
      </c>
      <c r="F131">
        <v>974</v>
      </c>
      <c r="G131">
        <v>1186</v>
      </c>
      <c r="H131">
        <v>1219</v>
      </c>
      <c r="I131">
        <v>8860</v>
      </c>
      <c r="J131">
        <v>1350</v>
      </c>
      <c r="K131">
        <v>2248</v>
      </c>
      <c r="L131">
        <v>2626</v>
      </c>
      <c r="M131">
        <v>2936</v>
      </c>
      <c r="N131">
        <v>13305</v>
      </c>
      <c r="O131">
        <v>4284</v>
      </c>
      <c r="P131">
        <v>4101</v>
      </c>
      <c r="Q131">
        <v>2943</v>
      </c>
      <c r="R131">
        <v>2329</v>
      </c>
      <c r="S131">
        <v>15216</v>
      </c>
      <c r="T131">
        <v>2186</v>
      </c>
      <c r="U131">
        <v>4099</v>
      </c>
      <c r="V131">
        <v>5058</v>
      </c>
      <c r="W131">
        <v>3789</v>
      </c>
      <c r="X131">
        <v>30033</v>
      </c>
      <c r="Y131">
        <v>2756</v>
      </c>
      <c r="Z131">
        <v>4668</v>
      </c>
      <c r="AA131">
        <v>4861</v>
      </c>
      <c r="AB131">
        <v>3622</v>
      </c>
      <c r="AC131">
        <v>21152</v>
      </c>
      <c r="AD131">
        <v>4433</v>
      </c>
      <c r="AE131">
        <v>4993</v>
      </c>
    </row>
    <row r="132" spans="1:31" x14ac:dyDescent="0.25">
      <c r="A132" s="2">
        <v>0.74097222222222225</v>
      </c>
      <c r="B132">
        <v>102</v>
      </c>
      <c r="C132">
        <v>371</v>
      </c>
      <c r="D132">
        <v>1933</v>
      </c>
      <c r="E132">
        <v>586</v>
      </c>
      <c r="F132">
        <v>974</v>
      </c>
      <c r="G132">
        <v>1186</v>
      </c>
      <c r="H132">
        <v>1219</v>
      </c>
      <c r="I132">
        <v>8860</v>
      </c>
      <c r="J132">
        <v>1350</v>
      </c>
      <c r="K132">
        <v>2248</v>
      </c>
      <c r="L132">
        <v>2626</v>
      </c>
      <c r="M132">
        <v>2936</v>
      </c>
      <c r="N132">
        <v>13305</v>
      </c>
      <c r="O132">
        <v>4284</v>
      </c>
      <c r="P132">
        <v>4101</v>
      </c>
      <c r="Q132">
        <v>2943</v>
      </c>
      <c r="R132">
        <v>2329</v>
      </c>
      <c r="S132">
        <v>15216</v>
      </c>
      <c r="T132">
        <v>2186</v>
      </c>
      <c r="U132">
        <v>4099</v>
      </c>
      <c r="V132">
        <v>5058</v>
      </c>
      <c r="W132">
        <v>3789</v>
      </c>
      <c r="X132">
        <v>30033</v>
      </c>
      <c r="Y132">
        <v>2756</v>
      </c>
      <c r="Z132">
        <v>4668</v>
      </c>
      <c r="AA132">
        <v>4861</v>
      </c>
      <c r="AB132">
        <v>3622</v>
      </c>
      <c r="AC132">
        <v>21152</v>
      </c>
      <c r="AD132">
        <v>4433</v>
      </c>
      <c r="AE132">
        <v>4993</v>
      </c>
    </row>
    <row r="133" spans="1:31" x14ac:dyDescent="0.25">
      <c r="A133" s="2">
        <v>0.74305555555555558</v>
      </c>
      <c r="B133">
        <v>102</v>
      </c>
      <c r="C133">
        <v>371</v>
      </c>
      <c r="D133">
        <v>1933</v>
      </c>
      <c r="E133">
        <v>586</v>
      </c>
      <c r="F133">
        <v>974</v>
      </c>
      <c r="G133">
        <v>1186</v>
      </c>
      <c r="H133">
        <v>1219</v>
      </c>
      <c r="I133">
        <v>8860</v>
      </c>
      <c r="J133">
        <v>1350</v>
      </c>
      <c r="K133">
        <v>2248</v>
      </c>
      <c r="L133">
        <v>2626</v>
      </c>
      <c r="M133">
        <v>2936</v>
      </c>
      <c r="N133">
        <v>13305</v>
      </c>
      <c r="O133">
        <v>4284</v>
      </c>
      <c r="P133">
        <v>4101</v>
      </c>
      <c r="Q133">
        <v>2943</v>
      </c>
      <c r="R133">
        <v>2329</v>
      </c>
      <c r="S133">
        <v>15216</v>
      </c>
      <c r="T133">
        <v>2186</v>
      </c>
      <c r="U133">
        <v>4099</v>
      </c>
      <c r="V133">
        <v>5058</v>
      </c>
      <c r="W133">
        <v>3789</v>
      </c>
      <c r="X133">
        <v>30033</v>
      </c>
      <c r="Y133">
        <v>2756</v>
      </c>
      <c r="Z133">
        <v>4668</v>
      </c>
      <c r="AA133">
        <v>4861</v>
      </c>
      <c r="AB133">
        <v>3622</v>
      </c>
      <c r="AC133">
        <v>21152</v>
      </c>
      <c r="AD133">
        <v>4433</v>
      </c>
      <c r="AE133">
        <v>4993</v>
      </c>
    </row>
    <row r="134" spans="1:31" x14ac:dyDescent="0.25">
      <c r="A134" s="2">
        <v>0.74583333333333335</v>
      </c>
      <c r="B134">
        <v>102</v>
      </c>
      <c r="C134">
        <v>371</v>
      </c>
      <c r="D134">
        <v>1933</v>
      </c>
      <c r="E134">
        <v>586</v>
      </c>
      <c r="F134">
        <v>974</v>
      </c>
      <c r="G134">
        <v>1186</v>
      </c>
      <c r="H134">
        <v>1219</v>
      </c>
      <c r="I134">
        <v>8860</v>
      </c>
      <c r="J134">
        <v>1350</v>
      </c>
      <c r="K134">
        <v>2248</v>
      </c>
      <c r="L134">
        <v>2626</v>
      </c>
      <c r="M134">
        <v>2936</v>
      </c>
      <c r="N134">
        <v>13305</v>
      </c>
      <c r="O134">
        <v>4284</v>
      </c>
      <c r="P134">
        <v>4101</v>
      </c>
      <c r="Q134">
        <v>2943</v>
      </c>
      <c r="R134">
        <v>2329</v>
      </c>
      <c r="S134">
        <v>15216</v>
      </c>
      <c r="T134">
        <v>2186</v>
      </c>
      <c r="U134">
        <v>4099</v>
      </c>
      <c r="V134">
        <v>5058</v>
      </c>
      <c r="W134">
        <v>3789</v>
      </c>
      <c r="X134">
        <v>30033</v>
      </c>
      <c r="Y134">
        <v>2756</v>
      </c>
      <c r="Z134">
        <v>4668</v>
      </c>
      <c r="AA134">
        <v>4861</v>
      </c>
      <c r="AB134">
        <v>3622</v>
      </c>
      <c r="AC134">
        <v>21152</v>
      </c>
      <c r="AD134">
        <v>4433</v>
      </c>
      <c r="AE134">
        <v>4993</v>
      </c>
    </row>
    <row r="135" spans="1:31" x14ac:dyDescent="0.25">
      <c r="A135" s="2">
        <v>0.74791666666666667</v>
      </c>
      <c r="B135">
        <v>102</v>
      </c>
      <c r="C135">
        <v>371</v>
      </c>
      <c r="D135">
        <v>1933</v>
      </c>
      <c r="E135">
        <v>586</v>
      </c>
      <c r="F135">
        <v>974</v>
      </c>
      <c r="G135">
        <v>1186</v>
      </c>
      <c r="H135">
        <v>1219</v>
      </c>
      <c r="I135">
        <v>8860</v>
      </c>
      <c r="J135">
        <v>1350</v>
      </c>
      <c r="K135">
        <v>2248</v>
      </c>
      <c r="L135">
        <v>2626</v>
      </c>
      <c r="M135">
        <v>2936</v>
      </c>
      <c r="N135">
        <v>13305</v>
      </c>
      <c r="O135">
        <v>4284</v>
      </c>
      <c r="P135">
        <v>4101</v>
      </c>
      <c r="Q135">
        <v>2943</v>
      </c>
      <c r="R135">
        <v>2329</v>
      </c>
      <c r="S135">
        <v>15216</v>
      </c>
      <c r="T135">
        <v>2186</v>
      </c>
      <c r="U135">
        <v>4099</v>
      </c>
      <c r="V135">
        <v>5058</v>
      </c>
      <c r="W135">
        <v>3789</v>
      </c>
      <c r="X135">
        <v>30033</v>
      </c>
      <c r="Y135">
        <v>2756</v>
      </c>
      <c r="Z135">
        <v>4668</v>
      </c>
      <c r="AA135">
        <v>4861</v>
      </c>
      <c r="AB135">
        <v>3622</v>
      </c>
      <c r="AC135">
        <v>21152</v>
      </c>
      <c r="AD135">
        <v>4433</v>
      </c>
      <c r="AE135">
        <v>4993</v>
      </c>
    </row>
    <row r="136" spans="1:31" x14ac:dyDescent="0.25">
      <c r="A136" s="2">
        <v>0.75</v>
      </c>
      <c r="B136">
        <v>102</v>
      </c>
      <c r="C136">
        <v>371</v>
      </c>
      <c r="D136">
        <v>1933</v>
      </c>
      <c r="E136">
        <v>586</v>
      </c>
      <c r="F136">
        <v>974</v>
      </c>
      <c r="G136">
        <v>1186</v>
      </c>
      <c r="H136">
        <v>1219</v>
      </c>
      <c r="I136">
        <v>8860</v>
      </c>
      <c r="J136">
        <v>1350</v>
      </c>
      <c r="K136">
        <v>2248</v>
      </c>
      <c r="L136">
        <v>2626</v>
      </c>
      <c r="M136">
        <v>2936</v>
      </c>
      <c r="N136">
        <v>13305</v>
      </c>
      <c r="O136">
        <v>4284</v>
      </c>
      <c r="P136">
        <v>4101</v>
      </c>
      <c r="Q136">
        <v>2943</v>
      </c>
      <c r="R136">
        <v>2329</v>
      </c>
      <c r="S136">
        <v>15216</v>
      </c>
      <c r="T136">
        <v>2186</v>
      </c>
      <c r="U136">
        <v>4099</v>
      </c>
      <c r="V136">
        <v>5058</v>
      </c>
      <c r="W136">
        <v>3789</v>
      </c>
      <c r="X136">
        <v>30033</v>
      </c>
      <c r="Y136">
        <v>2756</v>
      </c>
      <c r="Z136">
        <v>4668</v>
      </c>
      <c r="AA136">
        <v>4861</v>
      </c>
      <c r="AB136">
        <v>3622</v>
      </c>
      <c r="AC136">
        <v>21152</v>
      </c>
      <c r="AD136">
        <v>4433</v>
      </c>
      <c r="AE136">
        <v>4993</v>
      </c>
    </row>
    <row r="137" spans="1:31" x14ac:dyDescent="0.25">
      <c r="A137" s="2">
        <v>0.75277777777777777</v>
      </c>
      <c r="B137">
        <v>102</v>
      </c>
      <c r="C137">
        <v>371</v>
      </c>
      <c r="D137">
        <v>1933</v>
      </c>
      <c r="E137">
        <v>586</v>
      </c>
      <c r="F137">
        <v>974</v>
      </c>
      <c r="G137">
        <v>1186</v>
      </c>
      <c r="H137">
        <v>1219</v>
      </c>
      <c r="I137">
        <v>8860</v>
      </c>
      <c r="J137">
        <v>1350</v>
      </c>
      <c r="K137">
        <v>2248</v>
      </c>
      <c r="L137">
        <v>2626</v>
      </c>
      <c r="M137">
        <v>2936</v>
      </c>
      <c r="N137">
        <v>13305</v>
      </c>
      <c r="O137">
        <v>4284</v>
      </c>
      <c r="P137">
        <v>4101</v>
      </c>
      <c r="Q137">
        <v>2943</v>
      </c>
      <c r="R137">
        <v>2329</v>
      </c>
      <c r="S137">
        <v>15216</v>
      </c>
      <c r="T137">
        <v>2186</v>
      </c>
      <c r="U137">
        <v>4099</v>
      </c>
      <c r="V137">
        <v>5058</v>
      </c>
      <c r="W137">
        <v>3789</v>
      </c>
      <c r="X137">
        <v>30033</v>
      </c>
      <c r="Y137">
        <v>2756</v>
      </c>
      <c r="Z137">
        <v>4668</v>
      </c>
      <c r="AA137">
        <v>4861</v>
      </c>
      <c r="AB137">
        <v>3622</v>
      </c>
      <c r="AC137">
        <v>21152</v>
      </c>
      <c r="AD137">
        <v>4433</v>
      </c>
      <c r="AE137">
        <v>4993</v>
      </c>
    </row>
    <row r="138" spans="1:31" x14ac:dyDescent="0.25">
      <c r="A138" s="2">
        <v>0.75486111111111109</v>
      </c>
      <c r="B138">
        <v>102</v>
      </c>
      <c r="C138">
        <v>371</v>
      </c>
      <c r="D138">
        <v>1933</v>
      </c>
      <c r="E138">
        <v>586</v>
      </c>
      <c r="F138">
        <v>974</v>
      </c>
      <c r="G138">
        <v>1186</v>
      </c>
      <c r="H138">
        <v>1219</v>
      </c>
      <c r="I138">
        <v>8860</v>
      </c>
      <c r="J138">
        <v>1350</v>
      </c>
      <c r="K138">
        <v>2248</v>
      </c>
      <c r="L138">
        <v>2626</v>
      </c>
      <c r="M138">
        <v>2936</v>
      </c>
      <c r="N138">
        <v>13305</v>
      </c>
      <c r="O138">
        <v>4284</v>
      </c>
      <c r="P138">
        <v>4101</v>
      </c>
      <c r="Q138">
        <v>2943</v>
      </c>
      <c r="R138">
        <v>2329</v>
      </c>
      <c r="S138">
        <v>15216</v>
      </c>
      <c r="T138">
        <v>2186</v>
      </c>
      <c r="U138">
        <v>4099</v>
      </c>
      <c r="V138">
        <v>5058</v>
      </c>
      <c r="W138">
        <v>3789</v>
      </c>
      <c r="X138">
        <v>30033</v>
      </c>
      <c r="Y138">
        <v>2756</v>
      </c>
      <c r="Z138">
        <v>4668</v>
      </c>
      <c r="AA138">
        <v>4861</v>
      </c>
      <c r="AB138">
        <v>3622</v>
      </c>
      <c r="AC138">
        <v>21152</v>
      </c>
      <c r="AD138">
        <v>4433</v>
      </c>
      <c r="AE138">
        <v>4993</v>
      </c>
    </row>
    <row r="139" spans="1:31" x14ac:dyDescent="0.25">
      <c r="A139" s="2">
        <v>0.75763888888888886</v>
      </c>
      <c r="B139">
        <v>102</v>
      </c>
      <c r="C139">
        <v>371</v>
      </c>
      <c r="D139">
        <v>1933</v>
      </c>
      <c r="E139">
        <v>586</v>
      </c>
      <c r="F139">
        <v>974</v>
      </c>
      <c r="G139">
        <v>1186</v>
      </c>
      <c r="H139">
        <v>1219</v>
      </c>
      <c r="I139">
        <v>8860</v>
      </c>
      <c r="J139">
        <v>1350</v>
      </c>
      <c r="K139">
        <v>2248</v>
      </c>
      <c r="L139">
        <v>2626</v>
      </c>
      <c r="M139">
        <v>2936</v>
      </c>
      <c r="N139">
        <v>13305</v>
      </c>
      <c r="O139">
        <v>4284</v>
      </c>
      <c r="P139">
        <v>4101</v>
      </c>
      <c r="Q139">
        <v>2943</v>
      </c>
      <c r="R139">
        <v>2329</v>
      </c>
      <c r="S139">
        <v>15216</v>
      </c>
      <c r="T139">
        <v>2186</v>
      </c>
      <c r="U139">
        <v>4099</v>
      </c>
      <c r="V139">
        <v>5058</v>
      </c>
      <c r="W139">
        <v>3789</v>
      </c>
      <c r="X139">
        <v>30033</v>
      </c>
      <c r="Y139">
        <v>2756</v>
      </c>
      <c r="Z139">
        <v>4668</v>
      </c>
      <c r="AA139">
        <v>4861</v>
      </c>
      <c r="AB139">
        <v>3622</v>
      </c>
      <c r="AC139">
        <v>21152</v>
      </c>
      <c r="AD139">
        <v>4433</v>
      </c>
      <c r="AE139">
        <v>4993</v>
      </c>
    </row>
    <row r="140" spans="1:31" x14ac:dyDescent="0.25">
      <c r="A140" s="2">
        <v>0.75972222222222219</v>
      </c>
      <c r="B140">
        <v>102</v>
      </c>
      <c r="C140">
        <v>371</v>
      </c>
      <c r="D140">
        <v>1933</v>
      </c>
      <c r="E140">
        <v>586</v>
      </c>
      <c r="F140">
        <v>974</v>
      </c>
      <c r="G140">
        <v>1186</v>
      </c>
      <c r="H140">
        <v>1219</v>
      </c>
      <c r="I140">
        <v>8860</v>
      </c>
      <c r="J140">
        <v>1350</v>
      </c>
      <c r="K140">
        <v>2248</v>
      </c>
      <c r="L140">
        <v>2626</v>
      </c>
      <c r="M140">
        <v>2936</v>
      </c>
      <c r="N140">
        <v>13305</v>
      </c>
      <c r="O140">
        <v>4284</v>
      </c>
      <c r="P140">
        <v>4101</v>
      </c>
      <c r="Q140">
        <v>2943</v>
      </c>
      <c r="R140">
        <v>2329</v>
      </c>
      <c r="S140">
        <v>15216</v>
      </c>
      <c r="T140">
        <v>2186</v>
      </c>
      <c r="U140">
        <v>4099</v>
      </c>
      <c r="V140">
        <v>5058</v>
      </c>
      <c r="W140">
        <v>3789</v>
      </c>
      <c r="X140">
        <v>30033</v>
      </c>
      <c r="Y140">
        <v>2756</v>
      </c>
      <c r="Z140">
        <v>4668</v>
      </c>
      <c r="AA140">
        <v>4861</v>
      </c>
      <c r="AB140">
        <v>3622</v>
      </c>
      <c r="AC140">
        <v>21152</v>
      </c>
      <c r="AD140">
        <v>4433</v>
      </c>
      <c r="AE140">
        <v>4993</v>
      </c>
    </row>
    <row r="141" spans="1:31" x14ac:dyDescent="0.25">
      <c r="A141" s="2">
        <v>0.76180555555555551</v>
      </c>
      <c r="B141">
        <v>102</v>
      </c>
      <c r="C141">
        <v>371</v>
      </c>
      <c r="D141">
        <v>1933</v>
      </c>
      <c r="E141">
        <v>586</v>
      </c>
      <c r="F141">
        <v>974</v>
      </c>
      <c r="G141">
        <v>1186</v>
      </c>
      <c r="H141">
        <v>1219</v>
      </c>
      <c r="I141">
        <v>8860</v>
      </c>
      <c r="J141">
        <v>1350</v>
      </c>
      <c r="K141">
        <v>2248</v>
      </c>
      <c r="L141">
        <v>2626</v>
      </c>
      <c r="M141">
        <v>2936</v>
      </c>
      <c r="N141">
        <v>13305</v>
      </c>
      <c r="O141">
        <v>4284</v>
      </c>
      <c r="P141">
        <v>4101</v>
      </c>
      <c r="Q141">
        <v>2943</v>
      </c>
      <c r="R141">
        <v>2329</v>
      </c>
      <c r="S141">
        <v>15216</v>
      </c>
      <c r="T141">
        <v>2186</v>
      </c>
      <c r="U141">
        <v>4099</v>
      </c>
      <c r="V141">
        <v>5058</v>
      </c>
      <c r="W141">
        <v>3789</v>
      </c>
      <c r="X141">
        <v>30033</v>
      </c>
      <c r="Y141">
        <v>2756</v>
      </c>
      <c r="Z141">
        <v>4668</v>
      </c>
      <c r="AA141">
        <v>4861</v>
      </c>
      <c r="AB141">
        <v>3622</v>
      </c>
      <c r="AC141">
        <v>21152</v>
      </c>
      <c r="AD141">
        <v>4433</v>
      </c>
      <c r="AE141">
        <v>4993</v>
      </c>
    </row>
    <row r="142" spans="1:31" x14ac:dyDescent="0.25">
      <c r="A142" s="2">
        <v>0.76458333333333328</v>
      </c>
      <c r="B142">
        <v>102</v>
      </c>
      <c r="C142">
        <v>371</v>
      </c>
      <c r="D142">
        <v>1933</v>
      </c>
      <c r="E142">
        <v>586</v>
      </c>
      <c r="F142">
        <v>974</v>
      </c>
      <c r="G142">
        <v>1186</v>
      </c>
      <c r="H142">
        <v>1219</v>
      </c>
      <c r="I142">
        <v>8860</v>
      </c>
      <c r="J142">
        <v>1350</v>
      </c>
      <c r="K142">
        <v>2248</v>
      </c>
      <c r="L142">
        <v>2626</v>
      </c>
      <c r="M142">
        <v>2936</v>
      </c>
      <c r="N142">
        <v>13305</v>
      </c>
      <c r="O142">
        <v>4284</v>
      </c>
      <c r="P142">
        <v>4101</v>
      </c>
      <c r="Q142">
        <v>2943</v>
      </c>
      <c r="R142">
        <v>2329</v>
      </c>
      <c r="S142">
        <v>15216</v>
      </c>
      <c r="T142">
        <v>2186</v>
      </c>
      <c r="U142">
        <v>4099</v>
      </c>
      <c r="V142">
        <v>5058</v>
      </c>
      <c r="W142">
        <v>3789</v>
      </c>
      <c r="X142">
        <v>30033</v>
      </c>
      <c r="Y142">
        <v>2756</v>
      </c>
      <c r="Z142">
        <v>4668</v>
      </c>
      <c r="AA142">
        <v>4861</v>
      </c>
      <c r="AB142">
        <v>3622</v>
      </c>
      <c r="AC142">
        <v>21152</v>
      </c>
      <c r="AD142">
        <v>4433</v>
      </c>
      <c r="AE142">
        <v>4993</v>
      </c>
    </row>
    <row r="143" spans="1:31" x14ac:dyDescent="0.25">
      <c r="A143" s="2">
        <v>0.76666666666666672</v>
      </c>
      <c r="B143">
        <v>102</v>
      </c>
      <c r="C143">
        <v>371</v>
      </c>
      <c r="D143">
        <v>1933</v>
      </c>
      <c r="E143">
        <v>586</v>
      </c>
      <c r="F143">
        <v>974</v>
      </c>
      <c r="G143">
        <v>1186</v>
      </c>
      <c r="H143">
        <v>1219</v>
      </c>
      <c r="I143">
        <v>8860</v>
      </c>
      <c r="J143">
        <v>1350</v>
      </c>
      <c r="K143">
        <v>2248</v>
      </c>
      <c r="L143">
        <v>2626</v>
      </c>
      <c r="M143">
        <v>2936</v>
      </c>
      <c r="N143">
        <v>13305</v>
      </c>
      <c r="O143">
        <v>4284</v>
      </c>
      <c r="P143">
        <v>4101</v>
      </c>
      <c r="Q143">
        <v>2943</v>
      </c>
      <c r="R143">
        <v>2329</v>
      </c>
      <c r="S143">
        <v>15216</v>
      </c>
      <c r="T143">
        <v>2186</v>
      </c>
      <c r="U143">
        <v>4099</v>
      </c>
      <c r="V143">
        <v>5058</v>
      </c>
      <c r="W143">
        <v>3789</v>
      </c>
      <c r="X143">
        <v>30033</v>
      </c>
      <c r="Y143">
        <v>2756</v>
      </c>
      <c r="Z143">
        <v>4668</v>
      </c>
      <c r="AA143">
        <v>4861</v>
      </c>
      <c r="AB143">
        <v>3622</v>
      </c>
      <c r="AC143">
        <v>21152</v>
      </c>
      <c r="AD143">
        <v>4433</v>
      </c>
      <c r="AE143">
        <v>4993</v>
      </c>
    </row>
    <row r="144" spans="1:31" x14ac:dyDescent="0.25">
      <c r="A144" s="2">
        <v>0.76944444444444449</v>
      </c>
      <c r="B144">
        <v>102</v>
      </c>
      <c r="C144">
        <v>371</v>
      </c>
      <c r="D144">
        <v>1933</v>
      </c>
      <c r="E144">
        <v>586</v>
      </c>
      <c r="F144">
        <v>974</v>
      </c>
      <c r="G144">
        <v>1186</v>
      </c>
      <c r="H144">
        <v>1219</v>
      </c>
      <c r="I144">
        <v>8860</v>
      </c>
      <c r="J144">
        <v>1350</v>
      </c>
      <c r="K144">
        <v>2248</v>
      </c>
      <c r="L144">
        <v>2626</v>
      </c>
      <c r="M144">
        <v>2936</v>
      </c>
      <c r="N144">
        <v>13305</v>
      </c>
      <c r="O144">
        <v>4284</v>
      </c>
      <c r="P144">
        <v>4101</v>
      </c>
      <c r="Q144">
        <v>2943</v>
      </c>
      <c r="R144">
        <v>2329</v>
      </c>
      <c r="S144">
        <v>15216</v>
      </c>
      <c r="T144">
        <v>2186</v>
      </c>
      <c r="U144">
        <v>4099</v>
      </c>
      <c r="V144">
        <v>5058</v>
      </c>
      <c r="W144">
        <v>3789</v>
      </c>
      <c r="X144">
        <v>30033</v>
      </c>
      <c r="Y144">
        <v>2756</v>
      </c>
      <c r="Z144">
        <v>4668</v>
      </c>
      <c r="AA144">
        <v>4861</v>
      </c>
      <c r="AB144">
        <v>3622</v>
      </c>
      <c r="AC144">
        <v>21152</v>
      </c>
      <c r="AD144">
        <v>4433</v>
      </c>
      <c r="AE144">
        <v>4993</v>
      </c>
    </row>
    <row r="145" spans="1:31" x14ac:dyDescent="0.25">
      <c r="A145" s="2">
        <v>0.77152777777777781</v>
      </c>
      <c r="B145">
        <v>102</v>
      </c>
      <c r="C145">
        <v>371</v>
      </c>
      <c r="D145">
        <v>1933</v>
      </c>
      <c r="E145">
        <v>586</v>
      </c>
      <c r="F145">
        <v>974</v>
      </c>
      <c r="G145">
        <v>1186</v>
      </c>
      <c r="H145">
        <v>1219</v>
      </c>
      <c r="I145">
        <v>8860</v>
      </c>
      <c r="J145">
        <v>1350</v>
      </c>
      <c r="K145">
        <v>2248</v>
      </c>
      <c r="L145">
        <v>2626</v>
      </c>
      <c r="M145">
        <v>2936</v>
      </c>
      <c r="N145">
        <v>13305</v>
      </c>
      <c r="O145">
        <v>4284</v>
      </c>
      <c r="P145">
        <v>4101</v>
      </c>
      <c r="Q145">
        <v>2943</v>
      </c>
      <c r="R145">
        <v>2329</v>
      </c>
      <c r="S145">
        <v>15216</v>
      </c>
      <c r="T145">
        <v>2186</v>
      </c>
      <c r="U145">
        <v>4099</v>
      </c>
      <c r="V145">
        <v>5058</v>
      </c>
      <c r="W145">
        <v>3789</v>
      </c>
      <c r="X145">
        <v>30033</v>
      </c>
      <c r="Y145">
        <v>2756</v>
      </c>
      <c r="Z145">
        <v>4668</v>
      </c>
      <c r="AA145">
        <v>4861</v>
      </c>
      <c r="AB145">
        <v>3622</v>
      </c>
      <c r="AC145">
        <v>21152</v>
      </c>
      <c r="AD145">
        <v>4433</v>
      </c>
      <c r="AE145">
        <v>4993</v>
      </c>
    </row>
    <row r="146" spans="1:31" x14ac:dyDescent="0.25">
      <c r="A146" s="2">
        <v>0.77361111111111114</v>
      </c>
      <c r="B146">
        <v>102</v>
      </c>
      <c r="C146">
        <v>371</v>
      </c>
      <c r="D146">
        <v>1933</v>
      </c>
      <c r="E146">
        <v>586</v>
      </c>
      <c r="F146">
        <v>974</v>
      </c>
      <c r="G146">
        <v>1186</v>
      </c>
      <c r="H146">
        <v>1219</v>
      </c>
      <c r="I146">
        <v>8860</v>
      </c>
      <c r="J146">
        <v>1350</v>
      </c>
      <c r="K146">
        <v>2248</v>
      </c>
      <c r="L146">
        <v>2626</v>
      </c>
      <c r="M146">
        <v>2936</v>
      </c>
      <c r="N146">
        <v>13305</v>
      </c>
      <c r="O146">
        <v>4284</v>
      </c>
      <c r="P146">
        <v>4101</v>
      </c>
      <c r="Q146">
        <v>2943</v>
      </c>
      <c r="R146">
        <v>2329</v>
      </c>
      <c r="S146">
        <v>15216</v>
      </c>
      <c r="T146">
        <v>2186</v>
      </c>
      <c r="U146">
        <v>4099</v>
      </c>
      <c r="V146">
        <v>5058</v>
      </c>
      <c r="W146">
        <v>3789</v>
      </c>
      <c r="X146">
        <v>30033</v>
      </c>
      <c r="Y146">
        <v>2756</v>
      </c>
      <c r="Z146">
        <v>4668</v>
      </c>
      <c r="AA146">
        <v>4861</v>
      </c>
      <c r="AB146">
        <v>3622</v>
      </c>
      <c r="AC146">
        <v>21152</v>
      </c>
      <c r="AD146">
        <v>4433</v>
      </c>
      <c r="AE146">
        <v>4993</v>
      </c>
    </row>
    <row r="147" spans="1:31" x14ac:dyDescent="0.25">
      <c r="A147" s="2">
        <v>0.77569444444444446</v>
      </c>
      <c r="B147">
        <v>102</v>
      </c>
      <c r="C147">
        <v>371</v>
      </c>
      <c r="D147">
        <v>1933</v>
      </c>
      <c r="E147">
        <v>586</v>
      </c>
      <c r="F147">
        <v>974</v>
      </c>
      <c r="G147">
        <v>1186</v>
      </c>
      <c r="H147">
        <v>1219</v>
      </c>
      <c r="I147">
        <v>8860</v>
      </c>
      <c r="J147">
        <v>1350</v>
      </c>
      <c r="K147">
        <v>2248</v>
      </c>
      <c r="L147">
        <v>2626</v>
      </c>
      <c r="M147">
        <v>2936</v>
      </c>
      <c r="N147">
        <v>13305</v>
      </c>
      <c r="O147">
        <v>4284</v>
      </c>
      <c r="P147">
        <v>4101</v>
      </c>
      <c r="Q147">
        <v>2943</v>
      </c>
      <c r="R147">
        <v>2329</v>
      </c>
      <c r="S147">
        <v>15216</v>
      </c>
      <c r="T147">
        <v>2186</v>
      </c>
      <c r="U147">
        <v>4099</v>
      </c>
      <c r="V147">
        <v>5058</v>
      </c>
      <c r="W147">
        <v>3789</v>
      </c>
      <c r="X147">
        <v>30033</v>
      </c>
      <c r="Y147">
        <v>2756</v>
      </c>
      <c r="Z147">
        <v>4668</v>
      </c>
      <c r="AA147">
        <v>4861</v>
      </c>
      <c r="AB147">
        <v>3622</v>
      </c>
      <c r="AC147">
        <v>21152</v>
      </c>
      <c r="AD147">
        <v>4433</v>
      </c>
      <c r="AE147">
        <v>4993</v>
      </c>
    </row>
    <row r="148" spans="1:31" x14ac:dyDescent="0.25">
      <c r="A148" s="2">
        <v>0.77847222222222223</v>
      </c>
      <c r="B148">
        <v>102</v>
      </c>
      <c r="C148">
        <v>371</v>
      </c>
      <c r="D148">
        <v>1933</v>
      </c>
      <c r="E148">
        <v>586</v>
      </c>
      <c r="F148">
        <v>974</v>
      </c>
      <c r="G148">
        <v>1186</v>
      </c>
      <c r="H148">
        <v>1219</v>
      </c>
      <c r="I148">
        <v>8860</v>
      </c>
      <c r="J148">
        <v>1350</v>
      </c>
      <c r="K148">
        <v>2248</v>
      </c>
      <c r="L148">
        <v>2626</v>
      </c>
      <c r="M148">
        <v>2936</v>
      </c>
      <c r="N148">
        <v>13305</v>
      </c>
      <c r="O148">
        <v>4284</v>
      </c>
      <c r="P148">
        <v>4101</v>
      </c>
      <c r="Q148">
        <v>2943</v>
      </c>
      <c r="R148">
        <v>2329</v>
      </c>
      <c r="S148">
        <v>15216</v>
      </c>
      <c r="T148">
        <v>2186</v>
      </c>
      <c r="U148">
        <v>4099</v>
      </c>
      <c r="V148">
        <v>5058</v>
      </c>
      <c r="W148">
        <v>3789</v>
      </c>
      <c r="X148">
        <v>30033</v>
      </c>
      <c r="Y148">
        <v>2756</v>
      </c>
      <c r="Z148">
        <v>4668</v>
      </c>
      <c r="AA148">
        <v>4861</v>
      </c>
      <c r="AB148">
        <v>3622</v>
      </c>
      <c r="AC148">
        <v>21152</v>
      </c>
      <c r="AD148">
        <v>4433</v>
      </c>
      <c r="AE148">
        <v>4993</v>
      </c>
    </row>
    <row r="149" spans="1:31" x14ac:dyDescent="0.25">
      <c r="A149" s="2">
        <v>0.78055555555555556</v>
      </c>
      <c r="B149">
        <v>102</v>
      </c>
      <c r="C149">
        <v>371</v>
      </c>
      <c r="D149">
        <v>1933</v>
      </c>
      <c r="E149">
        <v>586</v>
      </c>
      <c r="F149">
        <v>974</v>
      </c>
      <c r="G149">
        <v>1186</v>
      </c>
      <c r="H149">
        <v>1219</v>
      </c>
      <c r="I149">
        <v>8860</v>
      </c>
      <c r="J149">
        <v>1350</v>
      </c>
      <c r="K149">
        <v>2248</v>
      </c>
      <c r="L149">
        <v>2626</v>
      </c>
      <c r="M149">
        <v>2936</v>
      </c>
      <c r="N149">
        <v>13305</v>
      </c>
      <c r="O149">
        <v>4284</v>
      </c>
      <c r="P149">
        <v>4101</v>
      </c>
      <c r="Q149">
        <v>2943</v>
      </c>
      <c r="R149">
        <v>2329</v>
      </c>
      <c r="S149">
        <v>15216</v>
      </c>
      <c r="T149">
        <v>2186</v>
      </c>
      <c r="U149">
        <v>4099</v>
      </c>
      <c r="V149">
        <v>5058</v>
      </c>
      <c r="W149">
        <v>3789</v>
      </c>
      <c r="X149">
        <v>30033</v>
      </c>
      <c r="Y149">
        <v>2756</v>
      </c>
      <c r="Z149">
        <v>4668</v>
      </c>
      <c r="AA149">
        <v>4861</v>
      </c>
      <c r="AB149">
        <v>3622</v>
      </c>
      <c r="AC149">
        <v>21152</v>
      </c>
      <c r="AD149">
        <v>4433</v>
      </c>
      <c r="AE149">
        <v>4993</v>
      </c>
    </row>
    <row r="150" spans="1:31" x14ac:dyDescent="0.25">
      <c r="A150" s="2">
        <v>0.78263888888888888</v>
      </c>
      <c r="B150">
        <v>102</v>
      </c>
      <c r="C150">
        <v>371</v>
      </c>
      <c r="D150">
        <v>1933</v>
      </c>
      <c r="E150">
        <v>586</v>
      </c>
      <c r="F150">
        <v>974</v>
      </c>
      <c r="G150">
        <v>1186</v>
      </c>
      <c r="H150">
        <v>1219</v>
      </c>
      <c r="I150">
        <v>8860</v>
      </c>
      <c r="J150">
        <v>1350</v>
      </c>
      <c r="K150">
        <v>2248</v>
      </c>
      <c r="L150">
        <v>2626</v>
      </c>
      <c r="M150">
        <v>2936</v>
      </c>
      <c r="N150">
        <v>13305</v>
      </c>
      <c r="O150">
        <v>4284</v>
      </c>
      <c r="P150">
        <v>4101</v>
      </c>
      <c r="Q150">
        <v>2943</v>
      </c>
      <c r="R150">
        <v>2329</v>
      </c>
      <c r="S150">
        <v>15216</v>
      </c>
      <c r="T150">
        <v>2186</v>
      </c>
      <c r="U150">
        <v>4099</v>
      </c>
      <c r="V150">
        <v>5058</v>
      </c>
      <c r="W150">
        <v>3789</v>
      </c>
      <c r="X150">
        <v>30033</v>
      </c>
      <c r="Y150">
        <v>2756</v>
      </c>
      <c r="Z150">
        <v>4668</v>
      </c>
      <c r="AA150">
        <v>4861</v>
      </c>
      <c r="AB150">
        <v>3622</v>
      </c>
      <c r="AC150">
        <v>21152</v>
      </c>
      <c r="AD150">
        <v>4433</v>
      </c>
      <c r="AE150">
        <v>4993</v>
      </c>
    </row>
    <row r="151" spans="1:31" x14ac:dyDescent="0.25">
      <c r="A151" s="2">
        <v>0.78472222222222221</v>
      </c>
      <c r="B151">
        <v>102</v>
      </c>
      <c r="C151">
        <v>371</v>
      </c>
      <c r="D151">
        <v>1933</v>
      </c>
      <c r="E151">
        <v>586</v>
      </c>
      <c r="F151">
        <v>974</v>
      </c>
      <c r="G151">
        <v>1186</v>
      </c>
      <c r="H151">
        <v>1219</v>
      </c>
      <c r="I151">
        <v>8860</v>
      </c>
      <c r="J151">
        <v>1350</v>
      </c>
      <c r="K151">
        <v>2248</v>
      </c>
      <c r="L151">
        <v>2626</v>
      </c>
      <c r="M151">
        <v>2936</v>
      </c>
      <c r="N151">
        <v>13305</v>
      </c>
      <c r="O151">
        <v>4284</v>
      </c>
      <c r="P151">
        <v>4101</v>
      </c>
      <c r="Q151">
        <v>2943</v>
      </c>
      <c r="R151">
        <v>2329</v>
      </c>
      <c r="S151">
        <v>15216</v>
      </c>
      <c r="T151">
        <v>2186</v>
      </c>
      <c r="U151">
        <v>4099</v>
      </c>
      <c r="V151">
        <v>5058</v>
      </c>
      <c r="W151">
        <v>3789</v>
      </c>
      <c r="X151">
        <v>30033</v>
      </c>
      <c r="Y151">
        <v>2756</v>
      </c>
      <c r="Z151">
        <v>4668</v>
      </c>
      <c r="AA151">
        <v>4861</v>
      </c>
      <c r="AB151">
        <v>3622</v>
      </c>
      <c r="AC151">
        <v>21152</v>
      </c>
      <c r="AD151">
        <v>4433</v>
      </c>
      <c r="AE151">
        <v>4993</v>
      </c>
    </row>
    <row r="152" spans="1:31" x14ac:dyDescent="0.25">
      <c r="A152" s="2">
        <v>0.78749999999999998</v>
      </c>
      <c r="B152">
        <v>102</v>
      </c>
      <c r="C152">
        <v>371</v>
      </c>
      <c r="D152">
        <v>1933</v>
      </c>
      <c r="E152">
        <v>586</v>
      </c>
      <c r="F152">
        <v>974</v>
      </c>
      <c r="G152">
        <v>1186</v>
      </c>
      <c r="H152">
        <v>1219</v>
      </c>
      <c r="I152">
        <v>8860</v>
      </c>
      <c r="J152">
        <v>1350</v>
      </c>
      <c r="K152">
        <v>2248</v>
      </c>
      <c r="L152">
        <v>2626</v>
      </c>
      <c r="M152">
        <v>2936</v>
      </c>
      <c r="N152">
        <v>13305</v>
      </c>
      <c r="O152">
        <v>4284</v>
      </c>
      <c r="P152">
        <v>4101</v>
      </c>
      <c r="Q152">
        <v>2943</v>
      </c>
      <c r="R152">
        <v>2329</v>
      </c>
      <c r="S152">
        <v>15216</v>
      </c>
      <c r="T152">
        <v>2186</v>
      </c>
      <c r="U152">
        <v>4099</v>
      </c>
      <c r="V152">
        <v>5058</v>
      </c>
      <c r="W152">
        <v>3789</v>
      </c>
      <c r="X152">
        <v>30033</v>
      </c>
      <c r="Y152">
        <v>2756</v>
      </c>
      <c r="Z152">
        <v>4668</v>
      </c>
      <c r="AA152">
        <v>4861</v>
      </c>
      <c r="AB152">
        <v>3622</v>
      </c>
      <c r="AC152">
        <v>21152</v>
      </c>
      <c r="AD152">
        <v>4433</v>
      </c>
      <c r="AE152">
        <v>4993</v>
      </c>
    </row>
    <row r="153" spans="1:31" x14ac:dyDescent="0.25">
      <c r="A153" s="2">
        <v>0.7895833333333333</v>
      </c>
      <c r="B153">
        <v>102</v>
      </c>
      <c r="C153">
        <v>371</v>
      </c>
      <c r="D153">
        <v>1933</v>
      </c>
      <c r="E153">
        <v>586</v>
      </c>
      <c r="F153">
        <v>974</v>
      </c>
      <c r="G153">
        <v>1186</v>
      </c>
      <c r="H153">
        <v>1219</v>
      </c>
      <c r="I153">
        <v>8860</v>
      </c>
      <c r="J153">
        <v>1350</v>
      </c>
      <c r="K153">
        <v>2248</v>
      </c>
      <c r="L153">
        <v>2626</v>
      </c>
      <c r="M153">
        <v>2936</v>
      </c>
      <c r="N153">
        <v>13305</v>
      </c>
      <c r="O153">
        <v>4284</v>
      </c>
      <c r="P153">
        <v>4101</v>
      </c>
      <c r="Q153">
        <v>2943</v>
      </c>
      <c r="R153">
        <v>2329</v>
      </c>
      <c r="S153">
        <v>15216</v>
      </c>
      <c r="T153">
        <v>2186</v>
      </c>
      <c r="U153">
        <v>4099</v>
      </c>
      <c r="V153">
        <v>5058</v>
      </c>
      <c r="W153">
        <v>3789</v>
      </c>
      <c r="X153">
        <v>30033</v>
      </c>
      <c r="Y153">
        <v>2756</v>
      </c>
      <c r="Z153">
        <v>4668</v>
      </c>
      <c r="AA153">
        <v>4861</v>
      </c>
      <c r="AB153">
        <v>3622</v>
      </c>
      <c r="AC153">
        <v>21152</v>
      </c>
      <c r="AD153">
        <v>4433</v>
      </c>
      <c r="AE153">
        <v>4993</v>
      </c>
    </row>
    <row r="154" spans="1:31" x14ac:dyDescent="0.25">
      <c r="A154" s="2">
        <v>0.79166666666666663</v>
      </c>
      <c r="B154">
        <v>102</v>
      </c>
      <c r="C154">
        <v>371</v>
      </c>
      <c r="D154">
        <v>1933</v>
      </c>
      <c r="E154">
        <v>586</v>
      </c>
      <c r="F154">
        <v>974</v>
      </c>
      <c r="G154">
        <v>1186</v>
      </c>
      <c r="H154">
        <v>1219</v>
      </c>
      <c r="I154">
        <v>8860</v>
      </c>
      <c r="J154">
        <v>1350</v>
      </c>
      <c r="K154">
        <v>2248</v>
      </c>
      <c r="L154">
        <v>2626</v>
      </c>
      <c r="M154">
        <v>2936</v>
      </c>
      <c r="N154">
        <v>13305</v>
      </c>
      <c r="O154">
        <v>4284</v>
      </c>
      <c r="P154">
        <v>4101</v>
      </c>
      <c r="Q154">
        <v>2943</v>
      </c>
      <c r="R154">
        <v>2329</v>
      </c>
      <c r="S154">
        <v>15216</v>
      </c>
      <c r="T154">
        <v>2186</v>
      </c>
      <c r="U154">
        <v>4099</v>
      </c>
      <c r="V154">
        <v>5058</v>
      </c>
      <c r="W154">
        <v>3789</v>
      </c>
      <c r="X154">
        <v>30033</v>
      </c>
      <c r="Y154">
        <v>2756</v>
      </c>
      <c r="Z154">
        <v>4668</v>
      </c>
      <c r="AA154">
        <v>4861</v>
      </c>
      <c r="AB154">
        <v>3622</v>
      </c>
      <c r="AC154">
        <v>21152</v>
      </c>
      <c r="AD154">
        <v>4433</v>
      </c>
      <c r="AE154">
        <v>4993</v>
      </c>
    </row>
    <row r="155" spans="1:31" x14ac:dyDescent="0.25">
      <c r="A155" s="2">
        <v>0.79374999999999996</v>
      </c>
      <c r="B155">
        <v>102</v>
      </c>
      <c r="C155">
        <v>371</v>
      </c>
      <c r="D155">
        <v>1933</v>
      </c>
      <c r="E155">
        <v>586</v>
      </c>
      <c r="F155">
        <v>974</v>
      </c>
      <c r="G155">
        <v>1186</v>
      </c>
      <c r="H155">
        <v>1219</v>
      </c>
      <c r="I155">
        <v>8860</v>
      </c>
      <c r="J155">
        <v>1350</v>
      </c>
      <c r="K155">
        <v>2248</v>
      </c>
      <c r="L155">
        <v>2626</v>
      </c>
      <c r="M155">
        <v>2936</v>
      </c>
      <c r="N155">
        <v>13305</v>
      </c>
      <c r="O155">
        <v>4284</v>
      </c>
      <c r="P155">
        <v>4101</v>
      </c>
      <c r="Q155">
        <v>2943</v>
      </c>
      <c r="R155">
        <v>2329</v>
      </c>
      <c r="S155">
        <v>15216</v>
      </c>
      <c r="T155">
        <v>2186</v>
      </c>
      <c r="U155">
        <v>4099</v>
      </c>
      <c r="V155">
        <v>5058</v>
      </c>
      <c r="W155">
        <v>3789</v>
      </c>
      <c r="X155">
        <v>30033</v>
      </c>
      <c r="Y155">
        <v>2756</v>
      </c>
      <c r="Z155">
        <v>4668</v>
      </c>
      <c r="AA155">
        <v>4861</v>
      </c>
      <c r="AB155">
        <v>3622</v>
      </c>
      <c r="AC155">
        <v>21152</v>
      </c>
      <c r="AD155">
        <v>4433</v>
      </c>
      <c r="AE155">
        <v>4993</v>
      </c>
    </row>
    <row r="156" spans="1:31" x14ac:dyDescent="0.25">
      <c r="A156" s="2">
        <v>0.79652777777777772</v>
      </c>
      <c r="B156">
        <v>102</v>
      </c>
      <c r="C156">
        <v>371</v>
      </c>
      <c r="D156">
        <v>1933</v>
      </c>
      <c r="E156">
        <v>586</v>
      </c>
      <c r="F156">
        <v>974</v>
      </c>
      <c r="G156">
        <v>1186</v>
      </c>
      <c r="H156">
        <v>1219</v>
      </c>
      <c r="I156">
        <v>8860</v>
      </c>
      <c r="J156">
        <v>1350</v>
      </c>
      <c r="K156">
        <v>2248</v>
      </c>
      <c r="L156">
        <v>2626</v>
      </c>
      <c r="M156">
        <v>2936</v>
      </c>
      <c r="N156">
        <v>13305</v>
      </c>
      <c r="O156">
        <v>4284</v>
      </c>
      <c r="P156">
        <v>4101</v>
      </c>
      <c r="Q156">
        <v>2943</v>
      </c>
      <c r="R156">
        <v>2329</v>
      </c>
      <c r="S156">
        <v>15216</v>
      </c>
      <c r="T156">
        <v>2186</v>
      </c>
      <c r="U156">
        <v>4099</v>
      </c>
      <c r="V156">
        <v>5058</v>
      </c>
      <c r="W156">
        <v>3789</v>
      </c>
      <c r="X156">
        <v>30033</v>
      </c>
      <c r="Y156">
        <v>2756</v>
      </c>
      <c r="Z156">
        <v>4668</v>
      </c>
      <c r="AA156">
        <v>4861</v>
      </c>
      <c r="AB156">
        <v>3622</v>
      </c>
      <c r="AC156">
        <v>21152</v>
      </c>
      <c r="AD156">
        <v>4433</v>
      </c>
      <c r="AE156">
        <v>4993</v>
      </c>
    </row>
    <row r="157" spans="1:31" x14ac:dyDescent="0.25">
      <c r="A157" s="2">
        <v>0.79861111111111116</v>
      </c>
      <c r="B157">
        <v>104</v>
      </c>
      <c r="C157">
        <v>370</v>
      </c>
      <c r="D157">
        <v>1927</v>
      </c>
      <c r="E157">
        <v>583</v>
      </c>
      <c r="F157">
        <v>964</v>
      </c>
      <c r="G157">
        <v>1186</v>
      </c>
      <c r="H157">
        <v>1219</v>
      </c>
      <c r="I157">
        <v>8742</v>
      </c>
      <c r="J157">
        <v>1335</v>
      </c>
      <c r="K157">
        <v>2220</v>
      </c>
      <c r="L157">
        <v>2616</v>
      </c>
      <c r="M157">
        <v>2897</v>
      </c>
      <c r="N157">
        <v>13305</v>
      </c>
      <c r="O157">
        <v>4283</v>
      </c>
      <c r="P157">
        <v>4118</v>
      </c>
      <c r="Q157">
        <v>2906</v>
      </c>
      <c r="R157">
        <v>2329</v>
      </c>
      <c r="S157">
        <v>15211</v>
      </c>
      <c r="T157">
        <v>2185</v>
      </c>
      <c r="U157">
        <v>4099</v>
      </c>
      <c r="V157">
        <v>5051</v>
      </c>
      <c r="W157">
        <v>3779</v>
      </c>
      <c r="X157">
        <v>28942</v>
      </c>
      <c r="Y157">
        <v>2756</v>
      </c>
      <c r="Z157">
        <v>4633</v>
      </c>
      <c r="AA157">
        <v>4858</v>
      </c>
      <c r="AB157">
        <v>3617</v>
      </c>
      <c r="AC157">
        <v>21040</v>
      </c>
      <c r="AD157">
        <v>4430</v>
      </c>
      <c r="AE157">
        <v>4995</v>
      </c>
    </row>
    <row r="158" spans="1:31" x14ac:dyDescent="0.25">
      <c r="A158" s="2">
        <v>0.80069444444444449</v>
      </c>
      <c r="B158">
        <v>104</v>
      </c>
      <c r="C158">
        <v>370</v>
      </c>
      <c r="D158">
        <v>1927</v>
      </c>
      <c r="E158">
        <v>583</v>
      </c>
      <c r="F158">
        <v>964</v>
      </c>
      <c r="G158">
        <v>1186</v>
      </c>
      <c r="H158">
        <v>1219</v>
      </c>
      <c r="I158">
        <v>8742</v>
      </c>
      <c r="J158">
        <v>1335</v>
      </c>
      <c r="K158">
        <v>2220</v>
      </c>
      <c r="L158">
        <v>2616</v>
      </c>
      <c r="M158">
        <v>2897</v>
      </c>
      <c r="N158">
        <v>13305</v>
      </c>
      <c r="O158">
        <v>4283</v>
      </c>
      <c r="P158">
        <v>4118</v>
      </c>
      <c r="Q158">
        <v>2906</v>
      </c>
      <c r="R158">
        <v>2329</v>
      </c>
      <c r="S158">
        <v>15211</v>
      </c>
      <c r="T158">
        <v>2185</v>
      </c>
      <c r="U158">
        <v>4099</v>
      </c>
      <c r="V158">
        <v>5051</v>
      </c>
      <c r="W158">
        <v>3779</v>
      </c>
      <c r="X158">
        <v>28942</v>
      </c>
      <c r="Y158">
        <v>2756</v>
      </c>
      <c r="Z158">
        <v>4633</v>
      </c>
      <c r="AA158">
        <v>4858</v>
      </c>
      <c r="AB158">
        <v>3617</v>
      </c>
      <c r="AC158">
        <v>21040</v>
      </c>
      <c r="AD158">
        <v>4430</v>
      </c>
      <c r="AE158">
        <v>4995</v>
      </c>
    </row>
    <row r="159" spans="1:31" x14ac:dyDescent="0.25">
      <c r="A159" s="2">
        <v>0.80277777777777781</v>
      </c>
      <c r="B159">
        <v>104</v>
      </c>
      <c r="C159">
        <v>370</v>
      </c>
      <c r="D159">
        <v>1927</v>
      </c>
      <c r="E159">
        <v>583</v>
      </c>
      <c r="F159">
        <v>964</v>
      </c>
      <c r="G159">
        <v>1186</v>
      </c>
      <c r="H159">
        <v>1219</v>
      </c>
      <c r="I159">
        <v>8742</v>
      </c>
      <c r="J159">
        <v>1335</v>
      </c>
      <c r="K159">
        <v>2220</v>
      </c>
      <c r="L159">
        <v>2616</v>
      </c>
      <c r="M159">
        <v>2897</v>
      </c>
      <c r="N159">
        <v>13305</v>
      </c>
      <c r="O159">
        <v>4283</v>
      </c>
      <c r="P159">
        <v>4118</v>
      </c>
      <c r="Q159">
        <v>2906</v>
      </c>
      <c r="R159">
        <v>2329</v>
      </c>
      <c r="S159">
        <v>15211</v>
      </c>
      <c r="T159">
        <v>2185</v>
      </c>
      <c r="U159">
        <v>4099</v>
      </c>
      <c r="V159">
        <v>5051</v>
      </c>
      <c r="W159">
        <v>3779</v>
      </c>
      <c r="X159">
        <v>28942</v>
      </c>
      <c r="Y159">
        <v>2756</v>
      </c>
      <c r="Z159">
        <v>4633</v>
      </c>
      <c r="AA159">
        <v>4858</v>
      </c>
      <c r="AB159">
        <v>3617</v>
      </c>
      <c r="AC159">
        <v>21040</v>
      </c>
      <c r="AD159">
        <v>4430</v>
      </c>
      <c r="AE159">
        <v>4995</v>
      </c>
    </row>
    <row r="160" spans="1:31" x14ac:dyDescent="0.25">
      <c r="A160" s="2">
        <v>0.80555555555555558</v>
      </c>
      <c r="B160">
        <v>104</v>
      </c>
      <c r="C160">
        <v>370</v>
      </c>
      <c r="D160">
        <v>1927</v>
      </c>
      <c r="E160">
        <v>583</v>
      </c>
      <c r="F160">
        <v>964</v>
      </c>
      <c r="G160">
        <v>1186</v>
      </c>
      <c r="H160">
        <v>1219</v>
      </c>
      <c r="I160">
        <v>8742</v>
      </c>
      <c r="J160">
        <v>1335</v>
      </c>
      <c r="K160">
        <v>2220</v>
      </c>
      <c r="L160">
        <v>2616</v>
      </c>
      <c r="M160">
        <v>2897</v>
      </c>
      <c r="N160">
        <v>13305</v>
      </c>
      <c r="O160">
        <v>4283</v>
      </c>
      <c r="P160">
        <v>4118</v>
      </c>
      <c r="Q160">
        <v>2906</v>
      </c>
      <c r="R160">
        <v>2329</v>
      </c>
      <c r="S160">
        <v>15211</v>
      </c>
      <c r="T160">
        <v>2185</v>
      </c>
      <c r="U160">
        <v>4099</v>
      </c>
      <c r="V160">
        <v>5051</v>
      </c>
      <c r="W160">
        <v>3779</v>
      </c>
      <c r="X160">
        <v>28942</v>
      </c>
      <c r="Y160">
        <v>2756</v>
      </c>
      <c r="Z160">
        <v>4633</v>
      </c>
      <c r="AA160">
        <v>4858</v>
      </c>
      <c r="AB160">
        <v>3617</v>
      </c>
      <c r="AC160">
        <v>21040</v>
      </c>
      <c r="AD160">
        <v>4430</v>
      </c>
      <c r="AE160">
        <v>4995</v>
      </c>
    </row>
    <row r="161" spans="1:31" x14ac:dyDescent="0.25">
      <c r="A161" s="2">
        <v>0.80763888888888891</v>
      </c>
      <c r="B161">
        <v>104</v>
      </c>
      <c r="C161">
        <v>370</v>
      </c>
      <c r="D161">
        <v>1927</v>
      </c>
      <c r="E161">
        <v>583</v>
      </c>
      <c r="F161">
        <v>964</v>
      </c>
      <c r="G161">
        <v>1186</v>
      </c>
      <c r="H161">
        <v>1219</v>
      </c>
      <c r="I161">
        <v>8742</v>
      </c>
      <c r="J161">
        <v>1335</v>
      </c>
      <c r="K161">
        <v>2220</v>
      </c>
      <c r="L161">
        <v>2616</v>
      </c>
      <c r="M161">
        <v>2897</v>
      </c>
      <c r="N161">
        <v>13305</v>
      </c>
      <c r="O161">
        <v>4283</v>
      </c>
      <c r="P161">
        <v>4118</v>
      </c>
      <c r="Q161">
        <v>2906</v>
      </c>
      <c r="R161">
        <v>2329</v>
      </c>
      <c r="S161">
        <v>15211</v>
      </c>
      <c r="T161">
        <v>2185</v>
      </c>
      <c r="U161">
        <v>4099</v>
      </c>
      <c r="V161">
        <v>5051</v>
      </c>
      <c r="W161">
        <v>3779</v>
      </c>
      <c r="X161">
        <v>28942</v>
      </c>
      <c r="Y161">
        <v>2756</v>
      </c>
      <c r="Z161">
        <v>4633</v>
      </c>
      <c r="AA161">
        <v>4858</v>
      </c>
      <c r="AB161">
        <v>3617</v>
      </c>
      <c r="AC161">
        <v>21040</v>
      </c>
      <c r="AD161">
        <v>4430</v>
      </c>
      <c r="AE161">
        <v>4995</v>
      </c>
    </row>
    <row r="162" spans="1:31" x14ac:dyDescent="0.25">
      <c r="A162" s="2">
        <v>0.80972222222222223</v>
      </c>
      <c r="B162">
        <v>104</v>
      </c>
      <c r="C162">
        <v>370</v>
      </c>
      <c r="D162">
        <v>1927</v>
      </c>
      <c r="E162">
        <v>583</v>
      </c>
      <c r="F162">
        <v>964</v>
      </c>
      <c r="G162">
        <v>1186</v>
      </c>
      <c r="H162">
        <v>1219</v>
      </c>
      <c r="I162">
        <v>8742</v>
      </c>
      <c r="J162">
        <v>1335</v>
      </c>
      <c r="K162">
        <v>2220</v>
      </c>
      <c r="L162">
        <v>2616</v>
      </c>
      <c r="M162">
        <v>2897</v>
      </c>
      <c r="N162">
        <v>13305</v>
      </c>
      <c r="O162">
        <v>4283</v>
      </c>
      <c r="P162">
        <v>4118</v>
      </c>
      <c r="Q162">
        <v>2906</v>
      </c>
      <c r="R162">
        <v>2329</v>
      </c>
      <c r="S162">
        <v>15211</v>
      </c>
      <c r="T162">
        <v>2185</v>
      </c>
      <c r="U162">
        <v>4099</v>
      </c>
      <c r="V162">
        <v>5051</v>
      </c>
      <c r="W162">
        <v>3779</v>
      </c>
      <c r="X162">
        <v>28942</v>
      </c>
      <c r="Y162">
        <v>2756</v>
      </c>
      <c r="Z162">
        <v>4633</v>
      </c>
      <c r="AA162">
        <v>4858</v>
      </c>
      <c r="AB162">
        <v>3617</v>
      </c>
      <c r="AC162">
        <v>21040</v>
      </c>
      <c r="AD162">
        <v>4430</v>
      </c>
      <c r="AE162">
        <v>4995</v>
      </c>
    </row>
    <row r="163" spans="1:31" x14ac:dyDescent="0.25">
      <c r="A163" s="2">
        <v>0.81180555555555556</v>
      </c>
      <c r="B163">
        <v>104</v>
      </c>
      <c r="C163">
        <v>370</v>
      </c>
      <c r="D163">
        <v>1927</v>
      </c>
      <c r="E163">
        <v>583</v>
      </c>
      <c r="F163">
        <v>964</v>
      </c>
      <c r="G163">
        <v>1186</v>
      </c>
      <c r="H163">
        <v>1219</v>
      </c>
      <c r="I163">
        <v>8742</v>
      </c>
      <c r="J163">
        <v>1335</v>
      </c>
      <c r="K163">
        <v>2220</v>
      </c>
      <c r="L163">
        <v>2616</v>
      </c>
      <c r="M163">
        <v>2897</v>
      </c>
      <c r="N163">
        <v>13305</v>
      </c>
      <c r="O163">
        <v>4283</v>
      </c>
      <c r="P163">
        <v>4118</v>
      </c>
      <c r="Q163">
        <v>2906</v>
      </c>
      <c r="R163">
        <v>2329</v>
      </c>
      <c r="S163">
        <v>15211</v>
      </c>
      <c r="T163">
        <v>2185</v>
      </c>
      <c r="U163">
        <v>4099</v>
      </c>
      <c r="V163">
        <v>5051</v>
      </c>
      <c r="W163">
        <v>3779</v>
      </c>
      <c r="X163">
        <v>28942</v>
      </c>
      <c r="Y163">
        <v>2756</v>
      </c>
      <c r="Z163">
        <v>4633</v>
      </c>
      <c r="AA163">
        <v>4858</v>
      </c>
      <c r="AB163">
        <v>3617</v>
      </c>
      <c r="AC163">
        <v>21040</v>
      </c>
      <c r="AD163">
        <v>4430</v>
      </c>
      <c r="AE163">
        <v>4995</v>
      </c>
    </row>
    <row r="164" spans="1:31" x14ac:dyDescent="0.25">
      <c r="A164" s="2">
        <v>0.81458333333333333</v>
      </c>
      <c r="B164">
        <v>104</v>
      </c>
      <c r="C164">
        <v>370</v>
      </c>
      <c r="D164">
        <v>1927</v>
      </c>
      <c r="E164">
        <v>583</v>
      </c>
      <c r="F164">
        <v>964</v>
      </c>
      <c r="G164">
        <v>1186</v>
      </c>
      <c r="H164">
        <v>1219</v>
      </c>
      <c r="I164">
        <v>8742</v>
      </c>
      <c r="J164">
        <v>1335</v>
      </c>
      <c r="K164">
        <v>2220</v>
      </c>
      <c r="L164">
        <v>2616</v>
      </c>
      <c r="M164">
        <v>2897</v>
      </c>
      <c r="N164">
        <v>13305</v>
      </c>
      <c r="O164">
        <v>4283</v>
      </c>
      <c r="P164">
        <v>4118</v>
      </c>
      <c r="Q164">
        <v>2906</v>
      </c>
      <c r="R164">
        <v>2329</v>
      </c>
      <c r="S164">
        <v>15211</v>
      </c>
      <c r="T164">
        <v>2185</v>
      </c>
      <c r="U164">
        <v>4099</v>
      </c>
      <c r="V164">
        <v>5051</v>
      </c>
      <c r="W164">
        <v>3779</v>
      </c>
      <c r="X164">
        <v>28942</v>
      </c>
      <c r="Y164">
        <v>2756</v>
      </c>
      <c r="Z164">
        <v>4633</v>
      </c>
      <c r="AA164">
        <v>4858</v>
      </c>
      <c r="AB164">
        <v>3617</v>
      </c>
      <c r="AC164">
        <v>21040</v>
      </c>
      <c r="AD164">
        <v>4430</v>
      </c>
      <c r="AE164">
        <v>4995</v>
      </c>
    </row>
    <row r="165" spans="1:31" x14ac:dyDescent="0.25">
      <c r="A165" s="2">
        <v>0.81666666666666665</v>
      </c>
      <c r="B165">
        <v>104</v>
      </c>
      <c r="C165">
        <v>370</v>
      </c>
      <c r="D165">
        <v>1927</v>
      </c>
      <c r="E165">
        <v>583</v>
      </c>
      <c r="F165">
        <v>964</v>
      </c>
      <c r="G165">
        <v>1186</v>
      </c>
      <c r="H165">
        <v>1219</v>
      </c>
      <c r="I165">
        <v>8742</v>
      </c>
      <c r="J165">
        <v>1335</v>
      </c>
      <c r="K165">
        <v>2220</v>
      </c>
      <c r="L165">
        <v>2616</v>
      </c>
      <c r="M165">
        <v>2897</v>
      </c>
      <c r="N165">
        <v>13305</v>
      </c>
      <c r="O165">
        <v>4283</v>
      </c>
      <c r="P165">
        <v>4118</v>
      </c>
      <c r="Q165">
        <v>2906</v>
      </c>
      <c r="R165">
        <v>2329</v>
      </c>
      <c r="S165">
        <v>15211</v>
      </c>
      <c r="T165">
        <v>2185</v>
      </c>
      <c r="U165">
        <v>4099</v>
      </c>
      <c r="V165">
        <v>5051</v>
      </c>
      <c r="W165">
        <v>3779</v>
      </c>
      <c r="X165">
        <v>28942</v>
      </c>
      <c r="Y165">
        <v>2756</v>
      </c>
      <c r="Z165">
        <v>4633</v>
      </c>
      <c r="AA165">
        <v>4858</v>
      </c>
      <c r="AB165">
        <v>3617</v>
      </c>
      <c r="AC165">
        <v>21040</v>
      </c>
      <c r="AD165">
        <v>4430</v>
      </c>
      <c r="AE165">
        <v>4995</v>
      </c>
    </row>
    <row r="166" spans="1:31" x14ac:dyDescent="0.25">
      <c r="A166" s="2">
        <v>0.81874999999999998</v>
      </c>
      <c r="B166">
        <v>104</v>
      </c>
      <c r="C166">
        <v>370</v>
      </c>
      <c r="D166">
        <v>1927</v>
      </c>
      <c r="E166">
        <v>583</v>
      </c>
      <c r="F166">
        <v>964</v>
      </c>
      <c r="G166">
        <v>1186</v>
      </c>
      <c r="H166">
        <v>1219</v>
      </c>
      <c r="I166">
        <v>8742</v>
      </c>
      <c r="J166">
        <v>1335</v>
      </c>
      <c r="K166">
        <v>2220</v>
      </c>
      <c r="L166">
        <v>2616</v>
      </c>
      <c r="M166">
        <v>2897</v>
      </c>
      <c r="N166">
        <v>13305</v>
      </c>
      <c r="O166">
        <v>4283</v>
      </c>
      <c r="P166">
        <v>4118</v>
      </c>
      <c r="Q166">
        <v>2906</v>
      </c>
      <c r="R166">
        <v>2329</v>
      </c>
      <c r="S166">
        <v>15211</v>
      </c>
      <c r="T166">
        <v>2185</v>
      </c>
      <c r="U166">
        <v>4099</v>
      </c>
      <c r="V166">
        <v>5051</v>
      </c>
      <c r="W166">
        <v>3779</v>
      </c>
      <c r="X166">
        <v>28942</v>
      </c>
      <c r="Y166">
        <v>2756</v>
      </c>
      <c r="Z166">
        <v>4633</v>
      </c>
      <c r="AA166">
        <v>4858</v>
      </c>
      <c r="AB166">
        <v>3617</v>
      </c>
      <c r="AC166">
        <v>21040</v>
      </c>
      <c r="AD166">
        <v>4430</v>
      </c>
      <c r="AE166">
        <v>4995</v>
      </c>
    </row>
    <row r="167" spans="1:31" x14ac:dyDescent="0.25">
      <c r="A167" s="2">
        <v>0.8208333333333333</v>
      </c>
      <c r="B167">
        <v>104</v>
      </c>
      <c r="C167">
        <v>370</v>
      </c>
      <c r="D167">
        <v>1927</v>
      </c>
      <c r="E167">
        <v>583</v>
      </c>
      <c r="F167">
        <v>964</v>
      </c>
      <c r="G167">
        <v>1186</v>
      </c>
      <c r="H167">
        <v>1219</v>
      </c>
      <c r="I167">
        <v>8742</v>
      </c>
      <c r="J167">
        <v>1335</v>
      </c>
      <c r="K167">
        <v>2220</v>
      </c>
      <c r="L167">
        <v>2616</v>
      </c>
      <c r="M167">
        <v>2897</v>
      </c>
      <c r="N167">
        <v>13305</v>
      </c>
      <c r="O167">
        <v>4283</v>
      </c>
      <c r="P167">
        <v>4118</v>
      </c>
      <c r="Q167">
        <v>2906</v>
      </c>
      <c r="R167">
        <v>2329</v>
      </c>
      <c r="S167">
        <v>15211</v>
      </c>
      <c r="T167">
        <v>2185</v>
      </c>
      <c r="U167">
        <v>4099</v>
      </c>
      <c r="V167">
        <v>5051</v>
      </c>
      <c r="W167">
        <v>3779</v>
      </c>
      <c r="X167">
        <v>28942</v>
      </c>
      <c r="Y167">
        <v>2756</v>
      </c>
      <c r="Z167">
        <v>4633</v>
      </c>
      <c r="AA167">
        <v>4858</v>
      </c>
      <c r="AB167">
        <v>3617</v>
      </c>
      <c r="AC167">
        <v>21040</v>
      </c>
      <c r="AD167">
        <v>4430</v>
      </c>
      <c r="AE167">
        <v>4995</v>
      </c>
    </row>
    <row r="168" spans="1:31" x14ac:dyDescent="0.25">
      <c r="A168" s="2">
        <v>0.82361111111111107</v>
      </c>
      <c r="B168">
        <v>104</v>
      </c>
      <c r="C168">
        <v>370</v>
      </c>
      <c r="D168">
        <v>1927</v>
      </c>
      <c r="E168">
        <v>583</v>
      </c>
      <c r="F168">
        <v>964</v>
      </c>
      <c r="G168">
        <v>1186</v>
      </c>
      <c r="H168">
        <v>1219</v>
      </c>
      <c r="I168">
        <v>8742</v>
      </c>
      <c r="J168">
        <v>1335</v>
      </c>
      <c r="K168">
        <v>2220</v>
      </c>
      <c r="L168">
        <v>2616</v>
      </c>
      <c r="M168">
        <v>2897</v>
      </c>
      <c r="N168">
        <v>13305</v>
      </c>
      <c r="O168">
        <v>4283</v>
      </c>
      <c r="P168">
        <v>4118</v>
      </c>
      <c r="Q168">
        <v>2906</v>
      </c>
      <c r="R168">
        <v>2329</v>
      </c>
      <c r="S168">
        <v>15211</v>
      </c>
      <c r="T168">
        <v>2185</v>
      </c>
      <c r="U168">
        <v>4099</v>
      </c>
      <c r="V168">
        <v>5051</v>
      </c>
      <c r="W168">
        <v>3779</v>
      </c>
      <c r="X168">
        <v>28942</v>
      </c>
      <c r="Y168">
        <v>2756</v>
      </c>
      <c r="Z168">
        <v>4633</v>
      </c>
      <c r="AA168">
        <v>4858</v>
      </c>
      <c r="AB168">
        <v>3617</v>
      </c>
      <c r="AC168">
        <v>21040</v>
      </c>
      <c r="AD168">
        <v>4430</v>
      </c>
      <c r="AE168">
        <v>4995</v>
      </c>
    </row>
    <row r="169" spans="1:31" x14ac:dyDescent="0.25">
      <c r="A169" s="2">
        <v>0.8256944444444444</v>
      </c>
      <c r="B169">
        <v>104</v>
      </c>
      <c r="C169">
        <v>370</v>
      </c>
      <c r="D169">
        <v>1927</v>
      </c>
      <c r="E169">
        <v>583</v>
      </c>
      <c r="F169">
        <v>964</v>
      </c>
      <c r="G169">
        <v>1186</v>
      </c>
      <c r="H169">
        <v>1219</v>
      </c>
      <c r="I169">
        <v>8742</v>
      </c>
      <c r="J169">
        <v>1335</v>
      </c>
      <c r="K169">
        <v>2220</v>
      </c>
      <c r="L169">
        <v>2616</v>
      </c>
      <c r="M169">
        <v>2897</v>
      </c>
      <c r="N169">
        <v>13305</v>
      </c>
      <c r="O169">
        <v>4283</v>
      </c>
      <c r="P169">
        <v>4118</v>
      </c>
      <c r="Q169">
        <v>2906</v>
      </c>
      <c r="R169">
        <v>2329</v>
      </c>
      <c r="S169">
        <v>15211</v>
      </c>
      <c r="T169">
        <v>2185</v>
      </c>
      <c r="U169">
        <v>4099</v>
      </c>
      <c r="V169">
        <v>5051</v>
      </c>
      <c r="W169">
        <v>3779</v>
      </c>
      <c r="X169">
        <v>28942</v>
      </c>
      <c r="Y169">
        <v>2756</v>
      </c>
      <c r="Z169">
        <v>4633</v>
      </c>
      <c r="AA169">
        <v>4858</v>
      </c>
      <c r="AB169">
        <v>3617</v>
      </c>
      <c r="AC169">
        <v>21040</v>
      </c>
      <c r="AD169">
        <v>4430</v>
      </c>
      <c r="AE169">
        <v>4995</v>
      </c>
    </row>
    <row r="170" spans="1:31" x14ac:dyDescent="0.25">
      <c r="A170" s="2">
        <v>0.82777777777777772</v>
      </c>
      <c r="B170">
        <v>104</v>
      </c>
      <c r="C170">
        <v>370</v>
      </c>
      <c r="D170">
        <v>1927</v>
      </c>
      <c r="E170">
        <v>583</v>
      </c>
      <c r="F170">
        <v>964</v>
      </c>
      <c r="G170">
        <v>1186</v>
      </c>
      <c r="H170">
        <v>1219</v>
      </c>
      <c r="I170">
        <v>8742</v>
      </c>
      <c r="J170">
        <v>1335</v>
      </c>
      <c r="K170">
        <v>2220</v>
      </c>
      <c r="L170">
        <v>2616</v>
      </c>
      <c r="M170">
        <v>2897</v>
      </c>
      <c r="N170">
        <v>13305</v>
      </c>
      <c r="O170">
        <v>4283</v>
      </c>
      <c r="P170">
        <v>4118</v>
      </c>
      <c r="Q170">
        <v>2906</v>
      </c>
      <c r="R170">
        <v>2329</v>
      </c>
      <c r="S170">
        <v>15211</v>
      </c>
      <c r="T170">
        <v>2185</v>
      </c>
      <c r="U170">
        <v>4099</v>
      </c>
      <c r="V170">
        <v>5051</v>
      </c>
      <c r="W170">
        <v>3779</v>
      </c>
      <c r="X170">
        <v>28942</v>
      </c>
      <c r="Y170">
        <v>2756</v>
      </c>
      <c r="Z170">
        <v>4633</v>
      </c>
      <c r="AA170">
        <v>4858</v>
      </c>
      <c r="AB170">
        <v>3617</v>
      </c>
      <c r="AC170">
        <v>21040</v>
      </c>
      <c r="AD170">
        <v>4430</v>
      </c>
      <c r="AE170">
        <v>4995</v>
      </c>
    </row>
    <row r="171" spans="1:31" x14ac:dyDescent="0.25">
      <c r="A171" s="2">
        <v>0.82986111111111116</v>
      </c>
      <c r="B171">
        <v>104</v>
      </c>
      <c r="C171">
        <v>370</v>
      </c>
      <c r="D171">
        <v>1927</v>
      </c>
      <c r="E171">
        <v>583</v>
      </c>
      <c r="F171">
        <v>964</v>
      </c>
      <c r="G171">
        <v>1186</v>
      </c>
      <c r="H171">
        <v>1219</v>
      </c>
      <c r="I171">
        <v>8742</v>
      </c>
      <c r="J171">
        <v>1335</v>
      </c>
      <c r="K171">
        <v>2220</v>
      </c>
      <c r="L171">
        <v>2616</v>
      </c>
      <c r="M171">
        <v>2897</v>
      </c>
      <c r="N171">
        <v>13305</v>
      </c>
      <c r="O171">
        <v>4283</v>
      </c>
      <c r="P171">
        <v>4118</v>
      </c>
      <c r="Q171">
        <v>2906</v>
      </c>
      <c r="R171">
        <v>2329</v>
      </c>
      <c r="S171">
        <v>15211</v>
      </c>
      <c r="T171">
        <v>2185</v>
      </c>
      <c r="U171">
        <v>4099</v>
      </c>
      <c r="V171">
        <v>5051</v>
      </c>
      <c r="W171">
        <v>3779</v>
      </c>
      <c r="X171">
        <v>28942</v>
      </c>
      <c r="Y171">
        <v>2756</v>
      </c>
      <c r="Z171">
        <v>4633</v>
      </c>
      <c r="AA171">
        <v>4858</v>
      </c>
      <c r="AB171">
        <v>3617</v>
      </c>
      <c r="AC171">
        <v>21040</v>
      </c>
      <c r="AD171">
        <v>4430</v>
      </c>
      <c r="AE171">
        <v>4995</v>
      </c>
    </row>
    <row r="172" spans="1:31" x14ac:dyDescent="0.25">
      <c r="A172" s="2">
        <v>0.83263888888888893</v>
      </c>
      <c r="B172">
        <v>104</v>
      </c>
      <c r="C172">
        <v>370</v>
      </c>
      <c r="D172">
        <v>1927</v>
      </c>
      <c r="E172">
        <v>583</v>
      </c>
      <c r="F172">
        <v>964</v>
      </c>
      <c r="G172">
        <v>1186</v>
      </c>
      <c r="H172">
        <v>1219</v>
      </c>
      <c r="I172">
        <v>8742</v>
      </c>
      <c r="J172">
        <v>1335</v>
      </c>
      <c r="K172">
        <v>2220</v>
      </c>
      <c r="L172">
        <v>2616</v>
      </c>
      <c r="M172">
        <v>2897</v>
      </c>
      <c r="N172">
        <v>13305</v>
      </c>
      <c r="O172">
        <v>4283</v>
      </c>
      <c r="P172">
        <v>4118</v>
      </c>
      <c r="Q172">
        <v>2906</v>
      </c>
      <c r="R172">
        <v>2329</v>
      </c>
      <c r="S172">
        <v>15211</v>
      </c>
      <c r="T172">
        <v>2185</v>
      </c>
      <c r="U172">
        <v>4099</v>
      </c>
      <c r="V172">
        <v>5051</v>
      </c>
      <c r="W172">
        <v>3779</v>
      </c>
      <c r="X172">
        <v>28942</v>
      </c>
      <c r="Y172">
        <v>2756</v>
      </c>
      <c r="Z172">
        <v>4633</v>
      </c>
      <c r="AA172">
        <v>4858</v>
      </c>
      <c r="AB172">
        <v>3617</v>
      </c>
      <c r="AC172">
        <v>21040</v>
      </c>
      <c r="AD172">
        <v>4430</v>
      </c>
      <c r="AE172">
        <v>4995</v>
      </c>
    </row>
    <row r="173" spans="1:31" x14ac:dyDescent="0.25">
      <c r="A173" s="2">
        <v>0.83472222222222225</v>
      </c>
      <c r="B173">
        <v>104</v>
      </c>
      <c r="C173">
        <v>370</v>
      </c>
      <c r="D173">
        <v>1927</v>
      </c>
      <c r="E173">
        <v>583</v>
      </c>
      <c r="F173">
        <v>964</v>
      </c>
      <c r="G173">
        <v>1186</v>
      </c>
      <c r="H173">
        <v>1219</v>
      </c>
      <c r="I173">
        <v>8742</v>
      </c>
      <c r="J173">
        <v>1335</v>
      </c>
      <c r="K173">
        <v>2220</v>
      </c>
      <c r="L173">
        <v>2616</v>
      </c>
      <c r="M173">
        <v>2897</v>
      </c>
      <c r="N173">
        <v>13305</v>
      </c>
      <c r="O173">
        <v>4283</v>
      </c>
      <c r="P173">
        <v>4118</v>
      </c>
      <c r="Q173">
        <v>2906</v>
      </c>
      <c r="R173">
        <v>2329</v>
      </c>
      <c r="S173">
        <v>15211</v>
      </c>
      <c r="T173">
        <v>2185</v>
      </c>
      <c r="U173">
        <v>4099</v>
      </c>
      <c r="V173">
        <v>5051</v>
      </c>
      <c r="W173">
        <v>3779</v>
      </c>
      <c r="X173">
        <v>28942</v>
      </c>
      <c r="Y173">
        <v>2756</v>
      </c>
      <c r="Z173">
        <v>4633</v>
      </c>
      <c r="AA173">
        <v>4858</v>
      </c>
      <c r="AB173">
        <v>3617</v>
      </c>
      <c r="AC173">
        <v>21040</v>
      </c>
      <c r="AD173">
        <v>4430</v>
      </c>
      <c r="AE173">
        <v>4995</v>
      </c>
    </row>
    <row r="174" spans="1:31" x14ac:dyDescent="0.25">
      <c r="A174" s="2">
        <v>0.83680555555555558</v>
      </c>
      <c r="B174">
        <v>104</v>
      </c>
      <c r="C174">
        <v>370</v>
      </c>
      <c r="D174">
        <v>1927</v>
      </c>
      <c r="E174">
        <v>583</v>
      </c>
      <c r="F174">
        <v>964</v>
      </c>
      <c r="G174">
        <v>1186</v>
      </c>
      <c r="H174">
        <v>1219</v>
      </c>
      <c r="I174">
        <v>8742</v>
      </c>
      <c r="J174">
        <v>1335</v>
      </c>
      <c r="K174">
        <v>2220</v>
      </c>
      <c r="L174">
        <v>2616</v>
      </c>
      <c r="M174">
        <v>2897</v>
      </c>
      <c r="N174">
        <v>13305</v>
      </c>
      <c r="O174">
        <v>4283</v>
      </c>
      <c r="P174">
        <v>4118</v>
      </c>
      <c r="Q174">
        <v>2906</v>
      </c>
      <c r="R174">
        <v>2329</v>
      </c>
      <c r="S174">
        <v>15211</v>
      </c>
      <c r="T174">
        <v>2185</v>
      </c>
      <c r="U174">
        <v>4099</v>
      </c>
      <c r="V174">
        <v>5051</v>
      </c>
      <c r="W174">
        <v>3779</v>
      </c>
      <c r="X174">
        <v>28942</v>
      </c>
      <c r="Y174">
        <v>2756</v>
      </c>
      <c r="Z174">
        <v>4633</v>
      </c>
      <c r="AA174">
        <v>4858</v>
      </c>
      <c r="AB174">
        <v>3617</v>
      </c>
      <c r="AC174">
        <v>21040</v>
      </c>
      <c r="AD174">
        <v>4430</v>
      </c>
      <c r="AE174">
        <v>4995</v>
      </c>
    </row>
    <row r="175" spans="1:31" x14ac:dyDescent="0.25">
      <c r="A175" s="2">
        <v>0.83888888888888891</v>
      </c>
      <c r="B175">
        <v>104</v>
      </c>
      <c r="C175">
        <v>370</v>
      </c>
      <c r="D175">
        <v>1927</v>
      </c>
      <c r="E175">
        <v>583</v>
      </c>
      <c r="F175">
        <v>964</v>
      </c>
      <c r="G175">
        <v>1186</v>
      </c>
      <c r="H175">
        <v>1219</v>
      </c>
      <c r="I175">
        <v>8742</v>
      </c>
      <c r="J175">
        <v>1335</v>
      </c>
      <c r="K175">
        <v>2220</v>
      </c>
      <c r="L175">
        <v>2616</v>
      </c>
      <c r="M175">
        <v>2897</v>
      </c>
      <c r="N175">
        <v>13305</v>
      </c>
      <c r="O175">
        <v>4283</v>
      </c>
      <c r="P175">
        <v>4118</v>
      </c>
      <c r="Q175">
        <v>2906</v>
      </c>
      <c r="R175">
        <v>2329</v>
      </c>
      <c r="S175">
        <v>15211</v>
      </c>
      <c r="T175">
        <v>2185</v>
      </c>
      <c r="U175">
        <v>4099</v>
      </c>
      <c r="V175">
        <v>5051</v>
      </c>
      <c r="W175">
        <v>3779</v>
      </c>
      <c r="X175">
        <v>28942</v>
      </c>
      <c r="Y175">
        <v>2756</v>
      </c>
      <c r="Z175">
        <v>4633</v>
      </c>
      <c r="AA175">
        <v>4858</v>
      </c>
      <c r="AB175">
        <v>3617</v>
      </c>
      <c r="AC175">
        <v>21040</v>
      </c>
      <c r="AD175">
        <v>4430</v>
      </c>
      <c r="AE175">
        <v>4995</v>
      </c>
    </row>
    <row r="176" spans="1:31" x14ac:dyDescent="0.25">
      <c r="A176" s="2">
        <v>0.84166666666666667</v>
      </c>
      <c r="B176">
        <v>104</v>
      </c>
      <c r="C176">
        <v>370</v>
      </c>
      <c r="D176">
        <v>1927</v>
      </c>
      <c r="E176">
        <v>583</v>
      </c>
      <c r="F176">
        <v>964</v>
      </c>
      <c r="G176">
        <v>1186</v>
      </c>
      <c r="H176">
        <v>1219</v>
      </c>
      <c r="I176">
        <v>8742</v>
      </c>
      <c r="J176">
        <v>1335</v>
      </c>
      <c r="K176">
        <v>2220</v>
      </c>
      <c r="L176">
        <v>2616</v>
      </c>
      <c r="M176">
        <v>2897</v>
      </c>
      <c r="N176">
        <v>13305</v>
      </c>
      <c r="O176">
        <v>4283</v>
      </c>
      <c r="P176">
        <v>4118</v>
      </c>
      <c r="Q176">
        <v>2906</v>
      </c>
      <c r="R176">
        <v>2329</v>
      </c>
      <c r="S176">
        <v>15211</v>
      </c>
      <c r="T176">
        <v>2185</v>
      </c>
      <c r="U176">
        <v>4099</v>
      </c>
      <c r="V176">
        <v>5051</v>
      </c>
      <c r="W176">
        <v>3779</v>
      </c>
      <c r="X176">
        <v>28942</v>
      </c>
      <c r="Y176">
        <v>2756</v>
      </c>
      <c r="Z176">
        <v>4633</v>
      </c>
      <c r="AA176">
        <v>4858</v>
      </c>
      <c r="AB176">
        <v>3617</v>
      </c>
      <c r="AC176">
        <v>21040</v>
      </c>
      <c r="AD176">
        <v>4430</v>
      </c>
      <c r="AE176">
        <v>4995</v>
      </c>
    </row>
    <row r="177" spans="1:31" x14ac:dyDescent="0.25">
      <c r="A177" s="2">
        <v>0.84375</v>
      </c>
      <c r="B177">
        <v>104</v>
      </c>
      <c r="C177">
        <v>370</v>
      </c>
      <c r="D177">
        <v>1927</v>
      </c>
      <c r="E177">
        <v>583</v>
      </c>
      <c r="F177">
        <v>964</v>
      </c>
      <c r="G177">
        <v>1186</v>
      </c>
      <c r="H177">
        <v>1219</v>
      </c>
      <c r="I177">
        <v>8742</v>
      </c>
      <c r="J177">
        <v>1335</v>
      </c>
      <c r="K177">
        <v>2220</v>
      </c>
      <c r="L177">
        <v>2616</v>
      </c>
      <c r="M177">
        <v>2897</v>
      </c>
      <c r="N177">
        <v>13305</v>
      </c>
      <c r="O177">
        <v>4283</v>
      </c>
      <c r="P177">
        <v>4118</v>
      </c>
      <c r="Q177">
        <v>2906</v>
      </c>
      <c r="R177">
        <v>2329</v>
      </c>
      <c r="S177">
        <v>15211</v>
      </c>
      <c r="T177">
        <v>2185</v>
      </c>
      <c r="U177">
        <v>4099</v>
      </c>
      <c r="V177">
        <v>5051</v>
      </c>
      <c r="W177">
        <v>3779</v>
      </c>
      <c r="X177">
        <v>28942</v>
      </c>
      <c r="Y177">
        <v>2756</v>
      </c>
      <c r="Z177">
        <v>4633</v>
      </c>
      <c r="AA177">
        <v>4858</v>
      </c>
      <c r="AB177">
        <v>3617</v>
      </c>
      <c r="AC177">
        <v>21040</v>
      </c>
      <c r="AD177">
        <v>4430</v>
      </c>
      <c r="AE177">
        <v>4995</v>
      </c>
    </row>
    <row r="178" spans="1:31" x14ac:dyDescent="0.25">
      <c r="A178" s="2">
        <v>0.84583333333333333</v>
      </c>
      <c r="B178">
        <v>104</v>
      </c>
      <c r="C178">
        <v>370</v>
      </c>
      <c r="D178">
        <v>1927</v>
      </c>
      <c r="E178">
        <v>583</v>
      </c>
      <c r="F178">
        <v>964</v>
      </c>
      <c r="G178">
        <v>1186</v>
      </c>
      <c r="H178">
        <v>1219</v>
      </c>
      <c r="I178">
        <v>8742</v>
      </c>
      <c r="J178">
        <v>1335</v>
      </c>
      <c r="K178">
        <v>2220</v>
      </c>
      <c r="L178">
        <v>2616</v>
      </c>
      <c r="M178">
        <v>2897</v>
      </c>
      <c r="N178">
        <v>13305</v>
      </c>
      <c r="O178">
        <v>4283</v>
      </c>
      <c r="P178">
        <v>4118</v>
      </c>
      <c r="Q178">
        <v>2906</v>
      </c>
      <c r="R178">
        <v>2329</v>
      </c>
      <c r="S178">
        <v>15211</v>
      </c>
      <c r="T178">
        <v>2185</v>
      </c>
      <c r="U178">
        <v>4099</v>
      </c>
      <c r="V178">
        <v>5051</v>
      </c>
      <c r="W178">
        <v>3779</v>
      </c>
      <c r="X178">
        <v>28942</v>
      </c>
      <c r="Y178">
        <v>2756</v>
      </c>
      <c r="Z178">
        <v>4633</v>
      </c>
      <c r="AA178">
        <v>4858</v>
      </c>
      <c r="AB178">
        <v>3617</v>
      </c>
      <c r="AC178">
        <v>21040</v>
      </c>
      <c r="AD178">
        <v>4430</v>
      </c>
      <c r="AE178">
        <v>4995</v>
      </c>
    </row>
    <row r="179" spans="1:31" x14ac:dyDescent="0.25">
      <c r="A179" s="2">
        <v>0.84791666666666665</v>
      </c>
      <c r="B179">
        <v>104</v>
      </c>
      <c r="C179">
        <v>370</v>
      </c>
      <c r="D179">
        <v>1927</v>
      </c>
      <c r="E179">
        <v>583</v>
      </c>
      <c r="F179">
        <v>964</v>
      </c>
      <c r="G179">
        <v>1186</v>
      </c>
      <c r="H179">
        <v>1219</v>
      </c>
      <c r="I179">
        <v>8742</v>
      </c>
      <c r="J179">
        <v>1335</v>
      </c>
      <c r="K179">
        <v>2220</v>
      </c>
      <c r="L179">
        <v>2616</v>
      </c>
      <c r="M179">
        <v>2897</v>
      </c>
      <c r="N179">
        <v>13305</v>
      </c>
      <c r="O179">
        <v>4283</v>
      </c>
      <c r="P179">
        <v>4118</v>
      </c>
      <c r="Q179">
        <v>2906</v>
      </c>
      <c r="R179">
        <v>2329</v>
      </c>
      <c r="S179">
        <v>15211</v>
      </c>
      <c r="T179">
        <v>2185</v>
      </c>
      <c r="U179">
        <v>4099</v>
      </c>
      <c r="V179">
        <v>5051</v>
      </c>
      <c r="W179">
        <v>3779</v>
      </c>
      <c r="X179">
        <v>28942</v>
      </c>
      <c r="Y179">
        <v>2756</v>
      </c>
      <c r="Z179">
        <v>4633</v>
      </c>
      <c r="AA179">
        <v>4858</v>
      </c>
      <c r="AB179">
        <v>3617</v>
      </c>
      <c r="AC179">
        <v>21040</v>
      </c>
      <c r="AD179">
        <v>4430</v>
      </c>
      <c r="AE179">
        <v>4995</v>
      </c>
    </row>
    <row r="180" spans="1:31" x14ac:dyDescent="0.25">
      <c r="A180" s="2">
        <v>0.85069444444444442</v>
      </c>
      <c r="B180">
        <v>104</v>
      </c>
      <c r="C180">
        <v>370</v>
      </c>
      <c r="D180">
        <v>1927</v>
      </c>
      <c r="E180">
        <v>583</v>
      </c>
      <c r="F180">
        <v>964</v>
      </c>
      <c r="G180">
        <v>1186</v>
      </c>
      <c r="H180">
        <v>1219</v>
      </c>
      <c r="I180">
        <v>8742</v>
      </c>
      <c r="J180">
        <v>1335</v>
      </c>
      <c r="K180">
        <v>2220</v>
      </c>
      <c r="L180">
        <v>2616</v>
      </c>
      <c r="M180">
        <v>2897</v>
      </c>
      <c r="N180">
        <v>13305</v>
      </c>
      <c r="O180">
        <v>4283</v>
      </c>
      <c r="P180">
        <v>4118</v>
      </c>
      <c r="Q180">
        <v>2906</v>
      </c>
      <c r="R180">
        <v>2329</v>
      </c>
      <c r="S180">
        <v>15211</v>
      </c>
      <c r="T180">
        <v>2185</v>
      </c>
      <c r="U180">
        <v>4099</v>
      </c>
      <c r="V180">
        <v>5051</v>
      </c>
      <c r="W180">
        <v>3779</v>
      </c>
      <c r="X180">
        <v>28942</v>
      </c>
      <c r="Y180">
        <v>2756</v>
      </c>
      <c r="Z180">
        <v>4633</v>
      </c>
      <c r="AA180">
        <v>4858</v>
      </c>
      <c r="AB180">
        <v>3617</v>
      </c>
      <c r="AC180">
        <v>21040</v>
      </c>
      <c r="AD180">
        <v>4430</v>
      </c>
      <c r="AE180">
        <v>4995</v>
      </c>
    </row>
    <row r="181" spans="1:31" x14ac:dyDescent="0.25">
      <c r="A181" s="2">
        <v>0.85277777777777775</v>
      </c>
      <c r="B181">
        <v>104</v>
      </c>
      <c r="C181">
        <v>370</v>
      </c>
      <c r="D181">
        <v>1927</v>
      </c>
      <c r="E181">
        <v>583</v>
      </c>
      <c r="F181">
        <v>964</v>
      </c>
      <c r="G181">
        <v>1186</v>
      </c>
      <c r="H181">
        <v>1219</v>
      </c>
      <c r="I181">
        <v>8742</v>
      </c>
      <c r="J181">
        <v>1335</v>
      </c>
      <c r="K181">
        <v>2220</v>
      </c>
      <c r="L181">
        <v>2616</v>
      </c>
      <c r="M181">
        <v>2897</v>
      </c>
      <c r="N181">
        <v>13305</v>
      </c>
      <c r="O181">
        <v>4283</v>
      </c>
      <c r="P181">
        <v>4118</v>
      </c>
      <c r="Q181">
        <v>2906</v>
      </c>
      <c r="R181">
        <v>2329</v>
      </c>
      <c r="S181">
        <v>15211</v>
      </c>
      <c r="T181">
        <v>2185</v>
      </c>
      <c r="U181">
        <v>4099</v>
      </c>
      <c r="V181">
        <v>5051</v>
      </c>
      <c r="W181">
        <v>3779</v>
      </c>
      <c r="X181">
        <v>28942</v>
      </c>
      <c r="Y181">
        <v>2756</v>
      </c>
      <c r="Z181">
        <v>4633</v>
      </c>
      <c r="AA181">
        <v>4858</v>
      </c>
      <c r="AB181">
        <v>3617</v>
      </c>
      <c r="AC181">
        <v>21040</v>
      </c>
      <c r="AD181">
        <v>4430</v>
      </c>
      <c r="AE181">
        <v>4995</v>
      </c>
    </row>
    <row r="182" spans="1:31" x14ac:dyDescent="0.25">
      <c r="A182" s="2">
        <v>0.85486111111111107</v>
      </c>
      <c r="B182">
        <v>104</v>
      </c>
      <c r="C182">
        <v>370</v>
      </c>
      <c r="D182">
        <v>1927</v>
      </c>
      <c r="E182">
        <v>583</v>
      </c>
      <c r="F182">
        <v>964</v>
      </c>
      <c r="G182">
        <v>1186</v>
      </c>
      <c r="H182">
        <v>1219</v>
      </c>
      <c r="I182">
        <v>8742</v>
      </c>
      <c r="J182">
        <v>1335</v>
      </c>
      <c r="K182">
        <v>2220</v>
      </c>
      <c r="L182">
        <v>2616</v>
      </c>
      <c r="M182">
        <v>2897</v>
      </c>
      <c r="N182">
        <v>13305</v>
      </c>
      <c r="O182">
        <v>4283</v>
      </c>
      <c r="P182">
        <v>4118</v>
      </c>
      <c r="Q182">
        <v>2906</v>
      </c>
      <c r="R182">
        <v>2329</v>
      </c>
      <c r="S182">
        <v>15211</v>
      </c>
      <c r="T182">
        <v>2185</v>
      </c>
      <c r="U182">
        <v>4099</v>
      </c>
      <c r="V182">
        <v>5051</v>
      </c>
      <c r="W182">
        <v>3779</v>
      </c>
      <c r="X182">
        <v>28942</v>
      </c>
      <c r="Y182">
        <v>2756</v>
      </c>
      <c r="Z182">
        <v>4633</v>
      </c>
      <c r="AA182">
        <v>4858</v>
      </c>
      <c r="AB182">
        <v>3617</v>
      </c>
      <c r="AC182">
        <v>21040</v>
      </c>
      <c r="AD182">
        <v>4430</v>
      </c>
      <c r="AE182">
        <v>4995</v>
      </c>
    </row>
    <row r="183" spans="1:31" x14ac:dyDescent="0.25">
      <c r="A183" s="2">
        <v>0.8569444444444444</v>
      </c>
      <c r="B183">
        <v>104</v>
      </c>
      <c r="C183">
        <v>370</v>
      </c>
      <c r="D183">
        <v>1927</v>
      </c>
      <c r="E183">
        <v>583</v>
      </c>
      <c r="F183">
        <v>964</v>
      </c>
      <c r="G183">
        <v>1186</v>
      </c>
      <c r="H183">
        <v>1219</v>
      </c>
      <c r="I183">
        <v>8742</v>
      </c>
      <c r="J183">
        <v>1335</v>
      </c>
      <c r="K183">
        <v>2220</v>
      </c>
      <c r="L183">
        <v>2616</v>
      </c>
      <c r="M183">
        <v>2897</v>
      </c>
      <c r="N183">
        <v>13305</v>
      </c>
      <c r="O183">
        <v>4283</v>
      </c>
      <c r="P183">
        <v>4118</v>
      </c>
      <c r="Q183">
        <v>2906</v>
      </c>
      <c r="R183">
        <v>2329</v>
      </c>
      <c r="S183">
        <v>15211</v>
      </c>
      <c r="T183">
        <v>2185</v>
      </c>
      <c r="U183">
        <v>4099</v>
      </c>
      <c r="V183">
        <v>5051</v>
      </c>
      <c r="W183">
        <v>3779</v>
      </c>
      <c r="X183">
        <v>28942</v>
      </c>
      <c r="Y183">
        <v>2756</v>
      </c>
      <c r="Z183">
        <v>4633</v>
      </c>
      <c r="AA183">
        <v>4858</v>
      </c>
      <c r="AB183">
        <v>3617</v>
      </c>
      <c r="AC183">
        <v>21040</v>
      </c>
      <c r="AD183">
        <v>4430</v>
      </c>
      <c r="AE183">
        <v>4995</v>
      </c>
    </row>
    <row r="184" spans="1:31" x14ac:dyDescent="0.25">
      <c r="A184" s="2">
        <v>0.85972222222222228</v>
      </c>
      <c r="B184">
        <v>104</v>
      </c>
      <c r="C184">
        <v>370</v>
      </c>
      <c r="D184">
        <v>1927</v>
      </c>
      <c r="E184">
        <v>583</v>
      </c>
      <c r="F184">
        <v>964</v>
      </c>
      <c r="G184">
        <v>1186</v>
      </c>
      <c r="H184">
        <v>1219</v>
      </c>
      <c r="I184">
        <v>8742</v>
      </c>
      <c r="J184">
        <v>1335</v>
      </c>
      <c r="K184">
        <v>2220</v>
      </c>
      <c r="L184">
        <v>2616</v>
      </c>
      <c r="M184">
        <v>2897</v>
      </c>
      <c r="N184">
        <v>13305</v>
      </c>
      <c r="O184">
        <v>4283</v>
      </c>
      <c r="P184">
        <v>4118</v>
      </c>
      <c r="Q184">
        <v>2906</v>
      </c>
      <c r="R184">
        <v>2329</v>
      </c>
      <c r="S184">
        <v>15211</v>
      </c>
      <c r="T184">
        <v>2185</v>
      </c>
      <c r="U184">
        <v>4099</v>
      </c>
      <c r="V184">
        <v>5051</v>
      </c>
      <c r="W184">
        <v>3779</v>
      </c>
      <c r="X184">
        <v>28942</v>
      </c>
      <c r="Y184">
        <v>2756</v>
      </c>
      <c r="Z184">
        <v>4633</v>
      </c>
      <c r="AA184">
        <v>4858</v>
      </c>
      <c r="AB184">
        <v>3617</v>
      </c>
      <c r="AC184">
        <v>21040</v>
      </c>
      <c r="AD184">
        <v>4430</v>
      </c>
      <c r="AE184">
        <v>4995</v>
      </c>
    </row>
    <row r="185" spans="1:31" x14ac:dyDescent="0.25">
      <c r="A185" s="2">
        <v>0.8618055555555556</v>
      </c>
      <c r="B185">
        <v>104</v>
      </c>
      <c r="C185">
        <v>370</v>
      </c>
      <c r="D185">
        <v>1927</v>
      </c>
      <c r="E185">
        <v>583</v>
      </c>
      <c r="F185">
        <v>964</v>
      </c>
      <c r="G185">
        <v>1186</v>
      </c>
      <c r="H185">
        <v>1219</v>
      </c>
      <c r="I185">
        <v>8742</v>
      </c>
      <c r="J185">
        <v>1335</v>
      </c>
      <c r="K185">
        <v>2220</v>
      </c>
      <c r="L185">
        <v>2616</v>
      </c>
      <c r="M185">
        <v>2897</v>
      </c>
      <c r="N185">
        <v>13305</v>
      </c>
      <c r="O185">
        <v>4283</v>
      </c>
      <c r="P185">
        <v>4118</v>
      </c>
      <c r="Q185">
        <v>2906</v>
      </c>
      <c r="R185">
        <v>2329</v>
      </c>
      <c r="S185">
        <v>15211</v>
      </c>
      <c r="T185">
        <v>2185</v>
      </c>
      <c r="U185">
        <v>4099</v>
      </c>
      <c r="V185">
        <v>5051</v>
      </c>
      <c r="W185">
        <v>3779</v>
      </c>
      <c r="X185">
        <v>28942</v>
      </c>
      <c r="Y185">
        <v>2756</v>
      </c>
      <c r="Z185">
        <v>4633</v>
      </c>
      <c r="AA185">
        <v>4858</v>
      </c>
      <c r="AB185">
        <v>3617</v>
      </c>
      <c r="AC185">
        <v>21040</v>
      </c>
      <c r="AD185">
        <v>4430</v>
      </c>
      <c r="AE185">
        <v>4995</v>
      </c>
    </row>
    <row r="186" spans="1:31" x14ac:dyDescent="0.25">
      <c r="A186" s="2">
        <v>0.86388888888888893</v>
      </c>
      <c r="B186">
        <v>104</v>
      </c>
      <c r="C186">
        <v>370</v>
      </c>
      <c r="D186">
        <v>1927</v>
      </c>
      <c r="E186">
        <v>583</v>
      </c>
      <c r="F186">
        <v>964</v>
      </c>
      <c r="G186">
        <v>1186</v>
      </c>
      <c r="H186">
        <v>1219</v>
      </c>
      <c r="I186">
        <v>8742</v>
      </c>
      <c r="J186">
        <v>1335</v>
      </c>
      <c r="K186">
        <v>2220</v>
      </c>
      <c r="L186">
        <v>2616</v>
      </c>
      <c r="M186">
        <v>2897</v>
      </c>
      <c r="N186">
        <v>13305</v>
      </c>
      <c r="O186">
        <v>4283</v>
      </c>
      <c r="P186">
        <v>4118</v>
      </c>
      <c r="Q186">
        <v>2906</v>
      </c>
      <c r="R186">
        <v>2329</v>
      </c>
      <c r="S186">
        <v>15211</v>
      </c>
      <c r="T186">
        <v>2185</v>
      </c>
      <c r="U186">
        <v>4099</v>
      </c>
      <c r="V186">
        <v>5051</v>
      </c>
      <c r="W186">
        <v>3779</v>
      </c>
      <c r="X186">
        <v>28942</v>
      </c>
      <c r="Y186">
        <v>2756</v>
      </c>
      <c r="Z186">
        <v>4633</v>
      </c>
      <c r="AA186">
        <v>4858</v>
      </c>
      <c r="AB186">
        <v>3617</v>
      </c>
      <c r="AC186">
        <v>21040</v>
      </c>
      <c r="AD186">
        <v>4430</v>
      </c>
      <c r="AE186">
        <v>4995</v>
      </c>
    </row>
    <row r="187" spans="1:31" x14ac:dyDescent="0.25">
      <c r="A187" s="2">
        <v>0.86597222222222225</v>
      </c>
      <c r="B187">
        <v>104</v>
      </c>
      <c r="C187">
        <v>370</v>
      </c>
      <c r="D187">
        <v>1927</v>
      </c>
      <c r="E187">
        <v>583</v>
      </c>
      <c r="F187">
        <v>964</v>
      </c>
      <c r="G187">
        <v>1186</v>
      </c>
      <c r="H187">
        <v>1219</v>
      </c>
      <c r="I187">
        <v>8742</v>
      </c>
      <c r="J187">
        <v>1335</v>
      </c>
      <c r="K187">
        <v>2220</v>
      </c>
      <c r="L187">
        <v>2616</v>
      </c>
      <c r="M187">
        <v>2897</v>
      </c>
      <c r="N187">
        <v>13305</v>
      </c>
      <c r="O187">
        <v>4283</v>
      </c>
      <c r="P187">
        <v>4118</v>
      </c>
      <c r="Q187">
        <v>2906</v>
      </c>
      <c r="R187">
        <v>2329</v>
      </c>
      <c r="S187">
        <v>15211</v>
      </c>
      <c r="T187">
        <v>2185</v>
      </c>
      <c r="U187">
        <v>4099</v>
      </c>
      <c r="V187">
        <v>5051</v>
      </c>
      <c r="W187">
        <v>3779</v>
      </c>
      <c r="X187">
        <v>28942</v>
      </c>
      <c r="Y187">
        <v>2756</v>
      </c>
      <c r="Z187">
        <v>4633</v>
      </c>
      <c r="AA187">
        <v>4858</v>
      </c>
      <c r="AB187">
        <v>3617</v>
      </c>
      <c r="AC187">
        <v>21040</v>
      </c>
      <c r="AD187">
        <v>4430</v>
      </c>
      <c r="AE187">
        <v>4995</v>
      </c>
    </row>
    <row r="188" spans="1:31" x14ac:dyDescent="0.25">
      <c r="A188" s="2">
        <v>0.86875000000000002</v>
      </c>
      <c r="B188">
        <v>104</v>
      </c>
      <c r="C188">
        <v>370</v>
      </c>
      <c r="D188">
        <v>1927</v>
      </c>
      <c r="E188">
        <v>583</v>
      </c>
      <c r="F188">
        <v>964</v>
      </c>
      <c r="G188">
        <v>1186</v>
      </c>
      <c r="H188">
        <v>1219</v>
      </c>
      <c r="I188">
        <v>8742</v>
      </c>
      <c r="J188">
        <v>1335</v>
      </c>
      <c r="K188">
        <v>2220</v>
      </c>
      <c r="L188">
        <v>2616</v>
      </c>
      <c r="M188">
        <v>2897</v>
      </c>
      <c r="N188">
        <v>13305</v>
      </c>
      <c r="O188">
        <v>4283</v>
      </c>
      <c r="P188">
        <v>4118</v>
      </c>
      <c r="Q188">
        <v>2906</v>
      </c>
      <c r="R188">
        <v>2329</v>
      </c>
      <c r="S188">
        <v>15211</v>
      </c>
      <c r="T188">
        <v>2185</v>
      </c>
      <c r="U188">
        <v>4099</v>
      </c>
      <c r="V188">
        <v>5051</v>
      </c>
      <c r="W188">
        <v>3779</v>
      </c>
      <c r="X188">
        <v>28942</v>
      </c>
      <c r="Y188">
        <v>2756</v>
      </c>
      <c r="Z188">
        <v>4633</v>
      </c>
      <c r="AA188">
        <v>4858</v>
      </c>
      <c r="AB188">
        <v>3617</v>
      </c>
      <c r="AC188">
        <v>21040</v>
      </c>
      <c r="AD188">
        <v>4430</v>
      </c>
      <c r="AE188">
        <v>4995</v>
      </c>
    </row>
    <row r="189" spans="1:31" x14ac:dyDescent="0.25">
      <c r="A189" s="2">
        <v>0.87083333333333335</v>
      </c>
      <c r="B189">
        <v>104</v>
      </c>
      <c r="C189">
        <v>370</v>
      </c>
      <c r="D189">
        <v>1927</v>
      </c>
      <c r="E189">
        <v>583</v>
      </c>
      <c r="F189">
        <v>964</v>
      </c>
      <c r="G189">
        <v>1186</v>
      </c>
      <c r="H189">
        <v>1219</v>
      </c>
      <c r="I189">
        <v>8742</v>
      </c>
      <c r="J189">
        <v>1335</v>
      </c>
      <c r="K189">
        <v>2220</v>
      </c>
      <c r="L189">
        <v>2616</v>
      </c>
      <c r="M189">
        <v>2897</v>
      </c>
      <c r="N189">
        <v>13305</v>
      </c>
      <c r="O189">
        <v>4283</v>
      </c>
      <c r="P189">
        <v>4118</v>
      </c>
      <c r="Q189">
        <v>2906</v>
      </c>
      <c r="R189">
        <v>2329</v>
      </c>
      <c r="S189">
        <v>15211</v>
      </c>
      <c r="T189">
        <v>2185</v>
      </c>
      <c r="U189">
        <v>4099</v>
      </c>
      <c r="V189">
        <v>5051</v>
      </c>
      <c r="W189">
        <v>3779</v>
      </c>
      <c r="X189">
        <v>28942</v>
      </c>
      <c r="Y189">
        <v>2756</v>
      </c>
      <c r="Z189">
        <v>4633</v>
      </c>
      <c r="AA189">
        <v>4858</v>
      </c>
      <c r="AB189">
        <v>3617</v>
      </c>
      <c r="AC189">
        <v>21040</v>
      </c>
      <c r="AD189">
        <v>4430</v>
      </c>
      <c r="AE189">
        <v>4995</v>
      </c>
    </row>
    <row r="190" spans="1:31" x14ac:dyDescent="0.25">
      <c r="A190" s="2">
        <v>0.87291666666666667</v>
      </c>
      <c r="B190">
        <v>104</v>
      </c>
      <c r="C190">
        <v>370</v>
      </c>
      <c r="D190">
        <v>1927</v>
      </c>
      <c r="E190">
        <v>583</v>
      </c>
      <c r="F190">
        <v>964</v>
      </c>
      <c r="G190">
        <v>1186</v>
      </c>
      <c r="H190">
        <v>1219</v>
      </c>
      <c r="I190">
        <v>8742</v>
      </c>
      <c r="J190">
        <v>1335</v>
      </c>
      <c r="K190">
        <v>2220</v>
      </c>
      <c r="L190">
        <v>2616</v>
      </c>
      <c r="M190">
        <v>2897</v>
      </c>
      <c r="N190">
        <v>13305</v>
      </c>
      <c r="O190">
        <v>4283</v>
      </c>
      <c r="P190">
        <v>4118</v>
      </c>
      <c r="Q190">
        <v>2906</v>
      </c>
      <c r="R190">
        <v>2329</v>
      </c>
      <c r="S190">
        <v>15211</v>
      </c>
      <c r="T190">
        <v>2185</v>
      </c>
      <c r="U190">
        <v>4099</v>
      </c>
      <c r="V190">
        <v>5051</v>
      </c>
      <c r="W190">
        <v>3779</v>
      </c>
      <c r="X190">
        <v>28942</v>
      </c>
      <c r="Y190">
        <v>2756</v>
      </c>
      <c r="Z190">
        <v>4633</v>
      </c>
      <c r="AA190">
        <v>4858</v>
      </c>
      <c r="AB190">
        <v>3617</v>
      </c>
      <c r="AC190">
        <v>21040</v>
      </c>
      <c r="AD190">
        <v>4430</v>
      </c>
      <c r="AE190">
        <v>4995</v>
      </c>
    </row>
    <row r="191" spans="1:31" x14ac:dyDescent="0.25">
      <c r="A191" s="2">
        <v>0.875</v>
      </c>
      <c r="B191">
        <v>104</v>
      </c>
      <c r="C191">
        <v>370</v>
      </c>
      <c r="D191">
        <v>1927</v>
      </c>
      <c r="E191">
        <v>583</v>
      </c>
      <c r="F191">
        <v>964</v>
      </c>
      <c r="G191">
        <v>1186</v>
      </c>
      <c r="H191">
        <v>1219</v>
      </c>
      <c r="I191">
        <v>8742</v>
      </c>
      <c r="J191">
        <v>1335</v>
      </c>
      <c r="K191">
        <v>2220</v>
      </c>
      <c r="L191">
        <v>2616</v>
      </c>
      <c r="M191">
        <v>2897</v>
      </c>
      <c r="N191">
        <v>13305</v>
      </c>
      <c r="O191">
        <v>4283</v>
      </c>
      <c r="P191">
        <v>4118</v>
      </c>
      <c r="Q191">
        <v>2906</v>
      </c>
      <c r="R191">
        <v>2329</v>
      </c>
      <c r="S191">
        <v>15211</v>
      </c>
      <c r="T191">
        <v>2185</v>
      </c>
      <c r="U191">
        <v>4099</v>
      </c>
      <c r="V191">
        <v>5051</v>
      </c>
      <c r="W191">
        <v>3779</v>
      </c>
      <c r="X191">
        <v>28942</v>
      </c>
      <c r="Y191">
        <v>2756</v>
      </c>
      <c r="Z191">
        <v>4633</v>
      </c>
      <c r="AA191">
        <v>4858</v>
      </c>
      <c r="AB191">
        <v>3617</v>
      </c>
      <c r="AC191">
        <v>21040</v>
      </c>
      <c r="AD191">
        <v>4430</v>
      </c>
      <c r="AE191">
        <v>4995</v>
      </c>
    </row>
    <row r="192" spans="1:31" x14ac:dyDescent="0.25">
      <c r="A192" s="2">
        <v>0.87777777777777777</v>
      </c>
      <c r="B192">
        <v>104</v>
      </c>
      <c r="C192">
        <v>370</v>
      </c>
      <c r="D192">
        <v>1927</v>
      </c>
      <c r="E192">
        <v>583</v>
      </c>
      <c r="F192">
        <v>964</v>
      </c>
      <c r="G192">
        <v>1186</v>
      </c>
      <c r="H192">
        <v>1219</v>
      </c>
      <c r="I192">
        <v>8742</v>
      </c>
      <c r="J192">
        <v>1335</v>
      </c>
      <c r="K192">
        <v>2220</v>
      </c>
      <c r="L192">
        <v>2616</v>
      </c>
      <c r="M192">
        <v>2897</v>
      </c>
      <c r="N192">
        <v>13305</v>
      </c>
      <c r="O192">
        <v>4283</v>
      </c>
      <c r="P192">
        <v>4118</v>
      </c>
      <c r="Q192">
        <v>2906</v>
      </c>
      <c r="R192">
        <v>2329</v>
      </c>
      <c r="S192">
        <v>15211</v>
      </c>
      <c r="T192">
        <v>2185</v>
      </c>
      <c r="U192">
        <v>4099</v>
      </c>
      <c r="V192">
        <v>5051</v>
      </c>
      <c r="W192">
        <v>3779</v>
      </c>
      <c r="X192">
        <v>28942</v>
      </c>
      <c r="Y192">
        <v>2756</v>
      </c>
      <c r="Z192">
        <v>4633</v>
      </c>
      <c r="AA192">
        <v>4858</v>
      </c>
      <c r="AB192">
        <v>3617</v>
      </c>
      <c r="AC192">
        <v>21040</v>
      </c>
      <c r="AD192">
        <v>4430</v>
      </c>
      <c r="AE192">
        <v>4995</v>
      </c>
    </row>
    <row r="193" spans="1:31" x14ac:dyDescent="0.25">
      <c r="A193" s="2">
        <v>0.87986111111111109</v>
      </c>
      <c r="B193">
        <v>104</v>
      </c>
      <c r="C193">
        <v>370</v>
      </c>
      <c r="D193">
        <v>1927</v>
      </c>
      <c r="E193">
        <v>583</v>
      </c>
      <c r="F193">
        <v>964</v>
      </c>
      <c r="G193">
        <v>1186</v>
      </c>
      <c r="H193">
        <v>1219</v>
      </c>
      <c r="I193">
        <v>8742</v>
      </c>
      <c r="J193">
        <v>1335</v>
      </c>
      <c r="K193">
        <v>2220</v>
      </c>
      <c r="L193">
        <v>2616</v>
      </c>
      <c r="M193">
        <v>2897</v>
      </c>
      <c r="N193">
        <v>13305</v>
      </c>
      <c r="O193">
        <v>4283</v>
      </c>
      <c r="P193">
        <v>4118</v>
      </c>
      <c r="Q193">
        <v>2906</v>
      </c>
      <c r="R193">
        <v>2329</v>
      </c>
      <c r="S193">
        <v>15211</v>
      </c>
      <c r="T193">
        <v>2185</v>
      </c>
      <c r="U193">
        <v>4099</v>
      </c>
      <c r="V193">
        <v>5051</v>
      </c>
      <c r="W193">
        <v>3779</v>
      </c>
      <c r="X193">
        <v>28942</v>
      </c>
      <c r="Y193">
        <v>2756</v>
      </c>
      <c r="Z193">
        <v>4633</v>
      </c>
      <c r="AA193">
        <v>4858</v>
      </c>
      <c r="AB193">
        <v>3617</v>
      </c>
      <c r="AC193">
        <v>21040</v>
      </c>
      <c r="AD193">
        <v>4430</v>
      </c>
      <c r="AE193">
        <v>4995</v>
      </c>
    </row>
    <row r="194" spans="1:31" x14ac:dyDescent="0.25">
      <c r="A194" s="2">
        <v>0.88194444444444442</v>
      </c>
      <c r="B194">
        <v>104</v>
      </c>
      <c r="C194">
        <v>370</v>
      </c>
      <c r="D194">
        <v>1927</v>
      </c>
      <c r="E194">
        <v>583</v>
      </c>
      <c r="F194">
        <v>964</v>
      </c>
      <c r="G194">
        <v>1186</v>
      </c>
      <c r="H194">
        <v>1219</v>
      </c>
      <c r="I194">
        <v>8742</v>
      </c>
      <c r="J194">
        <v>1335</v>
      </c>
      <c r="K194">
        <v>2220</v>
      </c>
      <c r="L194">
        <v>2616</v>
      </c>
      <c r="M194">
        <v>2897</v>
      </c>
      <c r="N194">
        <v>13305</v>
      </c>
      <c r="O194">
        <v>4283</v>
      </c>
      <c r="P194">
        <v>4118</v>
      </c>
      <c r="Q194">
        <v>2906</v>
      </c>
      <c r="R194">
        <v>2329</v>
      </c>
      <c r="S194">
        <v>15211</v>
      </c>
      <c r="T194">
        <v>2185</v>
      </c>
      <c r="U194">
        <v>4099</v>
      </c>
      <c r="V194">
        <v>5051</v>
      </c>
      <c r="W194">
        <v>3779</v>
      </c>
      <c r="X194">
        <v>28942</v>
      </c>
      <c r="Y194">
        <v>2756</v>
      </c>
      <c r="Z194">
        <v>4633</v>
      </c>
      <c r="AA194">
        <v>4858</v>
      </c>
      <c r="AB194">
        <v>3617</v>
      </c>
      <c r="AC194">
        <v>21040</v>
      </c>
      <c r="AD194">
        <v>4430</v>
      </c>
      <c r="AE194">
        <v>4995</v>
      </c>
    </row>
    <row r="195" spans="1:31" x14ac:dyDescent="0.25">
      <c r="A195" s="2">
        <v>0.88402777777777775</v>
      </c>
      <c r="B195">
        <v>104</v>
      </c>
      <c r="C195">
        <v>370</v>
      </c>
      <c r="D195">
        <v>1927</v>
      </c>
      <c r="E195">
        <v>583</v>
      </c>
      <c r="F195">
        <v>964</v>
      </c>
      <c r="G195">
        <v>1186</v>
      </c>
      <c r="H195">
        <v>1219</v>
      </c>
      <c r="I195">
        <v>8742</v>
      </c>
      <c r="J195">
        <v>1335</v>
      </c>
      <c r="K195">
        <v>2220</v>
      </c>
      <c r="L195">
        <v>2616</v>
      </c>
      <c r="M195">
        <v>2897</v>
      </c>
      <c r="N195">
        <v>13305</v>
      </c>
      <c r="O195">
        <v>4283</v>
      </c>
      <c r="P195">
        <v>4118</v>
      </c>
      <c r="Q195">
        <v>2906</v>
      </c>
      <c r="R195">
        <v>2329</v>
      </c>
      <c r="S195">
        <v>15211</v>
      </c>
      <c r="T195">
        <v>2185</v>
      </c>
      <c r="U195">
        <v>4099</v>
      </c>
      <c r="V195">
        <v>5051</v>
      </c>
      <c r="W195">
        <v>3779</v>
      </c>
      <c r="X195">
        <v>28942</v>
      </c>
      <c r="Y195">
        <v>2756</v>
      </c>
      <c r="Z195">
        <v>4633</v>
      </c>
      <c r="AA195">
        <v>4858</v>
      </c>
      <c r="AB195">
        <v>3617</v>
      </c>
      <c r="AC195">
        <v>21040</v>
      </c>
      <c r="AD195">
        <v>4430</v>
      </c>
      <c r="AE195">
        <v>4995</v>
      </c>
    </row>
    <row r="196" spans="1:31" x14ac:dyDescent="0.25">
      <c r="A196" s="2">
        <v>0.88680555555555551</v>
      </c>
      <c r="B196">
        <v>104</v>
      </c>
      <c r="C196">
        <v>370</v>
      </c>
      <c r="D196">
        <v>1927</v>
      </c>
      <c r="E196">
        <v>583</v>
      </c>
      <c r="F196">
        <v>964</v>
      </c>
      <c r="G196">
        <v>1186</v>
      </c>
      <c r="H196">
        <v>1219</v>
      </c>
      <c r="I196">
        <v>8742</v>
      </c>
      <c r="J196">
        <v>1335</v>
      </c>
      <c r="K196">
        <v>2220</v>
      </c>
      <c r="L196">
        <v>2616</v>
      </c>
      <c r="M196">
        <v>2897</v>
      </c>
      <c r="N196">
        <v>13305</v>
      </c>
      <c r="O196">
        <v>4283</v>
      </c>
      <c r="P196">
        <v>4118</v>
      </c>
      <c r="Q196">
        <v>2906</v>
      </c>
      <c r="R196">
        <v>2329</v>
      </c>
      <c r="S196">
        <v>15211</v>
      </c>
      <c r="T196">
        <v>2185</v>
      </c>
      <c r="U196">
        <v>4099</v>
      </c>
      <c r="V196">
        <v>5051</v>
      </c>
      <c r="W196">
        <v>3779</v>
      </c>
      <c r="X196">
        <v>28942</v>
      </c>
      <c r="Y196">
        <v>2756</v>
      </c>
      <c r="Z196">
        <v>4633</v>
      </c>
      <c r="AA196">
        <v>4858</v>
      </c>
      <c r="AB196">
        <v>3617</v>
      </c>
      <c r="AC196">
        <v>21040</v>
      </c>
      <c r="AD196">
        <v>4430</v>
      </c>
      <c r="AE196">
        <v>4995</v>
      </c>
    </row>
    <row r="197" spans="1:31" x14ac:dyDescent="0.25">
      <c r="A197" s="2">
        <v>0.88888888888888884</v>
      </c>
      <c r="B197">
        <v>104</v>
      </c>
      <c r="C197">
        <v>370</v>
      </c>
      <c r="D197">
        <v>1927</v>
      </c>
      <c r="E197">
        <v>583</v>
      </c>
      <c r="F197">
        <v>964</v>
      </c>
      <c r="G197">
        <v>1186</v>
      </c>
      <c r="H197">
        <v>1219</v>
      </c>
      <c r="I197">
        <v>8742</v>
      </c>
      <c r="J197">
        <v>1335</v>
      </c>
      <c r="K197">
        <v>2220</v>
      </c>
      <c r="L197">
        <v>2616</v>
      </c>
      <c r="M197">
        <v>2897</v>
      </c>
      <c r="N197">
        <v>13305</v>
      </c>
      <c r="O197">
        <v>4283</v>
      </c>
      <c r="P197">
        <v>4118</v>
      </c>
      <c r="Q197">
        <v>2906</v>
      </c>
      <c r="R197">
        <v>2329</v>
      </c>
      <c r="S197">
        <v>15211</v>
      </c>
      <c r="T197">
        <v>2185</v>
      </c>
      <c r="U197">
        <v>4099</v>
      </c>
      <c r="V197">
        <v>5051</v>
      </c>
      <c r="W197">
        <v>3779</v>
      </c>
      <c r="X197">
        <v>28942</v>
      </c>
      <c r="Y197">
        <v>2756</v>
      </c>
      <c r="Z197">
        <v>4633</v>
      </c>
      <c r="AA197">
        <v>4858</v>
      </c>
      <c r="AB197">
        <v>3617</v>
      </c>
      <c r="AC197">
        <v>21040</v>
      </c>
      <c r="AD197">
        <v>4430</v>
      </c>
      <c r="AE197">
        <v>4995</v>
      </c>
    </row>
    <row r="198" spans="1:31" x14ac:dyDescent="0.25">
      <c r="A198" s="2">
        <v>0.89097222222222228</v>
      </c>
      <c r="B198">
        <v>104</v>
      </c>
      <c r="C198">
        <v>370</v>
      </c>
      <c r="D198">
        <v>1927</v>
      </c>
      <c r="E198">
        <v>583</v>
      </c>
      <c r="F198">
        <v>964</v>
      </c>
      <c r="G198">
        <v>1186</v>
      </c>
      <c r="H198">
        <v>1219</v>
      </c>
      <c r="I198">
        <v>8742</v>
      </c>
      <c r="J198">
        <v>1335</v>
      </c>
      <c r="K198">
        <v>2220</v>
      </c>
      <c r="L198">
        <v>2616</v>
      </c>
      <c r="M198">
        <v>2897</v>
      </c>
      <c r="N198">
        <v>13305</v>
      </c>
      <c r="O198">
        <v>4283</v>
      </c>
      <c r="P198">
        <v>4118</v>
      </c>
      <c r="Q198">
        <v>2906</v>
      </c>
      <c r="R198">
        <v>2329</v>
      </c>
      <c r="S198">
        <v>15211</v>
      </c>
      <c r="T198">
        <v>2185</v>
      </c>
      <c r="U198">
        <v>4099</v>
      </c>
      <c r="V198">
        <v>5051</v>
      </c>
      <c r="W198">
        <v>3779</v>
      </c>
      <c r="X198">
        <v>28942</v>
      </c>
      <c r="Y198">
        <v>2756</v>
      </c>
      <c r="Z198">
        <v>4633</v>
      </c>
      <c r="AA198">
        <v>4858</v>
      </c>
      <c r="AB198">
        <v>3617</v>
      </c>
      <c r="AC198">
        <v>21040</v>
      </c>
      <c r="AD198">
        <v>4430</v>
      </c>
      <c r="AE198">
        <v>4995</v>
      </c>
    </row>
    <row r="199" spans="1:31" x14ac:dyDescent="0.25">
      <c r="A199" s="2">
        <v>0.8930555555555556</v>
      </c>
      <c r="B199">
        <v>104</v>
      </c>
      <c r="C199">
        <v>370</v>
      </c>
      <c r="D199">
        <v>1927</v>
      </c>
      <c r="E199">
        <v>583</v>
      </c>
      <c r="F199">
        <v>964</v>
      </c>
      <c r="G199">
        <v>1186</v>
      </c>
      <c r="H199">
        <v>1219</v>
      </c>
      <c r="I199">
        <v>8742</v>
      </c>
      <c r="J199">
        <v>1335</v>
      </c>
      <c r="K199">
        <v>2220</v>
      </c>
      <c r="L199">
        <v>2616</v>
      </c>
      <c r="M199">
        <v>2897</v>
      </c>
      <c r="N199">
        <v>13305</v>
      </c>
      <c r="O199">
        <v>4283</v>
      </c>
      <c r="P199">
        <v>4118</v>
      </c>
      <c r="Q199">
        <v>2906</v>
      </c>
      <c r="R199">
        <v>2329</v>
      </c>
      <c r="S199">
        <v>15211</v>
      </c>
      <c r="T199">
        <v>2185</v>
      </c>
      <c r="U199">
        <v>4099</v>
      </c>
      <c r="V199">
        <v>5051</v>
      </c>
      <c r="W199">
        <v>3779</v>
      </c>
      <c r="X199">
        <v>28942</v>
      </c>
      <c r="Y199">
        <v>2756</v>
      </c>
      <c r="Z199">
        <v>4633</v>
      </c>
      <c r="AA199">
        <v>4858</v>
      </c>
      <c r="AB199">
        <v>3617</v>
      </c>
      <c r="AC199">
        <v>21040</v>
      </c>
      <c r="AD199">
        <v>4430</v>
      </c>
      <c r="AE199">
        <v>4995</v>
      </c>
    </row>
    <row r="200" spans="1:31" x14ac:dyDescent="0.25">
      <c r="A200" s="2">
        <v>0.89583333333333337</v>
      </c>
      <c r="B200">
        <v>104</v>
      </c>
      <c r="C200">
        <v>370</v>
      </c>
      <c r="D200">
        <v>1927</v>
      </c>
      <c r="E200">
        <v>583</v>
      </c>
      <c r="F200">
        <v>964</v>
      </c>
      <c r="G200">
        <v>1186</v>
      </c>
      <c r="H200">
        <v>1219</v>
      </c>
      <c r="I200">
        <v>8742</v>
      </c>
      <c r="J200">
        <v>1335</v>
      </c>
      <c r="K200">
        <v>2220</v>
      </c>
      <c r="L200">
        <v>2616</v>
      </c>
      <c r="M200">
        <v>2897</v>
      </c>
      <c r="N200">
        <v>13305</v>
      </c>
      <c r="O200">
        <v>4283</v>
      </c>
      <c r="P200">
        <v>4118</v>
      </c>
      <c r="Q200">
        <v>2906</v>
      </c>
      <c r="R200">
        <v>2329</v>
      </c>
      <c r="S200">
        <v>15211</v>
      </c>
      <c r="T200">
        <v>2185</v>
      </c>
      <c r="U200">
        <v>4099</v>
      </c>
      <c r="V200">
        <v>5051</v>
      </c>
      <c r="W200">
        <v>3779</v>
      </c>
      <c r="X200">
        <v>28942</v>
      </c>
      <c r="Y200">
        <v>2756</v>
      </c>
      <c r="Z200">
        <v>4633</v>
      </c>
      <c r="AA200">
        <v>4858</v>
      </c>
      <c r="AB200">
        <v>3617</v>
      </c>
      <c r="AC200">
        <v>21040</v>
      </c>
      <c r="AD200">
        <v>4430</v>
      </c>
      <c r="AE200">
        <v>4995</v>
      </c>
    </row>
    <row r="201" spans="1:31" x14ac:dyDescent="0.25">
      <c r="A201" s="2">
        <v>0.8979166666666667</v>
      </c>
      <c r="B201">
        <v>104</v>
      </c>
      <c r="C201">
        <v>370</v>
      </c>
      <c r="D201">
        <v>1927</v>
      </c>
      <c r="E201">
        <v>583</v>
      </c>
      <c r="F201">
        <v>964</v>
      </c>
      <c r="G201">
        <v>1186</v>
      </c>
      <c r="H201">
        <v>1219</v>
      </c>
      <c r="I201">
        <v>8742</v>
      </c>
      <c r="J201">
        <v>1335</v>
      </c>
      <c r="K201">
        <v>2220</v>
      </c>
      <c r="L201">
        <v>2616</v>
      </c>
      <c r="M201">
        <v>2897</v>
      </c>
      <c r="N201">
        <v>13305</v>
      </c>
      <c r="O201">
        <v>4283</v>
      </c>
      <c r="P201">
        <v>4118</v>
      </c>
      <c r="Q201">
        <v>2906</v>
      </c>
      <c r="R201">
        <v>2329</v>
      </c>
      <c r="S201">
        <v>15211</v>
      </c>
      <c r="T201">
        <v>2185</v>
      </c>
      <c r="U201">
        <v>4099</v>
      </c>
      <c r="V201">
        <v>5051</v>
      </c>
      <c r="W201">
        <v>3779</v>
      </c>
      <c r="X201">
        <v>28942</v>
      </c>
      <c r="Y201">
        <v>2756</v>
      </c>
      <c r="Z201">
        <v>4633</v>
      </c>
      <c r="AA201">
        <v>4858</v>
      </c>
      <c r="AB201">
        <v>3617</v>
      </c>
      <c r="AC201">
        <v>21040</v>
      </c>
      <c r="AD201">
        <v>4430</v>
      </c>
      <c r="AE201">
        <v>4995</v>
      </c>
    </row>
    <row r="202" spans="1:31" x14ac:dyDescent="0.25">
      <c r="A202" s="2">
        <v>0.9</v>
      </c>
      <c r="B202">
        <v>104</v>
      </c>
      <c r="C202">
        <v>370</v>
      </c>
      <c r="D202">
        <v>1927</v>
      </c>
      <c r="E202">
        <v>583</v>
      </c>
      <c r="F202">
        <v>964</v>
      </c>
      <c r="G202">
        <v>1186</v>
      </c>
      <c r="H202">
        <v>1219</v>
      </c>
      <c r="I202">
        <v>8742</v>
      </c>
      <c r="J202">
        <v>1335</v>
      </c>
      <c r="K202">
        <v>2220</v>
      </c>
      <c r="L202">
        <v>2616</v>
      </c>
      <c r="M202">
        <v>2897</v>
      </c>
      <c r="N202">
        <v>13305</v>
      </c>
      <c r="O202">
        <v>4283</v>
      </c>
      <c r="P202">
        <v>4118</v>
      </c>
      <c r="Q202">
        <v>2906</v>
      </c>
      <c r="R202">
        <v>2329</v>
      </c>
      <c r="S202">
        <v>15211</v>
      </c>
      <c r="T202">
        <v>2185</v>
      </c>
      <c r="U202">
        <v>4099</v>
      </c>
      <c r="V202">
        <v>5051</v>
      </c>
      <c r="W202">
        <v>3779</v>
      </c>
      <c r="X202">
        <v>28942</v>
      </c>
      <c r="Y202">
        <v>2756</v>
      </c>
      <c r="Z202">
        <v>4633</v>
      </c>
      <c r="AA202">
        <v>4858</v>
      </c>
      <c r="AB202">
        <v>3617</v>
      </c>
      <c r="AC202">
        <v>21040</v>
      </c>
      <c r="AD202">
        <v>4430</v>
      </c>
      <c r="AE202">
        <v>4995</v>
      </c>
    </row>
    <row r="203" spans="1:31" x14ac:dyDescent="0.25">
      <c r="A203" s="2">
        <v>0.90277777777777779</v>
      </c>
      <c r="B203">
        <v>104</v>
      </c>
      <c r="C203">
        <v>370</v>
      </c>
      <c r="D203">
        <v>1927</v>
      </c>
      <c r="E203">
        <v>583</v>
      </c>
      <c r="F203">
        <v>964</v>
      </c>
      <c r="G203">
        <v>1186</v>
      </c>
      <c r="H203">
        <v>1219</v>
      </c>
      <c r="I203">
        <v>8742</v>
      </c>
      <c r="J203">
        <v>1335</v>
      </c>
      <c r="K203">
        <v>2220</v>
      </c>
      <c r="L203">
        <v>2616</v>
      </c>
      <c r="M203">
        <v>2897</v>
      </c>
      <c r="N203">
        <v>13305</v>
      </c>
      <c r="O203">
        <v>4283</v>
      </c>
      <c r="P203">
        <v>4118</v>
      </c>
      <c r="Q203">
        <v>2906</v>
      </c>
      <c r="R203">
        <v>2329</v>
      </c>
      <c r="S203">
        <v>15211</v>
      </c>
      <c r="T203">
        <v>2185</v>
      </c>
      <c r="U203">
        <v>4099</v>
      </c>
      <c r="V203">
        <v>5051</v>
      </c>
      <c r="W203">
        <v>3779</v>
      </c>
      <c r="X203">
        <v>28942</v>
      </c>
      <c r="Y203">
        <v>2756</v>
      </c>
      <c r="Z203">
        <v>4633</v>
      </c>
      <c r="AA203">
        <v>4858</v>
      </c>
      <c r="AB203">
        <v>3617</v>
      </c>
      <c r="AC203">
        <v>21040</v>
      </c>
      <c r="AD203">
        <v>4430</v>
      </c>
      <c r="AE203">
        <v>4995</v>
      </c>
    </row>
    <row r="204" spans="1:31" x14ac:dyDescent="0.25">
      <c r="A204" s="2">
        <v>0.90486111111111112</v>
      </c>
      <c r="B204">
        <v>104</v>
      </c>
      <c r="C204">
        <v>370</v>
      </c>
      <c r="D204">
        <v>1927</v>
      </c>
      <c r="E204">
        <v>583</v>
      </c>
      <c r="F204">
        <v>964</v>
      </c>
      <c r="G204">
        <v>1186</v>
      </c>
      <c r="H204">
        <v>1219</v>
      </c>
      <c r="I204">
        <v>8742</v>
      </c>
      <c r="J204">
        <v>1335</v>
      </c>
      <c r="K204">
        <v>2220</v>
      </c>
      <c r="L204">
        <v>2616</v>
      </c>
      <c r="M204">
        <v>2897</v>
      </c>
      <c r="N204">
        <v>13305</v>
      </c>
      <c r="O204">
        <v>4283</v>
      </c>
      <c r="P204">
        <v>4118</v>
      </c>
      <c r="Q204">
        <v>2906</v>
      </c>
      <c r="R204">
        <v>2329</v>
      </c>
      <c r="S204">
        <v>15211</v>
      </c>
      <c r="T204">
        <v>2185</v>
      </c>
      <c r="U204">
        <v>4099</v>
      </c>
      <c r="V204">
        <v>5051</v>
      </c>
      <c r="W204">
        <v>3779</v>
      </c>
      <c r="X204">
        <v>28942</v>
      </c>
      <c r="Y204">
        <v>2756</v>
      </c>
      <c r="Z204">
        <v>4633</v>
      </c>
      <c r="AA204">
        <v>4858</v>
      </c>
      <c r="AB204">
        <v>3617</v>
      </c>
      <c r="AC204">
        <v>21040</v>
      </c>
      <c r="AD204">
        <v>4430</v>
      </c>
      <c r="AE204">
        <v>4995</v>
      </c>
    </row>
    <row r="205" spans="1:31" x14ac:dyDescent="0.25">
      <c r="A205" s="2">
        <v>0.90694444444444444</v>
      </c>
      <c r="B205">
        <v>104</v>
      </c>
      <c r="C205">
        <v>370</v>
      </c>
      <c r="D205">
        <v>1927</v>
      </c>
      <c r="E205">
        <v>583</v>
      </c>
      <c r="F205">
        <v>964</v>
      </c>
      <c r="G205">
        <v>1186</v>
      </c>
      <c r="H205">
        <v>1219</v>
      </c>
      <c r="I205">
        <v>8742</v>
      </c>
      <c r="J205">
        <v>1335</v>
      </c>
      <c r="K205">
        <v>2220</v>
      </c>
      <c r="L205">
        <v>2616</v>
      </c>
      <c r="M205">
        <v>2897</v>
      </c>
      <c r="N205">
        <v>13305</v>
      </c>
      <c r="O205">
        <v>4283</v>
      </c>
      <c r="P205">
        <v>4118</v>
      </c>
      <c r="Q205">
        <v>2906</v>
      </c>
      <c r="R205">
        <v>2329</v>
      </c>
      <c r="S205">
        <v>15211</v>
      </c>
      <c r="T205">
        <v>2185</v>
      </c>
      <c r="U205">
        <v>4099</v>
      </c>
      <c r="V205">
        <v>5051</v>
      </c>
      <c r="W205">
        <v>3779</v>
      </c>
      <c r="X205">
        <v>28942</v>
      </c>
      <c r="Y205">
        <v>2756</v>
      </c>
      <c r="Z205">
        <v>4633</v>
      </c>
      <c r="AA205">
        <v>4858</v>
      </c>
      <c r="AB205">
        <v>3617</v>
      </c>
      <c r="AC205">
        <v>21040</v>
      </c>
      <c r="AD205">
        <v>4430</v>
      </c>
      <c r="AE205">
        <v>4995</v>
      </c>
    </row>
    <row r="206" spans="1:31" x14ac:dyDescent="0.25">
      <c r="A206" s="2">
        <v>0.90902777777777777</v>
      </c>
      <c r="B206">
        <v>104</v>
      </c>
      <c r="C206">
        <v>370</v>
      </c>
      <c r="D206">
        <v>1927</v>
      </c>
      <c r="E206">
        <v>583</v>
      </c>
      <c r="F206">
        <v>964</v>
      </c>
      <c r="G206">
        <v>1186</v>
      </c>
      <c r="H206">
        <v>1219</v>
      </c>
      <c r="I206">
        <v>8742</v>
      </c>
      <c r="J206">
        <v>1335</v>
      </c>
      <c r="K206">
        <v>2220</v>
      </c>
      <c r="L206">
        <v>2616</v>
      </c>
      <c r="M206">
        <v>2897</v>
      </c>
      <c r="N206">
        <v>13305</v>
      </c>
      <c r="O206">
        <v>4283</v>
      </c>
      <c r="P206">
        <v>4118</v>
      </c>
      <c r="Q206">
        <v>2906</v>
      </c>
      <c r="R206">
        <v>2329</v>
      </c>
      <c r="S206">
        <v>15211</v>
      </c>
      <c r="T206">
        <v>2185</v>
      </c>
      <c r="U206">
        <v>4099</v>
      </c>
      <c r="V206">
        <v>5051</v>
      </c>
      <c r="W206">
        <v>3779</v>
      </c>
      <c r="X206">
        <v>28942</v>
      </c>
      <c r="Y206">
        <v>2756</v>
      </c>
      <c r="Z206">
        <v>4633</v>
      </c>
      <c r="AA206">
        <v>4858</v>
      </c>
      <c r="AB206">
        <v>3617</v>
      </c>
      <c r="AC206">
        <v>21040</v>
      </c>
      <c r="AD206">
        <v>4430</v>
      </c>
      <c r="AE206">
        <v>4995</v>
      </c>
    </row>
    <row r="207" spans="1:31" x14ac:dyDescent="0.25">
      <c r="A207" s="2">
        <v>0.91111111111111109</v>
      </c>
      <c r="B207">
        <v>104</v>
      </c>
      <c r="C207">
        <v>370</v>
      </c>
      <c r="D207">
        <v>1927</v>
      </c>
      <c r="E207">
        <v>583</v>
      </c>
      <c r="F207">
        <v>964</v>
      </c>
      <c r="G207">
        <v>1186</v>
      </c>
      <c r="H207">
        <v>1219</v>
      </c>
      <c r="I207">
        <v>8742</v>
      </c>
      <c r="J207">
        <v>1335</v>
      </c>
      <c r="K207">
        <v>2220</v>
      </c>
      <c r="L207">
        <v>2616</v>
      </c>
      <c r="M207">
        <v>2897</v>
      </c>
      <c r="N207">
        <v>13305</v>
      </c>
      <c r="O207">
        <v>4283</v>
      </c>
      <c r="P207">
        <v>4118</v>
      </c>
      <c r="Q207">
        <v>2906</v>
      </c>
      <c r="R207">
        <v>2329</v>
      </c>
      <c r="S207">
        <v>15211</v>
      </c>
      <c r="T207">
        <v>2185</v>
      </c>
      <c r="U207">
        <v>4099</v>
      </c>
      <c r="V207">
        <v>5051</v>
      </c>
      <c r="W207">
        <v>3779</v>
      </c>
      <c r="X207">
        <v>28942</v>
      </c>
      <c r="Y207">
        <v>2756</v>
      </c>
      <c r="Z207">
        <v>4633</v>
      </c>
      <c r="AA207">
        <v>4858</v>
      </c>
      <c r="AB207">
        <v>3617</v>
      </c>
      <c r="AC207">
        <v>21040</v>
      </c>
      <c r="AD207">
        <v>4430</v>
      </c>
      <c r="AE207">
        <v>4995</v>
      </c>
    </row>
    <row r="208" spans="1:31" x14ac:dyDescent="0.25">
      <c r="A208" s="2">
        <v>0.91388888888888886</v>
      </c>
      <c r="B208">
        <v>104</v>
      </c>
      <c r="C208">
        <v>370</v>
      </c>
      <c r="D208">
        <v>1927</v>
      </c>
      <c r="E208">
        <v>583</v>
      </c>
      <c r="F208">
        <v>964</v>
      </c>
      <c r="G208">
        <v>1186</v>
      </c>
      <c r="H208">
        <v>1219</v>
      </c>
      <c r="I208">
        <v>8742</v>
      </c>
      <c r="J208">
        <v>1335</v>
      </c>
      <c r="K208">
        <v>2220</v>
      </c>
      <c r="L208">
        <v>2616</v>
      </c>
      <c r="M208">
        <v>2897</v>
      </c>
      <c r="N208">
        <v>13305</v>
      </c>
      <c r="O208">
        <v>4283</v>
      </c>
      <c r="P208">
        <v>4118</v>
      </c>
      <c r="Q208">
        <v>2906</v>
      </c>
      <c r="R208">
        <v>2329</v>
      </c>
      <c r="S208">
        <v>15211</v>
      </c>
      <c r="T208">
        <v>2185</v>
      </c>
      <c r="U208">
        <v>4099</v>
      </c>
      <c r="V208">
        <v>5051</v>
      </c>
      <c r="W208">
        <v>3779</v>
      </c>
      <c r="X208">
        <v>28942</v>
      </c>
      <c r="Y208">
        <v>2756</v>
      </c>
      <c r="Z208">
        <v>4633</v>
      </c>
      <c r="AA208">
        <v>4858</v>
      </c>
      <c r="AB208">
        <v>3617</v>
      </c>
      <c r="AC208">
        <v>21040</v>
      </c>
      <c r="AD208">
        <v>4430</v>
      </c>
      <c r="AE208">
        <v>4995</v>
      </c>
    </row>
    <row r="209" spans="1:31" x14ac:dyDescent="0.25">
      <c r="A209" s="2">
        <v>0.91597222222222219</v>
      </c>
      <c r="B209">
        <v>104</v>
      </c>
      <c r="C209">
        <v>370</v>
      </c>
      <c r="D209">
        <v>1927</v>
      </c>
      <c r="E209">
        <v>583</v>
      </c>
      <c r="F209">
        <v>964</v>
      </c>
      <c r="G209">
        <v>1186</v>
      </c>
      <c r="H209">
        <v>1219</v>
      </c>
      <c r="I209">
        <v>8742</v>
      </c>
      <c r="J209">
        <v>1335</v>
      </c>
      <c r="K209">
        <v>2220</v>
      </c>
      <c r="L209">
        <v>2616</v>
      </c>
      <c r="M209">
        <v>2897</v>
      </c>
      <c r="N209">
        <v>13305</v>
      </c>
      <c r="O209">
        <v>4283</v>
      </c>
      <c r="P209">
        <v>4118</v>
      </c>
      <c r="Q209">
        <v>2906</v>
      </c>
      <c r="R209">
        <v>2329</v>
      </c>
      <c r="S209">
        <v>15211</v>
      </c>
      <c r="T209">
        <v>2185</v>
      </c>
      <c r="U209">
        <v>4099</v>
      </c>
      <c r="V209">
        <v>5051</v>
      </c>
      <c r="W209">
        <v>3779</v>
      </c>
      <c r="X209">
        <v>28942</v>
      </c>
      <c r="Y209">
        <v>2756</v>
      </c>
      <c r="Z209">
        <v>4633</v>
      </c>
      <c r="AA209">
        <v>4858</v>
      </c>
      <c r="AB209">
        <v>3617</v>
      </c>
      <c r="AC209">
        <v>21040</v>
      </c>
      <c r="AD209">
        <v>4430</v>
      </c>
      <c r="AE209">
        <v>4995</v>
      </c>
    </row>
    <row r="210" spans="1:31" x14ac:dyDescent="0.25">
      <c r="A210" s="2">
        <v>0.91805555555555551</v>
      </c>
      <c r="B210">
        <v>104</v>
      </c>
      <c r="C210">
        <v>370</v>
      </c>
      <c r="D210">
        <v>1927</v>
      </c>
      <c r="E210">
        <v>583</v>
      </c>
      <c r="F210">
        <v>964</v>
      </c>
      <c r="G210">
        <v>1186</v>
      </c>
      <c r="H210">
        <v>1219</v>
      </c>
      <c r="I210">
        <v>8742</v>
      </c>
      <c r="J210">
        <v>1335</v>
      </c>
      <c r="K210">
        <v>2220</v>
      </c>
      <c r="L210">
        <v>2616</v>
      </c>
      <c r="M210">
        <v>2897</v>
      </c>
      <c r="N210">
        <v>13305</v>
      </c>
      <c r="O210">
        <v>4283</v>
      </c>
      <c r="P210">
        <v>4118</v>
      </c>
      <c r="Q210">
        <v>2906</v>
      </c>
      <c r="R210">
        <v>2329</v>
      </c>
      <c r="S210">
        <v>15211</v>
      </c>
      <c r="T210">
        <v>2185</v>
      </c>
      <c r="U210">
        <v>4099</v>
      </c>
      <c r="V210">
        <v>5051</v>
      </c>
      <c r="W210">
        <v>3779</v>
      </c>
      <c r="X210">
        <v>28942</v>
      </c>
      <c r="Y210">
        <v>2756</v>
      </c>
      <c r="Z210">
        <v>4633</v>
      </c>
      <c r="AA210">
        <v>4858</v>
      </c>
      <c r="AB210">
        <v>3617</v>
      </c>
      <c r="AC210">
        <v>21040</v>
      </c>
      <c r="AD210">
        <v>4430</v>
      </c>
      <c r="AE210">
        <v>4995</v>
      </c>
    </row>
    <row r="211" spans="1:31" x14ac:dyDescent="0.25">
      <c r="A211" s="2">
        <v>0.92013888888888884</v>
      </c>
      <c r="B211">
        <v>104</v>
      </c>
      <c r="C211">
        <v>370</v>
      </c>
      <c r="D211">
        <v>1927</v>
      </c>
      <c r="E211">
        <v>583</v>
      </c>
      <c r="F211">
        <v>964</v>
      </c>
      <c r="G211">
        <v>1186</v>
      </c>
      <c r="H211">
        <v>1219</v>
      </c>
      <c r="I211">
        <v>8742</v>
      </c>
      <c r="J211">
        <v>1335</v>
      </c>
      <c r="K211">
        <v>2220</v>
      </c>
      <c r="L211">
        <v>2616</v>
      </c>
      <c r="M211">
        <v>2897</v>
      </c>
      <c r="N211">
        <v>13305</v>
      </c>
      <c r="O211">
        <v>4283</v>
      </c>
      <c r="P211">
        <v>4118</v>
      </c>
      <c r="Q211">
        <v>2906</v>
      </c>
      <c r="R211">
        <v>2329</v>
      </c>
      <c r="S211">
        <v>15211</v>
      </c>
      <c r="T211">
        <v>2185</v>
      </c>
      <c r="U211">
        <v>4099</v>
      </c>
      <c r="V211">
        <v>5051</v>
      </c>
      <c r="W211">
        <v>3779</v>
      </c>
      <c r="X211">
        <v>28942</v>
      </c>
      <c r="Y211">
        <v>2756</v>
      </c>
      <c r="Z211">
        <v>4633</v>
      </c>
      <c r="AA211">
        <v>4858</v>
      </c>
      <c r="AB211">
        <v>3617</v>
      </c>
      <c r="AC211">
        <v>21040</v>
      </c>
      <c r="AD211">
        <v>4430</v>
      </c>
      <c r="AE211">
        <v>4995</v>
      </c>
    </row>
    <row r="212" spans="1:31" x14ac:dyDescent="0.25">
      <c r="A212" s="2">
        <v>0.92291666666666672</v>
      </c>
      <c r="B212">
        <v>104</v>
      </c>
      <c r="C212">
        <v>370</v>
      </c>
      <c r="D212">
        <v>1927</v>
      </c>
      <c r="E212">
        <v>583</v>
      </c>
      <c r="F212">
        <v>964</v>
      </c>
      <c r="G212">
        <v>1186</v>
      </c>
      <c r="H212">
        <v>1219</v>
      </c>
      <c r="I212">
        <v>8742</v>
      </c>
      <c r="J212">
        <v>1335</v>
      </c>
      <c r="K212">
        <v>2220</v>
      </c>
      <c r="L212">
        <v>2616</v>
      </c>
      <c r="M212">
        <v>2897</v>
      </c>
      <c r="N212">
        <v>13305</v>
      </c>
      <c r="O212">
        <v>4283</v>
      </c>
      <c r="P212">
        <v>4118</v>
      </c>
      <c r="Q212">
        <v>2906</v>
      </c>
      <c r="R212">
        <v>2329</v>
      </c>
      <c r="S212">
        <v>15211</v>
      </c>
      <c r="T212">
        <v>2185</v>
      </c>
      <c r="U212">
        <v>4099</v>
      </c>
      <c r="V212">
        <v>5051</v>
      </c>
      <c r="W212">
        <v>3779</v>
      </c>
      <c r="X212">
        <v>28942</v>
      </c>
      <c r="Y212">
        <v>2756</v>
      </c>
      <c r="Z212">
        <v>4633</v>
      </c>
      <c r="AA212">
        <v>4858</v>
      </c>
      <c r="AB212">
        <v>3617</v>
      </c>
      <c r="AC212">
        <v>21040</v>
      </c>
      <c r="AD212">
        <v>4430</v>
      </c>
      <c r="AE212">
        <v>4995</v>
      </c>
    </row>
    <row r="213" spans="1:31" x14ac:dyDescent="0.25">
      <c r="A213" s="2">
        <v>0.92500000000000004</v>
      </c>
      <c r="B213">
        <v>104</v>
      </c>
      <c r="C213">
        <v>370</v>
      </c>
      <c r="D213">
        <v>1927</v>
      </c>
      <c r="E213">
        <v>583</v>
      </c>
      <c r="F213">
        <v>964</v>
      </c>
      <c r="G213">
        <v>1186</v>
      </c>
      <c r="H213">
        <v>1219</v>
      </c>
      <c r="I213">
        <v>8742</v>
      </c>
      <c r="J213">
        <v>1335</v>
      </c>
      <c r="K213">
        <v>2220</v>
      </c>
      <c r="L213">
        <v>2616</v>
      </c>
      <c r="M213">
        <v>2897</v>
      </c>
      <c r="N213">
        <v>13305</v>
      </c>
      <c r="O213">
        <v>4283</v>
      </c>
      <c r="P213">
        <v>4118</v>
      </c>
      <c r="Q213">
        <v>2906</v>
      </c>
      <c r="R213">
        <v>2329</v>
      </c>
      <c r="S213">
        <v>15211</v>
      </c>
      <c r="T213">
        <v>2185</v>
      </c>
      <c r="U213">
        <v>4099</v>
      </c>
      <c r="V213">
        <v>5051</v>
      </c>
      <c r="W213">
        <v>3779</v>
      </c>
      <c r="X213">
        <v>28942</v>
      </c>
      <c r="Y213">
        <v>2756</v>
      </c>
      <c r="Z213">
        <v>4633</v>
      </c>
      <c r="AA213">
        <v>4858</v>
      </c>
      <c r="AB213">
        <v>3617</v>
      </c>
      <c r="AC213">
        <v>21040</v>
      </c>
      <c r="AD213">
        <v>4430</v>
      </c>
      <c r="AE213">
        <v>4995</v>
      </c>
    </row>
    <row r="214" spans="1:31" x14ac:dyDescent="0.25">
      <c r="A214" s="2">
        <v>0.92708333333333337</v>
      </c>
      <c r="B214">
        <v>104</v>
      </c>
      <c r="C214">
        <v>370</v>
      </c>
      <c r="D214">
        <v>1927</v>
      </c>
      <c r="E214">
        <v>583</v>
      </c>
      <c r="F214">
        <v>964</v>
      </c>
      <c r="G214">
        <v>1186</v>
      </c>
      <c r="H214">
        <v>1219</v>
      </c>
      <c r="I214">
        <v>8742</v>
      </c>
      <c r="J214">
        <v>1335</v>
      </c>
      <c r="K214">
        <v>2220</v>
      </c>
      <c r="L214">
        <v>2616</v>
      </c>
      <c r="M214">
        <v>2897</v>
      </c>
      <c r="N214">
        <v>13305</v>
      </c>
      <c r="O214">
        <v>4283</v>
      </c>
      <c r="P214">
        <v>4118</v>
      </c>
      <c r="Q214">
        <v>2906</v>
      </c>
      <c r="R214">
        <v>2329</v>
      </c>
      <c r="S214">
        <v>15211</v>
      </c>
      <c r="T214">
        <v>2185</v>
      </c>
      <c r="U214">
        <v>4099</v>
      </c>
      <c r="V214">
        <v>5051</v>
      </c>
      <c r="W214">
        <v>3779</v>
      </c>
      <c r="X214">
        <v>28942</v>
      </c>
      <c r="Y214">
        <v>2756</v>
      </c>
      <c r="Z214">
        <v>4633</v>
      </c>
      <c r="AA214">
        <v>4858</v>
      </c>
      <c r="AB214">
        <v>3617</v>
      </c>
      <c r="AC214">
        <v>21040</v>
      </c>
      <c r="AD214">
        <v>4430</v>
      </c>
      <c r="AE214">
        <v>4995</v>
      </c>
    </row>
    <row r="215" spans="1:31" x14ac:dyDescent="0.25">
      <c r="A215" s="2">
        <v>0.9291666666666667</v>
      </c>
      <c r="B215">
        <v>104</v>
      </c>
      <c r="C215">
        <v>370</v>
      </c>
      <c r="D215">
        <v>1927</v>
      </c>
      <c r="E215">
        <v>583</v>
      </c>
      <c r="F215">
        <v>964</v>
      </c>
      <c r="G215">
        <v>1186</v>
      </c>
      <c r="H215">
        <v>1219</v>
      </c>
      <c r="I215">
        <v>8742</v>
      </c>
      <c r="J215">
        <v>1335</v>
      </c>
      <c r="K215">
        <v>2220</v>
      </c>
      <c r="L215">
        <v>2616</v>
      </c>
      <c r="M215">
        <v>2897</v>
      </c>
      <c r="N215">
        <v>13305</v>
      </c>
      <c r="O215">
        <v>4283</v>
      </c>
      <c r="P215">
        <v>4118</v>
      </c>
      <c r="Q215">
        <v>2906</v>
      </c>
      <c r="R215">
        <v>2329</v>
      </c>
      <c r="S215">
        <v>15211</v>
      </c>
      <c r="T215">
        <v>2185</v>
      </c>
      <c r="U215">
        <v>4099</v>
      </c>
      <c r="V215">
        <v>5051</v>
      </c>
      <c r="W215">
        <v>3779</v>
      </c>
      <c r="X215">
        <v>28942</v>
      </c>
      <c r="Y215">
        <v>2756</v>
      </c>
      <c r="Z215">
        <v>4633</v>
      </c>
      <c r="AA215">
        <v>4858</v>
      </c>
      <c r="AB215">
        <v>3617</v>
      </c>
      <c r="AC215">
        <v>21040</v>
      </c>
      <c r="AD215">
        <v>4430</v>
      </c>
      <c r="AE215">
        <v>4995</v>
      </c>
    </row>
    <row r="216" spans="1:31" x14ac:dyDescent="0.25">
      <c r="A216" s="2">
        <v>0.93194444444444446</v>
      </c>
      <c r="B216">
        <v>104</v>
      </c>
      <c r="C216">
        <v>370</v>
      </c>
      <c r="D216">
        <v>1927</v>
      </c>
      <c r="E216">
        <v>583</v>
      </c>
      <c r="F216">
        <v>964</v>
      </c>
      <c r="G216">
        <v>1186</v>
      </c>
      <c r="H216">
        <v>1219</v>
      </c>
      <c r="I216">
        <v>8742</v>
      </c>
      <c r="J216">
        <v>1335</v>
      </c>
      <c r="K216">
        <v>2220</v>
      </c>
      <c r="L216">
        <v>2616</v>
      </c>
      <c r="M216">
        <v>2897</v>
      </c>
      <c r="N216">
        <v>13305</v>
      </c>
      <c r="O216">
        <v>4283</v>
      </c>
      <c r="P216">
        <v>4118</v>
      </c>
      <c r="Q216">
        <v>2906</v>
      </c>
      <c r="R216">
        <v>2329</v>
      </c>
      <c r="S216">
        <v>15211</v>
      </c>
      <c r="T216">
        <v>2185</v>
      </c>
      <c r="U216">
        <v>4099</v>
      </c>
      <c r="V216">
        <v>5051</v>
      </c>
      <c r="W216">
        <v>3779</v>
      </c>
      <c r="X216">
        <v>28942</v>
      </c>
      <c r="Y216">
        <v>2756</v>
      </c>
      <c r="Z216">
        <v>4633</v>
      </c>
      <c r="AA216">
        <v>4858</v>
      </c>
      <c r="AB216">
        <v>3617</v>
      </c>
      <c r="AC216">
        <v>21040</v>
      </c>
      <c r="AD216">
        <v>4430</v>
      </c>
      <c r="AE216">
        <v>4995</v>
      </c>
    </row>
    <row r="217" spans="1:31" x14ac:dyDescent="0.25">
      <c r="A217" s="2">
        <v>0.93402777777777779</v>
      </c>
      <c r="B217">
        <v>104</v>
      </c>
      <c r="C217">
        <v>370</v>
      </c>
      <c r="D217">
        <v>1927</v>
      </c>
      <c r="E217">
        <v>583</v>
      </c>
      <c r="F217">
        <v>964</v>
      </c>
      <c r="G217">
        <v>1186</v>
      </c>
      <c r="H217">
        <v>1219</v>
      </c>
      <c r="I217">
        <v>8742</v>
      </c>
      <c r="J217">
        <v>1335</v>
      </c>
      <c r="K217">
        <v>2220</v>
      </c>
      <c r="L217">
        <v>2616</v>
      </c>
      <c r="M217">
        <v>2897</v>
      </c>
      <c r="N217">
        <v>13305</v>
      </c>
      <c r="O217">
        <v>4283</v>
      </c>
      <c r="P217">
        <v>4118</v>
      </c>
      <c r="Q217">
        <v>2906</v>
      </c>
      <c r="R217">
        <v>2329</v>
      </c>
      <c r="S217">
        <v>15211</v>
      </c>
      <c r="T217">
        <v>2185</v>
      </c>
      <c r="U217">
        <v>4099</v>
      </c>
      <c r="V217">
        <v>5051</v>
      </c>
      <c r="W217">
        <v>3779</v>
      </c>
      <c r="X217">
        <v>28942</v>
      </c>
      <c r="Y217">
        <v>2756</v>
      </c>
      <c r="Z217">
        <v>4633</v>
      </c>
      <c r="AA217">
        <v>4858</v>
      </c>
      <c r="AB217">
        <v>3617</v>
      </c>
      <c r="AC217">
        <v>21040</v>
      </c>
      <c r="AD217">
        <v>4430</v>
      </c>
      <c r="AE217">
        <v>4995</v>
      </c>
    </row>
    <row r="218" spans="1:31" x14ac:dyDescent="0.25">
      <c r="A218" s="2">
        <v>0.93611111111111112</v>
      </c>
      <c r="B218">
        <v>1219</v>
      </c>
      <c r="C218">
        <v>8742</v>
      </c>
      <c r="D218">
        <v>1335</v>
      </c>
      <c r="E218">
        <v>2220</v>
      </c>
      <c r="F218">
        <v>2616</v>
      </c>
      <c r="G218">
        <v>2897</v>
      </c>
      <c r="H218">
        <v>13305</v>
      </c>
      <c r="I218">
        <v>4283</v>
      </c>
      <c r="J218">
        <v>4118</v>
      </c>
      <c r="K218">
        <v>5920</v>
      </c>
      <c r="L218">
        <v>5803</v>
      </c>
      <c r="M218">
        <v>27988</v>
      </c>
      <c r="N218">
        <v>5203</v>
      </c>
      <c r="O218">
        <v>7480</v>
      </c>
      <c r="P218">
        <v>6790</v>
      </c>
      <c r="Q218">
        <v>3779</v>
      </c>
      <c r="R218">
        <v>28942</v>
      </c>
      <c r="S218">
        <v>2756</v>
      </c>
      <c r="T218">
        <v>4633</v>
      </c>
      <c r="U218">
        <v>4858</v>
      </c>
      <c r="V218">
        <v>3617</v>
      </c>
      <c r="W218">
        <v>21040</v>
      </c>
      <c r="X218">
        <v>4430</v>
      </c>
      <c r="Y218">
        <v>4995</v>
      </c>
      <c r="Z218">
        <v>4889</v>
      </c>
      <c r="AA218">
        <v>4451</v>
      </c>
      <c r="AB218">
        <v>28710</v>
      </c>
      <c r="AC218">
        <v>2441</v>
      </c>
      <c r="AD218">
        <v>3740</v>
      </c>
      <c r="AE218">
        <v>3392</v>
      </c>
    </row>
    <row r="219" spans="1:31" x14ac:dyDescent="0.25">
      <c r="A219" s="2">
        <v>0.93611111111111112</v>
      </c>
      <c r="B219">
        <v>104</v>
      </c>
      <c r="C219">
        <v>370</v>
      </c>
      <c r="D219">
        <v>1927</v>
      </c>
      <c r="E219">
        <v>583</v>
      </c>
      <c r="F219">
        <v>964</v>
      </c>
      <c r="G219">
        <v>1186</v>
      </c>
      <c r="H219">
        <v>1219</v>
      </c>
      <c r="I219">
        <v>8742</v>
      </c>
      <c r="J219">
        <v>1335</v>
      </c>
      <c r="K219">
        <v>2220</v>
      </c>
      <c r="L219">
        <v>2616</v>
      </c>
      <c r="M219">
        <v>2897</v>
      </c>
      <c r="N219">
        <v>13305</v>
      </c>
      <c r="O219">
        <v>4283</v>
      </c>
      <c r="P219">
        <v>4118</v>
      </c>
      <c r="Q219">
        <v>2906</v>
      </c>
      <c r="R219">
        <v>2329</v>
      </c>
      <c r="S219">
        <v>15211</v>
      </c>
      <c r="T219">
        <v>2185</v>
      </c>
      <c r="U219">
        <v>4099</v>
      </c>
      <c r="V219">
        <v>5051</v>
      </c>
      <c r="W219">
        <v>3779</v>
      </c>
      <c r="X219">
        <v>28942</v>
      </c>
      <c r="Y219">
        <v>2756</v>
      </c>
      <c r="Z219">
        <v>4633</v>
      </c>
      <c r="AA219">
        <v>4858</v>
      </c>
      <c r="AB219">
        <v>3617</v>
      </c>
      <c r="AC219">
        <v>21040</v>
      </c>
      <c r="AD219">
        <v>4430</v>
      </c>
      <c r="AE219">
        <v>4995</v>
      </c>
    </row>
    <row r="220" spans="1:31" x14ac:dyDescent="0.25">
      <c r="A220" s="2">
        <v>0.9375</v>
      </c>
      <c r="B220">
        <v>1219</v>
      </c>
      <c r="C220">
        <v>8742</v>
      </c>
      <c r="D220">
        <v>1335</v>
      </c>
      <c r="E220">
        <v>2220</v>
      </c>
      <c r="F220">
        <v>2616</v>
      </c>
      <c r="G220">
        <v>2897</v>
      </c>
      <c r="H220">
        <v>13305</v>
      </c>
      <c r="I220">
        <v>4283</v>
      </c>
      <c r="J220">
        <v>4118</v>
      </c>
      <c r="K220">
        <v>5920</v>
      </c>
      <c r="L220">
        <v>5803</v>
      </c>
      <c r="M220">
        <v>27988</v>
      </c>
      <c r="N220">
        <v>5203</v>
      </c>
      <c r="O220">
        <v>7480</v>
      </c>
      <c r="P220">
        <v>6790</v>
      </c>
      <c r="Q220">
        <v>3779</v>
      </c>
      <c r="R220">
        <v>28942</v>
      </c>
      <c r="S220">
        <v>2756</v>
      </c>
      <c r="T220">
        <v>4633</v>
      </c>
      <c r="U220">
        <v>4858</v>
      </c>
      <c r="V220">
        <v>3617</v>
      </c>
      <c r="W220">
        <v>21040</v>
      </c>
      <c r="X220">
        <v>4430</v>
      </c>
      <c r="Y220">
        <v>4995</v>
      </c>
      <c r="Z220">
        <v>4889</v>
      </c>
      <c r="AA220">
        <v>4451</v>
      </c>
      <c r="AB220">
        <v>28710</v>
      </c>
      <c r="AC220">
        <v>2441</v>
      </c>
      <c r="AD220">
        <v>3740</v>
      </c>
      <c r="AE220">
        <v>3392</v>
      </c>
    </row>
    <row r="221" spans="1:31" x14ac:dyDescent="0.25">
      <c r="A221" s="2">
        <v>0.93819444444444444</v>
      </c>
      <c r="B221">
        <v>104</v>
      </c>
      <c r="C221">
        <v>370</v>
      </c>
      <c r="D221">
        <v>1927</v>
      </c>
      <c r="E221">
        <v>583</v>
      </c>
      <c r="F221">
        <v>964</v>
      </c>
      <c r="G221">
        <v>1186</v>
      </c>
      <c r="H221">
        <v>1219</v>
      </c>
      <c r="I221">
        <v>8742</v>
      </c>
      <c r="J221">
        <v>1335</v>
      </c>
      <c r="K221">
        <v>2220</v>
      </c>
      <c r="L221">
        <v>2616</v>
      </c>
      <c r="M221">
        <v>2897</v>
      </c>
      <c r="N221">
        <v>13305</v>
      </c>
      <c r="O221">
        <v>4283</v>
      </c>
      <c r="P221">
        <v>4118</v>
      </c>
      <c r="Q221">
        <v>2906</v>
      </c>
      <c r="R221">
        <v>2329</v>
      </c>
      <c r="S221">
        <v>15211</v>
      </c>
      <c r="T221">
        <v>2185</v>
      </c>
      <c r="U221">
        <v>4099</v>
      </c>
      <c r="V221">
        <v>5051</v>
      </c>
      <c r="W221">
        <v>3779</v>
      </c>
      <c r="X221">
        <v>28942</v>
      </c>
      <c r="Y221">
        <v>2756</v>
      </c>
      <c r="Z221">
        <v>4633</v>
      </c>
      <c r="AA221">
        <v>4858</v>
      </c>
      <c r="AB221">
        <v>3617</v>
      </c>
      <c r="AC221">
        <v>21040</v>
      </c>
      <c r="AD221">
        <v>4430</v>
      </c>
      <c r="AE221">
        <v>4995</v>
      </c>
    </row>
    <row r="222" spans="1:31" x14ac:dyDescent="0.25">
      <c r="A222" s="2">
        <v>0.94027777777777777</v>
      </c>
      <c r="B222">
        <v>1219</v>
      </c>
      <c r="C222">
        <v>8742</v>
      </c>
      <c r="D222">
        <v>1335</v>
      </c>
      <c r="E222">
        <v>2220</v>
      </c>
      <c r="F222">
        <v>2616</v>
      </c>
      <c r="G222">
        <v>2897</v>
      </c>
      <c r="H222">
        <v>13305</v>
      </c>
      <c r="I222">
        <v>4283</v>
      </c>
      <c r="J222">
        <v>4118</v>
      </c>
      <c r="K222">
        <v>5920</v>
      </c>
      <c r="L222">
        <v>5803</v>
      </c>
      <c r="M222">
        <v>27988</v>
      </c>
      <c r="N222">
        <v>5203</v>
      </c>
      <c r="O222">
        <v>7480</v>
      </c>
      <c r="P222">
        <v>6790</v>
      </c>
      <c r="Q222">
        <v>3779</v>
      </c>
      <c r="R222">
        <v>28942</v>
      </c>
      <c r="S222">
        <v>2756</v>
      </c>
      <c r="T222">
        <v>4633</v>
      </c>
      <c r="U222">
        <v>4858</v>
      </c>
      <c r="V222">
        <v>3617</v>
      </c>
      <c r="W222">
        <v>21040</v>
      </c>
      <c r="X222">
        <v>4430</v>
      </c>
      <c r="Y222">
        <v>4995</v>
      </c>
      <c r="Z222">
        <v>4889</v>
      </c>
      <c r="AA222">
        <v>4451</v>
      </c>
      <c r="AB222">
        <v>28710</v>
      </c>
      <c r="AC222">
        <v>2441</v>
      </c>
      <c r="AD222">
        <v>3740</v>
      </c>
      <c r="AE222">
        <v>3392</v>
      </c>
    </row>
    <row r="223" spans="1:31" x14ac:dyDescent="0.25">
      <c r="A223" s="2">
        <v>0.94097222222222221</v>
      </c>
      <c r="B223">
        <v>104</v>
      </c>
      <c r="C223">
        <v>370</v>
      </c>
      <c r="D223">
        <v>1927</v>
      </c>
      <c r="E223">
        <v>583</v>
      </c>
      <c r="F223">
        <v>964</v>
      </c>
      <c r="G223">
        <v>1186</v>
      </c>
      <c r="H223">
        <v>1219</v>
      </c>
      <c r="I223">
        <v>8742</v>
      </c>
      <c r="J223">
        <v>1335</v>
      </c>
      <c r="K223">
        <v>2220</v>
      </c>
      <c r="L223">
        <v>2616</v>
      </c>
      <c r="M223">
        <v>2897</v>
      </c>
      <c r="N223">
        <v>13305</v>
      </c>
      <c r="O223">
        <v>4283</v>
      </c>
      <c r="P223">
        <v>4118</v>
      </c>
      <c r="Q223">
        <v>2906</v>
      </c>
      <c r="R223">
        <v>2329</v>
      </c>
      <c r="S223">
        <v>15211</v>
      </c>
      <c r="T223">
        <v>2185</v>
      </c>
      <c r="U223">
        <v>4099</v>
      </c>
      <c r="V223">
        <v>5051</v>
      </c>
      <c r="W223">
        <v>3779</v>
      </c>
      <c r="X223">
        <v>28942</v>
      </c>
      <c r="Y223">
        <v>2756</v>
      </c>
      <c r="Z223">
        <v>4633</v>
      </c>
      <c r="AA223">
        <v>4858</v>
      </c>
      <c r="AB223">
        <v>3617</v>
      </c>
      <c r="AC223">
        <v>21040</v>
      </c>
      <c r="AD223">
        <v>4430</v>
      </c>
      <c r="AE223">
        <v>4995</v>
      </c>
    </row>
    <row r="224" spans="1:31" x14ac:dyDescent="0.25">
      <c r="A224" s="2">
        <v>0.94236111111111109</v>
      </c>
      <c r="B224">
        <v>1219</v>
      </c>
      <c r="C224">
        <v>8742</v>
      </c>
      <c r="D224">
        <v>1335</v>
      </c>
      <c r="E224">
        <v>2220</v>
      </c>
      <c r="F224">
        <v>2616</v>
      </c>
      <c r="G224">
        <v>2897</v>
      </c>
      <c r="H224">
        <v>13305</v>
      </c>
      <c r="I224">
        <v>4283</v>
      </c>
      <c r="J224">
        <v>4118</v>
      </c>
      <c r="K224">
        <v>5920</v>
      </c>
      <c r="L224">
        <v>5803</v>
      </c>
      <c r="M224">
        <v>27988</v>
      </c>
      <c r="N224">
        <v>5203</v>
      </c>
      <c r="O224">
        <v>7480</v>
      </c>
      <c r="P224">
        <v>6790</v>
      </c>
      <c r="Q224">
        <v>3779</v>
      </c>
      <c r="R224">
        <v>28942</v>
      </c>
      <c r="S224">
        <v>2756</v>
      </c>
      <c r="T224">
        <v>4633</v>
      </c>
      <c r="U224">
        <v>4858</v>
      </c>
      <c r="V224">
        <v>3617</v>
      </c>
      <c r="W224">
        <v>21040</v>
      </c>
      <c r="X224">
        <v>4430</v>
      </c>
      <c r="Y224">
        <v>4995</v>
      </c>
      <c r="Z224">
        <v>4889</v>
      </c>
      <c r="AA224">
        <v>4451</v>
      </c>
      <c r="AB224">
        <v>28710</v>
      </c>
      <c r="AC224">
        <v>2441</v>
      </c>
      <c r="AD224">
        <v>3740</v>
      </c>
      <c r="AE224">
        <v>3392</v>
      </c>
    </row>
    <row r="225" spans="1:31" x14ac:dyDescent="0.25">
      <c r="A225" s="2">
        <v>0.94305555555555554</v>
      </c>
      <c r="B225">
        <v>104</v>
      </c>
      <c r="C225">
        <v>370</v>
      </c>
      <c r="D225">
        <v>1927</v>
      </c>
      <c r="E225">
        <v>583</v>
      </c>
      <c r="F225">
        <v>964</v>
      </c>
      <c r="G225">
        <v>1186</v>
      </c>
      <c r="H225">
        <v>1219</v>
      </c>
      <c r="I225">
        <v>8742</v>
      </c>
      <c r="J225">
        <v>1335</v>
      </c>
      <c r="K225">
        <v>2220</v>
      </c>
      <c r="L225">
        <v>2616</v>
      </c>
      <c r="M225">
        <v>2897</v>
      </c>
      <c r="N225">
        <v>13305</v>
      </c>
      <c r="O225">
        <v>4283</v>
      </c>
      <c r="P225">
        <v>4118</v>
      </c>
      <c r="Q225">
        <v>2906</v>
      </c>
      <c r="R225">
        <v>2329</v>
      </c>
      <c r="S225">
        <v>15211</v>
      </c>
      <c r="T225">
        <v>2185</v>
      </c>
      <c r="U225">
        <v>4099</v>
      </c>
      <c r="V225">
        <v>5051</v>
      </c>
      <c r="W225">
        <v>3779</v>
      </c>
      <c r="X225">
        <v>28942</v>
      </c>
      <c r="Y225">
        <v>2756</v>
      </c>
      <c r="Z225">
        <v>4633</v>
      </c>
      <c r="AA225">
        <v>4858</v>
      </c>
      <c r="AB225">
        <v>3617</v>
      </c>
      <c r="AC225">
        <v>21040</v>
      </c>
      <c r="AD225">
        <v>4430</v>
      </c>
      <c r="AE225">
        <v>4995</v>
      </c>
    </row>
    <row r="226" spans="1:31" x14ac:dyDescent="0.25">
      <c r="A226" s="2">
        <v>0.94444444444444442</v>
      </c>
      <c r="B226">
        <v>1219</v>
      </c>
      <c r="C226">
        <v>8742</v>
      </c>
      <c r="D226">
        <v>1335</v>
      </c>
      <c r="E226">
        <v>2220</v>
      </c>
      <c r="F226">
        <v>2616</v>
      </c>
      <c r="G226">
        <v>2897</v>
      </c>
      <c r="H226">
        <v>13305</v>
      </c>
      <c r="I226">
        <v>4283</v>
      </c>
      <c r="J226">
        <v>4118</v>
      </c>
      <c r="K226">
        <v>5920</v>
      </c>
      <c r="L226">
        <v>5803</v>
      </c>
      <c r="M226">
        <v>27988</v>
      </c>
      <c r="N226">
        <v>5203</v>
      </c>
      <c r="O226">
        <v>7480</v>
      </c>
      <c r="P226">
        <v>6790</v>
      </c>
      <c r="Q226">
        <v>3779</v>
      </c>
      <c r="R226">
        <v>28942</v>
      </c>
      <c r="S226">
        <v>2756</v>
      </c>
      <c r="T226">
        <v>4633</v>
      </c>
      <c r="U226">
        <v>4858</v>
      </c>
      <c r="V226">
        <v>3617</v>
      </c>
      <c r="W226">
        <v>21040</v>
      </c>
      <c r="X226">
        <v>4430</v>
      </c>
      <c r="Y226">
        <v>4995</v>
      </c>
      <c r="Z226">
        <v>4889</v>
      </c>
      <c r="AA226">
        <v>4451</v>
      </c>
      <c r="AB226">
        <v>28710</v>
      </c>
      <c r="AC226">
        <v>2441</v>
      </c>
      <c r="AD226">
        <v>3740</v>
      </c>
      <c r="AE226">
        <v>3392</v>
      </c>
    </row>
    <row r="227" spans="1:31" x14ac:dyDescent="0.25">
      <c r="A227" s="2">
        <v>0.94513888888888886</v>
      </c>
      <c r="B227">
        <v>104</v>
      </c>
      <c r="C227">
        <v>370</v>
      </c>
      <c r="D227">
        <v>1927</v>
      </c>
      <c r="E227">
        <v>583</v>
      </c>
      <c r="F227">
        <v>964</v>
      </c>
      <c r="G227">
        <v>1186</v>
      </c>
      <c r="H227">
        <v>1219</v>
      </c>
      <c r="I227">
        <v>8742</v>
      </c>
      <c r="J227">
        <v>1335</v>
      </c>
      <c r="K227">
        <v>2220</v>
      </c>
      <c r="L227">
        <v>2616</v>
      </c>
      <c r="M227">
        <v>2897</v>
      </c>
      <c r="N227">
        <v>13305</v>
      </c>
      <c r="O227">
        <v>4283</v>
      </c>
      <c r="P227">
        <v>4118</v>
      </c>
      <c r="Q227">
        <v>2906</v>
      </c>
      <c r="R227">
        <v>2329</v>
      </c>
      <c r="S227">
        <v>15211</v>
      </c>
      <c r="T227">
        <v>2185</v>
      </c>
      <c r="U227">
        <v>4099</v>
      </c>
      <c r="V227">
        <v>5051</v>
      </c>
      <c r="W227">
        <v>3779</v>
      </c>
      <c r="X227">
        <v>28942</v>
      </c>
      <c r="Y227">
        <v>2756</v>
      </c>
      <c r="Z227">
        <v>4633</v>
      </c>
      <c r="AA227">
        <v>4858</v>
      </c>
      <c r="AB227">
        <v>3617</v>
      </c>
      <c r="AC227">
        <v>21040</v>
      </c>
      <c r="AD227">
        <v>4430</v>
      </c>
      <c r="AE227">
        <v>4995</v>
      </c>
    </row>
    <row r="228" spans="1:31" x14ac:dyDescent="0.25">
      <c r="A228" s="2">
        <v>0.94652777777777775</v>
      </c>
      <c r="B228">
        <v>1219</v>
      </c>
      <c r="C228">
        <v>8742</v>
      </c>
      <c r="D228">
        <v>1335</v>
      </c>
      <c r="E228">
        <v>2220</v>
      </c>
      <c r="F228">
        <v>2616</v>
      </c>
      <c r="G228">
        <v>2897</v>
      </c>
      <c r="H228">
        <v>13305</v>
      </c>
      <c r="I228">
        <v>4283</v>
      </c>
      <c r="J228">
        <v>4118</v>
      </c>
      <c r="K228">
        <v>5920</v>
      </c>
      <c r="L228">
        <v>5803</v>
      </c>
      <c r="M228">
        <v>27988</v>
      </c>
      <c r="N228">
        <v>5203</v>
      </c>
      <c r="O228">
        <v>7480</v>
      </c>
      <c r="P228">
        <v>6790</v>
      </c>
      <c r="Q228">
        <v>3779</v>
      </c>
      <c r="R228">
        <v>28942</v>
      </c>
      <c r="S228">
        <v>2756</v>
      </c>
      <c r="T228">
        <v>4633</v>
      </c>
      <c r="U228">
        <v>4858</v>
      </c>
      <c r="V228">
        <v>3617</v>
      </c>
      <c r="W228">
        <v>21040</v>
      </c>
      <c r="X228">
        <v>4430</v>
      </c>
      <c r="Y228">
        <v>4995</v>
      </c>
      <c r="Z228">
        <v>4889</v>
      </c>
      <c r="AA228">
        <v>4451</v>
      </c>
      <c r="AB228">
        <v>28710</v>
      </c>
      <c r="AC228">
        <v>2441</v>
      </c>
      <c r="AD228">
        <v>3740</v>
      </c>
      <c r="AE228">
        <v>3392</v>
      </c>
    </row>
    <row r="229" spans="1:31" x14ac:dyDescent="0.25">
      <c r="A229" s="2">
        <v>0.94722222222222219</v>
      </c>
      <c r="B229">
        <v>104</v>
      </c>
      <c r="C229">
        <v>370</v>
      </c>
      <c r="D229">
        <v>1927</v>
      </c>
      <c r="E229">
        <v>583</v>
      </c>
      <c r="F229">
        <v>964</v>
      </c>
      <c r="G229">
        <v>1186</v>
      </c>
      <c r="H229">
        <v>1219</v>
      </c>
      <c r="I229">
        <v>8742</v>
      </c>
      <c r="J229">
        <v>1335</v>
      </c>
      <c r="K229">
        <v>2220</v>
      </c>
      <c r="L229">
        <v>2616</v>
      </c>
      <c r="M229">
        <v>2897</v>
      </c>
      <c r="N229">
        <v>13305</v>
      </c>
      <c r="O229">
        <v>4283</v>
      </c>
      <c r="P229">
        <v>4118</v>
      </c>
      <c r="Q229">
        <v>2906</v>
      </c>
      <c r="R229">
        <v>2329</v>
      </c>
      <c r="S229">
        <v>15211</v>
      </c>
      <c r="T229">
        <v>2185</v>
      </c>
      <c r="U229">
        <v>4099</v>
      </c>
      <c r="V229">
        <v>5051</v>
      </c>
      <c r="W229">
        <v>3779</v>
      </c>
      <c r="X229">
        <v>28942</v>
      </c>
      <c r="Y229">
        <v>2756</v>
      </c>
      <c r="Z229">
        <v>4633</v>
      </c>
      <c r="AA229">
        <v>4858</v>
      </c>
      <c r="AB229">
        <v>3617</v>
      </c>
      <c r="AC229">
        <v>21040</v>
      </c>
      <c r="AD229">
        <v>4430</v>
      </c>
      <c r="AE229">
        <v>4995</v>
      </c>
    </row>
    <row r="230" spans="1:31" x14ac:dyDescent="0.25">
      <c r="A230" s="2">
        <v>0.94930555555555551</v>
      </c>
      <c r="B230">
        <v>1219</v>
      </c>
      <c r="C230">
        <v>8742</v>
      </c>
      <c r="D230">
        <v>1335</v>
      </c>
      <c r="E230">
        <v>2220</v>
      </c>
      <c r="F230">
        <v>2616</v>
      </c>
      <c r="G230">
        <v>2897</v>
      </c>
      <c r="H230">
        <v>13305</v>
      </c>
      <c r="I230">
        <v>4283</v>
      </c>
      <c r="J230">
        <v>4118</v>
      </c>
      <c r="K230">
        <v>5920</v>
      </c>
      <c r="L230">
        <v>5803</v>
      </c>
      <c r="M230">
        <v>27988</v>
      </c>
      <c r="N230">
        <v>5203</v>
      </c>
      <c r="O230">
        <v>7480</v>
      </c>
      <c r="P230">
        <v>6790</v>
      </c>
      <c r="Q230">
        <v>3779</v>
      </c>
      <c r="R230">
        <v>28942</v>
      </c>
      <c r="S230">
        <v>2756</v>
      </c>
      <c r="T230">
        <v>4633</v>
      </c>
      <c r="U230">
        <v>4858</v>
      </c>
      <c r="V230">
        <v>3617</v>
      </c>
      <c r="W230">
        <v>21040</v>
      </c>
      <c r="X230">
        <v>4430</v>
      </c>
      <c r="Y230">
        <v>4995</v>
      </c>
      <c r="Z230">
        <v>4889</v>
      </c>
      <c r="AA230">
        <v>4451</v>
      </c>
      <c r="AB230">
        <v>28710</v>
      </c>
      <c r="AC230">
        <v>2441</v>
      </c>
      <c r="AD230">
        <v>3740</v>
      </c>
      <c r="AE230">
        <v>3392</v>
      </c>
    </row>
    <row r="231" spans="1:31" x14ac:dyDescent="0.25">
      <c r="A231" s="2">
        <v>0.94930555555555551</v>
      </c>
      <c r="B231">
        <v>104</v>
      </c>
      <c r="C231">
        <v>370</v>
      </c>
      <c r="D231">
        <v>1927</v>
      </c>
      <c r="E231">
        <v>583</v>
      </c>
      <c r="F231">
        <v>964</v>
      </c>
      <c r="G231">
        <v>1186</v>
      </c>
      <c r="H231">
        <v>1219</v>
      </c>
      <c r="I231">
        <v>8742</v>
      </c>
      <c r="J231">
        <v>1335</v>
      </c>
      <c r="K231">
        <v>2220</v>
      </c>
      <c r="L231">
        <v>2616</v>
      </c>
      <c r="M231">
        <v>2897</v>
      </c>
      <c r="N231">
        <v>13305</v>
      </c>
      <c r="O231">
        <v>4283</v>
      </c>
      <c r="P231">
        <v>4118</v>
      </c>
      <c r="Q231">
        <v>2906</v>
      </c>
      <c r="R231">
        <v>2329</v>
      </c>
      <c r="S231">
        <v>15211</v>
      </c>
      <c r="T231">
        <v>2185</v>
      </c>
      <c r="U231">
        <v>4099</v>
      </c>
      <c r="V231">
        <v>5051</v>
      </c>
      <c r="W231">
        <v>3779</v>
      </c>
      <c r="X231">
        <v>28942</v>
      </c>
      <c r="Y231">
        <v>2756</v>
      </c>
      <c r="Z231">
        <v>4633</v>
      </c>
      <c r="AA231">
        <v>4858</v>
      </c>
      <c r="AB231">
        <v>3617</v>
      </c>
      <c r="AC231">
        <v>21040</v>
      </c>
      <c r="AD231">
        <v>4430</v>
      </c>
      <c r="AE231">
        <v>4995</v>
      </c>
    </row>
    <row r="232" spans="1:31" x14ac:dyDescent="0.25">
      <c r="A232" s="2">
        <v>0.95138888888888884</v>
      </c>
      <c r="B232">
        <v>1219</v>
      </c>
      <c r="C232">
        <v>8742</v>
      </c>
      <c r="D232">
        <v>1335</v>
      </c>
      <c r="E232">
        <v>2220</v>
      </c>
      <c r="F232">
        <v>2616</v>
      </c>
      <c r="G232">
        <v>2897</v>
      </c>
      <c r="H232">
        <v>13305</v>
      </c>
      <c r="I232">
        <v>4283</v>
      </c>
      <c r="J232">
        <v>4118</v>
      </c>
      <c r="K232">
        <v>5920</v>
      </c>
      <c r="L232">
        <v>5803</v>
      </c>
      <c r="M232">
        <v>27988</v>
      </c>
      <c r="N232">
        <v>5203</v>
      </c>
      <c r="O232">
        <v>7480</v>
      </c>
      <c r="P232">
        <v>6790</v>
      </c>
      <c r="Q232">
        <v>3779</v>
      </c>
      <c r="R232">
        <v>28942</v>
      </c>
      <c r="S232">
        <v>2756</v>
      </c>
      <c r="T232">
        <v>4633</v>
      </c>
      <c r="U232">
        <v>4858</v>
      </c>
      <c r="V232">
        <v>3617</v>
      </c>
      <c r="W232">
        <v>21040</v>
      </c>
      <c r="X232">
        <v>4430</v>
      </c>
      <c r="Y232">
        <v>4995</v>
      </c>
      <c r="Z232">
        <v>4889</v>
      </c>
      <c r="AA232">
        <v>4451</v>
      </c>
      <c r="AB232">
        <v>28710</v>
      </c>
      <c r="AC232">
        <v>2441</v>
      </c>
      <c r="AD232">
        <v>3740</v>
      </c>
      <c r="AE232">
        <v>3392</v>
      </c>
    </row>
    <row r="233" spans="1:31" x14ac:dyDescent="0.25">
      <c r="A233" s="2">
        <v>0.95208333333333328</v>
      </c>
      <c r="B233">
        <v>104</v>
      </c>
      <c r="C233">
        <v>370</v>
      </c>
      <c r="D233">
        <v>1927</v>
      </c>
      <c r="E233">
        <v>583</v>
      </c>
      <c r="F233">
        <v>964</v>
      </c>
      <c r="G233">
        <v>1186</v>
      </c>
      <c r="H233">
        <v>1219</v>
      </c>
      <c r="I233">
        <v>8742</v>
      </c>
      <c r="J233">
        <v>1335</v>
      </c>
      <c r="K233">
        <v>2220</v>
      </c>
      <c r="L233">
        <v>2616</v>
      </c>
      <c r="M233">
        <v>2897</v>
      </c>
      <c r="N233">
        <v>13305</v>
      </c>
      <c r="O233">
        <v>4283</v>
      </c>
      <c r="P233">
        <v>4118</v>
      </c>
      <c r="Q233">
        <v>2906</v>
      </c>
      <c r="R233">
        <v>2329</v>
      </c>
      <c r="S233">
        <v>15211</v>
      </c>
      <c r="T233">
        <v>2185</v>
      </c>
      <c r="U233">
        <v>4099</v>
      </c>
      <c r="V233">
        <v>5051</v>
      </c>
      <c r="W233">
        <v>3779</v>
      </c>
      <c r="X233">
        <v>28942</v>
      </c>
      <c r="Y233">
        <v>2756</v>
      </c>
      <c r="Z233">
        <v>4633</v>
      </c>
      <c r="AA233">
        <v>4858</v>
      </c>
      <c r="AB233">
        <v>3617</v>
      </c>
      <c r="AC233">
        <v>21040</v>
      </c>
      <c r="AD233">
        <v>4430</v>
      </c>
      <c r="AE233">
        <v>4995</v>
      </c>
    </row>
    <row r="234" spans="1:31" x14ac:dyDescent="0.25">
      <c r="A234" s="2">
        <v>0.95347222222222228</v>
      </c>
      <c r="B234">
        <v>1219</v>
      </c>
      <c r="C234">
        <v>8742</v>
      </c>
      <c r="D234">
        <v>1335</v>
      </c>
      <c r="E234">
        <v>2220</v>
      </c>
      <c r="F234">
        <v>2616</v>
      </c>
      <c r="G234">
        <v>2897</v>
      </c>
      <c r="H234">
        <v>13305</v>
      </c>
      <c r="I234">
        <v>4283</v>
      </c>
      <c r="J234">
        <v>4118</v>
      </c>
      <c r="K234">
        <v>5920</v>
      </c>
      <c r="L234">
        <v>5803</v>
      </c>
      <c r="M234">
        <v>27988</v>
      </c>
      <c r="N234">
        <v>5203</v>
      </c>
      <c r="O234">
        <v>7480</v>
      </c>
      <c r="P234">
        <v>6790</v>
      </c>
      <c r="Q234">
        <v>3779</v>
      </c>
      <c r="R234">
        <v>28942</v>
      </c>
      <c r="S234">
        <v>2756</v>
      </c>
      <c r="T234">
        <v>4633</v>
      </c>
      <c r="U234">
        <v>4858</v>
      </c>
      <c r="V234">
        <v>3617</v>
      </c>
      <c r="W234">
        <v>21040</v>
      </c>
      <c r="X234">
        <v>4430</v>
      </c>
      <c r="Y234">
        <v>4995</v>
      </c>
      <c r="Z234">
        <v>4889</v>
      </c>
      <c r="AA234">
        <v>4451</v>
      </c>
      <c r="AB234">
        <v>28710</v>
      </c>
      <c r="AC234">
        <v>2441</v>
      </c>
      <c r="AD234">
        <v>3740</v>
      </c>
      <c r="AE234">
        <v>3392</v>
      </c>
    </row>
    <row r="235" spans="1:31" x14ac:dyDescent="0.25">
      <c r="A235" s="2">
        <v>0.95416666666666672</v>
      </c>
      <c r="B235">
        <v>104</v>
      </c>
      <c r="C235">
        <v>370</v>
      </c>
      <c r="D235">
        <v>1927</v>
      </c>
      <c r="E235">
        <v>583</v>
      </c>
      <c r="F235">
        <v>964</v>
      </c>
      <c r="G235">
        <v>1186</v>
      </c>
      <c r="H235">
        <v>1219</v>
      </c>
      <c r="I235">
        <v>8742</v>
      </c>
      <c r="J235">
        <v>1335</v>
      </c>
      <c r="K235">
        <v>2220</v>
      </c>
      <c r="L235">
        <v>2616</v>
      </c>
      <c r="M235">
        <v>2897</v>
      </c>
      <c r="N235">
        <v>13305</v>
      </c>
      <c r="O235">
        <v>4283</v>
      </c>
      <c r="P235">
        <v>4118</v>
      </c>
      <c r="Q235">
        <v>2906</v>
      </c>
      <c r="R235">
        <v>2329</v>
      </c>
      <c r="S235">
        <v>15211</v>
      </c>
      <c r="T235">
        <v>2185</v>
      </c>
      <c r="U235">
        <v>4099</v>
      </c>
      <c r="V235">
        <v>5051</v>
      </c>
      <c r="W235">
        <v>3779</v>
      </c>
      <c r="X235">
        <v>28942</v>
      </c>
      <c r="Y235">
        <v>2756</v>
      </c>
      <c r="Z235">
        <v>4633</v>
      </c>
      <c r="AA235">
        <v>4858</v>
      </c>
      <c r="AB235">
        <v>3617</v>
      </c>
      <c r="AC235">
        <v>21040</v>
      </c>
      <c r="AD235">
        <v>4430</v>
      </c>
      <c r="AE235">
        <v>4995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EF74B-BF8E-4D33-875E-A02E6EC43F77}">
  <dimension ref="A1:AE235"/>
  <sheetViews>
    <sheetView topLeftCell="A15" workbookViewId="0"/>
  </sheetViews>
  <sheetFormatPr defaultRowHeight="15" x14ac:dyDescent="0.25"/>
  <sheetData>
    <row r="1" spans="1:31" x14ac:dyDescent="0.25">
      <c r="B1">
        <v>56600</v>
      </c>
    </row>
    <row r="2" spans="1:31" x14ac:dyDescent="0.25">
      <c r="A2" t="s">
        <v>0</v>
      </c>
      <c r="B2">
        <v>55900</v>
      </c>
      <c r="C2">
        <v>56000</v>
      </c>
      <c r="D2">
        <v>56100</v>
      </c>
      <c r="E2">
        <v>56200</v>
      </c>
      <c r="F2">
        <v>56300</v>
      </c>
      <c r="G2">
        <v>56400</v>
      </c>
      <c r="H2">
        <v>56500</v>
      </c>
      <c r="I2">
        <v>56600</v>
      </c>
      <c r="J2">
        <v>56700</v>
      </c>
      <c r="K2">
        <v>56800</v>
      </c>
      <c r="L2">
        <v>56900</v>
      </c>
      <c r="M2">
        <v>57000</v>
      </c>
      <c r="N2">
        <v>57100</v>
      </c>
      <c r="O2">
        <v>57200</v>
      </c>
      <c r="P2">
        <v>57300</v>
      </c>
      <c r="Q2">
        <v>55900</v>
      </c>
      <c r="R2">
        <v>56000</v>
      </c>
      <c r="S2">
        <v>56100</v>
      </c>
      <c r="T2">
        <v>56200</v>
      </c>
      <c r="U2">
        <v>56300</v>
      </c>
      <c r="V2">
        <v>56400</v>
      </c>
      <c r="W2">
        <v>56500</v>
      </c>
      <c r="X2">
        <v>56600</v>
      </c>
      <c r="Y2">
        <v>56700</v>
      </c>
      <c r="Z2">
        <v>56800</v>
      </c>
      <c r="AA2">
        <v>56900</v>
      </c>
      <c r="AB2">
        <v>57000</v>
      </c>
      <c r="AC2">
        <v>57100</v>
      </c>
      <c r="AD2">
        <v>57200</v>
      </c>
      <c r="AE2">
        <v>57300</v>
      </c>
    </row>
    <row r="3" spans="1:31" x14ac:dyDescent="0.25">
      <c r="A3" s="2">
        <v>0.34027777777777779</v>
      </c>
      <c r="B3">
        <v>52</v>
      </c>
      <c r="C3">
        <v>51</v>
      </c>
      <c r="D3">
        <v>1415</v>
      </c>
      <c r="E3">
        <v>160</v>
      </c>
      <c r="F3">
        <v>694</v>
      </c>
      <c r="G3">
        <v>1392</v>
      </c>
      <c r="H3">
        <v>2201</v>
      </c>
      <c r="I3">
        <v>4565</v>
      </c>
      <c r="J3">
        <v>616</v>
      </c>
      <c r="K3">
        <v>688</v>
      </c>
      <c r="L3">
        <v>359</v>
      </c>
      <c r="M3">
        <v>655</v>
      </c>
      <c r="N3">
        <v>923</v>
      </c>
      <c r="O3">
        <v>263</v>
      </c>
      <c r="P3">
        <v>11</v>
      </c>
      <c r="Q3">
        <v>-944</v>
      </c>
      <c r="R3">
        <v>-10</v>
      </c>
      <c r="S3">
        <v>-1798</v>
      </c>
      <c r="T3">
        <v>4</v>
      </c>
      <c r="U3">
        <v>286</v>
      </c>
      <c r="V3">
        <v>825</v>
      </c>
      <c r="W3">
        <v>1147</v>
      </c>
      <c r="X3">
        <v>2138</v>
      </c>
      <c r="Y3">
        <v>499</v>
      </c>
      <c r="Z3">
        <v>415</v>
      </c>
      <c r="AA3">
        <v>-459</v>
      </c>
      <c r="AB3">
        <v>165</v>
      </c>
      <c r="AC3">
        <v>-2497</v>
      </c>
      <c r="AD3">
        <v>-233</v>
      </c>
      <c r="AE3">
        <v>-1046</v>
      </c>
    </row>
    <row r="4" spans="1:31" x14ac:dyDescent="0.25">
      <c r="A4" s="2">
        <v>0.45208333333333334</v>
      </c>
      <c r="B4">
        <v>67</v>
      </c>
      <c r="C4">
        <v>374</v>
      </c>
      <c r="D4">
        <v>1585</v>
      </c>
      <c r="E4">
        <v>1180</v>
      </c>
      <c r="F4">
        <v>1453</v>
      </c>
      <c r="G4">
        <v>1551</v>
      </c>
      <c r="H4">
        <v>1796</v>
      </c>
      <c r="I4">
        <v>7656</v>
      </c>
      <c r="J4">
        <v>2623</v>
      </c>
      <c r="K4">
        <v>1701</v>
      </c>
      <c r="L4">
        <v>774</v>
      </c>
      <c r="M4">
        <v>197</v>
      </c>
      <c r="N4">
        <v>1886</v>
      </c>
      <c r="O4">
        <v>1047</v>
      </c>
      <c r="P4">
        <v>494</v>
      </c>
      <c r="Q4">
        <v>738</v>
      </c>
      <c r="R4">
        <v>108</v>
      </c>
      <c r="S4">
        <v>1312</v>
      </c>
      <c r="T4">
        <v>829</v>
      </c>
      <c r="U4">
        <v>2187</v>
      </c>
      <c r="V4">
        <v>2670</v>
      </c>
      <c r="W4">
        <v>3736</v>
      </c>
      <c r="X4">
        <v>6972</v>
      </c>
      <c r="Y4">
        <v>1852</v>
      </c>
      <c r="Z4">
        <v>1308</v>
      </c>
      <c r="AA4">
        <v>980</v>
      </c>
      <c r="AB4">
        <v>-1028</v>
      </c>
      <c r="AC4">
        <v>-892</v>
      </c>
      <c r="AD4">
        <v>-442</v>
      </c>
      <c r="AE4">
        <v>-175</v>
      </c>
    </row>
    <row r="5" spans="1:31" x14ac:dyDescent="0.25">
      <c r="A5" s="2">
        <v>0.45416666666666666</v>
      </c>
      <c r="B5">
        <v>64</v>
      </c>
      <c r="C5">
        <v>375</v>
      </c>
      <c r="D5">
        <v>1578</v>
      </c>
      <c r="E5">
        <v>1185</v>
      </c>
      <c r="F5">
        <v>1445</v>
      </c>
      <c r="G5">
        <v>1580</v>
      </c>
      <c r="H5">
        <v>1851</v>
      </c>
      <c r="I5">
        <v>7808</v>
      </c>
      <c r="J5">
        <v>2729</v>
      </c>
      <c r="K5">
        <v>1681</v>
      </c>
      <c r="L5">
        <v>817</v>
      </c>
      <c r="M5">
        <v>201</v>
      </c>
      <c r="N5">
        <v>2012</v>
      </c>
      <c r="O5">
        <v>1030</v>
      </c>
      <c r="P5">
        <v>540</v>
      </c>
      <c r="Q5">
        <v>761</v>
      </c>
      <c r="R5">
        <v>115</v>
      </c>
      <c r="S5">
        <v>1340</v>
      </c>
      <c r="T5">
        <v>844</v>
      </c>
      <c r="U5">
        <v>2189</v>
      </c>
      <c r="V5">
        <v>2734</v>
      </c>
      <c r="W5">
        <v>3774</v>
      </c>
      <c r="X5">
        <v>7101</v>
      </c>
      <c r="Y5">
        <v>1829</v>
      </c>
      <c r="Z5">
        <v>1362</v>
      </c>
      <c r="AA5">
        <v>941</v>
      </c>
      <c r="AB5">
        <v>-1030</v>
      </c>
      <c r="AC5">
        <v>-931</v>
      </c>
      <c r="AD5">
        <v>-443</v>
      </c>
      <c r="AE5">
        <v>-171</v>
      </c>
    </row>
    <row r="6" spans="1:31" x14ac:dyDescent="0.25">
      <c r="A6" s="2">
        <v>0.45694444444444443</v>
      </c>
      <c r="B6">
        <v>64</v>
      </c>
      <c r="C6">
        <v>375</v>
      </c>
      <c r="D6">
        <v>1578</v>
      </c>
      <c r="E6">
        <v>1194</v>
      </c>
      <c r="F6">
        <v>1422</v>
      </c>
      <c r="G6">
        <v>1613</v>
      </c>
      <c r="H6">
        <v>1857</v>
      </c>
      <c r="I6">
        <v>7732</v>
      </c>
      <c r="J6">
        <v>2821</v>
      </c>
      <c r="K6">
        <v>1724</v>
      </c>
      <c r="L6">
        <v>832</v>
      </c>
      <c r="M6">
        <v>218</v>
      </c>
      <c r="N6">
        <v>2057</v>
      </c>
      <c r="O6">
        <v>1033</v>
      </c>
      <c r="P6">
        <v>578</v>
      </c>
      <c r="Q6">
        <v>766</v>
      </c>
      <c r="R6">
        <v>126</v>
      </c>
      <c r="S6">
        <v>1309</v>
      </c>
      <c r="T6">
        <v>852</v>
      </c>
      <c r="U6">
        <v>2175</v>
      </c>
      <c r="V6">
        <v>2705</v>
      </c>
      <c r="W6">
        <v>3690</v>
      </c>
      <c r="X6">
        <v>6998</v>
      </c>
      <c r="Y6">
        <v>1840</v>
      </c>
      <c r="Z6">
        <v>1390</v>
      </c>
      <c r="AA6">
        <v>935</v>
      </c>
      <c r="AB6">
        <v>-1044</v>
      </c>
      <c r="AC6">
        <v>-959</v>
      </c>
      <c r="AD6">
        <v>-449</v>
      </c>
      <c r="AE6">
        <v>-175</v>
      </c>
    </row>
    <row r="7" spans="1:31" x14ac:dyDescent="0.25">
      <c r="A7" s="2">
        <v>0.45902777777777776</v>
      </c>
      <c r="B7">
        <v>64</v>
      </c>
      <c r="C7">
        <v>375</v>
      </c>
      <c r="D7">
        <v>1567</v>
      </c>
      <c r="E7">
        <v>1191</v>
      </c>
      <c r="F7">
        <v>1427</v>
      </c>
      <c r="G7">
        <v>1624</v>
      </c>
      <c r="H7">
        <v>1870</v>
      </c>
      <c r="I7">
        <v>7783</v>
      </c>
      <c r="J7">
        <v>2726</v>
      </c>
      <c r="K7">
        <v>1612</v>
      </c>
      <c r="L7">
        <v>823</v>
      </c>
      <c r="M7">
        <v>206</v>
      </c>
      <c r="N7">
        <v>2210</v>
      </c>
      <c r="O7">
        <v>1023</v>
      </c>
      <c r="P7">
        <v>535</v>
      </c>
      <c r="Q7">
        <v>758</v>
      </c>
      <c r="R7">
        <v>117</v>
      </c>
      <c r="S7">
        <v>1304</v>
      </c>
      <c r="T7">
        <v>879</v>
      </c>
      <c r="U7">
        <v>2160</v>
      </c>
      <c r="V7">
        <v>2732</v>
      </c>
      <c r="W7">
        <v>3608</v>
      </c>
      <c r="X7">
        <v>6962</v>
      </c>
      <c r="Y7">
        <v>1855</v>
      </c>
      <c r="Z7">
        <v>1273</v>
      </c>
      <c r="AA7">
        <v>911</v>
      </c>
      <c r="AB7">
        <v>-1079</v>
      </c>
      <c r="AC7">
        <v>-954</v>
      </c>
      <c r="AD7">
        <v>-456</v>
      </c>
      <c r="AE7">
        <v>-174</v>
      </c>
    </row>
    <row r="8" spans="1:31" x14ac:dyDescent="0.25">
      <c r="A8" s="2">
        <v>0.46111111111111114</v>
      </c>
      <c r="B8">
        <v>64</v>
      </c>
      <c r="C8">
        <v>376</v>
      </c>
      <c r="D8">
        <v>1562</v>
      </c>
      <c r="E8">
        <v>1188</v>
      </c>
      <c r="F8">
        <v>1415</v>
      </c>
      <c r="G8">
        <v>1633</v>
      </c>
      <c r="H8">
        <v>1882</v>
      </c>
      <c r="I8">
        <v>7837</v>
      </c>
      <c r="J8">
        <v>2707</v>
      </c>
      <c r="K8">
        <v>1660</v>
      </c>
      <c r="L8">
        <v>811</v>
      </c>
      <c r="M8">
        <v>220</v>
      </c>
      <c r="N8">
        <v>2267</v>
      </c>
      <c r="O8">
        <v>1039</v>
      </c>
      <c r="P8">
        <v>548</v>
      </c>
      <c r="Q8">
        <v>763</v>
      </c>
      <c r="R8">
        <v>131</v>
      </c>
      <c r="S8">
        <v>1293</v>
      </c>
      <c r="T8">
        <v>869</v>
      </c>
      <c r="U8">
        <v>2201</v>
      </c>
      <c r="V8">
        <v>2794</v>
      </c>
      <c r="W8">
        <v>3739</v>
      </c>
      <c r="X8">
        <v>7012</v>
      </c>
      <c r="Y8">
        <v>1863</v>
      </c>
      <c r="Z8">
        <v>1310</v>
      </c>
      <c r="AA8">
        <v>920</v>
      </c>
      <c r="AB8">
        <v>-1066</v>
      </c>
      <c r="AC8">
        <v>-952</v>
      </c>
      <c r="AD8">
        <v>-453</v>
      </c>
      <c r="AE8">
        <v>-167</v>
      </c>
    </row>
    <row r="9" spans="1:31" x14ac:dyDescent="0.25">
      <c r="A9" s="2">
        <v>0.46319444444444446</v>
      </c>
      <c r="B9">
        <v>64</v>
      </c>
      <c r="C9">
        <v>375</v>
      </c>
      <c r="D9">
        <v>1562</v>
      </c>
      <c r="E9">
        <v>1183</v>
      </c>
      <c r="F9">
        <v>1409</v>
      </c>
      <c r="G9">
        <v>1616</v>
      </c>
      <c r="H9">
        <v>1855</v>
      </c>
      <c r="I9">
        <v>7798</v>
      </c>
      <c r="J9">
        <v>2716</v>
      </c>
      <c r="K9">
        <v>1693</v>
      </c>
      <c r="L9">
        <v>832</v>
      </c>
      <c r="M9">
        <v>229</v>
      </c>
      <c r="N9">
        <v>2290</v>
      </c>
      <c r="O9">
        <v>1051</v>
      </c>
      <c r="P9">
        <v>563</v>
      </c>
      <c r="Q9">
        <v>774</v>
      </c>
      <c r="R9">
        <v>135</v>
      </c>
      <c r="S9">
        <v>1266</v>
      </c>
      <c r="T9">
        <v>869</v>
      </c>
      <c r="U9">
        <v>2215</v>
      </c>
      <c r="V9">
        <v>2774</v>
      </c>
      <c r="W9">
        <v>3726</v>
      </c>
      <c r="X9">
        <v>6890</v>
      </c>
      <c r="Y9">
        <v>1860</v>
      </c>
      <c r="Z9">
        <v>1310</v>
      </c>
      <c r="AA9">
        <v>920</v>
      </c>
      <c r="AB9">
        <v>-1072</v>
      </c>
      <c r="AC9">
        <v>-944</v>
      </c>
      <c r="AD9">
        <v>-453</v>
      </c>
      <c r="AE9">
        <v>-172</v>
      </c>
    </row>
    <row r="10" spans="1:31" x14ac:dyDescent="0.25">
      <c r="A10" s="2">
        <v>0.46527777777777779</v>
      </c>
      <c r="B10">
        <v>65</v>
      </c>
      <c r="C10">
        <v>375</v>
      </c>
      <c r="D10">
        <v>1461</v>
      </c>
      <c r="E10">
        <v>1189</v>
      </c>
      <c r="F10">
        <v>1401</v>
      </c>
      <c r="G10">
        <v>1610</v>
      </c>
      <c r="H10">
        <v>1879</v>
      </c>
      <c r="I10">
        <v>7662</v>
      </c>
      <c r="J10">
        <v>2709</v>
      </c>
      <c r="K10">
        <v>1700</v>
      </c>
      <c r="L10">
        <v>831</v>
      </c>
      <c r="M10">
        <v>227</v>
      </c>
      <c r="N10">
        <v>2242</v>
      </c>
      <c r="O10">
        <v>1040</v>
      </c>
      <c r="P10">
        <v>534</v>
      </c>
      <c r="Q10">
        <v>787</v>
      </c>
      <c r="R10">
        <v>128</v>
      </c>
      <c r="S10">
        <v>1316</v>
      </c>
      <c r="T10">
        <v>870</v>
      </c>
      <c r="U10">
        <v>2320</v>
      </c>
      <c r="V10">
        <v>2759</v>
      </c>
      <c r="W10">
        <v>3795</v>
      </c>
      <c r="X10">
        <v>6761</v>
      </c>
      <c r="Y10">
        <v>1853</v>
      </c>
      <c r="Z10">
        <v>1335</v>
      </c>
      <c r="AA10">
        <v>948</v>
      </c>
      <c r="AB10">
        <v>-1056</v>
      </c>
      <c r="AC10">
        <v>-972</v>
      </c>
      <c r="AD10">
        <v>-467</v>
      </c>
      <c r="AE10">
        <v>-175</v>
      </c>
    </row>
    <row r="11" spans="1:31" x14ac:dyDescent="0.25">
      <c r="A11" s="2">
        <v>0.46805555555555556</v>
      </c>
      <c r="B11">
        <v>64</v>
      </c>
      <c r="C11">
        <v>372</v>
      </c>
      <c r="D11">
        <v>1444</v>
      </c>
      <c r="E11">
        <v>872</v>
      </c>
      <c r="F11">
        <v>1403</v>
      </c>
      <c r="G11">
        <v>1617</v>
      </c>
      <c r="H11">
        <v>1858</v>
      </c>
      <c r="I11">
        <v>7470</v>
      </c>
      <c r="J11">
        <v>2731</v>
      </c>
      <c r="K11">
        <v>1734</v>
      </c>
      <c r="L11">
        <v>814</v>
      </c>
      <c r="M11">
        <v>203</v>
      </c>
      <c r="N11">
        <v>2102</v>
      </c>
      <c r="O11">
        <v>928</v>
      </c>
      <c r="P11">
        <v>410</v>
      </c>
      <c r="Q11">
        <v>811</v>
      </c>
      <c r="R11">
        <v>126</v>
      </c>
      <c r="S11">
        <v>1336</v>
      </c>
      <c r="T11">
        <v>868</v>
      </c>
      <c r="U11">
        <v>2377</v>
      </c>
      <c r="V11">
        <v>2876</v>
      </c>
      <c r="W11">
        <v>3739</v>
      </c>
      <c r="X11">
        <v>7003</v>
      </c>
      <c r="Y11">
        <v>1948</v>
      </c>
      <c r="Z11">
        <v>1453</v>
      </c>
      <c r="AA11">
        <v>963</v>
      </c>
      <c r="AB11">
        <v>-1052</v>
      </c>
      <c r="AC11">
        <v>-979</v>
      </c>
      <c r="AD11">
        <v>-460</v>
      </c>
      <c r="AE11">
        <v>-180</v>
      </c>
    </row>
    <row r="12" spans="1:31" x14ac:dyDescent="0.25">
      <c r="A12" s="2">
        <v>0.47013888888888888</v>
      </c>
      <c r="B12">
        <v>63</v>
      </c>
      <c r="C12">
        <v>371</v>
      </c>
      <c r="D12">
        <v>1399</v>
      </c>
      <c r="E12">
        <v>804</v>
      </c>
      <c r="F12">
        <v>1263</v>
      </c>
      <c r="G12">
        <v>1481</v>
      </c>
      <c r="H12">
        <v>1481</v>
      </c>
      <c r="I12">
        <v>6708</v>
      </c>
      <c r="J12">
        <v>2436</v>
      </c>
      <c r="K12">
        <v>1569</v>
      </c>
      <c r="L12">
        <v>674</v>
      </c>
      <c r="M12">
        <v>167</v>
      </c>
      <c r="N12">
        <v>1293</v>
      </c>
      <c r="O12">
        <v>815</v>
      </c>
      <c r="P12">
        <v>401</v>
      </c>
      <c r="Q12">
        <v>909</v>
      </c>
      <c r="R12">
        <v>27</v>
      </c>
      <c r="S12">
        <v>1115</v>
      </c>
      <c r="T12">
        <v>761</v>
      </c>
      <c r="U12">
        <v>2337</v>
      </c>
      <c r="V12">
        <v>2754</v>
      </c>
      <c r="W12">
        <v>3903</v>
      </c>
      <c r="X12">
        <v>7019</v>
      </c>
      <c r="Y12">
        <v>1679</v>
      </c>
      <c r="Z12">
        <v>1813</v>
      </c>
      <c r="AA12">
        <v>1250</v>
      </c>
      <c r="AB12">
        <v>-779</v>
      </c>
      <c r="AC12">
        <v>-632</v>
      </c>
      <c r="AD12">
        <v>-494</v>
      </c>
      <c r="AE12">
        <v>-177</v>
      </c>
    </row>
    <row r="13" spans="1:31" x14ac:dyDescent="0.25">
      <c r="A13" s="2">
        <v>0.47222222222222221</v>
      </c>
      <c r="B13">
        <v>62</v>
      </c>
      <c r="C13">
        <v>371</v>
      </c>
      <c r="D13">
        <v>1368</v>
      </c>
      <c r="E13">
        <v>755</v>
      </c>
      <c r="F13">
        <v>1203</v>
      </c>
      <c r="G13">
        <v>1468</v>
      </c>
      <c r="H13">
        <v>1473</v>
      </c>
      <c r="I13">
        <v>6362</v>
      </c>
      <c r="J13">
        <v>2311</v>
      </c>
      <c r="K13">
        <v>1736</v>
      </c>
      <c r="L13">
        <v>555</v>
      </c>
      <c r="M13">
        <v>-107</v>
      </c>
      <c r="N13">
        <v>1261</v>
      </c>
      <c r="O13">
        <v>782</v>
      </c>
      <c r="P13">
        <v>409</v>
      </c>
      <c r="Q13">
        <v>864</v>
      </c>
      <c r="R13">
        <v>-24</v>
      </c>
      <c r="S13">
        <v>1188</v>
      </c>
      <c r="T13">
        <v>724</v>
      </c>
      <c r="U13">
        <v>2313</v>
      </c>
      <c r="V13">
        <v>2939</v>
      </c>
      <c r="W13">
        <v>4142</v>
      </c>
      <c r="X13">
        <v>6939</v>
      </c>
      <c r="Y13">
        <v>1761</v>
      </c>
      <c r="Z13">
        <v>1843</v>
      </c>
      <c r="AA13">
        <v>2139</v>
      </c>
      <c r="AB13">
        <v>-715</v>
      </c>
      <c r="AC13">
        <v>-433</v>
      </c>
      <c r="AD13">
        <v>-509</v>
      </c>
      <c r="AE13">
        <v>-140</v>
      </c>
    </row>
    <row r="14" spans="1:31" x14ac:dyDescent="0.25">
      <c r="A14" s="2">
        <v>0.47430555555555554</v>
      </c>
      <c r="B14">
        <v>62</v>
      </c>
      <c r="C14">
        <v>371</v>
      </c>
      <c r="D14">
        <v>1353</v>
      </c>
      <c r="E14">
        <v>745</v>
      </c>
      <c r="F14">
        <v>1184</v>
      </c>
      <c r="G14">
        <v>1466</v>
      </c>
      <c r="H14">
        <v>1508</v>
      </c>
      <c r="I14">
        <v>6324</v>
      </c>
      <c r="J14">
        <v>2358</v>
      </c>
      <c r="K14">
        <v>1867</v>
      </c>
      <c r="L14">
        <v>638</v>
      </c>
      <c r="M14">
        <v>-106</v>
      </c>
      <c r="N14">
        <v>1206</v>
      </c>
      <c r="O14">
        <v>732</v>
      </c>
      <c r="P14">
        <v>374</v>
      </c>
      <c r="Q14">
        <v>860</v>
      </c>
      <c r="R14">
        <v>-43</v>
      </c>
      <c r="S14">
        <v>1316</v>
      </c>
      <c r="T14">
        <v>728</v>
      </c>
      <c r="U14">
        <v>2330</v>
      </c>
      <c r="V14">
        <v>3018</v>
      </c>
      <c r="W14">
        <v>4217</v>
      </c>
      <c r="X14">
        <v>7004</v>
      </c>
      <c r="Y14">
        <v>1851</v>
      </c>
      <c r="Z14">
        <v>1971</v>
      </c>
      <c r="AA14">
        <v>2282</v>
      </c>
      <c r="AB14">
        <v>-695</v>
      </c>
      <c r="AC14">
        <v>-404</v>
      </c>
      <c r="AD14">
        <v>-496</v>
      </c>
      <c r="AE14">
        <v>-141</v>
      </c>
    </row>
    <row r="15" spans="1:31" x14ac:dyDescent="0.25">
      <c r="A15" s="2">
        <v>0.47638888888888886</v>
      </c>
      <c r="B15">
        <v>64</v>
      </c>
      <c r="C15">
        <v>371</v>
      </c>
      <c r="D15">
        <v>1326</v>
      </c>
      <c r="E15">
        <v>741</v>
      </c>
      <c r="F15">
        <v>1163</v>
      </c>
      <c r="G15">
        <v>1462</v>
      </c>
      <c r="H15">
        <v>1488</v>
      </c>
      <c r="I15">
        <v>6162</v>
      </c>
      <c r="J15">
        <v>2322</v>
      </c>
      <c r="K15">
        <v>2032</v>
      </c>
      <c r="L15">
        <v>681</v>
      </c>
      <c r="M15">
        <v>-46</v>
      </c>
      <c r="N15">
        <v>1165</v>
      </c>
      <c r="O15">
        <v>596</v>
      </c>
      <c r="P15">
        <v>333</v>
      </c>
      <c r="Q15">
        <v>896</v>
      </c>
      <c r="R15">
        <v>-61</v>
      </c>
      <c r="S15">
        <v>1407</v>
      </c>
      <c r="T15">
        <v>692</v>
      </c>
      <c r="U15">
        <v>2381</v>
      </c>
      <c r="V15">
        <v>3010</v>
      </c>
      <c r="W15">
        <v>4151</v>
      </c>
      <c r="X15">
        <v>7061</v>
      </c>
      <c r="Y15">
        <v>1932</v>
      </c>
      <c r="Z15">
        <v>2194</v>
      </c>
      <c r="AA15">
        <v>2506</v>
      </c>
      <c r="AB15">
        <v>-774</v>
      </c>
      <c r="AC15">
        <v>-238</v>
      </c>
      <c r="AD15">
        <v>-488</v>
      </c>
      <c r="AE15">
        <v>-140</v>
      </c>
    </row>
    <row r="16" spans="1:31" x14ac:dyDescent="0.25">
      <c r="A16" s="2">
        <v>0.47916666666666669</v>
      </c>
      <c r="B16">
        <v>61</v>
      </c>
      <c r="C16">
        <v>371</v>
      </c>
      <c r="D16">
        <v>1313</v>
      </c>
      <c r="E16">
        <v>723</v>
      </c>
      <c r="F16">
        <v>1163</v>
      </c>
      <c r="G16">
        <v>1457</v>
      </c>
      <c r="H16">
        <v>1486</v>
      </c>
      <c r="I16">
        <v>6082</v>
      </c>
      <c r="J16">
        <v>2364</v>
      </c>
      <c r="K16">
        <v>2184</v>
      </c>
      <c r="L16">
        <v>726</v>
      </c>
      <c r="M16">
        <v>3</v>
      </c>
      <c r="N16">
        <v>1188</v>
      </c>
      <c r="O16">
        <v>555</v>
      </c>
      <c r="P16">
        <v>372</v>
      </c>
      <c r="Q16">
        <v>884</v>
      </c>
      <c r="R16">
        <v>-45</v>
      </c>
      <c r="S16">
        <v>1354</v>
      </c>
      <c r="T16">
        <v>689</v>
      </c>
      <c r="U16">
        <v>2397</v>
      </c>
      <c r="V16">
        <v>3002</v>
      </c>
      <c r="W16">
        <v>4201</v>
      </c>
      <c r="X16">
        <v>6876</v>
      </c>
      <c r="Y16">
        <v>1907</v>
      </c>
      <c r="Z16">
        <v>2276</v>
      </c>
      <c r="AA16">
        <v>2972</v>
      </c>
      <c r="AB16">
        <v>-691</v>
      </c>
      <c r="AC16">
        <v>-152</v>
      </c>
      <c r="AD16">
        <v>-479</v>
      </c>
      <c r="AE16">
        <v>-109</v>
      </c>
    </row>
    <row r="17" spans="1:31" x14ac:dyDescent="0.25">
      <c r="A17" s="2">
        <v>0.48125000000000001</v>
      </c>
      <c r="B17">
        <v>61</v>
      </c>
      <c r="C17">
        <v>370</v>
      </c>
      <c r="D17">
        <v>1321</v>
      </c>
      <c r="E17">
        <v>721</v>
      </c>
      <c r="F17">
        <v>1165</v>
      </c>
      <c r="G17">
        <v>1442</v>
      </c>
      <c r="H17">
        <v>1501</v>
      </c>
      <c r="I17">
        <v>5925</v>
      </c>
      <c r="J17">
        <v>2111</v>
      </c>
      <c r="K17">
        <v>2235</v>
      </c>
      <c r="L17">
        <v>764</v>
      </c>
      <c r="M17">
        <v>11</v>
      </c>
      <c r="N17">
        <v>1273</v>
      </c>
      <c r="O17">
        <v>597</v>
      </c>
      <c r="P17">
        <v>416</v>
      </c>
      <c r="Q17">
        <v>880</v>
      </c>
      <c r="R17">
        <v>-43</v>
      </c>
      <c r="S17">
        <v>1384</v>
      </c>
      <c r="T17">
        <v>677</v>
      </c>
      <c r="U17">
        <v>2413</v>
      </c>
      <c r="V17">
        <v>2903</v>
      </c>
      <c r="W17">
        <v>4155</v>
      </c>
      <c r="X17">
        <v>6376</v>
      </c>
      <c r="Y17">
        <v>1968</v>
      </c>
      <c r="Z17">
        <v>2305</v>
      </c>
      <c r="AA17">
        <v>3013</v>
      </c>
      <c r="AB17">
        <v>-615</v>
      </c>
      <c r="AC17">
        <v>-181</v>
      </c>
      <c r="AD17">
        <v>-474</v>
      </c>
      <c r="AE17">
        <v>-114</v>
      </c>
    </row>
    <row r="18" spans="1:31" x14ac:dyDescent="0.25">
      <c r="A18" s="2">
        <v>0.48333333333333334</v>
      </c>
      <c r="B18">
        <v>65</v>
      </c>
      <c r="C18">
        <v>370</v>
      </c>
      <c r="D18">
        <v>1357</v>
      </c>
      <c r="E18">
        <v>714</v>
      </c>
      <c r="F18">
        <v>1165</v>
      </c>
      <c r="G18">
        <v>1439</v>
      </c>
      <c r="H18">
        <v>1474</v>
      </c>
      <c r="I18">
        <v>5852</v>
      </c>
      <c r="J18">
        <v>2200</v>
      </c>
      <c r="K18">
        <v>2754</v>
      </c>
      <c r="L18">
        <v>850</v>
      </c>
      <c r="M18">
        <v>-2</v>
      </c>
      <c r="N18">
        <v>1328</v>
      </c>
      <c r="O18">
        <v>602</v>
      </c>
      <c r="P18">
        <v>452</v>
      </c>
      <c r="Q18">
        <v>867</v>
      </c>
      <c r="R18">
        <v>-38</v>
      </c>
      <c r="S18">
        <v>1330</v>
      </c>
      <c r="T18">
        <v>687</v>
      </c>
      <c r="U18">
        <v>2404</v>
      </c>
      <c r="V18">
        <v>2905</v>
      </c>
      <c r="W18">
        <v>4112</v>
      </c>
      <c r="X18">
        <v>6270</v>
      </c>
      <c r="Y18">
        <v>1958</v>
      </c>
      <c r="Z18">
        <v>2440</v>
      </c>
      <c r="AA18">
        <v>3084</v>
      </c>
      <c r="AB18">
        <v>-580</v>
      </c>
      <c r="AC18">
        <v>-157</v>
      </c>
      <c r="AD18">
        <v>-479</v>
      </c>
      <c r="AE18">
        <v>-110</v>
      </c>
    </row>
    <row r="19" spans="1:31" x14ac:dyDescent="0.25">
      <c r="A19" s="2">
        <v>0.48541666666666666</v>
      </c>
      <c r="B19">
        <v>67</v>
      </c>
      <c r="C19">
        <v>370</v>
      </c>
      <c r="D19">
        <v>1393</v>
      </c>
      <c r="E19">
        <v>712</v>
      </c>
      <c r="F19">
        <v>1165</v>
      </c>
      <c r="G19">
        <v>1440</v>
      </c>
      <c r="H19">
        <v>1482</v>
      </c>
      <c r="I19">
        <v>5807</v>
      </c>
      <c r="J19">
        <v>2211</v>
      </c>
      <c r="K19">
        <v>2805</v>
      </c>
      <c r="L19">
        <v>886</v>
      </c>
      <c r="M19">
        <v>10</v>
      </c>
      <c r="N19">
        <v>1389</v>
      </c>
      <c r="O19">
        <v>605</v>
      </c>
      <c r="P19">
        <v>348</v>
      </c>
      <c r="Q19">
        <v>867</v>
      </c>
      <c r="R19">
        <v>-27</v>
      </c>
      <c r="S19">
        <v>1348</v>
      </c>
      <c r="T19">
        <v>701</v>
      </c>
      <c r="U19">
        <v>2403</v>
      </c>
      <c r="V19">
        <v>2919</v>
      </c>
      <c r="W19">
        <v>4207</v>
      </c>
      <c r="X19">
        <v>6370</v>
      </c>
      <c r="Y19">
        <v>2003</v>
      </c>
      <c r="Z19">
        <v>2486</v>
      </c>
      <c r="AA19">
        <v>3198</v>
      </c>
      <c r="AB19">
        <v>-509</v>
      </c>
      <c r="AC19">
        <v>-110</v>
      </c>
      <c r="AD19">
        <v>-464</v>
      </c>
      <c r="AE19">
        <v>-100</v>
      </c>
    </row>
    <row r="20" spans="1:31" x14ac:dyDescent="0.25">
      <c r="A20" s="2">
        <v>0.48749999999999999</v>
      </c>
      <c r="B20">
        <v>67</v>
      </c>
      <c r="C20">
        <v>370</v>
      </c>
      <c r="D20">
        <v>1397</v>
      </c>
      <c r="E20">
        <v>711</v>
      </c>
      <c r="F20">
        <v>1159</v>
      </c>
      <c r="G20">
        <v>1424</v>
      </c>
      <c r="H20">
        <v>1481</v>
      </c>
      <c r="I20">
        <v>5627</v>
      </c>
      <c r="J20">
        <v>2232</v>
      </c>
      <c r="K20">
        <v>2789</v>
      </c>
      <c r="L20">
        <v>885</v>
      </c>
      <c r="M20">
        <v>43</v>
      </c>
      <c r="N20">
        <v>1506</v>
      </c>
      <c r="O20">
        <v>606</v>
      </c>
      <c r="P20">
        <v>362</v>
      </c>
      <c r="Q20">
        <v>881</v>
      </c>
      <c r="R20">
        <v>-40</v>
      </c>
      <c r="S20">
        <v>1423</v>
      </c>
      <c r="T20">
        <v>700</v>
      </c>
      <c r="U20">
        <v>2410</v>
      </c>
      <c r="V20">
        <v>2933</v>
      </c>
      <c r="W20">
        <v>4155</v>
      </c>
      <c r="X20">
        <v>6190</v>
      </c>
      <c r="Y20">
        <v>2062</v>
      </c>
      <c r="Z20">
        <v>2591</v>
      </c>
      <c r="AA20">
        <v>3231</v>
      </c>
      <c r="AB20">
        <v>-471</v>
      </c>
      <c r="AC20">
        <v>-20</v>
      </c>
      <c r="AD20">
        <v>-470</v>
      </c>
      <c r="AE20">
        <v>-74</v>
      </c>
    </row>
    <row r="21" spans="1:31" x14ac:dyDescent="0.25">
      <c r="A21" s="2">
        <v>0.49027777777777776</v>
      </c>
      <c r="B21">
        <v>67</v>
      </c>
      <c r="C21">
        <v>370</v>
      </c>
      <c r="D21">
        <v>1402</v>
      </c>
      <c r="E21">
        <v>706</v>
      </c>
      <c r="F21">
        <v>1159</v>
      </c>
      <c r="G21">
        <v>1424</v>
      </c>
      <c r="H21">
        <v>1484</v>
      </c>
      <c r="I21">
        <v>5531</v>
      </c>
      <c r="J21">
        <v>2195</v>
      </c>
      <c r="K21">
        <v>2772</v>
      </c>
      <c r="L21">
        <v>854</v>
      </c>
      <c r="M21">
        <v>3</v>
      </c>
      <c r="N21">
        <v>1435</v>
      </c>
      <c r="O21">
        <v>549</v>
      </c>
      <c r="P21">
        <v>328</v>
      </c>
      <c r="Q21">
        <v>873</v>
      </c>
      <c r="R21">
        <v>-26</v>
      </c>
      <c r="S21">
        <v>1411</v>
      </c>
      <c r="T21">
        <v>715</v>
      </c>
      <c r="U21">
        <v>2411</v>
      </c>
      <c r="V21">
        <v>2941</v>
      </c>
      <c r="W21">
        <v>4175</v>
      </c>
      <c r="X21">
        <v>6242</v>
      </c>
      <c r="Y21">
        <v>2163</v>
      </c>
      <c r="Z21">
        <v>2728</v>
      </c>
      <c r="AA21">
        <v>3381</v>
      </c>
      <c r="AB21">
        <v>-450</v>
      </c>
      <c r="AC21">
        <v>65</v>
      </c>
      <c r="AD21">
        <v>-446</v>
      </c>
      <c r="AE21">
        <v>-57</v>
      </c>
    </row>
    <row r="22" spans="1:31" x14ac:dyDescent="0.25">
      <c r="A22" s="2">
        <v>0.49236111111111114</v>
      </c>
      <c r="B22">
        <v>67</v>
      </c>
      <c r="C22">
        <v>370</v>
      </c>
      <c r="D22">
        <v>1408</v>
      </c>
      <c r="E22">
        <v>705</v>
      </c>
      <c r="F22">
        <v>1158</v>
      </c>
      <c r="G22">
        <v>1423</v>
      </c>
      <c r="H22">
        <v>1463</v>
      </c>
      <c r="I22">
        <v>5328</v>
      </c>
      <c r="J22">
        <v>2189</v>
      </c>
      <c r="K22">
        <v>2878</v>
      </c>
      <c r="L22">
        <v>929</v>
      </c>
      <c r="M22">
        <v>44</v>
      </c>
      <c r="N22">
        <v>1499</v>
      </c>
      <c r="O22">
        <v>557</v>
      </c>
      <c r="P22">
        <v>297</v>
      </c>
      <c r="Q22">
        <v>876</v>
      </c>
      <c r="R22">
        <v>9</v>
      </c>
      <c r="S22">
        <v>1413</v>
      </c>
      <c r="T22">
        <v>714</v>
      </c>
      <c r="U22">
        <v>2405</v>
      </c>
      <c r="V22">
        <v>2998</v>
      </c>
      <c r="W22">
        <v>4195</v>
      </c>
      <c r="X22">
        <v>6346</v>
      </c>
      <c r="Y22">
        <v>2167</v>
      </c>
      <c r="Z22">
        <v>2788</v>
      </c>
      <c r="AA22">
        <v>3411</v>
      </c>
      <c r="AB22">
        <v>-416</v>
      </c>
      <c r="AC22">
        <v>162</v>
      </c>
      <c r="AD22">
        <v>-434</v>
      </c>
      <c r="AE22">
        <v>-49</v>
      </c>
    </row>
    <row r="23" spans="1:31" x14ac:dyDescent="0.25">
      <c r="A23" s="2">
        <v>0.49444444444444446</v>
      </c>
      <c r="B23">
        <v>70</v>
      </c>
      <c r="C23">
        <v>372</v>
      </c>
      <c r="D23">
        <v>1399</v>
      </c>
      <c r="E23">
        <v>705</v>
      </c>
      <c r="F23">
        <v>1159</v>
      </c>
      <c r="G23">
        <v>1414</v>
      </c>
      <c r="H23">
        <v>1444</v>
      </c>
      <c r="I23">
        <v>5235</v>
      </c>
      <c r="J23">
        <v>2188</v>
      </c>
      <c r="K23">
        <v>2865</v>
      </c>
      <c r="L23">
        <v>986</v>
      </c>
      <c r="M23">
        <v>57</v>
      </c>
      <c r="N23">
        <v>1542</v>
      </c>
      <c r="O23">
        <v>568</v>
      </c>
      <c r="P23">
        <v>300</v>
      </c>
      <c r="Q23">
        <v>879</v>
      </c>
      <c r="R23">
        <v>-40</v>
      </c>
      <c r="S23">
        <v>1468</v>
      </c>
      <c r="T23">
        <v>720</v>
      </c>
      <c r="U23">
        <v>2402</v>
      </c>
      <c r="V23">
        <v>3006</v>
      </c>
      <c r="W23">
        <v>4189</v>
      </c>
      <c r="X23">
        <v>6227</v>
      </c>
      <c r="Y23">
        <v>2089</v>
      </c>
      <c r="Z23">
        <v>2864</v>
      </c>
      <c r="AA23">
        <v>3486</v>
      </c>
      <c r="AB23">
        <v>-392</v>
      </c>
      <c r="AC23">
        <v>195</v>
      </c>
      <c r="AD23">
        <v>-371</v>
      </c>
      <c r="AE23">
        <v>-51</v>
      </c>
    </row>
    <row r="24" spans="1:31" x14ac:dyDescent="0.25">
      <c r="A24" s="2">
        <v>0.49652777777777779</v>
      </c>
      <c r="B24">
        <v>70</v>
      </c>
      <c r="C24">
        <v>372</v>
      </c>
      <c r="D24">
        <v>1402</v>
      </c>
      <c r="E24">
        <v>707</v>
      </c>
      <c r="F24">
        <v>1156</v>
      </c>
      <c r="G24">
        <v>1415</v>
      </c>
      <c r="H24">
        <v>1458</v>
      </c>
      <c r="I24">
        <v>5144</v>
      </c>
      <c r="J24">
        <v>2223</v>
      </c>
      <c r="K24">
        <v>3191</v>
      </c>
      <c r="L24">
        <v>1010</v>
      </c>
      <c r="M24">
        <v>134</v>
      </c>
      <c r="N24">
        <v>1533</v>
      </c>
      <c r="O24">
        <v>587</v>
      </c>
      <c r="P24">
        <v>302</v>
      </c>
      <c r="Q24">
        <v>888</v>
      </c>
      <c r="R24">
        <v>-46</v>
      </c>
      <c r="S24">
        <v>1466</v>
      </c>
      <c r="T24">
        <v>718</v>
      </c>
      <c r="U24">
        <v>2406</v>
      </c>
      <c r="V24">
        <v>3026</v>
      </c>
      <c r="W24">
        <v>4098</v>
      </c>
      <c r="X24">
        <v>6014</v>
      </c>
      <c r="Y24">
        <v>2157</v>
      </c>
      <c r="Z24">
        <v>2929</v>
      </c>
      <c r="AA24">
        <v>3410</v>
      </c>
      <c r="AB24">
        <v>-381</v>
      </c>
      <c r="AC24">
        <v>209</v>
      </c>
      <c r="AD24">
        <v>-353</v>
      </c>
      <c r="AE24">
        <v>-61</v>
      </c>
    </row>
    <row r="25" spans="1:31" x14ac:dyDescent="0.25">
      <c r="A25" s="2">
        <v>0.49861111111111112</v>
      </c>
      <c r="B25">
        <v>70</v>
      </c>
      <c r="C25">
        <v>372</v>
      </c>
      <c r="D25">
        <v>1406</v>
      </c>
      <c r="E25">
        <v>708</v>
      </c>
      <c r="F25">
        <v>1151</v>
      </c>
      <c r="G25">
        <v>1415</v>
      </c>
      <c r="H25">
        <v>1442</v>
      </c>
      <c r="I25">
        <v>5129</v>
      </c>
      <c r="J25">
        <v>2222</v>
      </c>
      <c r="K25">
        <v>2955</v>
      </c>
      <c r="L25">
        <v>1015</v>
      </c>
      <c r="M25">
        <v>145</v>
      </c>
      <c r="N25">
        <v>1564</v>
      </c>
      <c r="O25">
        <v>602</v>
      </c>
      <c r="P25">
        <v>316</v>
      </c>
      <c r="Q25">
        <v>883</v>
      </c>
      <c r="R25">
        <v>-45</v>
      </c>
      <c r="S25">
        <v>1440</v>
      </c>
      <c r="T25">
        <v>721</v>
      </c>
      <c r="U25">
        <v>2402</v>
      </c>
      <c r="V25">
        <v>2992</v>
      </c>
      <c r="W25">
        <v>4099</v>
      </c>
      <c r="X25">
        <v>5939</v>
      </c>
      <c r="Y25">
        <v>2179</v>
      </c>
      <c r="Z25">
        <v>2968</v>
      </c>
      <c r="AA25">
        <v>3369</v>
      </c>
      <c r="AB25">
        <v>-365</v>
      </c>
      <c r="AC25">
        <v>248</v>
      </c>
      <c r="AD25">
        <v>-345</v>
      </c>
      <c r="AE25">
        <v>-53</v>
      </c>
    </row>
    <row r="26" spans="1:31" x14ac:dyDescent="0.25">
      <c r="A26" s="2">
        <v>0.50138888888888888</v>
      </c>
      <c r="B26">
        <v>70</v>
      </c>
      <c r="C26">
        <v>372</v>
      </c>
      <c r="D26">
        <v>1399</v>
      </c>
      <c r="E26">
        <v>707</v>
      </c>
      <c r="F26">
        <v>1159</v>
      </c>
      <c r="G26">
        <v>1414</v>
      </c>
      <c r="H26">
        <v>1467</v>
      </c>
      <c r="I26">
        <v>5164</v>
      </c>
      <c r="J26">
        <v>2265</v>
      </c>
      <c r="K26">
        <v>3350</v>
      </c>
      <c r="L26">
        <v>1053</v>
      </c>
      <c r="M26">
        <v>59</v>
      </c>
      <c r="N26">
        <v>1627</v>
      </c>
      <c r="O26">
        <v>619</v>
      </c>
      <c r="P26">
        <v>325</v>
      </c>
      <c r="Q26">
        <v>888</v>
      </c>
      <c r="R26">
        <v>-49</v>
      </c>
      <c r="S26">
        <v>1483</v>
      </c>
      <c r="T26">
        <v>724</v>
      </c>
      <c r="U26">
        <v>2355</v>
      </c>
      <c r="V26">
        <v>2994</v>
      </c>
      <c r="W26">
        <v>4055</v>
      </c>
      <c r="X26">
        <v>5971</v>
      </c>
      <c r="Y26">
        <v>2175</v>
      </c>
      <c r="Z26">
        <v>3008</v>
      </c>
      <c r="AA26">
        <v>3289</v>
      </c>
      <c r="AB26">
        <v>-350</v>
      </c>
      <c r="AC26">
        <v>278</v>
      </c>
      <c r="AD26">
        <v>-365</v>
      </c>
      <c r="AE26">
        <v>-79</v>
      </c>
    </row>
    <row r="27" spans="1:31" x14ac:dyDescent="0.25">
      <c r="A27" s="2">
        <v>0.50347222222222221</v>
      </c>
      <c r="B27">
        <v>70</v>
      </c>
      <c r="C27">
        <v>372</v>
      </c>
      <c r="D27">
        <v>1391</v>
      </c>
      <c r="E27">
        <v>707</v>
      </c>
      <c r="F27">
        <v>1157</v>
      </c>
      <c r="G27">
        <v>1413</v>
      </c>
      <c r="H27">
        <v>1442</v>
      </c>
      <c r="I27">
        <v>5141</v>
      </c>
      <c r="J27">
        <v>2306</v>
      </c>
      <c r="K27">
        <v>3334</v>
      </c>
      <c r="L27">
        <v>1053</v>
      </c>
      <c r="M27">
        <v>72</v>
      </c>
      <c r="N27">
        <v>1692</v>
      </c>
      <c r="O27">
        <v>593</v>
      </c>
      <c r="P27">
        <v>325</v>
      </c>
      <c r="Q27">
        <v>886</v>
      </c>
      <c r="R27">
        <v>-63</v>
      </c>
      <c r="S27">
        <v>1494</v>
      </c>
      <c r="T27">
        <v>748</v>
      </c>
      <c r="U27">
        <v>2354</v>
      </c>
      <c r="V27">
        <v>3053</v>
      </c>
      <c r="W27">
        <v>4073</v>
      </c>
      <c r="X27">
        <v>6014</v>
      </c>
      <c r="Y27">
        <v>2252</v>
      </c>
      <c r="Z27">
        <v>3112</v>
      </c>
      <c r="AA27">
        <v>3234</v>
      </c>
      <c r="AB27">
        <v>-274</v>
      </c>
      <c r="AC27">
        <v>330</v>
      </c>
      <c r="AD27">
        <v>-370</v>
      </c>
      <c r="AE27">
        <v>-84</v>
      </c>
    </row>
    <row r="28" spans="1:31" x14ac:dyDescent="0.25">
      <c r="A28" s="2">
        <v>0.50555555555555554</v>
      </c>
      <c r="B28">
        <v>70</v>
      </c>
      <c r="C28">
        <v>372</v>
      </c>
      <c r="D28">
        <v>1399</v>
      </c>
      <c r="E28">
        <v>706</v>
      </c>
      <c r="F28">
        <v>1157</v>
      </c>
      <c r="G28">
        <v>1402</v>
      </c>
      <c r="H28">
        <v>1445</v>
      </c>
      <c r="I28">
        <v>5115</v>
      </c>
      <c r="J28">
        <v>2319</v>
      </c>
      <c r="K28">
        <v>3579</v>
      </c>
      <c r="L28">
        <v>1081</v>
      </c>
      <c r="M28">
        <v>122</v>
      </c>
      <c r="N28">
        <v>1714</v>
      </c>
      <c r="O28">
        <v>603</v>
      </c>
      <c r="P28">
        <v>323</v>
      </c>
      <c r="Q28">
        <v>887</v>
      </c>
      <c r="R28">
        <v>-48</v>
      </c>
      <c r="S28">
        <v>1542</v>
      </c>
      <c r="T28">
        <v>746</v>
      </c>
      <c r="U28">
        <v>2344</v>
      </c>
      <c r="V28">
        <v>3087</v>
      </c>
      <c r="W28">
        <v>4013</v>
      </c>
      <c r="X28">
        <v>6003</v>
      </c>
      <c r="Y28">
        <v>2327</v>
      </c>
      <c r="Z28">
        <v>3140</v>
      </c>
      <c r="AA28">
        <v>3206</v>
      </c>
      <c r="AB28">
        <v>-258</v>
      </c>
      <c r="AC28">
        <v>354</v>
      </c>
      <c r="AD28">
        <v>-362</v>
      </c>
      <c r="AE28">
        <v>-83</v>
      </c>
    </row>
    <row r="29" spans="1:31" x14ac:dyDescent="0.25">
      <c r="A29" s="2">
        <v>0.50763888888888886</v>
      </c>
      <c r="B29">
        <v>70</v>
      </c>
      <c r="C29">
        <v>372</v>
      </c>
      <c r="D29">
        <v>1398</v>
      </c>
      <c r="E29">
        <v>705</v>
      </c>
      <c r="F29">
        <v>1148</v>
      </c>
      <c r="G29">
        <v>1398</v>
      </c>
      <c r="H29">
        <v>1429</v>
      </c>
      <c r="I29">
        <v>5065</v>
      </c>
      <c r="J29">
        <v>2359</v>
      </c>
      <c r="K29">
        <v>3484</v>
      </c>
      <c r="L29">
        <v>1071</v>
      </c>
      <c r="M29">
        <v>104</v>
      </c>
      <c r="N29">
        <v>1737</v>
      </c>
      <c r="O29">
        <v>571</v>
      </c>
      <c r="P29">
        <v>330</v>
      </c>
      <c r="Q29">
        <v>887</v>
      </c>
      <c r="R29">
        <v>-43</v>
      </c>
      <c r="S29">
        <v>1552</v>
      </c>
      <c r="T29">
        <v>734</v>
      </c>
      <c r="U29">
        <v>2331</v>
      </c>
      <c r="V29">
        <v>3081</v>
      </c>
      <c r="W29">
        <v>3945</v>
      </c>
      <c r="X29">
        <v>6016</v>
      </c>
      <c r="Y29">
        <v>2317</v>
      </c>
      <c r="Z29">
        <v>3054</v>
      </c>
      <c r="AA29">
        <v>3156</v>
      </c>
      <c r="AB29">
        <v>-306</v>
      </c>
      <c r="AC29">
        <v>346</v>
      </c>
      <c r="AD29">
        <v>-463</v>
      </c>
      <c r="AE29">
        <v>-97</v>
      </c>
    </row>
    <row r="30" spans="1:31" x14ac:dyDescent="0.25">
      <c r="A30" s="2">
        <v>0.51041666666666663</v>
      </c>
      <c r="B30">
        <v>70</v>
      </c>
      <c r="C30">
        <v>374</v>
      </c>
      <c r="D30">
        <v>1420</v>
      </c>
      <c r="E30">
        <v>705</v>
      </c>
      <c r="F30">
        <v>1172</v>
      </c>
      <c r="G30">
        <v>1401</v>
      </c>
      <c r="H30">
        <v>1417</v>
      </c>
      <c r="I30">
        <v>5116</v>
      </c>
      <c r="J30">
        <v>2343</v>
      </c>
      <c r="K30">
        <v>3538</v>
      </c>
      <c r="L30">
        <v>1121</v>
      </c>
      <c r="M30">
        <v>162</v>
      </c>
      <c r="N30">
        <v>1724</v>
      </c>
      <c r="O30">
        <v>569</v>
      </c>
      <c r="P30">
        <v>361</v>
      </c>
      <c r="Q30">
        <v>882</v>
      </c>
      <c r="R30">
        <v>-40</v>
      </c>
      <c r="S30">
        <v>1549</v>
      </c>
      <c r="T30">
        <v>759</v>
      </c>
      <c r="U30">
        <v>2377</v>
      </c>
      <c r="V30">
        <v>3126</v>
      </c>
      <c r="W30">
        <v>3823</v>
      </c>
      <c r="X30">
        <v>5991</v>
      </c>
      <c r="Y30">
        <v>2361</v>
      </c>
      <c r="Z30">
        <v>2993</v>
      </c>
      <c r="AA30">
        <v>2879</v>
      </c>
      <c r="AB30">
        <v>-317</v>
      </c>
      <c r="AC30">
        <v>278</v>
      </c>
      <c r="AD30">
        <v>-467</v>
      </c>
      <c r="AE30">
        <v>-119</v>
      </c>
    </row>
    <row r="31" spans="1:31" x14ac:dyDescent="0.25">
      <c r="A31" s="2">
        <v>0.51249999999999996</v>
      </c>
      <c r="B31">
        <v>70</v>
      </c>
      <c r="C31">
        <v>375</v>
      </c>
      <c r="D31">
        <v>1417</v>
      </c>
      <c r="E31">
        <v>679</v>
      </c>
      <c r="F31">
        <v>1199</v>
      </c>
      <c r="G31">
        <v>1393</v>
      </c>
      <c r="H31">
        <v>1423</v>
      </c>
      <c r="I31">
        <v>5108</v>
      </c>
      <c r="J31">
        <v>2491</v>
      </c>
      <c r="K31">
        <v>3698</v>
      </c>
      <c r="L31">
        <v>1121</v>
      </c>
      <c r="M31">
        <v>207</v>
      </c>
      <c r="N31">
        <v>1712</v>
      </c>
      <c r="O31">
        <v>540</v>
      </c>
      <c r="P31">
        <v>352</v>
      </c>
      <c r="Q31">
        <v>884</v>
      </c>
      <c r="R31">
        <v>-33</v>
      </c>
      <c r="S31">
        <v>1593</v>
      </c>
      <c r="T31">
        <v>750</v>
      </c>
      <c r="U31">
        <v>2418</v>
      </c>
      <c r="V31">
        <v>3039</v>
      </c>
      <c r="W31">
        <v>3783</v>
      </c>
      <c r="X31">
        <v>5997</v>
      </c>
      <c r="Y31">
        <v>2660</v>
      </c>
      <c r="Z31">
        <v>2659</v>
      </c>
      <c r="AA31">
        <v>2865</v>
      </c>
      <c r="AB31">
        <v>-302</v>
      </c>
      <c r="AC31">
        <v>213</v>
      </c>
      <c r="AD31">
        <v>-491</v>
      </c>
      <c r="AE31">
        <v>-112</v>
      </c>
    </row>
    <row r="32" spans="1:31" x14ac:dyDescent="0.25">
      <c r="A32" s="2">
        <v>0.51458333333333328</v>
      </c>
      <c r="B32">
        <v>70</v>
      </c>
      <c r="C32">
        <v>375</v>
      </c>
      <c r="D32">
        <v>1415</v>
      </c>
      <c r="E32">
        <v>679</v>
      </c>
      <c r="F32">
        <v>1196</v>
      </c>
      <c r="G32">
        <v>1396</v>
      </c>
      <c r="H32">
        <v>1421</v>
      </c>
      <c r="I32">
        <v>5300</v>
      </c>
      <c r="J32">
        <v>2577</v>
      </c>
      <c r="K32">
        <v>3673</v>
      </c>
      <c r="L32">
        <v>1108</v>
      </c>
      <c r="M32">
        <v>214</v>
      </c>
      <c r="N32">
        <v>1781</v>
      </c>
      <c r="O32">
        <v>531</v>
      </c>
      <c r="P32">
        <v>350</v>
      </c>
      <c r="Q32">
        <v>876</v>
      </c>
      <c r="R32">
        <v>-15</v>
      </c>
      <c r="S32">
        <v>1654</v>
      </c>
      <c r="T32">
        <v>755</v>
      </c>
      <c r="U32">
        <v>2400</v>
      </c>
      <c r="V32">
        <v>2997</v>
      </c>
      <c r="W32">
        <v>3739</v>
      </c>
      <c r="X32">
        <v>6112</v>
      </c>
      <c r="Y32">
        <v>2661</v>
      </c>
      <c r="Z32">
        <v>2608</v>
      </c>
      <c r="AA32">
        <v>2875</v>
      </c>
      <c r="AB32">
        <v>-321</v>
      </c>
      <c r="AC32">
        <v>181</v>
      </c>
      <c r="AD32">
        <v>-494</v>
      </c>
      <c r="AE32">
        <v>-102</v>
      </c>
    </row>
    <row r="33" spans="1:31" x14ac:dyDescent="0.25">
      <c r="A33" s="2">
        <v>0.51666666666666672</v>
      </c>
      <c r="B33">
        <v>71</v>
      </c>
      <c r="C33">
        <v>375</v>
      </c>
      <c r="D33">
        <v>1418</v>
      </c>
      <c r="E33">
        <v>672</v>
      </c>
      <c r="F33">
        <v>1132</v>
      </c>
      <c r="G33">
        <v>1410</v>
      </c>
      <c r="H33">
        <v>1430</v>
      </c>
      <c r="I33">
        <v>5414</v>
      </c>
      <c r="J33">
        <v>2600</v>
      </c>
      <c r="K33">
        <v>3610</v>
      </c>
      <c r="L33">
        <v>1164</v>
      </c>
      <c r="M33">
        <v>221</v>
      </c>
      <c r="N33">
        <v>1833</v>
      </c>
      <c r="O33">
        <v>515</v>
      </c>
      <c r="P33">
        <v>328</v>
      </c>
      <c r="Q33">
        <v>875</v>
      </c>
      <c r="R33">
        <v>1</v>
      </c>
      <c r="S33">
        <v>1644</v>
      </c>
      <c r="T33">
        <v>765</v>
      </c>
      <c r="U33">
        <v>2412</v>
      </c>
      <c r="V33">
        <v>3023</v>
      </c>
      <c r="W33">
        <v>3776</v>
      </c>
      <c r="X33">
        <v>6371</v>
      </c>
      <c r="Y33">
        <v>2775</v>
      </c>
      <c r="Z33">
        <v>2611</v>
      </c>
      <c r="AA33">
        <v>2869</v>
      </c>
      <c r="AB33">
        <v>-318</v>
      </c>
      <c r="AC33">
        <v>189</v>
      </c>
      <c r="AD33">
        <v>-481</v>
      </c>
      <c r="AE33">
        <v>-104</v>
      </c>
    </row>
    <row r="34" spans="1:31" x14ac:dyDescent="0.25">
      <c r="A34" s="2">
        <v>0.51875000000000004</v>
      </c>
      <c r="B34">
        <v>71</v>
      </c>
      <c r="C34">
        <v>376</v>
      </c>
      <c r="D34">
        <v>1422</v>
      </c>
      <c r="E34">
        <v>671</v>
      </c>
      <c r="F34">
        <v>1130</v>
      </c>
      <c r="G34">
        <v>1412</v>
      </c>
      <c r="H34">
        <v>1424</v>
      </c>
      <c r="I34">
        <v>5380</v>
      </c>
      <c r="J34">
        <v>2628</v>
      </c>
      <c r="K34">
        <v>3840</v>
      </c>
      <c r="L34">
        <v>1140</v>
      </c>
      <c r="M34">
        <v>182</v>
      </c>
      <c r="N34">
        <v>1860</v>
      </c>
      <c r="O34">
        <v>515</v>
      </c>
      <c r="P34">
        <v>323</v>
      </c>
      <c r="Q34">
        <v>875</v>
      </c>
      <c r="R34">
        <v>-15</v>
      </c>
      <c r="S34">
        <v>1568</v>
      </c>
      <c r="T34">
        <v>743</v>
      </c>
      <c r="U34">
        <v>2387</v>
      </c>
      <c r="V34">
        <v>3003</v>
      </c>
      <c r="W34">
        <v>3779</v>
      </c>
      <c r="X34">
        <v>6413</v>
      </c>
      <c r="Y34">
        <v>2563</v>
      </c>
      <c r="Z34">
        <v>2626</v>
      </c>
      <c r="AA34">
        <v>2860</v>
      </c>
      <c r="AB34">
        <v>-288</v>
      </c>
      <c r="AC34">
        <v>247</v>
      </c>
      <c r="AD34">
        <v>-488</v>
      </c>
      <c r="AE34">
        <v>-107</v>
      </c>
    </row>
    <row r="35" spans="1:31" x14ac:dyDescent="0.25">
      <c r="A35" s="2">
        <v>0.52152777777777781</v>
      </c>
      <c r="B35">
        <v>71</v>
      </c>
      <c r="C35">
        <v>376</v>
      </c>
      <c r="D35">
        <v>1423</v>
      </c>
      <c r="E35">
        <v>671</v>
      </c>
      <c r="F35">
        <v>1128</v>
      </c>
      <c r="G35">
        <v>1394</v>
      </c>
      <c r="H35">
        <v>1431</v>
      </c>
      <c r="I35">
        <v>4885</v>
      </c>
      <c r="J35">
        <v>2654</v>
      </c>
      <c r="K35">
        <v>3915</v>
      </c>
      <c r="L35">
        <v>1142</v>
      </c>
      <c r="M35">
        <v>187</v>
      </c>
      <c r="N35">
        <v>1876</v>
      </c>
      <c r="O35">
        <v>499</v>
      </c>
      <c r="P35">
        <v>323</v>
      </c>
      <c r="Q35">
        <v>887</v>
      </c>
      <c r="R35">
        <v>-15</v>
      </c>
      <c r="S35">
        <v>1537</v>
      </c>
      <c r="T35">
        <v>739</v>
      </c>
      <c r="U35">
        <v>2387</v>
      </c>
      <c r="V35">
        <v>3000</v>
      </c>
      <c r="W35">
        <v>3810</v>
      </c>
      <c r="X35">
        <v>5909</v>
      </c>
      <c r="Y35">
        <v>2714</v>
      </c>
      <c r="Z35">
        <v>2657</v>
      </c>
      <c r="AA35">
        <v>2878</v>
      </c>
      <c r="AB35">
        <v>-247</v>
      </c>
      <c r="AC35">
        <v>266</v>
      </c>
      <c r="AD35">
        <v>-504</v>
      </c>
      <c r="AE35">
        <v>-103</v>
      </c>
    </row>
    <row r="36" spans="1:31" x14ac:dyDescent="0.25">
      <c r="A36" s="2">
        <v>0.52361111111111114</v>
      </c>
      <c r="B36">
        <v>71</v>
      </c>
      <c r="C36">
        <v>376</v>
      </c>
      <c r="D36">
        <v>1423</v>
      </c>
      <c r="E36">
        <v>672</v>
      </c>
      <c r="F36">
        <v>1126</v>
      </c>
      <c r="G36">
        <v>1391</v>
      </c>
      <c r="H36">
        <v>1426</v>
      </c>
      <c r="I36">
        <v>4836</v>
      </c>
      <c r="J36">
        <v>2585</v>
      </c>
      <c r="K36">
        <v>3832</v>
      </c>
      <c r="L36">
        <v>1147</v>
      </c>
      <c r="M36">
        <v>181</v>
      </c>
      <c r="N36">
        <v>1867</v>
      </c>
      <c r="O36">
        <v>502</v>
      </c>
      <c r="P36">
        <v>316</v>
      </c>
      <c r="Q36">
        <v>881</v>
      </c>
      <c r="R36">
        <v>-1</v>
      </c>
      <c r="S36">
        <v>1520</v>
      </c>
      <c r="T36">
        <v>738</v>
      </c>
      <c r="U36">
        <v>2410</v>
      </c>
      <c r="V36">
        <v>3054</v>
      </c>
      <c r="W36">
        <v>3794</v>
      </c>
      <c r="X36">
        <v>5882</v>
      </c>
      <c r="Y36">
        <v>2748</v>
      </c>
      <c r="Z36">
        <v>2738</v>
      </c>
      <c r="AA36">
        <v>2867</v>
      </c>
      <c r="AB36">
        <v>-257</v>
      </c>
      <c r="AC36">
        <v>276</v>
      </c>
      <c r="AD36">
        <v>-498</v>
      </c>
      <c r="AE36">
        <v>-96</v>
      </c>
    </row>
    <row r="37" spans="1:31" x14ac:dyDescent="0.25">
      <c r="A37" s="2">
        <v>0.52569444444444446</v>
      </c>
      <c r="B37">
        <v>71</v>
      </c>
      <c r="C37">
        <v>376</v>
      </c>
      <c r="D37">
        <v>1422</v>
      </c>
      <c r="E37">
        <v>672</v>
      </c>
      <c r="F37">
        <v>1127</v>
      </c>
      <c r="G37">
        <v>1393</v>
      </c>
      <c r="H37">
        <v>1399</v>
      </c>
      <c r="I37">
        <v>4784</v>
      </c>
      <c r="J37">
        <v>2539</v>
      </c>
      <c r="K37">
        <v>3443</v>
      </c>
      <c r="L37">
        <v>1137</v>
      </c>
      <c r="M37">
        <v>166</v>
      </c>
      <c r="N37">
        <v>1773</v>
      </c>
      <c r="O37">
        <v>479</v>
      </c>
      <c r="P37">
        <v>272</v>
      </c>
      <c r="Q37">
        <v>890</v>
      </c>
      <c r="R37">
        <v>-14</v>
      </c>
      <c r="S37">
        <v>1478</v>
      </c>
      <c r="T37">
        <v>745</v>
      </c>
      <c r="U37">
        <v>2432</v>
      </c>
      <c r="V37">
        <v>3040</v>
      </c>
      <c r="W37">
        <v>3900</v>
      </c>
      <c r="X37">
        <v>5893</v>
      </c>
      <c r="Y37">
        <v>2718</v>
      </c>
      <c r="Z37">
        <v>2795</v>
      </c>
      <c r="AA37">
        <v>2882</v>
      </c>
      <c r="AB37">
        <v>-252</v>
      </c>
      <c r="AC37">
        <v>331</v>
      </c>
      <c r="AD37">
        <v>-503</v>
      </c>
      <c r="AE37">
        <v>-93</v>
      </c>
    </row>
    <row r="38" spans="1:31" x14ac:dyDescent="0.25">
      <c r="A38" s="2">
        <v>0.52777777777777779</v>
      </c>
      <c r="B38">
        <v>70</v>
      </c>
      <c r="C38">
        <v>376</v>
      </c>
      <c r="D38">
        <v>1428</v>
      </c>
      <c r="E38">
        <v>672</v>
      </c>
      <c r="F38">
        <v>1121</v>
      </c>
      <c r="G38">
        <v>1392</v>
      </c>
      <c r="H38">
        <v>1385</v>
      </c>
      <c r="I38">
        <v>4750</v>
      </c>
      <c r="J38">
        <v>2468</v>
      </c>
      <c r="K38">
        <v>3432</v>
      </c>
      <c r="L38">
        <v>1158</v>
      </c>
      <c r="M38">
        <v>190</v>
      </c>
      <c r="N38">
        <v>1824</v>
      </c>
      <c r="O38">
        <v>440</v>
      </c>
      <c r="P38">
        <v>264</v>
      </c>
      <c r="Q38">
        <v>894</v>
      </c>
      <c r="R38">
        <v>-11</v>
      </c>
      <c r="S38">
        <v>1491</v>
      </c>
      <c r="T38">
        <v>753</v>
      </c>
      <c r="U38">
        <v>2415</v>
      </c>
      <c r="V38">
        <v>3080</v>
      </c>
      <c r="W38">
        <v>3934</v>
      </c>
      <c r="X38">
        <v>5980</v>
      </c>
      <c r="Y38">
        <v>2874</v>
      </c>
      <c r="Z38">
        <v>3045</v>
      </c>
      <c r="AA38">
        <v>2932</v>
      </c>
      <c r="AB38">
        <v>-267</v>
      </c>
      <c r="AC38">
        <v>558</v>
      </c>
      <c r="AD38">
        <v>-503</v>
      </c>
      <c r="AE38">
        <v>-94</v>
      </c>
    </row>
    <row r="39" spans="1:31" x14ac:dyDescent="0.25">
      <c r="A39" s="2">
        <v>0.52986111111111112</v>
      </c>
      <c r="B39">
        <v>68</v>
      </c>
      <c r="C39">
        <v>375</v>
      </c>
      <c r="D39">
        <v>1420</v>
      </c>
      <c r="E39">
        <v>659</v>
      </c>
      <c r="F39">
        <v>1122</v>
      </c>
      <c r="G39">
        <v>1381</v>
      </c>
      <c r="H39">
        <v>1391</v>
      </c>
      <c r="I39">
        <v>4681</v>
      </c>
      <c r="J39">
        <v>2355</v>
      </c>
      <c r="K39">
        <v>3392</v>
      </c>
      <c r="L39">
        <v>1237</v>
      </c>
      <c r="M39">
        <v>160</v>
      </c>
      <c r="N39">
        <v>1933</v>
      </c>
      <c r="O39">
        <v>431</v>
      </c>
      <c r="P39">
        <v>260</v>
      </c>
      <c r="Q39">
        <v>896</v>
      </c>
      <c r="R39">
        <v>-5</v>
      </c>
      <c r="S39">
        <v>1495</v>
      </c>
      <c r="T39">
        <v>779</v>
      </c>
      <c r="U39">
        <v>2433</v>
      </c>
      <c r="V39">
        <v>3148</v>
      </c>
      <c r="W39">
        <v>3971</v>
      </c>
      <c r="X39">
        <v>6175</v>
      </c>
      <c r="Y39">
        <v>2896</v>
      </c>
      <c r="Z39">
        <v>3128</v>
      </c>
      <c r="AA39">
        <v>3078</v>
      </c>
      <c r="AB39">
        <v>-235</v>
      </c>
      <c r="AC39">
        <v>645</v>
      </c>
      <c r="AD39">
        <v>-495</v>
      </c>
      <c r="AE39">
        <v>-83</v>
      </c>
    </row>
    <row r="40" spans="1:31" x14ac:dyDescent="0.25">
      <c r="A40" s="2">
        <v>0.53263888888888888</v>
      </c>
      <c r="B40">
        <v>70</v>
      </c>
      <c r="C40">
        <v>375</v>
      </c>
      <c r="D40">
        <v>1415</v>
      </c>
      <c r="E40">
        <v>653</v>
      </c>
      <c r="F40">
        <v>1122</v>
      </c>
      <c r="G40">
        <v>1366</v>
      </c>
      <c r="H40">
        <v>1394</v>
      </c>
      <c r="I40">
        <v>4610</v>
      </c>
      <c r="J40">
        <v>2333</v>
      </c>
      <c r="K40">
        <v>3406</v>
      </c>
      <c r="L40">
        <v>1298</v>
      </c>
      <c r="M40">
        <v>169</v>
      </c>
      <c r="N40">
        <v>1875</v>
      </c>
      <c r="O40">
        <v>436</v>
      </c>
      <c r="P40">
        <v>276</v>
      </c>
      <c r="Q40">
        <v>902</v>
      </c>
      <c r="R40">
        <v>10</v>
      </c>
      <c r="S40">
        <v>1489</v>
      </c>
      <c r="T40">
        <v>790</v>
      </c>
      <c r="U40">
        <v>2477</v>
      </c>
      <c r="V40">
        <v>3167</v>
      </c>
      <c r="W40">
        <v>3960</v>
      </c>
      <c r="X40">
        <v>6291</v>
      </c>
      <c r="Y40">
        <v>2913</v>
      </c>
      <c r="Z40">
        <v>3184</v>
      </c>
      <c r="AA40">
        <v>3237</v>
      </c>
      <c r="AB40">
        <v>-83</v>
      </c>
      <c r="AC40">
        <v>731</v>
      </c>
      <c r="AD40">
        <v>-485</v>
      </c>
      <c r="AE40">
        <v>-78</v>
      </c>
    </row>
    <row r="41" spans="1:31" x14ac:dyDescent="0.25">
      <c r="A41" s="2">
        <v>0.53472222222222221</v>
      </c>
      <c r="B41">
        <v>70</v>
      </c>
      <c r="C41">
        <v>375</v>
      </c>
      <c r="D41">
        <v>1409</v>
      </c>
      <c r="E41">
        <v>653</v>
      </c>
      <c r="F41">
        <v>1123</v>
      </c>
      <c r="G41">
        <v>1363</v>
      </c>
      <c r="H41">
        <v>1393</v>
      </c>
      <c r="I41">
        <v>4590</v>
      </c>
      <c r="J41">
        <v>2346</v>
      </c>
      <c r="K41">
        <v>3359</v>
      </c>
      <c r="L41">
        <v>1283</v>
      </c>
      <c r="M41">
        <v>183</v>
      </c>
      <c r="N41">
        <v>1882</v>
      </c>
      <c r="O41">
        <v>461</v>
      </c>
      <c r="P41">
        <v>255</v>
      </c>
      <c r="Q41">
        <v>910</v>
      </c>
      <c r="R41">
        <v>9</v>
      </c>
      <c r="S41">
        <v>1511</v>
      </c>
      <c r="T41">
        <v>798</v>
      </c>
      <c r="U41">
        <v>2486</v>
      </c>
      <c r="V41">
        <v>3184</v>
      </c>
      <c r="W41">
        <v>4055</v>
      </c>
      <c r="X41">
        <v>6418</v>
      </c>
      <c r="Y41">
        <v>2931</v>
      </c>
      <c r="Z41">
        <v>3176</v>
      </c>
      <c r="AA41">
        <v>3367</v>
      </c>
      <c r="AB41">
        <v>-102</v>
      </c>
      <c r="AC41">
        <v>788</v>
      </c>
      <c r="AD41">
        <v>-479</v>
      </c>
      <c r="AE41">
        <v>-24</v>
      </c>
    </row>
    <row r="42" spans="1:31" x14ac:dyDescent="0.25">
      <c r="A42" s="2">
        <v>0.53680555555555554</v>
      </c>
      <c r="B42">
        <v>70</v>
      </c>
      <c r="C42">
        <v>375</v>
      </c>
      <c r="D42">
        <v>1416</v>
      </c>
      <c r="E42">
        <v>653</v>
      </c>
      <c r="F42">
        <v>1124</v>
      </c>
      <c r="G42">
        <v>1359</v>
      </c>
      <c r="H42">
        <v>1402</v>
      </c>
      <c r="I42">
        <v>4603</v>
      </c>
      <c r="J42">
        <v>2371</v>
      </c>
      <c r="K42">
        <v>3410</v>
      </c>
      <c r="L42">
        <v>1383</v>
      </c>
      <c r="M42">
        <v>202</v>
      </c>
      <c r="N42">
        <v>1847</v>
      </c>
      <c r="O42">
        <v>470</v>
      </c>
      <c r="P42">
        <v>425</v>
      </c>
      <c r="Q42">
        <v>920</v>
      </c>
      <c r="R42">
        <v>13</v>
      </c>
      <c r="S42">
        <v>1596</v>
      </c>
      <c r="T42">
        <v>808</v>
      </c>
      <c r="U42">
        <v>2507</v>
      </c>
      <c r="V42">
        <v>3224</v>
      </c>
      <c r="W42">
        <v>4080</v>
      </c>
      <c r="X42">
        <v>6620</v>
      </c>
      <c r="Y42">
        <v>2951</v>
      </c>
      <c r="Z42">
        <v>3300</v>
      </c>
      <c r="AA42">
        <v>3678</v>
      </c>
      <c r="AB42">
        <v>-75</v>
      </c>
      <c r="AC42">
        <v>951</v>
      </c>
      <c r="AD42">
        <v>-425</v>
      </c>
      <c r="AE42">
        <v>10</v>
      </c>
    </row>
    <row r="43" spans="1:31" x14ac:dyDescent="0.25">
      <c r="A43" s="2">
        <v>0.53888888888888886</v>
      </c>
      <c r="B43">
        <v>74</v>
      </c>
      <c r="C43">
        <v>374</v>
      </c>
      <c r="D43">
        <v>1417</v>
      </c>
      <c r="E43">
        <v>652</v>
      </c>
      <c r="F43">
        <v>1122</v>
      </c>
      <c r="G43">
        <v>1346</v>
      </c>
      <c r="H43">
        <v>1336</v>
      </c>
      <c r="I43">
        <v>4532</v>
      </c>
      <c r="J43">
        <v>2137</v>
      </c>
      <c r="K43">
        <v>2976</v>
      </c>
      <c r="L43">
        <v>1704</v>
      </c>
      <c r="M43">
        <v>198</v>
      </c>
      <c r="N43">
        <v>1830</v>
      </c>
      <c r="O43">
        <v>606</v>
      </c>
      <c r="P43">
        <v>264</v>
      </c>
      <c r="Q43">
        <v>1055</v>
      </c>
      <c r="R43">
        <v>3</v>
      </c>
      <c r="S43">
        <v>1334</v>
      </c>
      <c r="T43">
        <v>783</v>
      </c>
      <c r="U43">
        <v>2527</v>
      </c>
      <c r="V43">
        <v>3283</v>
      </c>
      <c r="W43">
        <v>4015</v>
      </c>
      <c r="X43">
        <v>6656</v>
      </c>
      <c r="Y43">
        <v>2700</v>
      </c>
      <c r="Z43">
        <v>3242</v>
      </c>
      <c r="AA43">
        <v>4260</v>
      </c>
      <c r="AB43">
        <v>23</v>
      </c>
      <c r="AC43">
        <v>1048</v>
      </c>
      <c r="AD43">
        <v>-190</v>
      </c>
      <c r="AE43">
        <v>34</v>
      </c>
    </row>
    <row r="44" spans="1:31" x14ac:dyDescent="0.25">
      <c r="A44" s="2">
        <v>0.54166666666666663</v>
      </c>
      <c r="B44">
        <v>81</v>
      </c>
      <c r="C44">
        <v>374</v>
      </c>
      <c r="D44">
        <v>1418</v>
      </c>
      <c r="E44">
        <v>652</v>
      </c>
      <c r="F44">
        <v>1131</v>
      </c>
      <c r="G44">
        <v>1345</v>
      </c>
      <c r="H44">
        <v>1336</v>
      </c>
      <c r="I44">
        <v>4517</v>
      </c>
      <c r="J44">
        <v>2133</v>
      </c>
      <c r="K44">
        <v>3070</v>
      </c>
      <c r="L44">
        <v>1766</v>
      </c>
      <c r="M44">
        <v>191</v>
      </c>
      <c r="N44">
        <v>1956</v>
      </c>
      <c r="O44">
        <v>656</v>
      </c>
      <c r="P44">
        <v>332</v>
      </c>
      <c r="Q44">
        <v>1064</v>
      </c>
      <c r="R44">
        <v>11</v>
      </c>
      <c r="S44">
        <v>1271</v>
      </c>
      <c r="T44">
        <v>773</v>
      </c>
      <c r="U44">
        <v>2472</v>
      </c>
      <c r="V44">
        <v>3298</v>
      </c>
      <c r="W44">
        <v>3972</v>
      </c>
      <c r="X44">
        <v>6668</v>
      </c>
      <c r="Y44">
        <v>2717</v>
      </c>
      <c r="Z44">
        <v>3260</v>
      </c>
      <c r="AA44">
        <v>4483</v>
      </c>
      <c r="AB44">
        <v>12</v>
      </c>
      <c r="AC44">
        <v>1072</v>
      </c>
      <c r="AD44">
        <v>-194</v>
      </c>
      <c r="AE44">
        <v>32</v>
      </c>
    </row>
    <row r="45" spans="1:31" x14ac:dyDescent="0.25">
      <c r="A45" s="2">
        <v>0.54374999999999996</v>
      </c>
      <c r="B45">
        <v>82</v>
      </c>
      <c r="C45">
        <v>375</v>
      </c>
      <c r="D45">
        <v>1417</v>
      </c>
      <c r="E45">
        <v>648</v>
      </c>
      <c r="F45">
        <v>1115</v>
      </c>
      <c r="G45">
        <v>1342</v>
      </c>
      <c r="H45">
        <v>1349</v>
      </c>
      <c r="I45">
        <v>4503</v>
      </c>
      <c r="J45">
        <v>2105</v>
      </c>
      <c r="K45">
        <v>3072</v>
      </c>
      <c r="L45">
        <v>1799</v>
      </c>
      <c r="M45">
        <v>143</v>
      </c>
      <c r="N45">
        <v>2007</v>
      </c>
      <c r="O45">
        <v>673</v>
      </c>
      <c r="P45">
        <v>309</v>
      </c>
      <c r="Q45">
        <v>1050</v>
      </c>
      <c r="R45">
        <v>13</v>
      </c>
      <c r="S45">
        <v>1260</v>
      </c>
      <c r="T45">
        <v>772</v>
      </c>
      <c r="U45">
        <v>2462</v>
      </c>
      <c r="V45">
        <v>3318</v>
      </c>
      <c r="W45">
        <v>3989</v>
      </c>
      <c r="X45">
        <v>6685</v>
      </c>
      <c r="Y45">
        <v>2810</v>
      </c>
      <c r="Z45">
        <v>3254</v>
      </c>
      <c r="AA45">
        <v>4371</v>
      </c>
      <c r="AB45">
        <v>-32</v>
      </c>
      <c r="AC45">
        <v>1001</v>
      </c>
      <c r="AD45">
        <v>-177</v>
      </c>
      <c r="AE45">
        <v>20</v>
      </c>
    </row>
    <row r="46" spans="1:31" x14ac:dyDescent="0.25">
      <c r="A46" s="2">
        <v>0.54583333333333328</v>
      </c>
      <c r="B46">
        <v>85</v>
      </c>
      <c r="C46">
        <v>374</v>
      </c>
      <c r="D46">
        <v>1409</v>
      </c>
      <c r="E46">
        <v>647</v>
      </c>
      <c r="F46">
        <v>1114</v>
      </c>
      <c r="G46">
        <v>1338</v>
      </c>
      <c r="H46">
        <v>1335</v>
      </c>
      <c r="I46">
        <v>4492</v>
      </c>
      <c r="J46">
        <v>2112</v>
      </c>
      <c r="K46">
        <v>3365</v>
      </c>
      <c r="L46">
        <v>1769</v>
      </c>
      <c r="M46">
        <v>147</v>
      </c>
      <c r="N46">
        <v>2018</v>
      </c>
      <c r="O46">
        <v>660</v>
      </c>
      <c r="P46">
        <v>302</v>
      </c>
      <c r="Q46">
        <v>1060</v>
      </c>
      <c r="R46">
        <v>15</v>
      </c>
      <c r="S46">
        <v>1681</v>
      </c>
      <c r="T46">
        <v>766</v>
      </c>
      <c r="U46">
        <v>2454</v>
      </c>
      <c r="V46">
        <v>3295</v>
      </c>
      <c r="W46">
        <v>4007</v>
      </c>
      <c r="X46">
        <v>6586</v>
      </c>
      <c r="Y46">
        <v>2797</v>
      </c>
      <c r="Z46">
        <v>3319</v>
      </c>
      <c r="AA46">
        <v>4402</v>
      </c>
      <c r="AB46">
        <v>-38</v>
      </c>
      <c r="AC46">
        <v>970</v>
      </c>
      <c r="AD46">
        <v>-174</v>
      </c>
      <c r="AE46">
        <v>30</v>
      </c>
    </row>
    <row r="47" spans="1:31" x14ac:dyDescent="0.25">
      <c r="A47" s="2">
        <v>0.54791666666666672</v>
      </c>
      <c r="B47">
        <v>87</v>
      </c>
      <c r="C47">
        <v>374</v>
      </c>
      <c r="D47">
        <v>1408</v>
      </c>
      <c r="E47">
        <v>646</v>
      </c>
      <c r="F47">
        <v>1113</v>
      </c>
      <c r="G47">
        <v>1336</v>
      </c>
      <c r="H47">
        <v>1331</v>
      </c>
      <c r="I47">
        <v>4504</v>
      </c>
      <c r="J47">
        <v>2070</v>
      </c>
      <c r="K47">
        <v>3433</v>
      </c>
      <c r="L47">
        <v>1763</v>
      </c>
      <c r="M47">
        <v>98</v>
      </c>
      <c r="N47">
        <v>1918</v>
      </c>
      <c r="O47">
        <v>662</v>
      </c>
      <c r="P47">
        <v>352</v>
      </c>
      <c r="Q47">
        <v>1057</v>
      </c>
      <c r="R47">
        <v>11</v>
      </c>
      <c r="S47">
        <v>1621</v>
      </c>
      <c r="T47">
        <v>768</v>
      </c>
      <c r="U47">
        <v>2456</v>
      </c>
      <c r="V47">
        <v>3301</v>
      </c>
      <c r="W47">
        <v>3750</v>
      </c>
      <c r="X47">
        <v>6503</v>
      </c>
      <c r="Y47">
        <v>2732</v>
      </c>
      <c r="Z47">
        <v>3281</v>
      </c>
      <c r="AA47">
        <v>4364</v>
      </c>
      <c r="AB47">
        <v>-87</v>
      </c>
      <c r="AC47">
        <v>835</v>
      </c>
      <c r="AD47">
        <v>-164</v>
      </c>
      <c r="AE47">
        <v>27</v>
      </c>
    </row>
    <row r="48" spans="1:31" x14ac:dyDescent="0.25">
      <c r="A48" s="2">
        <v>0.55000000000000004</v>
      </c>
      <c r="B48">
        <v>98</v>
      </c>
      <c r="C48">
        <v>374</v>
      </c>
      <c r="D48">
        <v>1408</v>
      </c>
      <c r="E48">
        <v>646</v>
      </c>
      <c r="F48">
        <v>1114</v>
      </c>
      <c r="G48">
        <v>1340</v>
      </c>
      <c r="H48">
        <v>1334</v>
      </c>
      <c r="I48">
        <v>4497</v>
      </c>
      <c r="J48">
        <v>2076</v>
      </c>
      <c r="K48">
        <v>3441</v>
      </c>
      <c r="L48">
        <v>1850</v>
      </c>
      <c r="M48">
        <v>105</v>
      </c>
      <c r="N48">
        <v>1902</v>
      </c>
      <c r="O48">
        <v>684</v>
      </c>
      <c r="P48">
        <v>366</v>
      </c>
      <c r="Q48">
        <v>1077</v>
      </c>
      <c r="R48">
        <v>46</v>
      </c>
      <c r="S48">
        <v>1653</v>
      </c>
      <c r="T48">
        <v>751</v>
      </c>
      <c r="U48">
        <v>2498</v>
      </c>
      <c r="V48">
        <v>3253</v>
      </c>
      <c r="W48">
        <v>3756</v>
      </c>
      <c r="X48">
        <v>6586</v>
      </c>
      <c r="Y48">
        <v>2771</v>
      </c>
      <c r="Z48">
        <v>3297</v>
      </c>
      <c r="AA48">
        <v>4321</v>
      </c>
      <c r="AB48">
        <v>-111</v>
      </c>
      <c r="AC48">
        <v>772</v>
      </c>
      <c r="AD48">
        <v>-180</v>
      </c>
      <c r="AE48">
        <v>20</v>
      </c>
    </row>
    <row r="49" spans="1:31" x14ac:dyDescent="0.25">
      <c r="A49" s="2">
        <v>0.55277777777777781</v>
      </c>
      <c r="B49">
        <v>98</v>
      </c>
      <c r="C49">
        <v>374</v>
      </c>
      <c r="D49">
        <v>1405</v>
      </c>
      <c r="E49">
        <v>646</v>
      </c>
      <c r="F49">
        <v>1114</v>
      </c>
      <c r="G49">
        <v>1340</v>
      </c>
      <c r="H49">
        <v>1339</v>
      </c>
      <c r="I49">
        <v>4450</v>
      </c>
      <c r="J49">
        <v>2051</v>
      </c>
      <c r="K49">
        <v>3447</v>
      </c>
      <c r="L49">
        <v>1879</v>
      </c>
      <c r="M49">
        <v>114</v>
      </c>
      <c r="N49">
        <v>1897</v>
      </c>
      <c r="O49">
        <v>667</v>
      </c>
      <c r="P49">
        <v>356</v>
      </c>
      <c r="Q49">
        <v>1062</v>
      </c>
      <c r="R49">
        <v>47</v>
      </c>
      <c r="S49">
        <v>1671</v>
      </c>
      <c r="T49">
        <v>764</v>
      </c>
      <c r="U49">
        <v>2509</v>
      </c>
      <c r="V49">
        <v>3179</v>
      </c>
      <c r="W49">
        <v>3943</v>
      </c>
      <c r="X49">
        <v>6569</v>
      </c>
      <c r="Y49">
        <v>2782</v>
      </c>
      <c r="Z49">
        <v>3316</v>
      </c>
      <c r="AA49">
        <v>4206</v>
      </c>
      <c r="AB49">
        <v>-129</v>
      </c>
      <c r="AC49">
        <v>757</v>
      </c>
      <c r="AD49">
        <v>-186</v>
      </c>
      <c r="AE49">
        <v>31</v>
      </c>
    </row>
    <row r="50" spans="1:31" x14ac:dyDescent="0.25">
      <c r="A50" s="2">
        <v>0.55486111111111114</v>
      </c>
      <c r="B50">
        <v>98</v>
      </c>
      <c r="C50">
        <v>374</v>
      </c>
      <c r="D50">
        <v>1407</v>
      </c>
      <c r="E50">
        <v>645</v>
      </c>
      <c r="F50">
        <v>1113</v>
      </c>
      <c r="G50">
        <v>1343</v>
      </c>
      <c r="H50">
        <v>1343</v>
      </c>
      <c r="I50">
        <v>4451</v>
      </c>
      <c r="J50">
        <v>2046</v>
      </c>
      <c r="K50">
        <v>3523</v>
      </c>
      <c r="L50">
        <v>1931</v>
      </c>
      <c r="M50">
        <v>161</v>
      </c>
      <c r="N50">
        <v>2007</v>
      </c>
      <c r="O50">
        <v>652</v>
      </c>
      <c r="P50">
        <v>388</v>
      </c>
      <c r="Q50">
        <v>1062</v>
      </c>
      <c r="R50">
        <v>55</v>
      </c>
      <c r="S50">
        <v>1690</v>
      </c>
      <c r="T50">
        <v>767</v>
      </c>
      <c r="U50">
        <v>2496</v>
      </c>
      <c r="V50">
        <v>3199</v>
      </c>
      <c r="W50">
        <v>3960</v>
      </c>
      <c r="X50">
        <v>6573</v>
      </c>
      <c r="Y50">
        <v>2759</v>
      </c>
      <c r="Z50">
        <v>3323</v>
      </c>
      <c r="AA50">
        <v>4414</v>
      </c>
      <c r="AB50">
        <v>-94</v>
      </c>
      <c r="AC50">
        <v>740</v>
      </c>
      <c r="AD50">
        <v>-189</v>
      </c>
      <c r="AE50">
        <v>30</v>
      </c>
    </row>
    <row r="51" spans="1:31" x14ac:dyDescent="0.25">
      <c r="A51" s="2">
        <v>0.55694444444444446</v>
      </c>
      <c r="B51">
        <v>98</v>
      </c>
      <c r="C51">
        <v>374</v>
      </c>
      <c r="D51">
        <v>1404</v>
      </c>
      <c r="E51">
        <v>643</v>
      </c>
      <c r="F51">
        <v>1113</v>
      </c>
      <c r="G51">
        <v>1339</v>
      </c>
      <c r="H51">
        <v>1343</v>
      </c>
      <c r="I51">
        <v>4445</v>
      </c>
      <c r="J51">
        <v>2054</v>
      </c>
      <c r="K51">
        <v>3534</v>
      </c>
      <c r="L51">
        <v>1946</v>
      </c>
      <c r="M51">
        <v>143</v>
      </c>
      <c r="N51">
        <v>1960</v>
      </c>
      <c r="O51">
        <v>647</v>
      </c>
      <c r="P51">
        <v>391</v>
      </c>
      <c r="Q51">
        <v>1068</v>
      </c>
      <c r="R51">
        <v>69</v>
      </c>
      <c r="S51">
        <v>1721</v>
      </c>
      <c r="T51">
        <v>785</v>
      </c>
      <c r="U51">
        <v>2526</v>
      </c>
      <c r="V51">
        <v>3170</v>
      </c>
      <c r="W51">
        <v>3973</v>
      </c>
      <c r="X51">
        <v>6550</v>
      </c>
      <c r="Y51">
        <v>2762</v>
      </c>
      <c r="Z51">
        <v>3317</v>
      </c>
      <c r="AA51">
        <v>4430</v>
      </c>
      <c r="AB51">
        <v>-87</v>
      </c>
      <c r="AC51">
        <v>731</v>
      </c>
      <c r="AD51">
        <v>-186</v>
      </c>
      <c r="AE51">
        <v>31</v>
      </c>
    </row>
    <row r="52" spans="1:31" x14ac:dyDescent="0.25">
      <c r="A52" s="2">
        <v>0.55972222222222223</v>
      </c>
      <c r="B52">
        <v>98</v>
      </c>
      <c r="C52">
        <v>374</v>
      </c>
      <c r="D52">
        <v>1403</v>
      </c>
      <c r="E52">
        <v>639</v>
      </c>
      <c r="F52">
        <v>1122</v>
      </c>
      <c r="G52">
        <v>1339</v>
      </c>
      <c r="H52">
        <v>1340</v>
      </c>
      <c r="I52">
        <v>4421</v>
      </c>
      <c r="J52">
        <v>2016</v>
      </c>
      <c r="K52">
        <v>3461</v>
      </c>
      <c r="L52">
        <v>1967</v>
      </c>
      <c r="M52">
        <v>87</v>
      </c>
      <c r="N52">
        <v>1940</v>
      </c>
      <c r="O52">
        <v>587</v>
      </c>
      <c r="P52">
        <v>380</v>
      </c>
      <c r="Q52">
        <v>1071</v>
      </c>
      <c r="R52">
        <v>34</v>
      </c>
      <c r="S52">
        <v>1702</v>
      </c>
      <c r="T52">
        <v>788</v>
      </c>
      <c r="U52">
        <v>2520</v>
      </c>
      <c r="V52">
        <v>3172</v>
      </c>
      <c r="W52">
        <v>4122</v>
      </c>
      <c r="X52">
        <v>6494</v>
      </c>
      <c r="Y52">
        <v>2735</v>
      </c>
      <c r="Z52">
        <v>3329</v>
      </c>
      <c r="AA52">
        <v>4179</v>
      </c>
      <c r="AB52">
        <v>-74</v>
      </c>
      <c r="AC52">
        <v>763</v>
      </c>
      <c r="AD52">
        <v>-192</v>
      </c>
      <c r="AE52">
        <v>31</v>
      </c>
    </row>
    <row r="53" spans="1:31" x14ac:dyDescent="0.25">
      <c r="A53" s="2">
        <v>0.56180555555555556</v>
      </c>
      <c r="B53">
        <v>98</v>
      </c>
      <c r="C53">
        <v>374</v>
      </c>
      <c r="D53">
        <v>1402</v>
      </c>
      <c r="E53">
        <v>636</v>
      </c>
      <c r="F53">
        <v>1122</v>
      </c>
      <c r="G53">
        <v>1344</v>
      </c>
      <c r="H53">
        <v>1341</v>
      </c>
      <c r="I53">
        <v>4439</v>
      </c>
      <c r="J53">
        <v>2017</v>
      </c>
      <c r="K53">
        <v>3422</v>
      </c>
      <c r="L53">
        <v>1981</v>
      </c>
      <c r="M53">
        <v>116</v>
      </c>
      <c r="N53">
        <v>1985</v>
      </c>
      <c r="O53">
        <v>609</v>
      </c>
      <c r="P53">
        <v>469</v>
      </c>
      <c r="Q53">
        <v>1082</v>
      </c>
      <c r="R53">
        <v>48</v>
      </c>
      <c r="S53">
        <v>1581</v>
      </c>
      <c r="T53">
        <v>778</v>
      </c>
      <c r="U53">
        <v>2525</v>
      </c>
      <c r="V53">
        <v>3151</v>
      </c>
      <c r="W53">
        <v>4041</v>
      </c>
      <c r="X53">
        <v>6575</v>
      </c>
      <c r="Y53">
        <v>2755</v>
      </c>
      <c r="Z53">
        <v>3409</v>
      </c>
      <c r="AA53">
        <v>4199</v>
      </c>
      <c r="AB53">
        <v>-75</v>
      </c>
      <c r="AC53">
        <v>819</v>
      </c>
      <c r="AD53">
        <v>-193</v>
      </c>
      <c r="AE53">
        <v>33</v>
      </c>
    </row>
    <row r="54" spans="1:31" x14ac:dyDescent="0.25">
      <c r="A54" s="2">
        <v>0.56388888888888888</v>
      </c>
      <c r="B54">
        <v>78</v>
      </c>
      <c r="C54">
        <v>375</v>
      </c>
      <c r="D54">
        <v>1396</v>
      </c>
      <c r="E54">
        <v>639</v>
      </c>
      <c r="F54">
        <v>1158</v>
      </c>
      <c r="G54">
        <v>1334</v>
      </c>
      <c r="H54">
        <v>1313</v>
      </c>
      <c r="I54">
        <v>4350</v>
      </c>
      <c r="J54">
        <v>2002</v>
      </c>
      <c r="K54">
        <v>2596</v>
      </c>
      <c r="L54">
        <v>1842</v>
      </c>
      <c r="M54">
        <v>120</v>
      </c>
      <c r="N54">
        <v>1952</v>
      </c>
      <c r="O54">
        <v>631</v>
      </c>
      <c r="P54">
        <v>289</v>
      </c>
      <c r="Q54">
        <v>1077</v>
      </c>
      <c r="R54">
        <v>36</v>
      </c>
      <c r="S54">
        <v>1424</v>
      </c>
      <c r="T54">
        <v>767</v>
      </c>
      <c r="U54">
        <v>2549</v>
      </c>
      <c r="V54">
        <v>3127</v>
      </c>
      <c r="W54">
        <v>3877</v>
      </c>
      <c r="X54">
        <v>6978</v>
      </c>
      <c r="Y54">
        <v>2724</v>
      </c>
      <c r="Z54">
        <v>3397</v>
      </c>
      <c r="AA54">
        <v>4537</v>
      </c>
      <c r="AB54">
        <v>-6</v>
      </c>
      <c r="AC54">
        <v>1020</v>
      </c>
      <c r="AD54">
        <v>-101</v>
      </c>
      <c r="AE54">
        <v>43</v>
      </c>
    </row>
    <row r="55" spans="1:31" x14ac:dyDescent="0.25">
      <c r="A55" s="2">
        <v>0.56597222222222221</v>
      </c>
      <c r="B55">
        <v>77</v>
      </c>
      <c r="C55">
        <v>375</v>
      </c>
      <c r="D55">
        <v>1390</v>
      </c>
      <c r="E55">
        <v>629</v>
      </c>
      <c r="F55">
        <v>1147</v>
      </c>
      <c r="G55">
        <v>1284</v>
      </c>
      <c r="H55">
        <v>1300</v>
      </c>
      <c r="I55">
        <v>4285</v>
      </c>
      <c r="J55">
        <v>1984</v>
      </c>
      <c r="K55">
        <v>2502</v>
      </c>
      <c r="L55">
        <v>1815</v>
      </c>
      <c r="M55">
        <v>508</v>
      </c>
      <c r="N55">
        <v>1994</v>
      </c>
      <c r="O55">
        <v>591</v>
      </c>
      <c r="P55">
        <v>240</v>
      </c>
      <c r="Q55">
        <v>1106</v>
      </c>
      <c r="R55">
        <v>25</v>
      </c>
      <c r="S55">
        <v>1411</v>
      </c>
      <c r="T55">
        <v>807</v>
      </c>
      <c r="U55">
        <v>2536</v>
      </c>
      <c r="V55">
        <v>3147</v>
      </c>
      <c r="W55">
        <v>3951</v>
      </c>
      <c r="X55">
        <v>7428</v>
      </c>
      <c r="Y55">
        <v>2696</v>
      </c>
      <c r="Z55">
        <v>3329</v>
      </c>
      <c r="AA55">
        <v>4706</v>
      </c>
      <c r="AB55">
        <v>301</v>
      </c>
      <c r="AC55">
        <v>1072</v>
      </c>
      <c r="AD55">
        <v>-41</v>
      </c>
      <c r="AE55">
        <v>141</v>
      </c>
    </row>
    <row r="56" spans="1:31" x14ac:dyDescent="0.25">
      <c r="A56" s="2">
        <v>0.56874999999999998</v>
      </c>
      <c r="B56">
        <v>76</v>
      </c>
      <c r="C56">
        <v>375</v>
      </c>
      <c r="D56">
        <v>1394</v>
      </c>
      <c r="E56">
        <v>625</v>
      </c>
      <c r="F56">
        <v>1145</v>
      </c>
      <c r="G56">
        <v>1284</v>
      </c>
      <c r="H56">
        <v>1297</v>
      </c>
      <c r="I56">
        <v>4298</v>
      </c>
      <c r="J56">
        <v>1990</v>
      </c>
      <c r="K56">
        <v>2477</v>
      </c>
      <c r="L56">
        <v>1819</v>
      </c>
      <c r="M56">
        <v>493</v>
      </c>
      <c r="N56">
        <v>2025</v>
      </c>
      <c r="O56">
        <v>480</v>
      </c>
      <c r="P56">
        <v>274</v>
      </c>
      <c r="Q56">
        <v>1115</v>
      </c>
      <c r="R56">
        <v>29</v>
      </c>
      <c r="S56">
        <v>1627</v>
      </c>
      <c r="T56">
        <v>820</v>
      </c>
      <c r="U56">
        <v>2566</v>
      </c>
      <c r="V56">
        <v>3178</v>
      </c>
      <c r="W56">
        <v>3917</v>
      </c>
      <c r="X56">
        <v>7361</v>
      </c>
      <c r="Y56">
        <v>2715</v>
      </c>
      <c r="Z56">
        <v>3417</v>
      </c>
      <c r="AA56">
        <v>4812</v>
      </c>
      <c r="AB56">
        <v>428</v>
      </c>
      <c r="AC56">
        <v>1107</v>
      </c>
      <c r="AD56">
        <v>37</v>
      </c>
      <c r="AE56">
        <v>176</v>
      </c>
    </row>
    <row r="57" spans="1:31" x14ac:dyDescent="0.25">
      <c r="A57" s="2">
        <v>0.5708333333333333</v>
      </c>
      <c r="B57">
        <v>77</v>
      </c>
      <c r="C57">
        <v>376</v>
      </c>
      <c r="D57">
        <v>1394</v>
      </c>
      <c r="E57">
        <v>624</v>
      </c>
      <c r="F57">
        <v>1140</v>
      </c>
      <c r="G57">
        <v>1285</v>
      </c>
      <c r="H57">
        <v>1302</v>
      </c>
      <c r="I57">
        <v>4338</v>
      </c>
      <c r="J57">
        <v>2020</v>
      </c>
      <c r="K57">
        <v>2471</v>
      </c>
      <c r="L57">
        <v>1952</v>
      </c>
      <c r="M57">
        <v>556</v>
      </c>
      <c r="N57">
        <v>2031</v>
      </c>
      <c r="O57">
        <v>481</v>
      </c>
      <c r="P57">
        <v>349</v>
      </c>
      <c r="Q57">
        <v>1116</v>
      </c>
      <c r="R57">
        <v>46</v>
      </c>
      <c r="S57">
        <v>1363</v>
      </c>
      <c r="T57">
        <v>803</v>
      </c>
      <c r="U57">
        <v>2558</v>
      </c>
      <c r="V57">
        <v>3213</v>
      </c>
      <c r="W57">
        <v>3878</v>
      </c>
      <c r="X57">
        <v>7223</v>
      </c>
      <c r="Y57">
        <v>2658</v>
      </c>
      <c r="Z57">
        <v>3354</v>
      </c>
      <c r="AA57">
        <v>4548</v>
      </c>
      <c r="AB57">
        <v>313</v>
      </c>
      <c r="AC57">
        <v>1013</v>
      </c>
      <c r="AD57">
        <v>102</v>
      </c>
      <c r="AE57">
        <v>193</v>
      </c>
    </row>
    <row r="58" spans="1:31" x14ac:dyDescent="0.25">
      <c r="A58" s="2">
        <v>0.57291666666666663</v>
      </c>
      <c r="B58">
        <v>79</v>
      </c>
      <c r="C58">
        <v>376</v>
      </c>
      <c r="D58">
        <v>1401</v>
      </c>
      <c r="E58">
        <v>612</v>
      </c>
      <c r="F58">
        <v>1137</v>
      </c>
      <c r="G58">
        <v>1275</v>
      </c>
      <c r="H58">
        <v>1295</v>
      </c>
      <c r="I58">
        <v>4275</v>
      </c>
      <c r="J58">
        <v>1953</v>
      </c>
      <c r="K58">
        <v>2402</v>
      </c>
      <c r="L58">
        <v>1840</v>
      </c>
      <c r="M58">
        <v>544</v>
      </c>
      <c r="N58">
        <v>1918</v>
      </c>
      <c r="O58">
        <v>448</v>
      </c>
      <c r="P58">
        <v>310</v>
      </c>
      <c r="Q58">
        <v>1141</v>
      </c>
      <c r="R58">
        <v>60</v>
      </c>
      <c r="S58">
        <v>1420</v>
      </c>
      <c r="T58">
        <v>812</v>
      </c>
      <c r="U58">
        <v>2610</v>
      </c>
      <c r="V58">
        <v>3277</v>
      </c>
      <c r="W58">
        <v>4138</v>
      </c>
      <c r="X58">
        <v>7216</v>
      </c>
      <c r="Y58">
        <v>2651</v>
      </c>
      <c r="Z58">
        <v>3325</v>
      </c>
      <c r="AA58">
        <v>4623</v>
      </c>
      <c r="AB58">
        <v>301</v>
      </c>
      <c r="AC58">
        <v>780</v>
      </c>
      <c r="AD58">
        <v>46</v>
      </c>
      <c r="AE58">
        <v>119</v>
      </c>
    </row>
    <row r="59" spans="1:31" x14ac:dyDescent="0.25">
      <c r="A59" s="2">
        <v>0.57499999999999996</v>
      </c>
      <c r="B59">
        <v>78</v>
      </c>
      <c r="C59">
        <v>359</v>
      </c>
      <c r="D59">
        <v>1404</v>
      </c>
      <c r="E59">
        <v>613</v>
      </c>
      <c r="F59">
        <v>1136</v>
      </c>
      <c r="G59">
        <v>1276</v>
      </c>
      <c r="H59">
        <v>1282</v>
      </c>
      <c r="I59">
        <v>4282</v>
      </c>
      <c r="J59">
        <v>1974</v>
      </c>
      <c r="K59">
        <v>2366</v>
      </c>
      <c r="L59">
        <v>1837</v>
      </c>
      <c r="M59">
        <v>530</v>
      </c>
      <c r="N59">
        <v>1838</v>
      </c>
      <c r="O59">
        <v>420</v>
      </c>
      <c r="P59">
        <v>296</v>
      </c>
      <c r="Q59">
        <v>1140</v>
      </c>
      <c r="R59">
        <v>47</v>
      </c>
      <c r="S59">
        <v>1480</v>
      </c>
      <c r="T59">
        <v>818</v>
      </c>
      <c r="U59">
        <v>2618</v>
      </c>
      <c r="V59">
        <v>3349</v>
      </c>
      <c r="W59">
        <v>4157</v>
      </c>
      <c r="X59">
        <v>7238</v>
      </c>
      <c r="Y59">
        <v>2661</v>
      </c>
      <c r="Z59">
        <v>3363</v>
      </c>
      <c r="AA59">
        <v>4900</v>
      </c>
      <c r="AB59">
        <v>273</v>
      </c>
      <c r="AC59">
        <v>852</v>
      </c>
      <c r="AD59">
        <v>134</v>
      </c>
      <c r="AE59">
        <v>114</v>
      </c>
    </row>
    <row r="60" spans="1:31" x14ac:dyDescent="0.25">
      <c r="A60" s="2">
        <v>0.57777777777777772</v>
      </c>
      <c r="B60">
        <v>82</v>
      </c>
      <c r="C60">
        <v>360</v>
      </c>
      <c r="D60">
        <v>1405</v>
      </c>
      <c r="E60">
        <v>612</v>
      </c>
      <c r="F60">
        <v>1132</v>
      </c>
      <c r="G60">
        <v>1277</v>
      </c>
      <c r="H60">
        <v>1279</v>
      </c>
      <c r="I60">
        <v>4299</v>
      </c>
      <c r="J60">
        <v>1980</v>
      </c>
      <c r="K60">
        <v>2335</v>
      </c>
      <c r="L60">
        <v>1782</v>
      </c>
      <c r="M60">
        <v>628</v>
      </c>
      <c r="N60">
        <v>1779</v>
      </c>
      <c r="O60">
        <v>365</v>
      </c>
      <c r="P60">
        <v>299</v>
      </c>
      <c r="Q60">
        <v>1144</v>
      </c>
      <c r="R60">
        <v>29</v>
      </c>
      <c r="S60">
        <v>1556</v>
      </c>
      <c r="T60">
        <v>835</v>
      </c>
      <c r="U60">
        <v>2638</v>
      </c>
      <c r="V60">
        <v>3418</v>
      </c>
      <c r="W60">
        <v>4208</v>
      </c>
      <c r="X60">
        <v>7155</v>
      </c>
      <c r="Y60">
        <v>2695</v>
      </c>
      <c r="Z60">
        <v>3413</v>
      </c>
      <c r="AA60">
        <v>4944</v>
      </c>
      <c r="AB60">
        <v>391</v>
      </c>
      <c r="AC60">
        <v>955</v>
      </c>
      <c r="AD60">
        <v>179</v>
      </c>
      <c r="AE60">
        <v>134</v>
      </c>
    </row>
    <row r="61" spans="1:31" x14ac:dyDescent="0.25">
      <c r="A61" s="2">
        <v>0.58194444444444449</v>
      </c>
      <c r="B61">
        <v>82</v>
      </c>
      <c r="C61">
        <v>362</v>
      </c>
      <c r="D61">
        <v>1373</v>
      </c>
      <c r="E61">
        <v>586</v>
      </c>
      <c r="F61">
        <v>1113</v>
      </c>
      <c r="G61">
        <v>1202</v>
      </c>
      <c r="H61">
        <v>1260</v>
      </c>
      <c r="I61">
        <v>4139</v>
      </c>
      <c r="J61">
        <v>1702</v>
      </c>
      <c r="K61">
        <v>2155</v>
      </c>
      <c r="L61">
        <v>1576</v>
      </c>
      <c r="M61">
        <v>371</v>
      </c>
      <c r="N61">
        <v>1263</v>
      </c>
      <c r="O61">
        <v>113</v>
      </c>
      <c r="P61">
        <v>136</v>
      </c>
      <c r="Q61">
        <v>1171</v>
      </c>
      <c r="R61">
        <v>74</v>
      </c>
      <c r="S61">
        <v>1723</v>
      </c>
      <c r="T61">
        <v>878</v>
      </c>
      <c r="U61">
        <v>2692</v>
      </c>
      <c r="V61">
        <v>3460</v>
      </c>
      <c r="W61">
        <v>3873</v>
      </c>
      <c r="X61">
        <v>7085</v>
      </c>
      <c r="Y61">
        <v>2745</v>
      </c>
      <c r="Z61">
        <v>3677</v>
      </c>
      <c r="AA61">
        <v>4946</v>
      </c>
      <c r="AB61">
        <v>741</v>
      </c>
      <c r="AC61">
        <v>1249</v>
      </c>
      <c r="AD61">
        <v>402</v>
      </c>
      <c r="AE61">
        <v>309</v>
      </c>
    </row>
    <row r="62" spans="1:31" x14ac:dyDescent="0.25">
      <c r="A62" s="2">
        <v>0.58402777777777781</v>
      </c>
      <c r="B62">
        <v>82</v>
      </c>
      <c r="C62">
        <v>376</v>
      </c>
      <c r="D62">
        <v>1348</v>
      </c>
      <c r="E62">
        <v>585</v>
      </c>
      <c r="F62">
        <v>1073</v>
      </c>
      <c r="G62">
        <v>1195</v>
      </c>
      <c r="H62">
        <v>1265</v>
      </c>
      <c r="I62">
        <v>3951</v>
      </c>
      <c r="J62">
        <v>1691</v>
      </c>
      <c r="K62">
        <v>2026</v>
      </c>
      <c r="L62">
        <v>1457</v>
      </c>
      <c r="M62">
        <v>306</v>
      </c>
      <c r="N62">
        <v>1105</v>
      </c>
      <c r="O62">
        <v>1</v>
      </c>
      <c r="P62">
        <v>173</v>
      </c>
      <c r="Q62">
        <v>1205</v>
      </c>
      <c r="R62">
        <v>277</v>
      </c>
      <c r="S62">
        <v>1745</v>
      </c>
      <c r="T62">
        <v>870</v>
      </c>
      <c r="U62">
        <v>2867</v>
      </c>
      <c r="V62">
        <v>3501</v>
      </c>
      <c r="W62">
        <v>3782</v>
      </c>
      <c r="X62">
        <v>7173</v>
      </c>
      <c r="Y62">
        <v>2692</v>
      </c>
      <c r="Z62">
        <v>3659</v>
      </c>
      <c r="AA62">
        <v>4784</v>
      </c>
      <c r="AB62">
        <v>900</v>
      </c>
      <c r="AC62">
        <v>1801</v>
      </c>
      <c r="AD62">
        <v>461</v>
      </c>
      <c r="AE62">
        <v>440</v>
      </c>
    </row>
    <row r="63" spans="1:31" x14ac:dyDescent="0.25">
      <c r="A63" s="2">
        <v>0.58611111111111114</v>
      </c>
      <c r="B63">
        <v>82</v>
      </c>
      <c r="C63">
        <v>375</v>
      </c>
      <c r="D63">
        <v>1346</v>
      </c>
      <c r="E63">
        <v>584</v>
      </c>
      <c r="F63">
        <v>1064</v>
      </c>
      <c r="G63">
        <v>1163</v>
      </c>
      <c r="H63">
        <v>1241</v>
      </c>
      <c r="I63">
        <v>3783</v>
      </c>
      <c r="J63">
        <v>1659</v>
      </c>
      <c r="K63">
        <v>1829</v>
      </c>
      <c r="L63">
        <v>1143</v>
      </c>
      <c r="M63">
        <v>-139</v>
      </c>
      <c r="N63">
        <v>556</v>
      </c>
      <c r="O63">
        <v>-31</v>
      </c>
      <c r="P63">
        <v>38</v>
      </c>
      <c r="Q63">
        <v>1411</v>
      </c>
      <c r="R63">
        <v>148</v>
      </c>
      <c r="S63">
        <v>1786</v>
      </c>
      <c r="T63">
        <v>816</v>
      </c>
      <c r="U63">
        <v>2799</v>
      </c>
      <c r="V63">
        <v>3209</v>
      </c>
      <c r="W63">
        <v>3687</v>
      </c>
      <c r="X63">
        <v>6901</v>
      </c>
      <c r="Y63">
        <v>2550</v>
      </c>
      <c r="Z63">
        <v>3329</v>
      </c>
      <c r="AA63">
        <v>4104</v>
      </c>
      <c r="AB63">
        <v>992</v>
      </c>
      <c r="AC63">
        <v>2379</v>
      </c>
      <c r="AD63">
        <v>738</v>
      </c>
      <c r="AE63">
        <v>725</v>
      </c>
    </row>
    <row r="64" spans="1:31" x14ac:dyDescent="0.25">
      <c r="A64" s="2">
        <v>0.58888888888888891</v>
      </c>
      <c r="B64">
        <v>80</v>
      </c>
      <c r="C64">
        <v>375</v>
      </c>
      <c r="D64">
        <v>1339</v>
      </c>
      <c r="E64">
        <v>580</v>
      </c>
      <c r="F64">
        <v>1039</v>
      </c>
      <c r="G64">
        <v>1150</v>
      </c>
      <c r="H64">
        <v>1233</v>
      </c>
      <c r="I64">
        <v>3793</v>
      </c>
      <c r="J64">
        <v>1649</v>
      </c>
      <c r="K64">
        <v>1748</v>
      </c>
      <c r="L64">
        <v>1028</v>
      </c>
      <c r="M64">
        <v>-277</v>
      </c>
      <c r="N64">
        <v>204</v>
      </c>
      <c r="O64">
        <v>296</v>
      </c>
      <c r="P64">
        <v>95</v>
      </c>
      <c r="Q64">
        <v>1470</v>
      </c>
      <c r="R64">
        <v>143</v>
      </c>
      <c r="S64">
        <v>1526</v>
      </c>
      <c r="T64">
        <v>839</v>
      </c>
      <c r="U64">
        <v>2798</v>
      </c>
      <c r="V64">
        <v>3145</v>
      </c>
      <c r="W64">
        <v>3298</v>
      </c>
      <c r="X64">
        <v>6770</v>
      </c>
      <c r="Y64">
        <v>2455</v>
      </c>
      <c r="Z64">
        <v>3261</v>
      </c>
      <c r="AA64">
        <v>3103</v>
      </c>
      <c r="AB64">
        <v>891</v>
      </c>
      <c r="AC64">
        <v>2333</v>
      </c>
      <c r="AD64">
        <v>975</v>
      </c>
      <c r="AE64">
        <v>877</v>
      </c>
    </row>
    <row r="65" spans="1:31" x14ac:dyDescent="0.25">
      <c r="A65" s="2">
        <v>0.59097222222222223</v>
      </c>
      <c r="B65">
        <v>80</v>
      </c>
      <c r="C65">
        <v>375</v>
      </c>
      <c r="D65">
        <v>1336</v>
      </c>
      <c r="E65">
        <v>592</v>
      </c>
      <c r="F65">
        <v>1035</v>
      </c>
      <c r="G65">
        <v>1159</v>
      </c>
      <c r="H65">
        <v>1223</v>
      </c>
      <c r="I65">
        <v>3827</v>
      </c>
      <c r="J65">
        <v>1645</v>
      </c>
      <c r="K65">
        <v>1745</v>
      </c>
      <c r="L65">
        <v>956</v>
      </c>
      <c r="M65">
        <v>-394</v>
      </c>
      <c r="N65">
        <v>269</v>
      </c>
      <c r="O65">
        <v>383</v>
      </c>
      <c r="P65">
        <v>183</v>
      </c>
      <c r="Q65">
        <v>1493</v>
      </c>
      <c r="R65">
        <v>162</v>
      </c>
      <c r="S65">
        <v>1787</v>
      </c>
      <c r="T65">
        <v>847</v>
      </c>
      <c r="U65">
        <v>2800</v>
      </c>
      <c r="V65">
        <v>3156</v>
      </c>
      <c r="W65">
        <v>3317</v>
      </c>
      <c r="X65">
        <v>6752</v>
      </c>
      <c r="Y65">
        <v>2433</v>
      </c>
      <c r="Z65">
        <v>3192</v>
      </c>
      <c r="AA65">
        <v>2954</v>
      </c>
      <c r="AB65">
        <v>747</v>
      </c>
      <c r="AC65">
        <v>2235</v>
      </c>
      <c r="AD65">
        <v>993</v>
      </c>
      <c r="AE65">
        <v>941</v>
      </c>
    </row>
    <row r="66" spans="1:31" x14ac:dyDescent="0.25">
      <c r="A66" s="2">
        <v>0.59305555555555556</v>
      </c>
      <c r="B66">
        <v>80</v>
      </c>
      <c r="C66">
        <v>375</v>
      </c>
      <c r="D66">
        <v>1348</v>
      </c>
      <c r="E66">
        <v>605</v>
      </c>
      <c r="F66">
        <v>1051</v>
      </c>
      <c r="G66">
        <v>1162</v>
      </c>
      <c r="H66">
        <v>1223</v>
      </c>
      <c r="I66">
        <v>3824</v>
      </c>
      <c r="J66">
        <v>1654</v>
      </c>
      <c r="K66">
        <v>1738</v>
      </c>
      <c r="L66">
        <v>984</v>
      </c>
      <c r="M66">
        <v>-447</v>
      </c>
      <c r="N66">
        <v>295</v>
      </c>
      <c r="O66">
        <v>377</v>
      </c>
      <c r="P66">
        <v>204</v>
      </c>
      <c r="Q66">
        <v>1515</v>
      </c>
      <c r="R66">
        <v>170</v>
      </c>
      <c r="S66">
        <v>1854</v>
      </c>
      <c r="T66">
        <v>832</v>
      </c>
      <c r="U66">
        <v>2833</v>
      </c>
      <c r="V66">
        <v>3145</v>
      </c>
      <c r="W66">
        <v>3303</v>
      </c>
      <c r="X66">
        <v>6839</v>
      </c>
      <c r="Y66">
        <v>2417</v>
      </c>
      <c r="Z66">
        <v>3203</v>
      </c>
      <c r="AA66">
        <v>2928</v>
      </c>
      <c r="AB66">
        <v>808</v>
      </c>
      <c r="AC66">
        <v>2210</v>
      </c>
      <c r="AD66">
        <v>1028</v>
      </c>
      <c r="AE66">
        <v>1008</v>
      </c>
    </row>
    <row r="67" spans="1:31" x14ac:dyDescent="0.25">
      <c r="A67" s="2">
        <v>0.59513888888888888</v>
      </c>
      <c r="B67">
        <v>80</v>
      </c>
      <c r="C67">
        <v>375</v>
      </c>
      <c r="D67">
        <v>1343</v>
      </c>
      <c r="E67">
        <v>606</v>
      </c>
      <c r="F67">
        <v>1051</v>
      </c>
      <c r="G67">
        <v>1165</v>
      </c>
      <c r="H67">
        <v>1221</v>
      </c>
      <c r="I67">
        <v>3827</v>
      </c>
      <c r="J67">
        <v>1615</v>
      </c>
      <c r="K67">
        <v>1728</v>
      </c>
      <c r="L67">
        <v>958</v>
      </c>
      <c r="M67">
        <v>-604</v>
      </c>
      <c r="N67">
        <v>422</v>
      </c>
      <c r="O67">
        <v>440</v>
      </c>
      <c r="P67">
        <v>192</v>
      </c>
      <c r="Q67">
        <v>1533</v>
      </c>
      <c r="R67">
        <v>189</v>
      </c>
      <c r="S67">
        <v>1963</v>
      </c>
      <c r="T67">
        <v>823</v>
      </c>
      <c r="U67">
        <v>2877</v>
      </c>
      <c r="V67">
        <v>3230</v>
      </c>
      <c r="W67">
        <v>3301</v>
      </c>
      <c r="X67">
        <v>6925</v>
      </c>
      <c r="Y67">
        <v>2369</v>
      </c>
      <c r="Z67">
        <v>3238</v>
      </c>
      <c r="AA67">
        <v>2883</v>
      </c>
      <c r="AB67">
        <v>762</v>
      </c>
      <c r="AC67">
        <v>2389</v>
      </c>
      <c r="AD67">
        <v>1075</v>
      </c>
      <c r="AE67">
        <v>1049</v>
      </c>
    </row>
    <row r="68" spans="1:31" x14ac:dyDescent="0.25">
      <c r="A68" s="2">
        <v>0.59722222222222221</v>
      </c>
      <c r="B68">
        <v>80</v>
      </c>
      <c r="C68">
        <v>375</v>
      </c>
      <c r="D68">
        <v>1318</v>
      </c>
      <c r="E68">
        <v>606</v>
      </c>
      <c r="F68">
        <v>1052</v>
      </c>
      <c r="G68">
        <v>1166</v>
      </c>
      <c r="H68">
        <v>1216</v>
      </c>
      <c r="I68">
        <v>3840</v>
      </c>
      <c r="J68">
        <v>1622</v>
      </c>
      <c r="K68">
        <v>1733</v>
      </c>
      <c r="L68">
        <v>937</v>
      </c>
      <c r="M68">
        <v>-607</v>
      </c>
      <c r="N68">
        <v>434</v>
      </c>
      <c r="O68">
        <v>430</v>
      </c>
      <c r="P68">
        <v>233</v>
      </c>
      <c r="Q68">
        <v>1545</v>
      </c>
      <c r="R68">
        <v>196</v>
      </c>
      <c r="S68">
        <v>1954</v>
      </c>
      <c r="T68">
        <v>837</v>
      </c>
      <c r="U68">
        <v>2934</v>
      </c>
      <c r="V68">
        <v>3437</v>
      </c>
      <c r="W68">
        <v>3297</v>
      </c>
      <c r="X68">
        <v>7000</v>
      </c>
      <c r="Y68">
        <v>2368</v>
      </c>
      <c r="Z68">
        <v>3209</v>
      </c>
      <c r="AA68">
        <v>2790</v>
      </c>
      <c r="AB68">
        <v>825</v>
      </c>
      <c r="AC68">
        <v>2337</v>
      </c>
      <c r="AD68">
        <v>1083</v>
      </c>
      <c r="AE68">
        <v>1090</v>
      </c>
    </row>
    <row r="69" spans="1:31" x14ac:dyDescent="0.25">
      <c r="A69" s="2">
        <v>0.6</v>
      </c>
      <c r="B69">
        <v>78</v>
      </c>
      <c r="C69">
        <v>375</v>
      </c>
      <c r="D69">
        <v>1317</v>
      </c>
      <c r="E69">
        <v>634</v>
      </c>
      <c r="F69">
        <v>1062</v>
      </c>
      <c r="G69">
        <v>1178</v>
      </c>
      <c r="H69">
        <v>1215</v>
      </c>
      <c r="I69">
        <v>3874</v>
      </c>
      <c r="J69">
        <v>1593</v>
      </c>
      <c r="K69">
        <v>1730</v>
      </c>
      <c r="L69">
        <v>1005</v>
      </c>
      <c r="M69">
        <v>-602</v>
      </c>
      <c r="N69">
        <v>527</v>
      </c>
      <c r="O69">
        <v>482</v>
      </c>
      <c r="P69">
        <v>188</v>
      </c>
      <c r="Q69">
        <v>1557</v>
      </c>
      <c r="R69">
        <v>180</v>
      </c>
      <c r="S69">
        <v>1963</v>
      </c>
      <c r="T69">
        <v>840</v>
      </c>
      <c r="U69">
        <v>2880</v>
      </c>
      <c r="V69">
        <v>3407</v>
      </c>
      <c r="W69">
        <v>3295</v>
      </c>
      <c r="X69">
        <v>7059</v>
      </c>
      <c r="Y69">
        <v>2397</v>
      </c>
      <c r="Z69">
        <v>3170</v>
      </c>
      <c r="AA69">
        <v>2679</v>
      </c>
      <c r="AB69">
        <v>879</v>
      </c>
      <c r="AC69">
        <v>2400</v>
      </c>
      <c r="AD69">
        <v>1053</v>
      </c>
      <c r="AE69">
        <v>1130</v>
      </c>
    </row>
    <row r="70" spans="1:31" x14ac:dyDescent="0.25">
      <c r="A70" s="2">
        <v>0.6020833333333333</v>
      </c>
      <c r="B70">
        <v>78</v>
      </c>
      <c r="C70">
        <v>375</v>
      </c>
      <c r="D70">
        <v>1314</v>
      </c>
      <c r="E70">
        <v>593</v>
      </c>
      <c r="F70">
        <v>1055</v>
      </c>
      <c r="G70">
        <v>1173</v>
      </c>
      <c r="H70">
        <v>1215</v>
      </c>
      <c r="I70">
        <v>3895</v>
      </c>
      <c r="J70">
        <v>1592</v>
      </c>
      <c r="K70">
        <v>1710</v>
      </c>
      <c r="L70">
        <v>976</v>
      </c>
      <c r="M70">
        <v>-629</v>
      </c>
      <c r="N70">
        <v>435</v>
      </c>
      <c r="O70">
        <v>382</v>
      </c>
      <c r="P70">
        <v>184</v>
      </c>
      <c r="Q70">
        <v>1558</v>
      </c>
      <c r="R70">
        <v>211</v>
      </c>
      <c r="S70">
        <v>2051</v>
      </c>
      <c r="T70">
        <v>801</v>
      </c>
      <c r="U70">
        <v>2866</v>
      </c>
      <c r="V70">
        <v>3430</v>
      </c>
      <c r="W70">
        <v>3295</v>
      </c>
      <c r="X70">
        <v>7078</v>
      </c>
      <c r="Y70">
        <v>2375</v>
      </c>
      <c r="Z70">
        <v>3153</v>
      </c>
      <c r="AA70">
        <v>2599</v>
      </c>
      <c r="AB70">
        <v>843</v>
      </c>
      <c r="AC70">
        <v>2478</v>
      </c>
      <c r="AD70">
        <v>1153</v>
      </c>
      <c r="AE70">
        <v>1150</v>
      </c>
    </row>
    <row r="71" spans="1:31" x14ac:dyDescent="0.25">
      <c r="A71" s="2">
        <v>0.60416666666666663</v>
      </c>
      <c r="B71">
        <v>80</v>
      </c>
      <c r="C71">
        <v>375</v>
      </c>
      <c r="D71">
        <v>1309</v>
      </c>
      <c r="E71">
        <v>578</v>
      </c>
      <c r="F71">
        <v>1050</v>
      </c>
      <c r="G71">
        <v>1162</v>
      </c>
      <c r="H71">
        <v>1204</v>
      </c>
      <c r="I71">
        <v>3853</v>
      </c>
      <c r="J71">
        <v>1611</v>
      </c>
      <c r="K71">
        <v>1658</v>
      </c>
      <c r="L71">
        <v>926</v>
      </c>
      <c r="M71">
        <v>-709</v>
      </c>
      <c r="N71">
        <v>411</v>
      </c>
      <c r="O71">
        <v>431</v>
      </c>
      <c r="P71">
        <v>166</v>
      </c>
      <c r="Q71">
        <v>1573</v>
      </c>
      <c r="R71">
        <v>200</v>
      </c>
      <c r="S71">
        <v>2085</v>
      </c>
      <c r="T71">
        <v>809</v>
      </c>
      <c r="U71">
        <v>2873</v>
      </c>
      <c r="V71">
        <v>3353</v>
      </c>
      <c r="W71">
        <v>3253</v>
      </c>
      <c r="X71">
        <v>6998</v>
      </c>
      <c r="Y71">
        <v>2356</v>
      </c>
      <c r="Z71">
        <v>3090</v>
      </c>
      <c r="AA71">
        <v>2587</v>
      </c>
      <c r="AB71">
        <v>844</v>
      </c>
      <c r="AC71">
        <v>2569</v>
      </c>
      <c r="AD71">
        <v>1210</v>
      </c>
      <c r="AE71">
        <v>1204</v>
      </c>
    </row>
    <row r="72" spans="1:31" x14ac:dyDescent="0.25">
      <c r="A72" s="2">
        <v>0.60624999999999996</v>
      </c>
      <c r="B72">
        <v>80</v>
      </c>
      <c r="C72">
        <v>375</v>
      </c>
      <c r="D72">
        <v>1304</v>
      </c>
      <c r="E72">
        <v>560</v>
      </c>
      <c r="F72">
        <v>1050</v>
      </c>
      <c r="G72">
        <v>1159</v>
      </c>
      <c r="H72">
        <v>1200</v>
      </c>
      <c r="I72">
        <v>3847</v>
      </c>
      <c r="J72">
        <v>1597</v>
      </c>
      <c r="K72">
        <v>1646</v>
      </c>
      <c r="L72">
        <v>920</v>
      </c>
      <c r="M72">
        <v>-740</v>
      </c>
      <c r="N72">
        <v>319</v>
      </c>
      <c r="O72">
        <v>526</v>
      </c>
      <c r="P72">
        <v>116</v>
      </c>
      <c r="Q72">
        <v>1601</v>
      </c>
      <c r="R72">
        <v>197</v>
      </c>
      <c r="S72">
        <v>2036</v>
      </c>
      <c r="T72">
        <v>777</v>
      </c>
      <c r="U72">
        <v>2898</v>
      </c>
      <c r="V72">
        <v>3349</v>
      </c>
      <c r="W72">
        <v>3258</v>
      </c>
      <c r="X72">
        <v>6885</v>
      </c>
      <c r="Y72">
        <v>2305</v>
      </c>
      <c r="Z72">
        <v>3128</v>
      </c>
      <c r="AA72">
        <v>2506</v>
      </c>
      <c r="AB72">
        <v>758</v>
      </c>
      <c r="AC72">
        <v>3028</v>
      </c>
      <c r="AD72">
        <v>1311</v>
      </c>
      <c r="AE72">
        <v>1231</v>
      </c>
    </row>
    <row r="73" spans="1:31" x14ac:dyDescent="0.25">
      <c r="A73" s="2">
        <v>0.60833333333333328</v>
      </c>
      <c r="B73">
        <v>77</v>
      </c>
      <c r="C73">
        <v>358</v>
      </c>
      <c r="D73">
        <v>1302</v>
      </c>
      <c r="E73">
        <v>560</v>
      </c>
      <c r="F73">
        <v>1005</v>
      </c>
      <c r="G73">
        <v>1145</v>
      </c>
      <c r="H73">
        <v>1200</v>
      </c>
      <c r="I73">
        <v>3869</v>
      </c>
      <c r="J73">
        <v>1578</v>
      </c>
      <c r="K73">
        <v>1634</v>
      </c>
      <c r="L73">
        <v>893</v>
      </c>
      <c r="M73">
        <v>-765</v>
      </c>
      <c r="N73">
        <v>201</v>
      </c>
      <c r="O73">
        <v>534</v>
      </c>
      <c r="P73">
        <v>137</v>
      </c>
      <c r="Q73">
        <v>1642</v>
      </c>
      <c r="R73">
        <v>248</v>
      </c>
      <c r="S73">
        <v>2098</v>
      </c>
      <c r="T73">
        <v>731</v>
      </c>
      <c r="U73">
        <v>2876</v>
      </c>
      <c r="V73">
        <v>3295</v>
      </c>
      <c r="W73">
        <v>3272</v>
      </c>
      <c r="X73">
        <v>6605</v>
      </c>
      <c r="Y73">
        <v>2283</v>
      </c>
      <c r="Z73">
        <v>3086</v>
      </c>
      <c r="AA73">
        <v>2392</v>
      </c>
      <c r="AB73">
        <v>712</v>
      </c>
      <c r="AC73">
        <v>3100</v>
      </c>
      <c r="AD73">
        <v>1393</v>
      </c>
      <c r="AE73">
        <v>1158</v>
      </c>
    </row>
    <row r="74" spans="1:31" x14ac:dyDescent="0.25">
      <c r="A74" s="2">
        <v>0.61111111111111116</v>
      </c>
      <c r="B74">
        <v>77</v>
      </c>
      <c r="C74">
        <v>358</v>
      </c>
      <c r="D74">
        <v>1291</v>
      </c>
      <c r="E74">
        <v>557</v>
      </c>
      <c r="F74">
        <v>995</v>
      </c>
      <c r="G74">
        <v>1133</v>
      </c>
      <c r="H74">
        <v>1190</v>
      </c>
      <c r="I74">
        <v>3764</v>
      </c>
      <c r="J74">
        <v>1568</v>
      </c>
      <c r="K74">
        <v>1592</v>
      </c>
      <c r="L74">
        <v>843</v>
      </c>
      <c r="M74">
        <v>-751</v>
      </c>
      <c r="N74">
        <v>-167</v>
      </c>
      <c r="O74">
        <v>657</v>
      </c>
      <c r="P74">
        <v>164</v>
      </c>
      <c r="Q74">
        <v>1737</v>
      </c>
      <c r="R74">
        <v>296</v>
      </c>
      <c r="S74">
        <v>2283</v>
      </c>
      <c r="T74">
        <v>740</v>
      </c>
      <c r="U74">
        <v>3145</v>
      </c>
      <c r="V74">
        <v>3143</v>
      </c>
      <c r="W74">
        <v>3209</v>
      </c>
      <c r="X74">
        <v>6596</v>
      </c>
      <c r="Y74">
        <v>2244</v>
      </c>
      <c r="Z74">
        <v>3008</v>
      </c>
      <c r="AA74">
        <v>2272</v>
      </c>
      <c r="AB74">
        <v>806</v>
      </c>
      <c r="AC74">
        <v>2956</v>
      </c>
      <c r="AD74">
        <v>1454</v>
      </c>
      <c r="AE74">
        <v>1197</v>
      </c>
    </row>
    <row r="75" spans="1:31" x14ac:dyDescent="0.25">
      <c r="A75" s="2">
        <v>0.61319444444444449</v>
      </c>
      <c r="B75">
        <v>77</v>
      </c>
      <c r="C75">
        <v>364</v>
      </c>
      <c r="D75">
        <v>1307</v>
      </c>
      <c r="E75">
        <v>557</v>
      </c>
      <c r="F75">
        <v>955</v>
      </c>
      <c r="G75">
        <v>1132</v>
      </c>
      <c r="H75">
        <v>1184</v>
      </c>
      <c r="I75">
        <v>3788</v>
      </c>
      <c r="J75">
        <v>1525</v>
      </c>
      <c r="K75">
        <v>1572</v>
      </c>
      <c r="L75">
        <v>813</v>
      </c>
      <c r="M75">
        <v>-773</v>
      </c>
      <c r="N75">
        <v>-213</v>
      </c>
      <c r="O75">
        <v>792</v>
      </c>
      <c r="P75">
        <v>173</v>
      </c>
      <c r="Q75">
        <v>1735</v>
      </c>
      <c r="R75">
        <v>312</v>
      </c>
      <c r="S75">
        <v>2424</v>
      </c>
      <c r="T75">
        <v>748</v>
      </c>
      <c r="U75">
        <v>3145</v>
      </c>
      <c r="V75">
        <v>3135</v>
      </c>
      <c r="W75">
        <v>3187</v>
      </c>
      <c r="X75">
        <v>6870</v>
      </c>
      <c r="Y75">
        <v>2165</v>
      </c>
      <c r="Z75">
        <v>3004</v>
      </c>
      <c r="AA75">
        <v>2234</v>
      </c>
      <c r="AB75">
        <v>797</v>
      </c>
      <c r="AC75">
        <v>3105</v>
      </c>
      <c r="AD75">
        <v>1575</v>
      </c>
      <c r="AE75">
        <v>1197</v>
      </c>
    </row>
    <row r="76" spans="1:31" x14ac:dyDescent="0.25">
      <c r="A76" s="2">
        <v>0.61527777777777781</v>
      </c>
      <c r="B76">
        <v>77</v>
      </c>
      <c r="C76">
        <v>364</v>
      </c>
      <c r="D76">
        <v>1302</v>
      </c>
      <c r="E76">
        <v>557</v>
      </c>
      <c r="F76">
        <v>951</v>
      </c>
      <c r="G76">
        <v>1133</v>
      </c>
      <c r="H76">
        <v>1182</v>
      </c>
      <c r="I76">
        <v>3767</v>
      </c>
      <c r="J76">
        <v>1485</v>
      </c>
      <c r="K76">
        <v>1567</v>
      </c>
      <c r="L76">
        <v>795</v>
      </c>
      <c r="M76">
        <v>-786</v>
      </c>
      <c r="N76">
        <v>-204</v>
      </c>
      <c r="O76">
        <v>757</v>
      </c>
      <c r="P76">
        <v>202</v>
      </c>
      <c r="Q76">
        <v>1752</v>
      </c>
      <c r="R76">
        <v>323</v>
      </c>
      <c r="S76">
        <v>2499</v>
      </c>
      <c r="T76">
        <v>755</v>
      </c>
      <c r="U76">
        <v>3145</v>
      </c>
      <c r="V76">
        <v>3112</v>
      </c>
      <c r="W76">
        <v>3221</v>
      </c>
      <c r="X76">
        <v>6900</v>
      </c>
      <c r="Y76">
        <v>2141</v>
      </c>
      <c r="Z76">
        <v>3004</v>
      </c>
      <c r="AA76">
        <v>2178</v>
      </c>
      <c r="AB76">
        <v>806</v>
      </c>
      <c r="AC76">
        <v>3125</v>
      </c>
      <c r="AD76">
        <v>1593</v>
      </c>
      <c r="AE76">
        <v>1192</v>
      </c>
    </row>
    <row r="77" spans="1:31" x14ac:dyDescent="0.25">
      <c r="A77" s="2">
        <v>0.61736111111111114</v>
      </c>
      <c r="B77">
        <v>77</v>
      </c>
      <c r="C77">
        <v>364</v>
      </c>
      <c r="D77">
        <v>1300</v>
      </c>
      <c r="E77">
        <v>560</v>
      </c>
      <c r="F77">
        <v>951</v>
      </c>
      <c r="G77">
        <v>1124</v>
      </c>
      <c r="H77">
        <v>1178</v>
      </c>
      <c r="I77">
        <v>3590</v>
      </c>
      <c r="J77">
        <v>1421</v>
      </c>
      <c r="K77">
        <v>1556</v>
      </c>
      <c r="L77">
        <v>785</v>
      </c>
      <c r="M77">
        <v>-794</v>
      </c>
      <c r="N77">
        <v>-294</v>
      </c>
      <c r="O77">
        <v>784</v>
      </c>
      <c r="P77">
        <v>184</v>
      </c>
      <c r="Q77">
        <v>1824</v>
      </c>
      <c r="R77">
        <v>348</v>
      </c>
      <c r="S77">
        <v>2631</v>
      </c>
      <c r="T77">
        <v>787</v>
      </c>
      <c r="U77">
        <v>3148</v>
      </c>
      <c r="V77">
        <v>3162</v>
      </c>
      <c r="W77">
        <v>3323</v>
      </c>
      <c r="X77">
        <v>7096</v>
      </c>
      <c r="Y77">
        <v>2131</v>
      </c>
      <c r="Z77">
        <v>3035</v>
      </c>
      <c r="AA77">
        <v>2176</v>
      </c>
      <c r="AB77">
        <v>815</v>
      </c>
      <c r="AC77">
        <v>3113</v>
      </c>
      <c r="AD77">
        <v>1740</v>
      </c>
      <c r="AE77">
        <v>1270</v>
      </c>
    </row>
    <row r="78" spans="1:31" x14ac:dyDescent="0.25">
      <c r="A78" s="2">
        <v>0.62013888888888891</v>
      </c>
      <c r="B78">
        <v>77</v>
      </c>
      <c r="C78">
        <v>363</v>
      </c>
      <c r="D78">
        <v>1302</v>
      </c>
      <c r="E78">
        <v>558</v>
      </c>
      <c r="F78">
        <v>950</v>
      </c>
      <c r="G78">
        <v>1119</v>
      </c>
      <c r="H78">
        <v>1175</v>
      </c>
      <c r="I78">
        <v>3514</v>
      </c>
      <c r="J78">
        <v>1408</v>
      </c>
      <c r="K78">
        <v>1519</v>
      </c>
      <c r="L78">
        <v>751</v>
      </c>
      <c r="M78">
        <v>-862</v>
      </c>
      <c r="N78">
        <v>-268</v>
      </c>
      <c r="O78">
        <v>778</v>
      </c>
      <c r="P78">
        <v>166</v>
      </c>
      <c r="Q78">
        <v>1968</v>
      </c>
      <c r="R78">
        <v>411</v>
      </c>
      <c r="S78">
        <v>2865</v>
      </c>
      <c r="T78">
        <v>821</v>
      </c>
      <c r="U78">
        <v>3151</v>
      </c>
      <c r="V78">
        <v>3075</v>
      </c>
      <c r="W78">
        <v>3315</v>
      </c>
      <c r="X78">
        <v>7176</v>
      </c>
      <c r="Y78">
        <v>2227</v>
      </c>
      <c r="Z78">
        <v>2982</v>
      </c>
      <c r="AA78">
        <v>2215</v>
      </c>
      <c r="AB78">
        <v>834</v>
      </c>
      <c r="AC78">
        <v>3113</v>
      </c>
      <c r="AD78">
        <v>1667</v>
      </c>
      <c r="AE78">
        <v>1308</v>
      </c>
    </row>
    <row r="79" spans="1:31" x14ac:dyDescent="0.25">
      <c r="A79" s="2">
        <v>0.62222222222222223</v>
      </c>
      <c r="B79">
        <v>77</v>
      </c>
      <c r="C79">
        <v>363</v>
      </c>
      <c r="D79">
        <v>1295</v>
      </c>
      <c r="E79">
        <v>559</v>
      </c>
      <c r="F79">
        <v>946</v>
      </c>
      <c r="G79">
        <v>1109</v>
      </c>
      <c r="H79">
        <v>1171</v>
      </c>
      <c r="I79">
        <v>3491</v>
      </c>
      <c r="J79">
        <v>1387</v>
      </c>
      <c r="K79">
        <v>1522</v>
      </c>
      <c r="L79">
        <v>745</v>
      </c>
      <c r="M79">
        <v>-902</v>
      </c>
      <c r="N79">
        <v>-291</v>
      </c>
      <c r="O79">
        <v>753</v>
      </c>
      <c r="P79">
        <v>246</v>
      </c>
      <c r="Q79">
        <v>1964</v>
      </c>
      <c r="R79">
        <v>420</v>
      </c>
      <c r="S79">
        <v>3186</v>
      </c>
      <c r="T79">
        <v>828</v>
      </c>
      <c r="U79">
        <v>3185</v>
      </c>
      <c r="V79">
        <v>3025</v>
      </c>
      <c r="W79">
        <v>3305</v>
      </c>
      <c r="X79">
        <v>7169</v>
      </c>
      <c r="Y79">
        <v>2248</v>
      </c>
      <c r="Z79">
        <v>2941</v>
      </c>
      <c r="AA79">
        <v>2202</v>
      </c>
      <c r="AB79">
        <v>941</v>
      </c>
      <c r="AC79">
        <v>3130</v>
      </c>
      <c r="AD79">
        <v>1631</v>
      </c>
      <c r="AE79">
        <v>1320</v>
      </c>
    </row>
    <row r="80" spans="1:31" x14ac:dyDescent="0.25">
      <c r="A80" s="2">
        <v>0.62430555555555556</v>
      </c>
      <c r="B80">
        <v>80</v>
      </c>
      <c r="C80">
        <v>363</v>
      </c>
      <c r="D80">
        <v>1288</v>
      </c>
      <c r="E80">
        <v>560</v>
      </c>
      <c r="F80">
        <v>944</v>
      </c>
      <c r="G80">
        <v>1107</v>
      </c>
      <c r="H80">
        <v>1169</v>
      </c>
      <c r="I80">
        <v>3448</v>
      </c>
      <c r="J80">
        <v>1378</v>
      </c>
      <c r="K80">
        <v>1534</v>
      </c>
      <c r="L80">
        <v>709</v>
      </c>
      <c r="M80">
        <v>-910</v>
      </c>
      <c r="N80">
        <v>-317</v>
      </c>
      <c r="O80">
        <v>778</v>
      </c>
      <c r="P80">
        <v>242</v>
      </c>
      <c r="Q80">
        <v>1957</v>
      </c>
      <c r="R80">
        <v>417</v>
      </c>
      <c r="S80">
        <v>3162</v>
      </c>
      <c r="T80">
        <v>848</v>
      </c>
      <c r="U80">
        <v>3170</v>
      </c>
      <c r="V80">
        <v>2986</v>
      </c>
      <c r="W80">
        <v>3309</v>
      </c>
      <c r="X80">
        <v>6989</v>
      </c>
      <c r="Y80">
        <v>2252</v>
      </c>
      <c r="Z80">
        <v>2963</v>
      </c>
      <c r="AA80">
        <v>2211</v>
      </c>
      <c r="AB80">
        <v>916</v>
      </c>
      <c r="AC80">
        <v>3082</v>
      </c>
      <c r="AD80">
        <v>1598</v>
      </c>
      <c r="AE80">
        <v>1359</v>
      </c>
    </row>
    <row r="81" spans="1:31" x14ac:dyDescent="0.25">
      <c r="A81" s="2">
        <v>0.62638888888888888</v>
      </c>
      <c r="B81">
        <v>80</v>
      </c>
      <c r="C81">
        <v>363</v>
      </c>
      <c r="D81">
        <v>1281</v>
      </c>
      <c r="E81">
        <v>560</v>
      </c>
      <c r="F81">
        <v>943</v>
      </c>
      <c r="G81">
        <v>1100</v>
      </c>
      <c r="H81">
        <v>1168</v>
      </c>
      <c r="I81">
        <v>3444</v>
      </c>
      <c r="J81">
        <v>1346</v>
      </c>
      <c r="K81">
        <v>1498</v>
      </c>
      <c r="L81">
        <v>678</v>
      </c>
      <c r="M81">
        <v>-921</v>
      </c>
      <c r="N81">
        <v>-317</v>
      </c>
      <c r="O81">
        <v>830</v>
      </c>
      <c r="P81">
        <v>230</v>
      </c>
      <c r="Q81">
        <v>1971</v>
      </c>
      <c r="R81">
        <v>417</v>
      </c>
      <c r="S81">
        <v>3098</v>
      </c>
      <c r="T81">
        <v>858</v>
      </c>
      <c r="U81">
        <v>3162</v>
      </c>
      <c r="V81">
        <v>3013</v>
      </c>
      <c r="W81">
        <v>3223</v>
      </c>
      <c r="X81">
        <v>6833</v>
      </c>
      <c r="Y81">
        <v>2195</v>
      </c>
      <c r="Z81">
        <v>2926</v>
      </c>
      <c r="AA81">
        <v>2119</v>
      </c>
      <c r="AB81">
        <v>574</v>
      </c>
      <c r="AC81">
        <v>3016</v>
      </c>
      <c r="AD81">
        <v>1544</v>
      </c>
      <c r="AE81">
        <v>1333</v>
      </c>
    </row>
    <row r="82" spans="1:31" x14ac:dyDescent="0.25">
      <c r="A82" s="2">
        <v>0.62847222222222221</v>
      </c>
      <c r="B82">
        <v>80</v>
      </c>
      <c r="C82">
        <v>363</v>
      </c>
      <c r="D82">
        <v>1270</v>
      </c>
      <c r="E82">
        <v>560</v>
      </c>
      <c r="F82">
        <v>938</v>
      </c>
      <c r="G82">
        <v>1086</v>
      </c>
      <c r="H82">
        <v>1163</v>
      </c>
      <c r="I82">
        <v>3253</v>
      </c>
      <c r="J82">
        <v>1296</v>
      </c>
      <c r="K82">
        <v>1459</v>
      </c>
      <c r="L82">
        <v>587</v>
      </c>
      <c r="M82">
        <v>-973</v>
      </c>
      <c r="N82">
        <v>-478</v>
      </c>
      <c r="O82">
        <v>622</v>
      </c>
      <c r="P82">
        <v>134</v>
      </c>
      <c r="Q82">
        <v>1977</v>
      </c>
      <c r="R82">
        <v>418</v>
      </c>
      <c r="S82">
        <v>2934</v>
      </c>
      <c r="T82">
        <v>996</v>
      </c>
      <c r="U82">
        <v>3123</v>
      </c>
      <c r="V82">
        <v>2899</v>
      </c>
      <c r="W82">
        <v>3128</v>
      </c>
      <c r="X82">
        <v>6557</v>
      </c>
      <c r="Y82">
        <v>2132</v>
      </c>
      <c r="Z82">
        <v>2817</v>
      </c>
      <c r="AA82">
        <v>1933</v>
      </c>
      <c r="AB82">
        <v>335</v>
      </c>
      <c r="AC82">
        <v>2639</v>
      </c>
      <c r="AD82">
        <v>1262</v>
      </c>
      <c r="AE82">
        <v>1234</v>
      </c>
    </row>
    <row r="83" spans="1:31" x14ac:dyDescent="0.25">
      <c r="A83" s="2">
        <v>0.63124999999999998</v>
      </c>
      <c r="B83">
        <v>80</v>
      </c>
      <c r="C83">
        <v>363</v>
      </c>
      <c r="D83">
        <v>1273</v>
      </c>
      <c r="E83">
        <v>562</v>
      </c>
      <c r="F83">
        <v>935</v>
      </c>
      <c r="G83">
        <v>1087</v>
      </c>
      <c r="H83">
        <v>1156</v>
      </c>
      <c r="I83">
        <v>3188</v>
      </c>
      <c r="J83">
        <v>1252</v>
      </c>
      <c r="K83">
        <v>1397</v>
      </c>
      <c r="L83">
        <v>509</v>
      </c>
      <c r="M83">
        <v>-1007</v>
      </c>
      <c r="N83">
        <v>-600</v>
      </c>
      <c r="O83">
        <v>550</v>
      </c>
      <c r="P83">
        <v>113</v>
      </c>
      <c r="Q83">
        <v>1976</v>
      </c>
      <c r="R83">
        <v>415</v>
      </c>
      <c r="S83">
        <v>2951</v>
      </c>
      <c r="T83">
        <v>954</v>
      </c>
      <c r="U83">
        <v>3099</v>
      </c>
      <c r="V83">
        <v>2854</v>
      </c>
      <c r="W83">
        <v>3159</v>
      </c>
      <c r="X83">
        <v>6781</v>
      </c>
      <c r="Y83">
        <v>2124</v>
      </c>
      <c r="Z83">
        <v>2683</v>
      </c>
      <c r="AA83">
        <v>1810</v>
      </c>
      <c r="AB83">
        <v>155</v>
      </c>
      <c r="AC83">
        <v>2279</v>
      </c>
      <c r="AD83">
        <v>1018</v>
      </c>
      <c r="AE83">
        <v>1170</v>
      </c>
    </row>
    <row r="84" spans="1:31" x14ac:dyDescent="0.25">
      <c r="A84" s="2">
        <v>0.6333333333333333</v>
      </c>
      <c r="B84">
        <v>80</v>
      </c>
      <c r="C84">
        <v>363</v>
      </c>
      <c r="D84">
        <v>1262</v>
      </c>
      <c r="E84">
        <v>562</v>
      </c>
      <c r="F84">
        <v>931</v>
      </c>
      <c r="G84">
        <v>1082</v>
      </c>
      <c r="H84">
        <v>1152</v>
      </c>
      <c r="I84">
        <v>3142</v>
      </c>
      <c r="J84">
        <v>1223</v>
      </c>
      <c r="K84">
        <v>1345</v>
      </c>
      <c r="L84">
        <v>382</v>
      </c>
      <c r="M84">
        <v>-1027</v>
      </c>
      <c r="N84">
        <v>-460</v>
      </c>
      <c r="O84">
        <v>697</v>
      </c>
      <c r="P84">
        <v>89</v>
      </c>
      <c r="Q84">
        <v>1974</v>
      </c>
      <c r="R84">
        <v>404</v>
      </c>
      <c r="S84">
        <v>2910</v>
      </c>
      <c r="T84">
        <v>938</v>
      </c>
      <c r="U84">
        <v>3110</v>
      </c>
      <c r="V84">
        <v>2821</v>
      </c>
      <c r="W84">
        <v>3118</v>
      </c>
      <c r="X84">
        <v>6911</v>
      </c>
      <c r="Y84">
        <v>2050</v>
      </c>
      <c r="Z84">
        <v>2696</v>
      </c>
      <c r="AA84">
        <v>1516</v>
      </c>
      <c r="AB84">
        <v>162</v>
      </c>
      <c r="AC84">
        <v>2089</v>
      </c>
      <c r="AD84">
        <v>1071</v>
      </c>
      <c r="AE84">
        <v>1111</v>
      </c>
    </row>
    <row r="85" spans="1:31" x14ac:dyDescent="0.25">
      <c r="A85" s="2">
        <v>0.63541666666666663</v>
      </c>
      <c r="B85">
        <v>80</v>
      </c>
      <c r="C85">
        <v>362</v>
      </c>
      <c r="D85">
        <v>1259</v>
      </c>
      <c r="E85">
        <v>559</v>
      </c>
      <c r="F85">
        <v>924</v>
      </c>
      <c r="G85">
        <v>1080</v>
      </c>
      <c r="H85">
        <v>1152</v>
      </c>
      <c r="I85">
        <v>3085</v>
      </c>
      <c r="J85">
        <v>1214</v>
      </c>
      <c r="K85">
        <v>1316</v>
      </c>
      <c r="L85">
        <v>273</v>
      </c>
      <c r="M85">
        <v>-1042</v>
      </c>
      <c r="N85">
        <v>-601</v>
      </c>
      <c r="O85">
        <v>750</v>
      </c>
      <c r="P85">
        <v>41</v>
      </c>
      <c r="Q85">
        <v>1977</v>
      </c>
      <c r="R85">
        <v>444</v>
      </c>
      <c r="S85">
        <v>2982</v>
      </c>
      <c r="T85">
        <v>944</v>
      </c>
      <c r="U85">
        <v>3067</v>
      </c>
      <c r="V85">
        <v>2810</v>
      </c>
      <c r="W85">
        <v>3057</v>
      </c>
      <c r="X85">
        <v>6781</v>
      </c>
      <c r="Y85">
        <v>2000</v>
      </c>
      <c r="Z85">
        <v>2640</v>
      </c>
      <c r="AA85">
        <v>1420</v>
      </c>
      <c r="AB85">
        <v>121</v>
      </c>
      <c r="AC85">
        <v>2039</v>
      </c>
      <c r="AD85">
        <v>1080</v>
      </c>
      <c r="AE85">
        <v>1039</v>
      </c>
    </row>
    <row r="86" spans="1:31" x14ac:dyDescent="0.25">
      <c r="A86" s="2">
        <v>0.63749999999999996</v>
      </c>
      <c r="B86">
        <v>80</v>
      </c>
      <c r="C86">
        <v>362</v>
      </c>
      <c r="D86">
        <v>1246</v>
      </c>
      <c r="E86">
        <v>559</v>
      </c>
      <c r="F86">
        <v>909</v>
      </c>
      <c r="G86">
        <v>1066</v>
      </c>
      <c r="H86">
        <v>1119</v>
      </c>
      <c r="I86">
        <v>3042</v>
      </c>
      <c r="J86">
        <v>1136</v>
      </c>
      <c r="K86">
        <v>1286</v>
      </c>
      <c r="L86">
        <v>234</v>
      </c>
      <c r="M86">
        <v>-1092</v>
      </c>
      <c r="N86">
        <v>-653</v>
      </c>
      <c r="O86">
        <v>691</v>
      </c>
      <c r="P86">
        <v>1</v>
      </c>
      <c r="Q86">
        <v>1978</v>
      </c>
      <c r="R86">
        <v>452</v>
      </c>
      <c r="S86">
        <v>3081</v>
      </c>
      <c r="T86">
        <v>897</v>
      </c>
      <c r="U86">
        <v>3010</v>
      </c>
      <c r="V86">
        <v>2669</v>
      </c>
      <c r="W86">
        <v>2579</v>
      </c>
      <c r="X86">
        <v>6729</v>
      </c>
      <c r="Y86">
        <v>1781</v>
      </c>
      <c r="Z86">
        <v>2486</v>
      </c>
      <c r="AA86">
        <v>1301</v>
      </c>
      <c r="AB86">
        <v>18</v>
      </c>
      <c r="AC86">
        <v>1977</v>
      </c>
      <c r="AD86">
        <v>1135</v>
      </c>
      <c r="AE86">
        <v>1010</v>
      </c>
    </row>
    <row r="87" spans="1:31" x14ac:dyDescent="0.25">
      <c r="A87" s="2">
        <v>0.64027777777777772</v>
      </c>
      <c r="B87">
        <v>80</v>
      </c>
      <c r="C87">
        <v>361</v>
      </c>
      <c r="D87">
        <v>1230</v>
      </c>
      <c r="E87">
        <v>548</v>
      </c>
      <c r="F87">
        <v>902</v>
      </c>
      <c r="G87">
        <v>1059</v>
      </c>
      <c r="H87">
        <v>1117</v>
      </c>
      <c r="I87">
        <v>3025</v>
      </c>
      <c r="J87">
        <v>1132</v>
      </c>
      <c r="K87">
        <v>1278</v>
      </c>
      <c r="L87">
        <v>215</v>
      </c>
      <c r="M87">
        <v>-1099</v>
      </c>
      <c r="N87">
        <v>-612</v>
      </c>
      <c r="O87">
        <v>733</v>
      </c>
      <c r="P87">
        <v>28</v>
      </c>
      <c r="Q87">
        <v>1977</v>
      </c>
      <c r="R87">
        <v>464</v>
      </c>
      <c r="S87">
        <v>3089</v>
      </c>
      <c r="T87">
        <v>886</v>
      </c>
      <c r="U87">
        <v>3034</v>
      </c>
      <c r="V87">
        <v>2707</v>
      </c>
      <c r="W87">
        <v>2554</v>
      </c>
      <c r="X87">
        <v>6449</v>
      </c>
      <c r="Y87">
        <v>1721</v>
      </c>
      <c r="Z87">
        <v>2454</v>
      </c>
      <c r="AA87">
        <v>1106</v>
      </c>
      <c r="AB87">
        <v>9</v>
      </c>
      <c r="AC87">
        <v>1819</v>
      </c>
      <c r="AD87">
        <v>1189</v>
      </c>
      <c r="AE87">
        <v>1021</v>
      </c>
    </row>
    <row r="88" spans="1:31" x14ac:dyDescent="0.25">
      <c r="A88" s="2">
        <v>0.64236111111111116</v>
      </c>
      <c r="B88">
        <v>80</v>
      </c>
      <c r="C88">
        <v>356</v>
      </c>
      <c r="D88">
        <v>1242</v>
      </c>
      <c r="E88">
        <v>543</v>
      </c>
      <c r="F88">
        <v>875</v>
      </c>
      <c r="G88">
        <v>1058</v>
      </c>
      <c r="H88">
        <v>1114</v>
      </c>
      <c r="I88">
        <v>2956</v>
      </c>
      <c r="J88">
        <v>1087</v>
      </c>
      <c r="K88">
        <v>1275</v>
      </c>
      <c r="L88">
        <v>176</v>
      </c>
      <c r="M88">
        <v>-1138</v>
      </c>
      <c r="N88">
        <v>-648</v>
      </c>
      <c r="O88">
        <v>644</v>
      </c>
      <c r="P88">
        <v>22</v>
      </c>
      <c r="Q88">
        <v>1962</v>
      </c>
      <c r="R88">
        <v>473</v>
      </c>
      <c r="S88">
        <v>3003</v>
      </c>
      <c r="T88">
        <v>911</v>
      </c>
      <c r="U88">
        <v>3087</v>
      </c>
      <c r="V88">
        <v>2777</v>
      </c>
      <c r="W88">
        <v>2492</v>
      </c>
      <c r="X88">
        <v>6507</v>
      </c>
      <c r="Y88">
        <v>1707</v>
      </c>
      <c r="Z88">
        <v>2385</v>
      </c>
      <c r="AA88">
        <v>965</v>
      </c>
      <c r="AB88">
        <v>-62</v>
      </c>
      <c r="AC88">
        <v>1729</v>
      </c>
      <c r="AD88">
        <v>1080</v>
      </c>
      <c r="AE88">
        <v>970</v>
      </c>
    </row>
    <row r="89" spans="1:31" x14ac:dyDescent="0.25">
      <c r="A89" s="2">
        <v>0.64444444444444449</v>
      </c>
      <c r="B89">
        <v>79</v>
      </c>
      <c r="C89">
        <v>356</v>
      </c>
      <c r="D89">
        <v>1229</v>
      </c>
      <c r="E89">
        <v>543</v>
      </c>
      <c r="F89">
        <v>873</v>
      </c>
      <c r="G89">
        <v>1052</v>
      </c>
      <c r="H89">
        <v>1107</v>
      </c>
      <c r="I89">
        <v>2883</v>
      </c>
      <c r="J89">
        <v>1043</v>
      </c>
      <c r="K89">
        <v>1243</v>
      </c>
      <c r="L89">
        <v>145</v>
      </c>
      <c r="M89">
        <v>-1186</v>
      </c>
      <c r="N89">
        <v>-704</v>
      </c>
      <c r="O89">
        <v>642</v>
      </c>
      <c r="P89">
        <v>32</v>
      </c>
      <c r="Q89">
        <v>1921</v>
      </c>
      <c r="R89">
        <v>456</v>
      </c>
      <c r="S89">
        <v>2990</v>
      </c>
      <c r="T89">
        <v>932</v>
      </c>
      <c r="U89">
        <v>3087</v>
      </c>
      <c r="V89">
        <v>2746</v>
      </c>
      <c r="W89">
        <v>2484</v>
      </c>
      <c r="X89">
        <v>6248</v>
      </c>
      <c r="Y89">
        <v>1666</v>
      </c>
      <c r="Z89">
        <v>2264</v>
      </c>
      <c r="AA89">
        <v>907</v>
      </c>
      <c r="AB89">
        <v>-126</v>
      </c>
      <c r="AC89">
        <v>1626</v>
      </c>
      <c r="AD89">
        <v>1061</v>
      </c>
      <c r="AE89">
        <v>974</v>
      </c>
    </row>
    <row r="90" spans="1:31" x14ac:dyDescent="0.25">
      <c r="A90" s="2">
        <v>0.64652777777777781</v>
      </c>
      <c r="B90">
        <v>78</v>
      </c>
      <c r="C90">
        <v>352</v>
      </c>
      <c r="D90">
        <v>1219</v>
      </c>
      <c r="E90">
        <v>536</v>
      </c>
      <c r="F90">
        <v>871</v>
      </c>
      <c r="G90">
        <v>1051</v>
      </c>
      <c r="H90">
        <v>1095</v>
      </c>
      <c r="I90">
        <v>2866</v>
      </c>
      <c r="J90">
        <v>1029</v>
      </c>
      <c r="K90">
        <v>1227</v>
      </c>
      <c r="L90">
        <v>133</v>
      </c>
      <c r="M90">
        <v>-1199</v>
      </c>
      <c r="N90">
        <v>-1025</v>
      </c>
      <c r="O90">
        <v>635</v>
      </c>
      <c r="P90">
        <v>44</v>
      </c>
      <c r="Q90">
        <v>1896</v>
      </c>
      <c r="R90">
        <v>452</v>
      </c>
      <c r="S90">
        <v>2899</v>
      </c>
      <c r="T90">
        <v>911</v>
      </c>
      <c r="U90">
        <v>3050</v>
      </c>
      <c r="V90">
        <v>2616</v>
      </c>
      <c r="W90">
        <v>2410</v>
      </c>
      <c r="X90">
        <v>5905</v>
      </c>
      <c r="Y90">
        <v>1635</v>
      </c>
      <c r="Z90">
        <v>2258</v>
      </c>
      <c r="AA90">
        <v>842</v>
      </c>
      <c r="AB90">
        <v>-127</v>
      </c>
      <c r="AC90">
        <v>1259</v>
      </c>
      <c r="AD90">
        <v>989</v>
      </c>
      <c r="AE90">
        <v>1000</v>
      </c>
    </row>
    <row r="91" spans="1:31" x14ac:dyDescent="0.25">
      <c r="A91" s="2">
        <v>0.64861111111111114</v>
      </c>
      <c r="B91">
        <v>78</v>
      </c>
      <c r="C91">
        <v>351</v>
      </c>
      <c r="D91">
        <v>1219</v>
      </c>
      <c r="E91">
        <v>532</v>
      </c>
      <c r="F91">
        <v>865</v>
      </c>
      <c r="G91">
        <v>1050</v>
      </c>
      <c r="H91">
        <v>1091</v>
      </c>
      <c r="I91">
        <v>2849</v>
      </c>
      <c r="J91">
        <v>1019</v>
      </c>
      <c r="K91">
        <v>1229</v>
      </c>
      <c r="L91">
        <v>128</v>
      </c>
      <c r="M91">
        <v>-1204</v>
      </c>
      <c r="N91">
        <v>-1039</v>
      </c>
      <c r="O91">
        <v>615</v>
      </c>
      <c r="P91">
        <v>76</v>
      </c>
      <c r="Q91">
        <v>1856</v>
      </c>
      <c r="R91">
        <v>432</v>
      </c>
      <c r="S91">
        <v>2868</v>
      </c>
      <c r="T91">
        <v>926</v>
      </c>
      <c r="U91">
        <v>3017</v>
      </c>
      <c r="V91">
        <v>2546</v>
      </c>
      <c r="W91">
        <v>2363</v>
      </c>
      <c r="X91">
        <v>5734</v>
      </c>
      <c r="Y91">
        <v>1586</v>
      </c>
      <c r="Z91">
        <v>2197</v>
      </c>
      <c r="AA91">
        <v>860</v>
      </c>
      <c r="AB91">
        <v>-189</v>
      </c>
      <c r="AC91">
        <v>988</v>
      </c>
      <c r="AD91">
        <v>1028</v>
      </c>
      <c r="AE91">
        <v>1073</v>
      </c>
    </row>
    <row r="92" spans="1:31" x14ac:dyDescent="0.25">
      <c r="A92" s="2">
        <v>0.65138888888888891</v>
      </c>
      <c r="B92">
        <v>78</v>
      </c>
      <c r="C92">
        <v>351</v>
      </c>
      <c r="D92">
        <v>1205</v>
      </c>
      <c r="E92">
        <v>530</v>
      </c>
      <c r="F92">
        <v>857</v>
      </c>
      <c r="G92">
        <v>1043</v>
      </c>
      <c r="H92">
        <v>1089</v>
      </c>
      <c r="I92">
        <v>2803</v>
      </c>
      <c r="J92">
        <v>982</v>
      </c>
      <c r="K92">
        <v>1195</v>
      </c>
      <c r="L92">
        <v>104</v>
      </c>
      <c r="M92">
        <v>-1238</v>
      </c>
      <c r="N92">
        <v>-1034</v>
      </c>
      <c r="O92">
        <v>556</v>
      </c>
      <c r="P92">
        <v>54</v>
      </c>
      <c r="Q92">
        <v>1873</v>
      </c>
      <c r="R92">
        <v>424</v>
      </c>
      <c r="S92">
        <v>2937</v>
      </c>
      <c r="T92">
        <v>904</v>
      </c>
      <c r="U92">
        <v>3058</v>
      </c>
      <c r="V92">
        <v>2514</v>
      </c>
      <c r="W92">
        <v>2202</v>
      </c>
      <c r="X92">
        <v>5505</v>
      </c>
      <c r="Y92">
        <v>1547</v>
      </c>
      <c r="Z92">
        <v>2187</v>
      </c>
      <c r="AA92">
        <v>803</v>
      </c>
      <c r="AB92">
        <v>-190</v>
      </c>
      <c r="AC92">
        <v>1065</v>
      </c>
      <c r="AD92">
        <v>1044</v>
      </c>
      <c r="AE92">
        <v>1128</v>
      </c>
    </row>
    <row r="93" spans="1:31" x14ac:dyDescent="0.25">
      <c r="A93" s="2">
        <v>0.65347222222222223</v>
      </c>
      <c r="B93">
        <v>77</v>
      </c>
      <c r="C93">
        <v>334</v>
      </c>
      <c r="D93">
        <v>1191</v>
      </c>
      <c r="E93">
        <v>530</v>
      </c>
      <c r="F93">
        <v>855</v>
      </c>
      <c r="G93">
        <v>1026</v>
      </c>
      <c r="H93">
        <v>1083</v>
      </c>
      <c r="I93">
        <v>2800</v>
      </c>
      <c r="J93">
        <v>962</v>
      </c>
      <c r="K93">
        <v>1171</v>
      </c>
      <c r="L93">
        <v>88</v>
      </c>
      <c r="M93">
        <v>-1252</v>
      </c>
      <c r="N93">
        <v>-1207</v>
      </c>
      <c r="O93">
        <v>429</v>
      </c>
      <c r="P93">
        <v>58</v>
      </c>
      <c r="Q93">
        <v>1849</v>
      </c>
      <c r="R93">
        <v>416</v>
      </c>
      <c r="S93">
        <v>2843</v>
      </c>
      <c r="T93">
        <v>893</v>
      </c>
      <c r="U93">
        <v>3040</v>
      </c>
      <c r="V93">
        <v>2466</v>
      </c>
      <c r="W93">
        <v>2273</v>
      </c>
      <c r="X93">
        <v>5509</v>
      </c>
      <c r="Y93">
        <v>1507</v>
      </c>
      <c r="Z93">
        <v>2175</v>
      </c>
      <c r="AA93">
        <v>769</v>
      </c>
      <c r="AB93">
        <v>-235</v>
      </c>
      <c r="AC93">
        <v>1016</v>
      </c>
      <c r="AD93">
        <v>1028</v>
      </c>
      <c r="AE93">
        <v>1253</v>
      </c>
    </row>
    <row r="94" spans="1:31" x14ac:dyDescent="0.25">
      <c r="A94" s="2">
        <v>0.65555555555555556</v>
      </c>
      <c r="B94">
        <v>77</v>
      </c>
      <c r="C94">
        <v>334</v>
      </c>
      <c r="D94">
        <v>1191</v>
      </c>
      <c r="E94">
        <v>530</v>
      </c>
      <c r="F94">
        <v>855</v>
      </c>
      <c r="G94">
        <v>1026</v>
      </c>
      <c r="H94">
        <v>1083</v>
      </c>
      <c r="I94">
        <v>2800</v>
      </c>
      <c r="J94">
        <v>962</v>
      </c>
      <c r="K94">
        <v>1171</v>
      </c>
      <c r="L94">
        <v>88</v>
      </c>
      <c r="M94">
        <v>-1252</v>
      </c>
      <c r="N94">
        <v>-1207</v>
      </c>
      <c r="O94">
        <v>429</v>
      </c>
      <c r="P94">
        <v>58</v>
      </c>
      <c r="Q94">
        <v>1849</v>
      </c>
      <c r="R94">
        <v>416</v>
      </c>
      <c r="S94">
        <v>2843</v>
      </c>
      <c r="T94">
        <v>893</v>
      </c>
      <c r="U94">
        <v>3040</v>
      </c>
      <c r="V94">
        <v>2466</v>
      </c>
      <c r="W94">
        <v>2273</v>
      </c>
      <c r="X94">
        <v>5509</v>
      </c>
      <c r="Y94">
        <v>1507</v>
      </c>
      <c r="Z94">
        <v>2175</v>
      </c>
      <c r="AA94">
        <v>769</v>
      </c>
      <c r="AB94">
        <v>-235</v>
      </c>
      <c r="AC94">
        <v>1016</v>
      </c>
      <c r="AD94">
        <v>1028</v>
      </c>
      <c r="AE94">
        <v>1253</v>
      </c>
    </row>
    <row r="95" spans="1:31" x14ac:dyDescent="0.25">
      <c r="A95" s="2">
        <v>0.65763888888888888</v>
      </c>
      <c r="B95">
        <v>77</v>
      </c>
      <c r="C95">
        <v>334</v>
      </c>
      <c r="D95">
        <v>1191</v>
      </c>
      <c r="E95">
        <v>530</v>
      </c>
      <c r="F95">
        <v>855</v>
      </c>
      <c r="G95">
        <v>1026</v>
      </c>
      <c r="H95">
        <v>1083</v>
      </c>
      <c r="I95">
        <v>2800</v>
      </c>
      <c r="J95">
        <v>962</v>
      </c>
      <c r="K95">
        <v>1171</v>
      </c>
      <c r="L95">
        <v>88</v>
      </c>
      <c r="M95">
        <v>-1252</v>
      </c>
      <c r="N95">
        <v>-1207</v>
      </c>
      <c r="O95">
        <v>429</v>
      </c>
      <c r="P95">
        <v>58</v>
      </c>
      <c r="Q95">
        <v>1849</v>
      </c>
      <c r="R95">
        <v>416</v>
      </c>
      <c r="S95">
        <v>2843</v>
      </c>
      <c r="T95">
        <v>893</v>
      </c>
      <c r="U95">
        <v>3040</v>
      </c>
      <c r="V95">
        <v>2466</v>
      </c>
      <c r="W95">
        <v>2273</v>
      </c>
      <c r="X95">
        <v>5509</v>
      </c>
      <c r="Y95">
        <v>1507</v>
      </c>
      <c r="Z95">
        <v>2175</v>
      </c>
      <c r="AA95">
        <v>769</v>
      </c>
      <c r="AB95">
        <v>-235</v>
      </c>
      <c r="AC95">
        <v>1016</v>
      </c>
      <c r="AD95">
        <v>1028</v>
      </c>
      <c r="AE95">
        <v>1253</v>
      </c>
    </row>
    <row r="96" spans="1:31" x14ac:dyDescent="0.25">
      <c r="A96" s="2">
        <v>0.66041666666666665</v>
      </c>
      <c r="B96">
        <v>77</v>
      </c>
      <c r="C96">
        <v>334</v>
      </c>
      <c r="D96">
        <v>1191</v>
      </c>
      <c r="E96">
        <v>530</v>
      </c>
      <c r="F96">
        <v>855</v>
      </c>
      <c r="G96">
        <v>1026</v>
      </c>
      <c r="H96">
        <v>1083</v>
      </c>
      <c r="I96">
        <v>2800</v>
      </c>
      <c r="J96">
        <v>962</v>
      </c>
      <c r="K96">
        <v>1171</v>
      </c>
      <c r="L96">
        <v>88</v>
      </c>
      <c r="M96">
        <v>-1252</v>
      </c>
      <c r="N96">
        <v>-1207</v>
      </c>
      <c r="O96">
        <v>429</v>
      </c>
      <c r="P96">
        <v>58</v>
      </c>
      <c r="Q96">
        <v>1849</v>
      </c>
      <c r="R96">
        <v>416</v>
      </c>
      <c r="S96">
        <v>2843</v>
      </c>
      <c r="T96">
        <v>893</v>
      </c>
      <c r="U96">
        <v>3040</v>
      </c>
      <c r="V96">
        <v>2466</v>
      </c>
      <c r="W96">
        <v>2273</v>
      </c>
      <c r="X96">
        <v>5509</v>
      </c>
      <c r="Y96">
        <v>1507</v>
      </c>
      <c r="Z96">
        <v>2175</v>
      </c>
      <c r="AA96">
        <v>769</v>
      </c>
      <c r="AB96">
        <v>-235</v>
      </c>
      <c r="AC96">
        <v>1016</v>
      </c>
      <c r="AD96">
        <v>1028</v>
      </c>
      <c r="AE96">
        <v>1253</v>
      </c>
    </row>
    <row r="97" spans="1:31" x14ac:dyDescent="0.25">
      <c r="A97" s="2">
        <v>0.66249999999999998</v>
      </c>
      <c r="B97">
        <v>77</v>
      </c>
      <c r="C97">
        <v>334</v>
      </c>
      <c r="D97">
        <v>1191</v>
      </c>
      <c r="E97">
        <v>530</v>
      </c>
      <c r="F97">
        <v>855</v>
      </c>
      <c r="G97">
        <v>1026</v>
      </c>
      <c r="H97">
        <v>1083</v>
      </c>
      <c r="I97">
        <v>2800</v>
      </c>
      <c r="J97">
        <v>962</v>
      </c>
      <c r="K97">
        <v>1171</v>
      </c>
      <c r="L97">
        <v>88</v>
      </c>
      <c r="M97">
        <v>-1252</v>
      </c>
      <c r="N97">
        <v>-1207</v>
      </c>
      <c r="O97">
        <v>429</v>
      </c>
      <c r="P97">
        <v>58</v>
      </c>
      <c r="Q97">
        <v>1849</v>
      </c>
      <c r="R97">
        <v>416</v>
      </c>
      <c r="S97">
        <v>2843</v>
      </c>
      <c r="T97">
        <v>893</v>
      </c>
      <c r="U97">
        <v>3040</v>
      </c>
      <c r="V97">
        <v>2466</v>
      </c>
      <c r="W97">
        <v>2273</v>
      </c>
      <c r="X97">
        <v>5509</v>
      </c>
      <c r="Y97">
        <v>1507</v>
      </c>
      <c r="Z97">
        <v>2175</v>
      </c>
      <c r="AA97">
        <v>769</v>
      </c>
      <c r="AB97">
        <v>-235</v>
      </c>
      <c r="AC97">
        <v>1016</v>
      </c>
      <c r="AD97">
        <v>1028</v>
      </c>
      <c r="AE97">
        <v>1253</v>
      </c>
    </row>
    <row r="98" spans="1:31" x14ac:dyDescent="0.25">
      <c r="A98" s="2">
        <v>0.6645833333333333</v>
      </c>
      <c r="B98">
        <v>77</v>
      </c>
      <c r="C98">
        <v>334</v>
      </c>
      <c r="D98">
        <v>1191</v>
      </c>
      <c r="E98">
        <v>530</v>
      </c>
      <c r="F98">
        <v>855</v>
      </c>
      <c r="G98">
        <v>1026</v>
      </c>
      <c r="H98">
        <v>1083</v>
      </c>
      <c r="I98">
        <v>2800</v>
      </c>
      <c r="J98">
        <v>962</v>
      </c>
      <c r="K98">
        <v>1171</v>
      </c>
      <c r="L98">
        <v>88</v>
      </c>
      <c r="M98">
        <v>-1252</v>
      </c>
      <c r="N98">
        <v>-1207</v>
      </c>
      <c r="O98">
        <v>429</v>
      </c>
      <c r="P98">
        <v>58</v>
      </c>
      <c r="Q98">
        <v>1849</v>
      </c>
      <c r="R98">
        <v>416</v>
      </c>
      <c r="S98">
        <v>2843</v>
      </c>
      <c r="T98">
        <v>893</v>
      </c>
      <c r="U98">
        <v>3040</v>
      </c>
      <c r="V98">
        <v>2466</v>
      </c>
      <c r="W98">
        <v>2273</v>
      </c>
      <c r="X98">
        <v>5509</v>
      </c>
      <c r="Y98">
        <v>1507</v>
      </c>
      <c r="Z98">
        <v>2175</v>
      </c>
      <c r="AA98">
        <v>769</v>
      </c>
      <c r="AB98">
        <v>-235</v>
      </c>
      <c r="AC98">
        <v>1016</v>
      </c>
      <c r="AD98">
        <v>1028</v>
      </c>
      <c r="AE98">
        <v>1253</v>
      </c>
    </row>
    <row r="99" spans="1:31" x14ac:dyDescent="0.25">
      <c r="A99" s="2">
        <v>0.66666666666666663</v>
      </c>
      <c r="B99">
        <v>77</v>
      </c>
      <c r="C99">
        <v>334</v>
      </c>
      <c r="D99">
        <v>1191</v>
      </c>
      <c r="E99">
        <v>530</v>
      </c>
      <c r="F99">
        <v>855</v>
      </c>
      <c r="G99">
        <v>1026</v>
      </c>
      <c r="H99">
        <v>1083</v>
      </c>
      <c r="I99">
        <v>2800</v>
      </c>
      <c r="J99">
        <v>962</v>
      </c>
      <c r="K99">
        <v>1171</v>
      </c>
      <c r="L99">
        <v>88</v>
      </c>
      <c r="M99">
        <v>-1252</v>
      </c>
      <c r="N99">
        <v>-1207</v>
      </c>
      <c r="O99">
        <v>429</v>
      </c>
      <c r="P99">
        <v>58</v>
      </c>
      <c r="Q99">
        <v>1849</v>
      </c>
      <c r="R99">
        <v>416</v>
      </c>
      <c r="S99">
        <v>2843</v>
      </c>
      <c r="T99">
        <v>893</v>
      </c>
      <c r="U99">
        <v>3040</v>
      </c>
      <c r="V99">
        <v>2466</v>
      </c>
      <c r="W99">
        <v>2273</v>
      </c>
      <c r="X99">
        <v>5509</v>
      </c>
      <c r="Y99">
        <v>1507</v>
      </c>
      <c r="Z99">
        <v>2175</v>
      </c>
      <c r="AA99">
        <v>769</v>
      </c>
      <c r="AB99">
        <v>-235</v>
      </c>
      <c r="AC99">
        <v>1016</v>
      </c>
      <c r="AD99">
        <v>1028</v>
      </c>
      <c r="AE99">
        <v>1253</v>
      </c>
    </row>
    <row r="100" spans="1:31" x14ac:dyDescent="0.25">
      <c r="A100" s="2">
        <v>0.6694444444444444</v>
      </c>
      <c r="B100">
        <v>77</v>
      </c>
      <c r="C100">
        <v>334</v>
      </c>
      <c r="D100">
        <v>1191</v>
      </c>
      <c r="E100">
        <v>530</v>
      </c>
      <c r="F100">
        <v>855</v>
      </c>
      <c r="G100">
        <v>1026</v>
      </c>
      <c r="H100">
        <v>1083</v>
      </c>
      <c r="I100">
        <v>2800</v>
      </c>
      <c r="J100">
        <v>962</v>
      </c>
      <c r="K100">
        <v>1171</v>
      </c>
      <c r="L100">
        <v>88</v>
      </c>
      <c r="M100">
        <v>-1252</v>
      </c>
      <c r="N100">
        <v>-1207</v>
      </c>
      <c r="O100">
        <v>429</v>
      </c>
      <c r="P100">
        <v>58</v>
      </c>
      <c r="Q100">
        <v>1849</v>
      </c>
      <c r="R100">
        <v>416</v>
      </c>
      <c r="S100">
        <v>2843</v>
      </c>
      <c r="T100">
        <v>893</v>
      </c>
      <c r="U100">
        <v>3040</v>
      </c>
      <c r="V100">
        <v>2466</v>
      </c>
      <c r="W100">
        <v>2273</v>
      </c>
      <c r="X100">
        <v>5509</v>
      </c>
      <c r="Y100">
        <v>1507</v>
      </c>
      <c r="Z100">
        <v>2175</v>
      </c>
      <c r="AA100">
        <v>769</v>
      </c>
      <c r="AB100">
        <v>-235</v>
      </c>
      <c r="AC100">
        <v>1016</v>
      </c>
      <c r="AD100">
        <v>1028</v>
      </c>
      <c r="AE100">
        <v>1253</v>
      </c>
    </row>
    <row r="101" spans="1:31" x14ac:dyDescent="0.25">
      <c r="A101" s="2">
        <v>0.67152777777777772</v>
      </c>
      <c r="B101">
        <v>77</v>
      </c>
      <c r="C101">
        <v>334</v>
      </c>
      <c r="D101">
        <v>1191</v>
      </c>
      <c r="E101">
        <v>530</v>
      </c>
      <c r="F101">
        <v>855</v>
      </c>
      <c r="G101">
        <v>1026</v>
      </c>
      <c r="H101">
        <v>1083</v>
      </c>
      <c r="I101">
        <v>2800</v>
      </c>
      <c r="J101">
        <v>962</v>
      </c>
      <c r="K101">
        <v>1171</v>
      </c>
      <c r="L101">
        <v>88</v>
      </c>
      <c r="M101">
        <v>-1252</v>
      </c>
      <c r="N101">
        <v>-1207</v>
      </c>
      <c r="O101">
        <v>429</v>
      </c>
      <c r="P101">
        <v>58</v>
      </c>
      <c r="Q101">
        <v>1849</v>
      </c>
      <c r="R101">
        <v>416</v>
      </c>
      <c r="S101">
        <v>2843</v>
      </c>
      <c r="T101">
        <v>893</v>
      </c>
      <c r="U101">
        <v>3040</v>
      </c>
      <c r="V101">
        <v>2466</v>
      </c>
      <c r="W101">
        <v>2273</v>
      </c>
      <c r="X101">
        <v>5509</v>
      </c>
      <c r="Y101">
        <v>1507</v>
      </c>
      <c r="Z101">
        <v>2175</v>
      </c>
      <c r="AA101">
        <v>769</v>
      </c>
      <c r="AB101">
        <v>-235</v>
      </c>
      <c r="AC101">
        <v>1016</v>
      </c>
      <c r="AD101">
        <v>1028</v>
      </c>
      <c r="AE101">
        <v>1253</v>
      </c>
    </row>
    <row r="102" spans="1:31" x14ac:dyDescent="0.25">
      <c r="A102" s="2">
        <v>0.67361111111111116</v>
      </c>
      <c r="B102">
        <v>77</v>
      </c>
      <c r="C102">
        <v>334</v>
      </c>
      <c r="D102">
        <v>1191</v>
      </c>
      <c r="E102">
        <v>530</v>
      </c>
      <c r="F102">
        <v>855</v>
      </c>
      <c r="G102">
        <v>1026</v>
      </c>
      <c r="H102">
        <v>1083</v>
      </c>
      <c r="I102">
        <v>2800</v>
      </c>
      <c r="J102">
        <v>962</v>
      </c>
      <c r="K102">
        <v>1171</v>
      </c>
      <c r="L102">
        <v>88</v>
      </c>
      <c r="M102">
        <v>-1252</v>
      </c>
      <c r="N102">
        <v>-1207</v>
      </c>
      <c r="O102">
        <v>429</v>
      </c>
      <c r="P102">
        <v>58</v>
      </c>
      <c r="Q102">
        <v>1849</v>
      </c>
      <c r="R102">
        <v>416</v>
      </c>
      <c r="S102">
        <v>2843</v>
      </c>
      <c r="T102">
        <v>893</v>
      </c>
      <c r="U102">
        <v>3040</v>
      </c>
      <c r="V102">
        <v>2466</v>
      </c>
      <c r="W102">
        <v>2273</v>
      </c>
      <c r="X102">
        <v>5509</v>
      </c>
      <c r="Y102">
        <v>1507</v>
      </c>
      <c r="Z102">
        <v>2175</v>
      </c>
      <c r="AA102">
        <v>769</v>
      </c>
      <c r="AB102">
        <v>-235</v>
      </c>
      <c r="AC102">
        <v>1016</v>
      </c>
      <c r="AD102">
        <v>1028</v>
      </c>
      <c r="AE102">
        <v>1253</v>
      </c>
    </row>
    <row r="103" spans="1:31" x14ac:dyDescent="0.25">
      <c r="A103" s="2">
        <v>0.67569444444444449</v>
      </c>
      <c r="B103">
        <v>77</v>
      </c>
      <c r="C103">
        <v>334</v>
      </c>
      <c r="D103">
        <v>1191</v>
      </c>
      <c r="E103">
        <v>530</v>
      </c>
      <c r="F103">
        <v>855</v>
      </c>
      <c r="G103">
        <v>1026</v>
      </c>
      <c r="H103">
        <v>1083</v>
      </c>
      <c r="I103">
        <v>2800</v>
      </c>
      <c r="J103">
        <v>962</v>
      </c>
      <c r="K103">
        <v>1171</v>
      </c>
      <c r="L103">
        <v>88</v>
      </c>
      <c r="M103">
        <v>-1252</v>
      </c>
      <c r="N103">
        <v>-1207</v>
      </c>
      <c r="O103">
        <v>429</v>
      </c>
      <c r="P103">
        <v>58</v>
      </c>
      <c r="Q103">
        <v>1849</v>
      </c>
      <c r="R103">
        <v>416</v>
      </c>
      <c r="S103">
        <v>2843</v>
      </c>
      <c r="T103">
        <v>893</v>
      </c>
      <c r="U103">
        <v>3040</v>
      </c>
      <c r="V103">
        <v>2466</v>
      </c>
      <c r="W103">
        <v>2273</v>
      </c>
      <c r="X103">
        <v>5509</v>
      </c>
      <c r="Y103">
        <v>1507</v>
      </c>
      <c r="Z103">
        <v>2175</v>
      </c>
      <c r="AA103">
        <v>769</v>
      </c>
      <c r="AB103">
        <v>-235</v>
      </c>
      <c r="AC103">
        <v>1016</v>
      </c>
      <c r="AD103">
        <v>1028</v>
      </c>
      <c r="AE103">
        <v>1253</v>
      </c>
    </row>
    <row r="104" spans="1:31" x14ac:dyDescent="0.25">
      <c r="A104" s="2">
        <v>0.67777777777777781</v>
      </c>
      <c r="B104">
        <v>77</v>
      </c>
      <c r="C104">
        <v>334</v>
      </c>
      <c r="D104">
        <v>1191</v>
      </c>
      <c r="E104">
        <v>530</v>
      </c>
      <c r="F104">
        <v>855</v>
      </c>
      <c r="G104">
        <v>1026</v>
      </c>
      <c r="H104">
        <v>1083</v>
      </c>
      <c r="I104">
        <v>2800</v>
      </c>
      <c r="J104">
        <v>962</v>
      </c>
      <c r="K104">
        <v>1171</v>
      </c>
      <c r="L104">
        <v>88</v>
      </c>
      <c r="M104">
        <v>-1252</v>
      </c>
      <c r="N104">
        <v>-1207</v>
      </c>
      <c r="O104">
        <v>429</v>
      </c>
      <c r="P104">
        <v>58</v>
      </c>
      <c r="Q104">
        <v>1849</v>
      </c>
      <c r="R104">
        <v>416</v>
      </c>
      <c r="S104">
        <v>2843</v>
      </c>
      <c r="T104">
        <v>893</v>
      </c>
      <c r="U104">
        <v>3040</v>
      </c>
      <c r="V104">
        <v>2466</v>
      </c>
      <c r="W104">
        <v>2273</v>
      </c>
      <c r="X104">
        <v>5509</v>
      </c>
      <c r="Y104">
        <v>1507</v>
      </c>
      <c r="Z104">
        <v>2175</v>
      </c>
      <c r="AA104">
        <v>769</v>
      </c>
      <c r="AB104">
        <v>-235</v>
      </c>
      <c r="AC104">
        <v>1016</v>
      </c>
      <c r="AD104">
        <v>1028</v>
      </c>
      <c r="AE104">
        <v>1253</v>
      </c>
    </row>
    <row r="105" spans="1:31" x14ac:dyDescent="0.25">
      <c r="A105" s="2">
        <v>0.68055555555555558</v>
      </c>
      <c r="B105">
        <v>77</v>
      </c>
      <c r="C105">
        <v>334</v>
      </c>
      <c r="D105">
        <v>1191</v>
      </c>
      <c r="E105">
        <v>530</v>
      </c>
      <c r="F105">
        <v>855</v>
      </c>
      <c r="G105">
        <v>1026</v>
      </c>
      <c r="H105">
        <v>1083</v>
      </c>
      <c r="I105">
        <v>2800</v>
      </c>
      <c r="J105">
        <v>962</v>
      </c>
      <c r="K105">
        <v>1171</v>
      </c>
      <c r="L105">
        <v>88</v>
      </c>
      <c r="M105">
        <v>-1252</v>
      </c>
      <c r="N105">
        <v>-1207</v>
      </c>
      <c r="O105">
        <v>429</v>
      </c>
      <c r="P105">
        <v>58</v>
      </c>
      <c r="Q105">
        <v>1849</v>
      </c>
      <c r="R105">
        <v>416</v>
      </c>
      <c r="S105">
        <v>2843</v>
      </c>
      <c r="T105">
        <v>893</v>
      </c>
      <c r="U105">
        <v>3040</v>
      </c>
      <c r="V105">
        <v>2466</v>
      </c>
      <c r="W105">
        <v>2273</v>
      </c>
      <c r="X105">
        <v>5509</v>
      </c>
      <c r="Y105">
        <v>1507</v>
      </c>
      <c r="Z105">
        <v>2175</v>
      </c>
      <c r="AA105">
        <v>769</v>
      </c>
      <c r="AB105">
        <v>-235</v>
      </c>
      <c r="AC105">
        <v>1016</v>
      </c>
      <c r="AD105">
        <v>1028</v>
      </c>
      <c r="AE105">
        <v>1253</v>
      </c>
    </row>
    <row r="106" spans="1:31" x14ac:dyDescent="0.25">
      <c r="A106" s="2">
        <v>0.68263888888888891</v>
      </c>
      <c r="B106">
        <v>77</v>
      </c>
      <c r="C106">
        <v>334</v>
      </c>
      <c r="D106">
        <v>1191</v>
      </c>
      <c r="E106">
        <v>530</v>
      </c>
      <c r="F106">
        <v>855</v>
      </c>
      <c r="G106">
        <v>1026</v>
      </c>
      <c r="H106">
        <v>1083</v>
      </c>
      <c r="I106">
        <v>2800</v>
      </c>
      <c r="J106">
        <v>962</v>
      </c>
      <c r="K106">
        <v>1171</v>
      </c>
      <c r="L106">
        <v>88</v>
      </c>
      <c r="M106">
        <v>-1252</v>
      </c>
      <c r="N106">
        <v>-1207</v>
      </c>
      <c r="O106">
        <v>429</v>
      </c>
      <c r="P106">
        <v>58</v>
      </c>
      <c r="Q106">
        <v>1849</v>
      </c>
      <c r="R106">
        <v>416</v>
      </c>
      <c r="S106">
        <v>2843</v>
      </c>
      <c r="T106">
        <v>893</v>
      </c>
      <c r="U106">
        <v>3040</v>
      </c>
      <c r="V106">
        <v>2466</v>
      </c>
      <c r="W106">
        <v>2273</v>
      </c>
      <c r="X106">
        <v>5509</v>
      </c>
      <c r="Y106">
        <v>1507</v>
      </c>
      <c r="Z106">
        <v>2175</v>
      </c>
      <c r="AA106">
        <v>769</v>
      </c>
      <c r="AB106">
        <v>-235</v>
      </c>
      <c r="AC106">
        <v>1016</v>
      </c>
      <c r="AD106">
        <v>1028</v>
      </c>
      <c r="AE106">
        <v>1253</v>
      </c>
    </row>
    <row r="107" spans="1:31" x14ac:dyDescent="0.25">
      <c r="A107" s="2">
        <v>0.68472222222222223</v>
      </c>
      <c r="B107">
        <v>77</v>
      </c>
      <c r="C107">
        <v>334</v>
      </c>
      <c r="D107">
        <v>1191</v>
      </c>
      <c r="E107">
        <v>530</v>
      </c>
      <c r="F107">
        <v>855</v>
      </c>
      <c r="G107">
        <v>1026</v>
      </c>
      <c r="H107">
        <v>1083</v>
      </c>
      <c r="I107">
        <v>2800</v>
      </c>
      <c r="J107">
        <v>962</v>
      </c>
      <c r="K107">
        <v>1171</v>
      </c>
      <c r="L107">
        <v>88</v>
      </c>
      <c r="M107">
        <v>-1252</v>
      </c>
      <c r="N107">
        <v>-1207</v>
      </c>
      <c r="O107">
        <v>429</v>
      </c>
      <c r="P107">
        <v>58</v>
      </c>
      <c r="Q107">
        <v>1849</v>
      </c>
      <c r="R107">
        <v>416</v>
      </c>
      <c r="S107">
        <v>2843</v>
      </c>
      <c r="T107">
        <v>893</v>
      </c>
      <c r="U107">
        <v>3040</v>
      </c>
      <c r="V107">
        <v>2466</v>
      </c>
      <c r="W107">
        <v>2273</v>
      </c>
      <c r="X107">
        <v>5509</v>
      </c>
      <c r="Y107">
        <v>1507</v>
      </c>
      <c r="Z107">
        <v>2175</v>
      </c>
      <c r="AA107">
        <v>769</v>
      </c>
      <c r="AB107">
        <v>-235</v>
      </c>
      <c r="AC107">
        <v>1016</v>
      </c>
      <c r="AD107">
        <v>1028</v>
      </c>
      <c r="AE107">
        <v>1253</v>
      </c>
    </row>
    <row r="108" spans="1:31" x14ac:dyDescent="0.25">
      <c r="A108" s="2">
        <v>0.68680555555555556</v>
      </c>
      <c r="B108">
        <v>77</v>
      </c>
      <c r="C108">
        <v>334</v>
      </c>
      <c r="D108">
        <v>1191</v>
      </c>
      <c r="E108">
        <v>530</v>
      </c>
      <c r="F108">
        <v>855</v>
      </c>
      <c r="G108">
        <v>1026</v>
      </c>
      <c r="H108">
        <v>1083</v>
      </c>
      <c r="I108">
        <v>2800</v>
      </c>
      <c r="J108">
        <v>962</v>
      </c>
      <c r="K108">
        <v>1171</v>
      </c>
      <c r="L108">
        <v>88</v>
      </c>
      <c r="M108">
        <v>-1252</v>
      </c>
      <c r="N108">
        <v>-1207</v>
      </c>
      <c r="O108">
        <v>429</v>
      </c>
      <c r="P108">
        <v>58</v>
      </c>
      <c r="Q108">
        <v>1849</v>
      </c>
      <c r="R108">
        <v>416</v>
      </c>
      <c r="S108">
        <v>2843</v>
      </c>
      <c r="T108">
        <v>893</v>
      </c>
      <c r="U108">
        <v>3040</v>
      </c>
      <c r="V108">
        <v>2466</v>
      </c>
      <c r="W108">
        <v>2273</v>
      </c>
      <c r="X108">
        <v>5509</v>
      </c>
      <c r="Y108">
        <v>1507</v>
      </c>
      <c r="Z108">
        <v>2175</v>
      </c>
      <c r="AA108">
        <v>769</v>
      </c>
      <c r="AB108">
        <v>-235</v>
      </c>
      <c r="AC108">
        <v>1016</v>
      </c>
      <c r="AD108">
        <v>1028</v>
      </c>
      <c r="AE108">
        <v>1253</v>
      </c>
    </row>
    <row r="109" spans="1:31" x14ac:dyDescent="0.25">
      <c r="A109" s="2">
        <v>0.68958333333333333</v>
      </c>
      <c r="B109">
        <v>77</v>
      </c>
      <c r="C109">
        <v>334</v>
      </c>
      <c r="D109">
        <v>1191</v>
      </c>
      <c r="E109">
        <v>530</v>
      </c>
      <c r="F109">
        <v>855</v>
      </c>
      <c r="G109">
        <v>1026</v>
      </c>
      <c r="H109">
        <v>1083</v>
      </c>
      <c r="I109">
        <v>2800</v>
      </c>
      <c r="J109">
        <v>962</v>
      </c>
      <c r="K109">
        <v>1171</v>
      </c>
      <c r="L109">
        <v>88</v>
      </c>
      <c r="M109">
        <v>-1252</v>
      </c>
      <c r="N109">
        <v>-1207</v>
      </c>
      <c r="O109">
        <v>429</v>
      </c>
      <c r="P109">
        <v>58</v>
      </c>
      <c r="Q109">
        <v>1849</v>
      </c>
      <c r="R109">
        <v>416</v>
      </c>
      <c r="S109">
        <v>2843</v>
      </c>
      <c r="T109">
        <v>893</v>
      </c>
      <c r="U109">
        <v>3040</v>
      </c>
      <c r="V109">
        <v>2466</v>
      </c>
      <c r="W109">
        <v>2273</v>
      </c>
      <c r="X109">
        <v>5509</v>
      </c>
      <c r="Y109">
        <v>1507</v>
      </c>
      <c r="Z109">
        <v>2175</v>
      </c>
      <c r="AA109">
        <v>769</v>
      </c>
      <c r="AB109">
        <v>-235</v>
      </c>
      <c r="AC109">
        <v>1016</v>
      </c>
      <c r="AD109">
        <v>1028</v>
      </c>
      <c r="AE109">
        <v>1253</v>
      </c>
    </row>
    <row r="110" spans="1:31" x14ac:dyDescent="0.25">
      <c r="A110" s="2">
        <v>0.69166666666666665</v>
      </c>
      <c r="B110">
        <v>77</v>
      </c>
      <c r="C110">
        <v>334</v>
      </c>
      <c r="D110">
        <v>1191</v>
      </c>
      <c r="E110">
        <v>530</v>
      </c>
      <c r="F110">
        <v>855</v>
      </c>
      <c r="G110">
        <v>1026</v>
      </c>
      <c r="H110">
        <v>1083</v>
      </c>
      <c r="I110">
        <v>2800</v>
      </c>
      <c r="J110">
        <v>962</v>
      </c>
      <c r="K110">
        <v>1171</v>
      </c>
      <c r="L110">
        <v>88</v>
      </c>
      <c r="M110">
        <v>-1252</v>
      </c>
      <c r="N110">
        <v>-1207</v>
      </c>
      <c r="O110">
        <v>429</v>
      </c>
      <c r="P110">
        <v>58</v>
      </c>
      <c r="Q110">
        <v>1849</v>
      </c>
      <c r="R110">
        <v>416</v>
      </c>
      <c r="S110">
        <v>2843</v>
      </c>
      <c r="T110">
        <v>893</v>
      </c>
      <c r="U110">
        <v>3040</v>
      </c>
      <c r="V110">
        <v>2466</v>
      </c>
      <c r="W110">
        <v>2273</v>
      </c>
      <c r="X110">
        <v>5509</v>
      </c>
      <c r="Y110">
        <v>1507</v>
      </c>
      <c r="Z110">
        <v>2175</v>
      </c>
      <c r="AA110">
        <v>769</v>
      </c>
      <c r="AB110">
        <v>-235</v>
      </c>
      <c r="AC110">
        <v>1016</v>
      </c>
      <c r="AD110">
        <v>1028</v>
      </c>
      <c r="AE110">
        <v>1253</v>
      </c>
    </row>
    <row r="111" spans="1:31" x14ac:dyDescent="0.25">
      <c r="A111" s="2">
        <v>0.69374999999999998</v>
      </c>
      <c r="B111">
        <v>77</v>
      </c>
      <c r="C111">
        <v>334</v>
      </c>
      <c r="D111">
        <v>1191</v>
      </c>
      <c r="E111">
        <v>530</v>
      </c>
      <c r="F111">
        <v>855</v>
      </c>
      <c r="G111">
        <v>1026</v>
      </c>
      <c r="H111">
        <v>1083</v>
      </c>
      <c r="I111">
        <v>2800</v>
      </c>
      <c r="J111">
        <v>962</v>
      </c>
      <c r="K111">
        <v>1171</v>
      </c>
      <c r="L111">
        <v>88</v>
      </c>
      <c r="M111">
        <v>-1252</v>
      </c>
      <c r="N111">
        <v>-1207</v>
      </c>
      <c r="O111">
        <v>429</v>
      </c>
      <c r="P111">
        <v>58</v>
      </c>
      <c r="Q111">
        <v>1849</v>
      </c>
      <c r="R111">
        <v>416</v>
      </c>
      <c r="S111">
        <v>2843</v>
      </c>
      <c r="T111">
        <v>893</v>
      </c>
      <c r="U111">
        <v>3040</v>
      </c>
      <c r="V111">
        <v>2466</v>
      </c>
      <c r="W111">
        <v>2273</v>
      </c>
      <c r="X111">
        <v>5509</v>
      </c>
      <c r="Y111">
        <v>1507</v>
      </c>
      <c r="Z111">
        <v>2175</v>
      </c>
      <c r="AA111">
        <v>769</v>
      </c>
      <c r="AB111">
        <v>-235</v>
      </c>
      <c r="AC111">
        <v>1016</v>
      </c>
      <c r="AD111">
        <v>1028</v>
      </c>
      <c r="AE111">
        <v>1253</v>
      </c>
    </row>
    <row r="112" spans="1:31" x14ac:dyDescent="0.25">
      <c r="A112" s="2">
        <v>0.6958333333333333</v>
      </c>
      <c r="B112">
        <v>77</v>
      </c>
      <c r="C112">
        <v>334</v>
      </c>
      <c r="D112">
        <v>1191</v>
      </c>
      <c r="E112">
        <v>530</v>
      </c>
      <c r="F112">
        <v>855</v>
      </c>
      <c r="G112">
        <v>1026</v>
      </c>
      <c r="H112">
        <v>1083</v>
      </c>
      <c r="I112">
        <v>2800</v>
      </c>
      <c r="J112">
        <v>962</v>
      </c>
      <c r="K112">
        <v>1171</v>
      </c>
      <c r="L112">
        <v>88</v>
      </c>
      <c r="M112">
        <v>-1252</v>
      </c>
      <c r="N112">
        <v>-1207</v>
      </c>
      <c r="O112">
        <v>429</v>
      </c>
      <c r="P112">
        <v>58</v>
      </c>
      <c r="Q112">
        <v>1849</v>
      </c>
      <c r="R112">
        <v>416</v>
      </c>
      <c r="S112">
        <v>2843</v>
      </c>
      <c r="T112">
        <v>893</v>
      </c>
      <c r="U112">
        <v>3040</v>
      </c>
      <c r="V112">
        <v>2466</v>
      </c>
      <c r="W112">
        <v>2273</v>
      </c>
      <c r="X112">
        <v>5509</v>
      </c>
      <c r="Y112">
        <v>1507</v>
      </c>
      <c r="Z112">
        <v>2175</v>
      </c>
      <c r="AA112">
        <v>769</v>
      </c>
      <c r="AB112">
        <v>-235</v>
      </c>
      <c r="AC112">
        <v>1016</v>
      </c>
      <c r="AD112">
        <v>1028</v>
      </c>
      <c r="AE112">
        <v>1253</v>
      </c>
    </row>
    <row r="113" spans="1:31" x14ac:dyDescent="0.25">
      <c r="A113" s="2">
        <v>0.69861111111111107</v>
      </c>
      <c r="B113">
        <v>77</v>
      </c>
      <c r="C113">
        <v>334</v>
      </c>
      <c r="D113">
        <v>1191</v>
      </c>
      <c r="E113">
        <v>530</v>
      </c>
      <c r="F113">
        <v>855</v>
      </c>
      <c r="G113">
        <v>1026</v>
      </c>
      <c r="H113">
        <v>1083</v>
      </c>
      <c r="I113">
        <v>2800</v>
      </c>
      <c r="J113">
        <v>962</v>
      </c>
      <c r="K113">
        <v>1171</v>
      </c>
      <c r="L113">
        <v>88</v>
      </c>
      <c r="M113">
        <v>-1252</v>
      </c>
      <c r="N113">
        <v>-1207</v>
      </c>
      <c r="O113">
        <v>429</v>
      </c>
      <c r="P113">
        <v>58</v>
      </c>
      <c r="Q113">
        <v>1849</v>
      </c>
      <c r="R113">
        <v>416</v>
      </c>
      <c r="S113">
        <v>2843</v>
      </c>
      <c r="T113">
        <v>893</v>
      </c>
      <c r="U113">
        <v>3040</v>
      </c>
      <c r="V113">
        <v>2466</v>
      </c>
      <c r="W113">
        <v>2273</v>
      </c>
      <c r="X113">
        <v>5509</v>
      </c>
      <c r="Y113">
        <v>1507</v>
      </c>
      <c r="Z113">
        <v>2175</v>
      </c>
      <c r="AA113">
        <v>769</v>
      </c>
      <c r="AB113">
        <v>-235</v>
      </c>
      <c r="AC113">
        <v>1016</v>
      </c>
      <c r="AD113">
        <v>1028</v>
      </c>
      <c r="AE113">
        <v>1253</v>
      </c>
    </row>
    <row r="114" spans="1:31" x14ac:dyDescent="0.25">
      <c r="A114" s="2">
        <v>0.7006944444444444</v>
      </c>
      <c r="B114">
        <v>77</v>
      </c>
      <c r="C114">
        <v>334</v>
      </c>
      <c r="D114">
        <v>1191</v>
      </c>
      <c r="E114">
        <v>530</v>
      </c>
      <c r="F114">
        <v>855</v>
      </c>
      <c r="G114">
        <v>1026</v>
      </c>
      <c r="H114">
        <v>1083</v>
      </c>
      <c r="I114">
        <v>2800</v>
      </c>
      <c r="J114">
        <v>962</v>
      </c>
      <c r="K114">
        <v>1171</v>
      </c>
      <c r="L114">
        <v>88</v>
      </c>
      <c r="M114">
        <v>-1252</v>
      </c>
      <c r="N114">
        <v>-1207</v>
      </c>
      <c r="O114">
        <v>429</v>
      </c>
      <c r="P114">
        <v>58</v>
      </c>
      <c r="Q114">
        <v>1849</v>
      </c>
      <c r="R114">
        <v>416</v>
      </c>
      <c r="S114">
        <v>2843</v>
      </c>
      <c r="T114">
        <v>893</v>
      </c>
      <c r="U114">
        <v>3040</v>
      </c>
      <c r="V114">
        <v>2466</v>
      </c>
      <c r="W114">
        <v>2273</v>
      </c>
      <c r="X114">
        <v>5509</v>
      </c>
      <c r="Y114">
        <v>1507</v>
      </c>
      <c r="Z114">
        <v>2175</v>
      </c>
      <c r="AA114">
        <v>769</v>
      </c>
      <c r="AB114">
        <v>-235</v>
      </c>
      <c r="AC114">
        <v>1016</v>
      </c>
      <c r="AD114">
        <v>1028</v>
      </c>
      <c r="AE114">
        <v>1253</v>
      </c>
    </row>
    <row r="115" spans="1:31" x14ac:dyDescent="0.25">
      <c r="A115" s="2">
        <v>0.70277777777777772</v>
      </c>
      <c r="B115">
        <v>77</v>
      </c>
      <c r="C115">
        <v>334</v>
      </c>
      <c r="D115">
        <v>1191</v>
      </c>
      <c r="E115">
        <v>530</v>
      </c>
      <c r="F115">
        <v>855</v>
      </c>
      <c r="G115">
        <v>1026</v>
      </c>
      <c r="H115">
        <v>1083</v>
      </c>
      <c r="I115">
        <v>2800</v>
      </c>
      <c r="J115">
        <v>962</v>
      </c>
      <c r="K115">
        <v>1171</v>
      </c>
      <c r="L115">
        <v>88</v>
      </c>
      <c r="M115">
        <v>-1252</v>
      </c>
      <c r="N115">
        <v>-1207</v>
      </c>
      <c r="O115">
        <v>429</v>
      </c>
      <c r="P115">
        <v>58</v>
      </c>
      <c r="Q115">
        <v>1849</v>
      </c>
      <c r="R115">
        <v>416</v>
      </c>
      <c r="S115">
        <v>2843</v>
      </c>
      <c r="T115">
        <v>893</v>
      </c>
      <c r="U115">
        <v>3040</v>
      </c>
      <c r="V115">
        <v>2466</v>
      </c>
      <c r="W115">
        <v>2273</v>
      </c>
      <c r="X115">
        <v>5509</v>
      </c>
      <c r="Y115">
        <v>1507</v>
      </c>
      <c r="Z115">
        <v>2175</v>
      </c>
      <c r="AA115">
        <v>769</v>
      </c>
      <c r="AB115">
        <v>-235</v>
      </c>
      <c r="AC115">
        <v>1016</v>
      </c>
      <c r="AD115">
        <v>1028</v>
      </c>
      <c r="AE115">
        <v>1253</v>
      </c>
    </row>
    <row r="116" spans="1:31" x14ac:dyDescent="0.25">
      <c r="A116" s="2">
        <v>0.70486111111111116</v>
      </c>
      <c r="B116">
        <v>77</v>
      </c>
      <c r="C116">
        <v>334</v>
      </c>
      <c r="D116">
        <v>1191</v>
      </c>
      <c r="E116">
        <v>530</v>
      </c>
      <c r="F116">
        <v>855</v>
      </c>
      <c r="G116">
        <v>1026</v>
      </c>
      <c r="H116">
        <v>1083</v>
      </c>
      <c r="I116">
        <v>2800</v>
      </c>
      <c r="J116">
        <v>962</v>
      </c>
      <c r="K116">
        <v>1171</v>
      </c>
      <c r="L116">
        <v>88</v>
      </c>
      <c r="M116">
        <v>-1252</v>
      </c>
      <c r="N116">
        <v>-1207</v>
      </c>
      <c r="O116">
        <v>429</v>
      </c>
      <c r="P116">
        <v>58</v>
      </c>
      <c r="Q116">
        <v>1849</v>
      </c>
      <c r="R116">
        <v>416</v>
      </c>
      <c r="S116">
        <v>2843</v>
      </c>
      <c r="T116">
        <v>893</v>
      </c>
      <c r="U116">
        <v>3040</v>
      </c>
      <c r="V116">
        <v>2466</v>
      </c>
      <c r="W116">
        <v>2273</v>
      </c>
      <c r="X116">
        <v>5509</v>
      </c>
      <c r="Y116">
        <v>1507</v>
      </c>
      <c r="Z116">
        <v>2175</v>
      </c>
      <c r="AA116">
        <v>769</v>
      </c>
      <c r="AB116">
        <v>-235</v>
      </c>
      <c r="AC116">
        <v>1016</v>
      </c>
      <c r="AD116">
        <v>1028</v>
      </c>
      <c r="AE116">
        <v>1253</v>
      </c>
    </row>
    <row r="117" spans="1:31" x14ac:dyDescent="0.25">
      <c r="A117" s="2">
        <v>0.70694444444444449</v>
      </c>
      <c r="B117">
        <v>77</v>
      </c>
      <c r="C117">
        <v>334</v>
      </c>
      <c r="D117">
        <v>1191</v>
      </c>
      <c r="E117">
        <v>530</v>
      </c>
      <c r="F117">
        <v>855</v>
      </c>
      <c r="G117">
        <v>1026</v>
      </c>
      <c r="H117">
        <v>1083</v>
      </c>
      <c r="I117">
        <v>2800</v>
      </c>
      <c r="J117">
        <v>962</v>
      </c>
      <c r="K117">
        <v>1171</v>
      </c>
      <c r="L117">
        <v>88</v>
      </c>
      <c r="M117">
        <v>-1252</v>
      </c>
      <c r="N117">
        <v>-1207</v>
      </c>
      <c r="O117">
        <v>429</v>
      </c>
      <c r="P117">
        <v>58</v>
      </c>
      <c r="Q117">
        <v>1849</v>
      </c>
      <c r="R117">
        <v>416</v>
      </c>
      <c r="S117">
        <v>2843</v>
      </c>
      <c r="T117">
        <v>893</v>
      </c>
      <c r="U117">
        <v>3040</v>
      </c>
      <c r="V117">
        <v>2466</v>
      </c>
      <c r="W117">
        <v>2273</v>
      </c>
      <c r="X117">
        <v>5509</v>
      </c>
      <c r="Y117">
        <v>1507</v>
      </c>
      <c r="Z117">
        <v>2175</v>
      </c>
      <c r="AA117">
        <v>769</v>
      </c>
      <c r="AB117">
        <v>-235</v>
      </c>
      <c r="AC117">
        <v>1016</v>
      </c>
      <c r="AD117">
        <v>1028</v>
      </c>
      <c r="AE117">
        <v>1253</v>
      </c>
    </row>
    <row r="118" spans="1:31" x14ac:dyDescent="0.25">
      <c r="A118" s="2">
        <v>0.70972222222222225</v>
      </c>
      <c r="B118">
        <v>77</v>
      </c>
      <c r="C118">
        <v>334</v>
      </c>
      <c r="D118">
        <v>1191</v>
      </c>
      <c r="E118">
        <v>530</v>
      </c>
      <c r="F118">
        <v>855</v>
      </c>
      <c r="G118">
        <v>1026</v>
      </c>
      <c r="H118">
        <v>1083</v>
      </c>
      <c r="I118">
        <v>2800</v>
      </c>
      <c r="J118">
        <v>962</v>
      </c>
      <c r="K118">
        <v>1171</v>
      </c>
      <c r="L118">
        <v>88</v>
      </c>
      <c r="M118">
        <v>-1252</v>
      </c>
      <c r="N118">
        <v>-1207</v>
      </c>
      <c r="O118">
        <v>429</v>
      </c>
      <c r="P118">
        <v>58</v>
      </c>
      <c r="Q118">
        <v>1849</v>
      </c>
      <c r="R118">
        <v>416</v>
      </c>
      <c r="S118">
        <v>2843</v>
      </c>
      <c r="T118">
        <v>893</v>
      </c>
      <c r="U118">
        <v>3040</v>
      </c>
      <c r="V118">
        <v>2466</v>
      </c>
      <c r="W118">
        <v>2273</v>
      </c>
      <c r="X118">
        <v>5509</v>
      </c>
      <c r="Y118">
        <v>1507</v>
      </c>
      <c r="Z118">
        <v>2175</v>
      </c>
      <c r="AA118">
        <v>769</v>
      </c>
      <c r="AB118">
        <v>-235</v>
      </c>
      <c r="AC118">
        <v>1016</v>
      </c>
      <c r="AD118">
        <v>1028</v>
      </c>
      <c r="AE118">
        <v>1253</v>
      </c>
    </row>
    <row r="119" spans="1:31" x14ac:dyDescent="0.25">
      <c r="A119" s="2">
        <v>0.71180555555555558</v>
      </c>
      <c r="B119">
        <v>77</v>
      </c>
      <c r="C119">
        <v>334</v>
      </c>
      <c r="D119">
        <v>1191</v>
      </c>
      <c r="E119">
        <v>530</v>
      </c>
      <c r="F119">
        <v>855</v>
      </c>
      <c r="G119">
        <v>1026</v>
      </c>
      <c r="H119">
        <v>1083</v>
      </c>
      <c r="I119">
        <v>2800</v>
      </c>
      <c r="J119">
        <v>962</v>
      </c>
      <c r="K119">
        <v>1171</v>
      </c>
      <c r="L119">
        <v>88</v>
      </c>
      <c r="M119">
        <v>-1252</v>
      </c>
      <c r="N119">
        <v>-1207</v>
      </c>
      <c r="O119">
        <v>429</v>
      </c>
      <c r="P119">
        <v>58</v>
      </c>
      <c r="Q119">
        <v>1849</v>
      </c>
      <c r="R119">
        <v>416</v>
      </c>
      <c r="S119">
        <v>2843</v>
      </c>
      <c r="T119">
        <v>893</v>
      </c>
      <c r="U119">
        <v>3040</v>
      </c>
      <c r="V119">
        <v>2466</v>
      </c>
      <c r="W119">
        <v>2273</v>
      </c>
      <c r="X119">
        <v>5509</v>
      </c>
      <c r="Y119">
        <v>1507</v>
      </c>
      <c r="Z119">
        <v>2175</v>
      </c>
      <c r="AA119">
        <v>769</v>
      </c>
      <c r="AB119">
        <v>-235</v>
      </c>
      <c r="AC119">
        <v>1016</v>
      </c>
      <c r="AD119">
        <v>1028</v>
      </c>
      <c r="AE119">
        <v>1253</v>
      </c>
    </row>
    <row r="120" spans="1:31" x14ac:dyDescent="0.25">
      <c r="A120" s="2">
        <v>0.71388888888888891</v>
      </c>
      <c r="B120">
        <v>77</v>
      </c>
      <c r="C120">
        <v>334</v>
      </c>
      <c r="D120">
        <v>1191</v>
      </c>
      <c r="E120">
        <v>530</v>
      </c>
      <c r="F120">
        <v>855</v>
      </c>
      <c r="G120">
        <v>1026</v>
      </c>
      <c r="H120">
        <v>1083</v>
      </c>
      <c r="I120">
        <v>2800</v>
      </c>
      <c r="J120">
        <v>962</v>
      </c>
      <c r="K120">
        <v>1171</v>
      </c>
      <c r="L120">
        <v>88</v>
      </c>
      <c r="M120">
        <v>-1252</v>
      </c>
      <c r="N120">
        <v>-1207</v>
      </c>
      <c r="O120">
        <v>429</v>
      </c>
      <c r="P120">
        <v>58</v>
      </c>
      <c r="Q120">
        <v>1849</v>
      </c>
      <c r="R120">
        <v>416</v>
      </c>
      <c r="S120">
        <v>2843</v>
      </c>
      <c r="T120">
        <v>893</v>
      </c>
      <c r="U120">
        <v>3040</v>
      </c>
      <c r="V120">
        <v>2466</v>
      </c>
      <c r="W120">
        <v>2273</v>
      </c>
      <c r="X120">
        <v>5509</v>
      </c>
      <c r="Y120">
        <v>1507</v>
      </c>
      <c r="Z120">
        <v>2175</v>
      </c>
      <c r="AA120">
        <v>769</v>
      </c>
      <c r="AB120">
        <v>-235</v>
      </c>
      <c r="AC120">
        <v>1016</v>
      </c>
      <c r="AD120">
        <v>1028</v>
      </c>
      <c r="AE120">
        <v>1253</v>
      </c>
    </row>
    <row r="121" spans="1:31" x14ac:dyDescent="0.25">
      <c r="A121" s="2">
        <v>0.71597222222222223</v>
      </c>
      <c r="B121">
        <v>77</v>
      </c>
      <c r="C121">
        <v>334</v>
      </c>
      <c r="D121">
        <v>1191</v>
      </c>
      <c r="E121">
        <v>530</v>
      </c>
      <c r="F121">
        <v>855</v>
      </c>
      <c r="G121">
        <v>1026</v>
      </c>
      <c r="H121">
        <v>1083</v>
      </c>
      <c r="I121">
        <v>2800</v>
      </c>
      <c r="J121">
        <v>962</v>
      </c>
      <c r="K121">
        <v>1171</v>
      </c>
      <c r="L121">
        <v>88</v>
      </c>
      <c r="M121">
        <v>-1252</v>
      </c>
      <c r="N121">
        <v>-1207</v>
      </c>
      <c r="O121">
        <v>429</v>
      </c>
      <c r="P121">
        <v>58</v>
      </c>
      <c r="Q121">
        <v>1849</v>
      </c>
      <c r="R121">
        <v>416</v>
      </c>
      <c r="S121">
        <v>2843</v>
      </c>
      <c r="T121">
        <v>893</v>
      </c>
      <c r="U121">
        <v>3040</v>
      </c>
      <c r="V121">
        <v>2466</v>
      </c>
      <c r="W121">
        <v>2273</v>
      </c>
      <c r="X121">
        <v>5509</v>
      </c>
      <c r="Y121">
        <v>1507</v>
      </c>
      <c r="Z121">
        <v>2175</v>
      </c>
      <c r="AA121">
        <v>769</v>
      </c>
      <c r="AB121">
        <v>-235</v>
      </c>
      <c r="AC121">
        <v>1016</v>
      </c>
      <c r="AD121">
        <v>1028</v>
      </c>
      <c r="AE121">
        <v>1253</v>
      </c>
    </row>
    <row r="122" spans="1:31" x14ac:dyDescent="0.25">
      <c r="A122" s="2">
        <v>0.71875</v>
      </c>
      <c r="B122">
        <v>77</v>
      </c>
      <c r="C122">
        <v>334</v>
      </c>
      <c r="D122">
        <v>1191</v>
      </c>
      <c r="E122">
        <v>530</v>
      </c>
      <c r="F122">
        <v>855</v>
      </c>
      <c r="G122">
        <v>1026</v>
      </c>
      <c r="H122">
        <v>1083</v>
      </c>
      <c r="I122">
        <v>2800</v>
      </c>
      <c r="J122">
        <v>962</v>
      </c>
      <c r="K122">
        <v>1171</v>
      </c>
      <c r="L122">
        <v>88</v>
      </c>
      <c r="M122">
        <v>-1252</v>
      </c>
      <c r="N122">
        <v>-1207</v>
      </c>
      <c r="O122">
        <v>429</v>
      </c>
      <c r="P122">
        <v>58</v>
      </c>
      <c r="Q122">
        <v>1849</v>
      </c>
      <c r="R122">
        <v>416</v>
      </c>
      <c r="S122">
        <v>2843</v>
      </c>
      <c r="T122">
        <v>893</v>
      </c>
      <c r="U122">
        <v>3040</v>
      </c>
      <c r="V122">
        <v>2466</v>
      </c>
      <c r="W122">
        <v>2273</v>
      </c>
      <c r="X122">
        <v>5509</v>
      </c>
      <c r="Y122">
        <v>1507</v>
      </c>
      <c r="Z122">
        <v>2175</v>
      </c>
      <c r="AA122">
        <v>769</v>
      </c>
      <c r="AB122">
        <v>-235</v>
      </c>
      <c r="AC122">
        <v>1016</v>
      </c>
      <c r="AD122">
        <v>1028</v>
      </c>
      <c r="AE122">
        <v>1253</v>
      </c>
    </row>
    <row r="123" spans="1:31" x14ac:dyDescent="0.25">
      <c r="A123" s="2">
        <v>0.72083333333333333</v>
      </c>
      <c r="B123">
        <v>77</v>
      </c>
      <c r="C123">
        <v>334</v>
      </c>
      <c r="D123">
        <v>1191</v>
      </c>
      <c r="E123">
        <v>530</v>
      </c>
      <c r="F123">
        <v>855</v>
      </c>
      <c r="G123">
        <v>1026</v>
      </c>
      <c r="H123">
        <v>1083</v>
      </c>
      <c r="I123">
        <v>2800</v>
      </c>
      <c r="J123">
        <v>962</v>
      </c>
      <c r="K123">
        <v>1171</v>
      </c>
      <c r="L123">
        <v>88</v>
      </c>
      <c r="M123">
        <v>-1252</v>
      </c>
      <c r="N123">
        <v>-1207</v>
      </c>
      <c r="O123">
        <v>429</v>
      </c>
      <c r="P123">
        <v>58</v>
      </c>
      <c r="Q123">
        <v>1849</v>
      </c>
      <c r="R123">
        <v>416</v>
      </c>
      <c r="S123">
        <v>2843</v>
      </c>
      <c r="T123">
        <v>893</v>
      </c>
      <c r="U123">
        <v>3040</v>
      </c>
      <c r="V123">
        <v>2466</v>
      </c>
      <c r="W123">
        <v>2273</v>
      </c>
      <c r="X123">
        <v>5509</v>
      </c>
      <c r="Y123">
        <v>1507</v>
      </c>
      <c r="Z123">
        <v>2175</v>
      </c>
      <c r="AA123">
        <v>769</v>
      </c>
      <c r="AB123">
        <v>-235</v>
      </c>
      <c r="AC123">
        <v>1016</v>
      </c>
      <c r="AD123">
        <v>1028</v>
      </c>
      <c r="AE123">
        <v>1253</v>
      </c>
    </row>
    <row r="124" spans="1:31" x14ac:dyDescent="0.25">
      <c r="A124" s="2">
        <v>0.72291666666666665</v>
      </c>
      <c r="B124">
        <v>77</v>
      </c>
      <c r="C124">
        <v>334</v>
      </c>
      <c r="D124">
        <v>1191</v>
      </c>
      <c r="E124">
        <v>530</v>
      </c>
      <c r="F124">
        <v>855</v>
      </c>
      <c r="G124">
        <v>1026</v>
      </c>
      <c r="H124">
        <v>1083</v>
      </c>
      <c r="I124">
        <v>2800</v>
      </c>
      <c r="J124">
        <v>962</v>
      </c>
      <c r="K124">
        <v>1171</v>
      </c>
      <c r="L124">
        <v>88</v>
      </c>
      <c r="M124">
        <v>-1252</v>
      </c>
      <c r="N124">
        <v>-1207</v>
      </c>
      <c r="O124">
        <v>429</v>
      </c>
      <c r="P124">
        <v>58</v>
      </c>
      <c r="Q124">
        <v>1849</v>
      </c>
      <c r="R124">
        <v>416</v>
      </c>
      <c r="S124">
        <v>2843</v>
      </c>
      <c r="T124">
        <v>893</v>
      </c>
      <c r="U124">
        <v>3040</v>
      </c>
      <c r="V124">
        <v>2466</v>
      </c>
      <c r="W124">
        <v>2273</v>
      </c>
      <c r="X124">
        <v>5509</v>
      </c>
      <c r="Y124">
        <v>1507</v>
      </c>
      <c r="Z124">
        <v>2175</v>
      </c>
      <c r="AA124">
        <v>769</v>
      </c>
      <c r="AB124">
        <v>-235</v>
      </c>
      <c r="AC124">
        <v>1016</v>
      </c>
      <c r="AD124">
        <v>1028</v>
      </c>
      <c r="AE124">
        <v>1253</v>
      </c>
    </row>
    <row r="125" spans="1:31" x14ac:dyDescent="0.25">
      <c r="A125" s="2">
        <v>0.72499999999999998</v>
      </c>
      <c r="B125">
        <v>77</v>
      </c>
      <c r="C125">
        <v>334</v>
      </c>
      <c r="D125">
        <v>1191</v>
      </c>
      <c r="E125">
        <v>530</v>
      </c>
      <c r="F125">
        <v>855</v>
      </c>
      <c r="G125">
        <v>1026</v>
      </c>
      <c r="H125">
        <v>1083</v>
      </c>
      <c r="I125">
        <v>2800</v>
      </c>
      <c r="J125">
        <v>962</v>
      </c>
      <c r="K125">
        <v>1171</v>
      </c>
      <c r="L125">
        <v>88</v>
      </c>
      <c r="M125">
        <v>-1252</v>
      </c>
      <c r="N125">
        <v>-1207</v>
      </c>
      <c r="O125">
        <v>429</v>
      </c>
      <c r="P125">
        <v>58</v>
      </c>
      <c r="Q125">
        <v>1849</v>
      </c>
      <c r="R125">
        <v>416</v>
      </c>
      <c r="S125">
        <v>2843</v>
      </c>
      <c r="T125">
        <v>893</v>
      </c>
      <c r="U125">
        <v>3040</v>
      </c>
      <c r="V125">
        <v>2466</v>
      </c>
      <c r="W125">
        <v>2273</v>
      </c>
      <c r="X125">
        <v>5509</v>
      </c>
      <c r="Y125">
        <v>1507</v>
      </c>
      <c r="Z125">
        <v>2175</v>
      </c>
      <c r="AA125">
        <v>769</v>
      </c>
      <c r="AB125">
        <v>-235</v>
      </c>
      <c r="AC125">
        <v>1016</v>
      </c>
      <c r="AD125">
        <v>1028</v>
      </c>
      <c r="AE125">
        <v>1253</v>
      </c>
    </row>
    <row r="126" spans="1:31" x14ac:dyDescent="0.25">
      <c r="A126" s="2">
        <v>0.72777777777777775</v>
      </c>
      <c r="B126">
        <v>77</v>
      </c>
      <c r="C126">
        <v>334</v>
      </c>
      <c r="D126">
        <v>1191</v>
      </c>
      <c r="E126">
        <v>530</v>
      </c>
      <c r="F126">
        <v>855</v>
      </c>
      <c r="G126">
        <v>1026</v>
      </c>
      <c r="H126">
        <v>1083</v>
      </c>
      <c r="I126">
        <v>2800</v>
      </c>
      <c r="J126">
        <v>962</v>
      </c>
      <c r="K126">
        <v>1171</v>
      </c>
      <c r="L126">
        <v>88</v>
      </c>
      <c r="M126">
        <v>-1252</v>
      </c>
      <c r="N126">
        <v>-1207</v>
      </c>
      <c r="O126">
        <v>429</v>
      </c>
      <c r="P126">
        <v>58</v>
      </c>
      <c r="Q126">
        <v>1849</v>
      </c>
      <c r="R126">
        <v>416</v>
      </c>
      <c r="S126">
        <v>2843</v>
      </c>
      <c r="T126">
        <v>893</v>
      </c>
      <c r="U126">
        <v>3040</v>
      </c>
      <c r="V126">
        <v>2466</v>
      </c>
      <c r="W126">
        <v>2273</v>
      </c>
      <c r="X126">
        <v>5509</v>
      </c>
      <c r="Y126">
        <v>1507</v>
      </c>
      <c r="Z126">
        <v>2175</v>
      </c>
      <c r="AA126">
        <v>769</v>
      </c>
      <c r="AB126">
        <v>-235</v>
      </c>
      <c r="AC126">
        <v>1016</v>
      </c>
      <c r="AD126">
        <v>1028</v>
      </c>
      <c r="AE126">
        <v>1253</v>
      </c>
    </row>
    <row r="127" spans="1:31" x14ac:dyDescent="0.25">
      <c r="A127" s="2">
        <v>0.72986111111111107</v>
      </c>
      <c r="B127">
        <v>77</v>
      </c>
      <c r="C127">
        <v>334</v>
      </c>
      <c r="D127">
        <v>1191</v>
      </c>
      <c r="E127">
        <v>530</v>
      </c>
      <c r="F127">
        <v>855</v>
      </c>
      <c r="G127">
        <v>1026</v>
      </c>
      <c r="H127">
        <v>1083</v>
      </c>
      <c r="I127">
        <v>2800</v>
      </c>
      <c r="J127">
        <v>962</v>
      </c>
      <c r="K127">
        <v>1171</v>
      </c>
      <c r="L127">
        <v>88</v>
      </c>
      <c r="M127">
        <v>-1252</v>
      </c>
      <c r="N127">
        <v>-1207</v>
      </c>
      <c r="O127">
        <v>429</v>
      </c>
      <c r="P127">
        <v>58</v>
      </c>
      <c r="Q127">
        <v>1849</v>
      </c>
      <c r="R127">
        <v>416</v>
      </c>
      <c r="S127">
        <v>2843</v>
      </c>
      <c r="T127">
        <v>893</v>
      </c>
      <c r="U127">
        <v>3040</v>
      </c>
      <c r="V127">
        <v>2466</v>
      </c>
      <c r="W127">
        <v>2273</v>
      </c>
      <c r="X127">
        <v>5509</v>
      </c>
      <c r="Y127">
        <v>1507</v>
      </c>
      <c r="Z127">
        <v>2175</v>
      </c>
      <c r="AA127">
        <v>769</v>
      </c>
      <c r="AB127">
        <v>-235</v>
      </c>
      <c r="AC127">
        <v>1016</v>
      </c>
      <c r="AD127">
        <v>1028</v>
      </c>
      <c r="AE127">
        <v>1253</v>
      </c>
    </row>
    <row r="128" spans="1:31" x14ac:dyDescent="0.25">
      <c r="A128" s="2">
        <v>0.7319444444444444</v>
      </c>
      <c r="B128">
        <v>77</v>
      </c>
      <c r="C128">
        <v>334</v>
      </c>
      <c r="D128">
        <v>1191</v>
      </c>
      <c r="E128">
        <v>530</v>
      </c>
      <c r="F128">
        <v>855</v>
      </c>
      <c r="G128">
        <v>1026</v>
      </c>
      <c r="H128">
        <v>1083</v>
      </c>
      <c r="I128">
        <v>2800</v>
      </c>
      <c r="J128">
        <v>962</v>
      </c>
      <c r="K128">
        <v>1171</v>
      </c>
      <c r="L128">
        <v>88</v>
      </c>
      <c r="M128">
        <v>-1252</v>
      </c>
      <c r="N128">
        <v>-1207</v>
      </c>
      <c r="O128">
        <v>429</v>
      </c>
      <c r="P128">
        <v>58</v>
      </c>
      <c r="Q128">
        <v>1849</v>
      </c>
      <c r="R128">
        <v>416</v>
      </c>
      <c r="S128">
        <v>2843</v>
      </c>
      <c r="T128">
        <v>893</v>
      </c>
      <c r="U128">
        <v>3040</v>
      </c>
      <c r="V128">
        <v>2466</v>
      </c>
      <c r="W128">
        <v>2273</v>
      </c>
      <c r="X128">
        <v>5509</v>
      </c>
      <c r="Y128">
        <v>1507</v>
      </c>
      <c r="Z128">
        <v>2175</v>
      </c>
      <c r="AA128">
        <v>769</v>
      </c>
      <c r="AB128">
        <v>-235</v>
      </c>
      <c r="AC128">
        <v>1016</v>
      </c>
      <c r="AD128">
        <v>1028</v>
      </c>
      <c r="AE128">
        <v>1253</v>
      </c>
    </row>
    <row r="129" spans="1:31" x14ac:dyDescent="0.25">
      <c r="A129" s="2">
        <v>0.73402777777777772</v>
      </c>
      <c r="B129">
        <v>77</v>
      </c>
      <c r="C129">
        <v>334</v>
      </c>
      <c r="D129">
        <v>1191</v>
      </c>
      <c r="E129">
        <v>530</v>
      </c>
      <c r="F129">
        <v>855</v>
      </c>
      <c r="G129">
        <v>1026</v>
      </c>
      <c r="H129">
        <v>1083</v>
      </c>
      <c r="I129">
        <v>2800</v>
      </c>
      <c r="J129">
        <v>962</v>
      </c>
      <c r="K129">
        <v>1171</v>
      </c>
      <c r="L129">
        <v>88</v>
      </c>
      <c r="M129">
        <v>-1252</v>
      </c>
      <c r="N129">
        <v>-1207</v>
      </c>
      <c r="O129">
        <v>429</v>
      </c>
      <c r="P129">
        <v>58</v>
      </c>
      <c r="Q129">
        <v>1849</v>
      </c>
      <c r="R129">
        <v>416</v>
      </c>
      <c r="S129">
        <v>2843</v>
      </c>
      <c r="T129">
        <v>893</v>
      </c>
      <c r="U129">
        <v>3040</v>
      </c>
      <c r="V129">
        <v>2466</v>
      </c>
      <c r="W129">
        <v>2273</v>
      </c>
      <c r="X129">
        <v>5509</v>
      </c>
      <c r="Y129">
        <v>1507</v>
      </c>
      <c r="Z129">
        <v>2175</v>
      </c>
      <c r="AA129">
        <v>769</v>
      </c>
      <c r="AB129">
        <v>-235</v>
      </c>
      <c r="AC129">
        <v>1016</v>
      </c>
      <c r="AD129">
        <v>1028</v>
      </c>
      <c r="AE129">
        <v>1253</v>
      </c>
    </row>
    <row r="130" spans="1:31" x14ac:dyDescent="0.25">
      <c r="A130" s="2">
        <v>0.7368055555555556</v>
      </c>
      <c r="B130">
        <v>77</v>
      </c>
      <c r="C130">
        <v>334</v>
      </c>
      <c r="D130">
        <v>1191</v>
      </c>
      <c r="E130">
        <v>530</v>
      </c>
      <c r="F130">
        <v>855</v>
      </c>
      <c r="G130">
        <v>1026</v>
      </c>
      <c r="H130">
        <v>1083</v>
      </c>
      <c r="I130">
        <v>2800</v>
      </c>
      <c r="J130">
        <v>962</v>
      </c>
      <c r="K130">
        <v>1171</v>
      </c>
      <c r="L130">
        <v>88</v>
      </c>
      <c r="M130">
        <v>-1252</v>
      </c>
      <c r="N130">
        <v>-1207</v>
      </c>
      <c r="O130">
        <v>429</v>
      </c>
      <c r="P130">
        <v>58</v>
      </c>
      <c r="Q130">
        <v>1849</v>
      </c>
      <c r="R130">
        <v>416</v>
      </c>
      <c r="S130">
        <v>2843</v>
      </c>
      <c r="T130">
        <v>893</v>
      </c>
      <c r="U130">
        <v>3040</v>
      </c>
      <c r="V130">
        <v>2466</v>
      </c>
      <c r="W130">
        <v>2273</v>
      </c>
      <c r="X130">
        <v>5509</v>
      </c>
      <c r="Y130">
        <v>1507</v>
      </c>
      <c r="Z130">
        <v>2175</v>
      </c>
      <c r="AA130">
        <v>769</v>
      </c>
      <c r="AB130">
        <v>-235</v>
      </c>
      <c r="AC130">
        <v>1016</v>
      </c>
      <c r="AD130">
        <v>1028</v>
      </c>
      <c r="AE130">
        <v>1253</v>
      </c>
    </row>
    <row r="131" spans="1:31" x14ac:dyDescent="0.25">
      <c r="A131" s="2">
        <v>0.73888888888888893</v>
      </c>
      <c r="B131">
        <v>77</v>
      </c>
      <c r="C131">
        <v>334</v>
      </c>
      <c r="D131">
        <v>1191</v>
      </c>
      <c r="E131">
        <v>530</v>
      </c>
      <c r="F131">
        <v>855</v>
      </c>
      <c r="G131">
        <v>1026</v>
      </c>
      <c r="H131">
        <v>1083</v>
      </c>
      <c r="I131">
        <v>2800</v>
      </c>
      <c r="J131">
        <v>962</v>
      </c>
      <c r="K131">
        <v>1171</v>
      </c>
      <c r="L131">
        <v>88</v>
      </c>
      <c r="M131">
        <v>-1252</v>
      </c>
      <c r="N131">
        <v>-1207</v>
      </c>
      <c r="O131">
        <v>429</v>
      </c>
      <c r="P131">
        <v>58</v>
      </c>
      <c r="Q131">
        <v>1849</v>
      </c>
      <c r="R131">
        <v>416</v>
      </c>
      <c r="S131">
        <v>2843</v>
      </c>
      <c r="T131">
        <v>893</v>
      </c>
      <c r="U131">
        <v>3040</v>
      </c>
      <c r="V131">
        <v>2466</v>
      </c>
      <c r="W131">
        <v>2273</v>
      </c>
      <c r="X131">
        <v>5509</v>
      </c>
      <c r="Y131">
        <v>1507</v>
      </c>
      <c r="Z131">
        <v>2175</v>
      </c>
      <c r="AA131">
        <v>769</v>
      </c>
      <c r="AB131">
        <v>-235</v>
      </c>
      <c r="AC131">
        <v>1016</v>
      </c>
      <c r="AD131">
        <v>1028</v>
      </c>
      <c r="AE131">
        <v>1253</v>
      </c>
    </row>
    <row r="132" spans="1:31" x14ac:dyDescent="0.25">
      <c r="A132" s="2">
        <v>0.74097222222222225</v>
      </c>
      <c r="B132">
        <v>77</v>
      </c>
      <c r="C132">
        <v>334</v>
      </c>
      <c r="D132">
        <v>1191</v>
      </c>
      <c r="E132">
        <v>530</v>
      </c>
      <c r="F132">
        <v>855</v>
      </c>
      <c r="G132">
        <v>1026</v>
      </c>
      <c r="H132">
        <v>1083</v>
      </c>
      <c r="I132">
        <v>2800</v>
      </c>
      <c r="J132">
        <v>962</v>
      </c>
      <c r="K132">
        <v>1171</v>
      </c>
      <c r="L132">
        <v>88</v>
      </c>
      <c r="M132">
        <v>-1252</v>
      </c>
      <c r="N132">
        <v>-1207</v>
      </c>
      <c r="O132">
        <v>429</v>
      </c>
      <c r="P132">
        <v>58</v>
      </c>
      <c r="Q132">
        <v>1849</v>
      </c>
      <c r="R132">
        <v>416</v>
      </c>
      <c r="S132">
        <v>2843</v>
      </c>
      <c r="T132">
        <v>893</v>
      </c>
      <c r="U132">
        <v>3040</v>
      </c>
      <c r="V132">
        <v>2466</v>
      </c>
      <c r="W132">
        <v>2273</v>
      </c>
      <c r="X132">
        <v>5509</v>
      </c>
      <c r="Y132">
        <v>1507</v>
      </c>
      <c r="Z132">
        <v>2175</v>
      </c>
      <c r="AA132">
        <v>769</v>
      </c>
      <c r="AB132">
        <v>-235</v>
      </c>
      <c r="AC132">
        <v>1016</v>
      </c>
      <c r="AD132">
        <v>1028</v>
      </c>
      <c r="AE132">
        <v>1253</v>
      </c>
    </row>
    <row r="133" spans="1:31" x14ac:dyDescent="0.25">
      <c r="A133" s="2">
        <v>0.74305555555555558</v>
      </c>
      <c r="B133">
        <v>77</v>
      </c>
      <c r="C133">
        <v>334</v>
      </c>
      <c r="D133">
        <v>1191</v>
      </c>
      <c r="E133">
        <v>530</v>
      </c>
      <c r="F133">
        <v>855</v>
      </c>
      <c r="G133">
        <v>1026</v>
      </c>
      <c r="H133">
        <v>1083</v>
      </c>
      <c r="I133">
        <v>2800</v>
      </c>
      <c r="J133">
        <v>962</v>
      </c>
      <c r="K133">
        <v>1171</v>
      </c>
      <c r="L133">
        <v>88</v>
      </c>
      <c r="M133">
        <v>-1252</v>
      </c>
      <c r="N133">
        <v>-1207</v>
      </c>
      <c r="O133">
        <v>429</v>
      </c>
      <c r="P133">
        <v>58</v>
      </c>
      <c r="Q133">
        <v>1849</v>
      </c>
      <c r="R133">
        <v>416</v>
      </c>
      <c r="S133">
        <v>2843</v>
      </c>
      <c r="T133">
        <v>893</v>
      </c>
      <c r="U133">
        <v>3040</v>
      </c>
      <c r="V133">
        <v>2466</v>
      </c>
      <c r="W133">
        <v>2273</v>
      </c>
      <c r="X133">
        <v>5509</v>
      </c>
      <c r="Y133">
        <v>1507</v>
      </c>
      <c r="Z133">
        <v>2175</v>
      </c>
      <c r="AA133">
        <v>769</v>
      </c>
      <c r="AB133">
        <v>-235</v>
      </c>
      <c r="AC133">
        <v>1016</v>
      </c>
      <c r="AD133">
        <v>1028</v>
      </c>
      <c r="AE133">
        <v>1253</v>
      </c>
    </row>
    <row r="134" spans="1:31" x14ac:dyDescent="0.25">
      <c r="A134" s="2">
        <v>0.74583333333333335</v>
      </c>
      <c r="B134">
        <v>77</v>
      </c>
      <c r="C134">
        <v>334</v>
      </c>
      <c r="D134">
        <v>1191</v>
      </c>
      <c r="E134">
        <v>530</v>
      </c>
      <c r="F134">
        <v>855</v>
      </c>
      <c r="G134">
        <v>1026</v>
      </c>
      <c r="H134">
        <v>1083</v>
      </c>
      <c r="I134">
        <v>2800</v>
      </c>
      <c r="J134">
        <v>962</v>
      </c>
      <c r="K134">
        <v>1171</v>
      </c>
      <c r="L134">
        <v>88</v>
      </c>
      <c r="M134">
        <v>-1252</v>
      </c>
      <c r="N134">
        <v>-1207</v>
      </c>
      <c r="O134">
        <v>429</v>
      </c>
      <c r="P134">
        <v>58</v>
      </c>
      <c r="Q134">
        <v>1849</v>
      </c>
      <c r="R134">
        <v>416</v>
      </c>
      <c r="S134">
        <v>2843</v>
      </c>
      <c r="T134">
        <v>893</v>
      </c>
      <c r="U134">
        <v>3040</v>
      </c>
      <c r="V134">
        <v>2466</v>
      </c>
      <c r="W134">
        <v>2273</v>
      </c>
      <c r="X134">
        <v>5509</v>
      </c>
      <c r="Y134">
        <v>1507</v>
      </c>
      <c r="Z134">
        <v>2175</v>
      </c>
      <c r="AA134">
        <v>769</v>
      </c>
      <c r="AB134">
        <v>-235</v>
      </c>
      <c r="AC134">
        <v>1016</v>
      </c>
      <c r="AD134">
        <v>1028</v>
      </c>
      <c r="AE134">
        <v>1253</v>
      </c>
    </row>
    <row r="135" spans="1:31" x14ac:dyDescent="0.25">
      <c r="A135" s="2">
        <v>0.74791666666666667</v>
      </c>
      <c r="B135">
        <v>77</v>
      </c>
      <c r="C135">
        <v>334</v>
      </c>
      <c r="D135">
        <v>1191</v>
      </c>
      <c r="E135">
        <v>530</v>
      </c>
      <c r="F135">
        <v>855</v>
      </c>
      <c r="G135">
        <v>1026</v>
      </c>
      <c r="H135">
        <v>1083</v>
      </c>
      <c r="I135">
        <v>2800</v>
      </c>
      <c r="J135">
        <v>962</v>
      </c>
      <c r="K135">
        <v>1171</v>
      </c>
      <c r="L135">
        <v>88</v>
      </c>
      <c r="M135">
        <v>-1252</v>
      </c>
      <c r="N135">
        <v>-1207</v>
      </c>
      <c r="O135">
        <v>429</v>
      </c>
      <c r="P135">
        <v>58</v>
      </c>
      <c r="Q135">
        <v>1849</v>
      </c>
      <c r="R135">
        <v>416</v>
      </c>
      <c r="S135">
        <v>2843</v>
      </c>
      <c r="T135">
        <v>893</v>
      </c>
      <c r="U135">
        <v>3040</v>
      </c>
      <c r="V135">
        <v>2466</v>
      </c>
      <c r="W135">
        <v>2273</v>
      </c>
      <c r="X135">
        <v>5509</v>
      </c>
      <c r="Y135">
        <v>1507</v>
      </c>
      <c r="Z135">
        <v>2175</v>
      </c>
      <c r="AA135">
        <v>769</v>
      </c>
      <c r="AB135">
        <v>-235</v>
      </c>
      <c r="AC135">
        <v>1016</v>
      </c>
      <c r="AD135">
        <v>1028</v>
      </c>
      <c r="AE135">
        <v>1253</v>
      </c>
    </row>
    <row r="136" spans="1:31" x14ac:dyDescent="0.25">
      <c r="A136" s="2">
        <v>0.75</v>
      </c>
      <c r="B136">
        <v>77</v>
      </c>
      <c r="C136">
        <v>334</v>
      </c>
      <c r="D136">
        <v>1191</v>
      </c>
      <c r="E136">
        <v>530</v>
      </c>
      <c r="F136">
        <v>855</v>
      </c>
      <c r="G136">
        <v>1026</v>
      </c>
      <c r="H136">
        <v>1083</v>
      </c>
      <c r="I136">
        <v>2800</v>
      </c>
      <c r="J136">
        <v>962</v>
      </c>
      <c r="K136">
        <v>1171</v>
      </c>
      <c r="L136">
        <v>88</v>
      </c>
      <c r="M136">
        <v>-1252</v>
      </c>
      <c r="N136">
        <v>-1207</v>
      </c>
      <c r="O136">
        <v>429</v>
      </c>
      <c r="P136">
        <v>58</v>
      </c>
      <c r="Q136">
        <v>1849</v>
      </c>
      <c r="R136">
        <v>416</v>
      </c>
      <c r="S136">
        <v>2843</v>
      </c>
      <c r="T136">
        <v>893</v>
      </c>
      <c r="U136">
        <v>3040</v>
      </c>
      <c r="V136">
        <v>2466</v>
      </c>
      <c r="W136">
        <v>2273</v>
      </c>
      <c r="X136">
        <v>5509</v>
      </c>
      <c r="Y136">
        <v>1507</v>
      </c>
      <c r="Z136">
        <v>2175</v>
      </c>
      <c r="AA136">
        <v>769</v>
      </c>
      <c r="AB136">
        <v>-235</v>
      </c>
      <c r="AC136">
        <v>1016</v>
      </c>
      <c r="AD136">
        <v>1028</v>
      </c>
      <c r="AE136">
        <v>1253</v>
      </c>
    </row>
    <row r="137" spans="1:31" x14ac:dyDescent="0.25">
      <c r="A137" s="2">
        <v>0.75277777777777777</v>
      </c>
      <c r="B137">
        <v>77</v>
      </c>
      <c r="C137">
        <v>334</v>
      </c>
      <c r="D137">
        <v>1191</v>
      </c>
      <c r="E137">
        <v>530</v>
      </c>
      <c r="F137">
        <v>855</v>
      </c>
      <c r="G137">
        <v>1026</v>
      </c>
      <c r="H137">
        <v>1083</v>
      </c>
      <c r="I137">
        <v>2800</v>
      </c>
      <c r="J137">
        <v>962</v>
      </c>
      <c r="K137">
        <v>1171</v>
      </c>
      <c r="L137">
        <v>88</v>
      </c>
      <c r="M137">
        <v>-1252</v>
      </c>
      <c r="N137">
        <v>-1207</v>
      </c>
      <c r="O137">
        <v>429</v>
      </c>
      <c r="P137">
        <v>58</v>
      </c>
      <c r="Q137">
        <v>1849</v>
      </c>
      <c r="R137">
        <v>416</v>
      </c>
      <c r="S137">
        <v>2843</v>
      </c>
      <c r="T137">
        <v>893</v>
      </c>
      <c r="U137">
        <v>3040</v>
      </c>
      <c r="V137">
        <v>2466</v>
      </c>
      <c r="W137">
        <v>2273</v>
      </c>
      <c r="X137">
        <v>5509</v>
      </c>
      <c r="Y137">
        <v>1507</v>
      </c>
      <c r="Z137">
        <v>2175</v>
      </c>
      <c r="AA137">
        <v>769</v>
      </c>
      <c r="AB137">
        <v>-235</v>
      </c>
      <c r="AC137">
        <v>1016</v>
      </c>
      <c r="AD137">
        <v>1028</v>
      </c>
      <c r="AE137">
        <v>1253</v>
      </c>
    </row>
    <row r="138" spans="1:31" x14ac:dyDescent="0.25">
      <c r="A138" s="2">
        <v>0.75486111111111109</v>
      </c>
      <c r="B138">
        <v>77</v>
      </c>
      <c r="C138">
        <v>334</v>
      </c>
      <c r="D138">
        <v>1191</v>
      </c>
      <c r="E138">
        <v>530</v>
      </c>
      <c r="F138">
        <v>855</v>
      </c>
      <c r="G138">
        <v>1026</v>
      </c>
      <c r="H138">
        <v>1083</v>
      </c>
      <c r="I138">
        <v>2800</v>
      </c>
      <c r="J138">
        <v>962</v>
      </c>
      <c r="K138">
        <v>1171</v>
      </c>
      <c r="L138">
        <v>88</v>
      </c>
      <c r="M138">
        <v>-1252</v>
      </c>
      <c r="N138">
        <v>-1207</v>
      </c>
      <c r="O138">
        <v>429</v>
      </c>
      <c r="P138">
        <v>58</v>
      </c>
      <c r="Q138">
        <v>1849</v>
      </c>
      <c r="R138">
        <v>416</v>
      </c>
      <c r="S138">
        <v>2843</v>
      </c>
      <c r="T138">
        <v>893</v>
      </c>
      <c r="U138">
        <v>3040</v>
      </c>
      <c r="V138">
        <v>2466</v>
      </c>
      <c r="W138">
        <v>2273</v>
      </c>
      <c r="X138">
        <v>5509</v>
      </c>
      <c r="Y138">
        <v>1507</v>
      </c>
      <c r="Z138">
        <v>2175</v>
      </c>
      <c r="AA138">
        <v>769</v>
      </c>
      <c r="AB138">
        <v>-235</v>
      </c>
      <c r="AC138">
        <v>1016</v>
      </c>
      <c r="AD138">
        <v>1028</v>
      </c>
      <c r="AE138">
        <v>1253</v>
      </c>
    </row>
    <row r="139" spans="1:31" x14ac:dyDescent="0.25">
      <c r="A139" s="2">
        <v>0.75763888888888886</v>
      </c>
      <c r="B139">
        <v>77</v>
      </c>
      <c r="C139">
        <v>334</v>
      </c>
      <c r="D139">
        <v>1191</v>
      </c>
      <c r="E139">
        <v>530</v>
      </c>
      <c r="F139">
        <v>855</v>
      </c>
      <c r="G139">
        <v>1026</v>
      </c>
      <c r="H139">
        <v>1083</v>
      </c>
      <c r="I139">
        <v>2800</v>
      </c>
      <c r="J139">
        <v>962</v>
      </c>
      <c r="K139">
        <v>1171</v>
      </c>
      <c r="L139">
        <v>88</v>
      </c>
      <c r="M139">
        <v>-1252</v>
      </c>
      <c r="N139">
        <v>-1207</v>
      </c>
      <c r="O139">
        <v>429</v>
      </c>
      <c r="P139">
        <v>58</v>
      </c>
      <c r="Q139">
        <v>1849</v>
      </c>
      <c r="R139">
        <v>416</v>
      </c>
      <c r="S139">
        <v>2843</v>
      </c>
      <c r="T139">
        <v>893</v>
      </c>
      <c r="U139">
        <v>3040</v>
      </c>
      <c r="V139">
        <v>2466</v>
      </c>
      <c r="W139">
        <v>2273</v>
      </c>
      <c r="X139">
        <v>5509</v>
      </c>
      <c r="Y139">
        <v>1507</v>
      </c>
      <c r="Z139">
        <v>2175</v>
      </c>
      <c r="AA139">
        <v>769</v>
      </c>
      <c r="AB139">
        <v>-235</v>
      </c>
      <c r="AC139">
        <v>1016</v>
      </c>
      <c r="AD139">
        <v>1028</v>
      </c>
      <c r="AE139">
        <v>1253</v>
      </c>
    </row>
    <row r="140" spans="1:31" x14ac:dyDescent="0.25">
      <c r="A140" s="2">
        <v>0.75972222222222219</v>
      </c>
      <c r="B140">
        <v>77</v>
      </c>
      <c r="C140">
        <v>334</v>
      </c>
      <c r="D140">
        <v>1191</v>
      </c>
      <c r="E140">
        <v>530</v>
      </c>
      <c r="F140">
        <v>855</v>
      </c>
      <c r="G140">
        <v>1026</v>
      </c>
      <c r="H140">
        <v>1083</v>
      </c>
      <c r="I140">
        <v>2800</v>
      </c>
      <c r="J140">
        <v>962</v>
      </c>
      <c r="K140">
        <v>1171</v>
      </c>
      <c r="L140">
        <v>88</v>
      </c>
      <c r="M140">
        <v>-1252</v>
      </c>
      <c r="N140">
        <v>-1207</v>
      </c>
      <c r="O140">
        <v>429</v>
      </c>
      <c r="P140">
        <v>58</v>
      </c>
      <c r="Q140">
        <v>1849</v>
      </c>
      <c r="R140">
        <v>416</v>
      </c>
      <c r="S140">
        <v>2843</v>
      </c>
      <c r="T140">
        <v>893</v>
      </c>
      <c r="U140">
        <v>3040</v>
      </c>
      <c r="V140">
        <v>2466</v>
      </c>
      <c r="W140">
        <v>2273</v>
      </c>
      <c r="X140">
        <v>5509</v>
      </c>
      <c r="Y140">
        <v>1507</v>
      </c>
      <c r="Z140">
        <v>2175</v>
      </c>
      <c r="AA140">
        <v>769</v>
      </c>
      <c r="AB140">
        <v>-235</v>
      </c>
      <c r="AC140">
        <v>1016</v>
      </c>
      <c r="AD140">
        <v>1028</v>
      </c>
      <c r="AE140">
        <v>1253</v>
      </c>
    </row>
    <row r="141" spans="1:31" x14ac:dyDescent="0.25">
      <c r="A141" s="2">
        <v>0.76180555555555551</v>
      </c>
      <c r="B141">
        <v>77</v>
      </c>
      <c r="C141">
        <v>334</v>
      </c>
      <c r="D141">
        <v>1191</v>
      </c>
      <c r="E141">
        <v>530</v>
      </c>
      <c r="F141">
        <v>855</v>
      </c>
      <c r="G141">
        <v>1026</v>
      </c>
      <c r="H141">
        <v>1083</v>
      </c>
      <c r="I141">
        <v>2800</v>
      </c>
      <c r="J141">
        <v>962</v>
      </c>
      <c r="K141">
        <v>1171</v>
      </c>
      <c r="L141">
        <v>88</v>
      </c>
      <c r="M141">
        <v>-1252</v>
      </c>
      <c r="N141">
        <v>-1207</v>
      </c>
      <c r="O141">
        <v>429</v>
      </c>
      <c r="P141">
        <v>58</v>
      </c>
      <c r="Q141">
        <v>1849</v>
      </c>
      <c r="R141">
        <v>416</v>
      </c>
      <c r="S141">
        <v>2843</v>
      </c>
      <c r="T141">
        <v>893</v>
      </c>
      <c r="U141">
        <v>3040</v>
      </c>
      <c r="V141">
        <v>2466</v>
      </c>
      <c r="W141">
        <v>2273</v>
      </c>
      <c r="X141">
        <v>5509</v>
      </c>
      <c r="Y141">
        <v>1507</v>
      </c>
      <c r="Z141">
        <v>2175</v>
      </c>
      <c r="AA141">
        <v>769</v>
      </c>
      <c r="AB141">
        <v>-235</v>
      </c>
      <c r="AC141">
        <v>1016</v>
      </c>
      <c r="AD141">
        <v>1028</v>
      </c>
      <c r="AE141">
        <v>1253</v>
      </c>
    </row>
    <row r="142" spans="1:31" x14ac:dyDescent="0.25">
      <c r="A142" s="2">
        <v>0.76458333333333328</v>
      </c>
      <c r="B142">
        <v>77</v>
      </c>
      <c r="C142">
        <v>334</v>
      </c>
      <c r="D142">
        <v>1191</v>
      </c>
      <c r="E142">
        <v>530</v>
      </c>
      <c r="F142">
        <v>855</v>
      </c>
      <c r="G142">
        <v>1026</v>
      </c>
      <c r="H142">
        <v>1083</v>
      </c>
      <c r="I142">
        <v>2800</v>
      </c>
      <c r="J142">
        <v>962</v>
      </c>
      <c r="K142">
        <v>1171</v>
      </c>
      <c r="L142">
        <v>88</v>
      </c>
      <c r="M142">
        <v>-1252</v>
      </c>
      <c r="N142">
        <v>-1207</v>
      </c>
      <c r="O142">
        <v>429</v>
      </c>
      <c r="P142">
        <v>58</v>
      </c>
      <c r="Q142">
        <v>1849</v>
      </c>
      <c r="R142">
        <v>416</v>
      </c>
      <c r="S142">
        <v>2843</v>
      </c>
      <c r="T142">
        <v>893</v>
      </c>
      <c r="U142">
        <v>3040</v>
      </c>
      <c r="V142">
        <v>2466</v>
      </c>
      <c r="W142">
        <v>2273</v>
      </c>
      <c r="X142">
        <v>5509</v>
      </c>
      <c r="Y142">
        <v>1507</v>
      </c>
      <c r="Z142">
        <v>2175</v>
      </c>
      <c r="AA142">
        <v>769</v>
      </c>
      <c r="AB142">
        <v>-235</v>
      </c>
      <c r="AC142">
        <v>1016</v>
      </c>
      <c r="AD142">
        <v>1028</v>
      </c>
      <c r="AE142">
        <v>1253</v>
      </c>
    </row>
    <row r="143" spans="1:31" x14ac:dyDescent="0.25">
      <c r="A143" s="2">
        <v>0.76666666666666672</v>
      </c>
      <c r="B143">
        <v>77</v>
      </c>
      <c r="C143">
        <v>334</v>
      </c>
      <c r="D143">
        <v>1191</v>
      </c>
      <c r="E143">
        <v>530</v>
      </c>
      <c r="F143">
        <v>855</v>
      </c>
      <c r="G143">
        <v>1026</v>
      </c>
      <c r="H143">
        <v>1083</v>
      </c>
      <c r="I143">
        <v>2800</v>
      </c>
      <c r="J143">
        <v>962</v>
      </c>
      <c r="K143">
        <v>1171</v>
      </c>
      <c r="L143">
        <v>88</v>
      </c>
      <c r="M143">
        <v>-1252</v>
      </c>
      <c r="N143">
        <v>-1207</v>
      </c>
      <c r="O143">
        <v>429</v>
      </c>
      <c r="P143">
        <v>58</v>
      </c>
      <c r="Q143">
        <v>1849</v>
      </c>
      <c r="R143">
        <v>416</v>
      </c>
      <c r="S143">
        <v>2843</v>
      </c>
      <c r="T143">
        <v>893</v>
      </c>
      <c r="U143">
        <v>3040</v>
      </c>
      <c r="V143">
        <v>2466</v>
      </c>
      <c r="W143">
        <v>2273</v>
      </c>
      <c r="X143">
        <v>5509</v>
      </c>
      <c r="Y143">
        <v>1507</v>
      </c>
      <c r="Z143">
        <v>2175</v>
      </c>
      <c r="AA143">
        <v>769</v>
      </c>
      <c r="AB143">
        <v>-235</v>
      </c>
      <c r="AC143">
        <v>1016</v>
      </c>
      <c r="AD143">
        <v>1028</v>
      </c>
      <c r="AE143">
        <v>1253</v>
      </c>
    </row>
    <row r="144" spans="1:31" x14ac:dyDescent="0.25">
      <c r="A144" s="2">
        <v>0.76944444444444449</v>
      </c>
      <c r="B144">
        <v>77</v>
      </c>
      <c r="C144">
        <v>334</v>
      </c>
      <c r="D144">
        <v>1191</v>
      </c>
      <c r="E144">
        <v>530</v>
      </c>
      <c r="F144">
        <v>855</v>
      </c>
      <c r="G144">
        <v>1026</v>
      </c>
      <c r="H144">
        <v>1083</v>
      </c>
      <c r="I144">
        <v>2800</v>
      </c>
      <c r="J144">
        <v>962</v>
      </c>
      <c r="K144">
        <v>1171</v>
      </c>
      <c r="L144">
        <v>88</v>
      </c>
      <c r="M144">
        <v>-1252</v>
      </c>
      <c r="N144">
        <v>-1207</v>
      </c>
      <c r="O144">
        <v>429</v>
      </c>
      <c r="P144">
        <v>58</v>
      </c>
      <c r="Q144">
        <v>1849</v>
      </c>
      <c r="R144">
        <v>416</v>
      </c>
      <c r="S144">
        <v>2843</v>
      </c>
      <c r="T144">
        <v>893</v>
      </c>
      <c r="U144">
        <v>3040</v>
      </c>
      <c r="V144">
        <v>2466</v>
      </c>
      <c r="W144">
        <v>2273</v>
      </c>
      <c r="X144">
        <v>5509</v>
      </c>
      <c r="Y144">
        <v>1507</v>
      </c>
      <c r="Z144">
        <v>2175</v>
      </c>
      <c r="AA144">
        <v>769</v>
      </c>
      <c r="AB144">
        <v>-235</v>
      </c>
      <c r="AC144">
        <v>1016</v>
      </c>
      <c r="AD144">
        <v>1028</v>
      </c>
      <c r="AE144">
        <v>1253</v>
      </c>
    </row>
    <row r="145" spans="1:31" x14ac:dyDescent="0.25">
      <c r="A145" s="2">
        <v>0.77152777777777781</v>
      </c>
      <c r="B145">
        <v>77</v>
      </c>
      <c r="C145">
        <v>334</v>
      </c>
      <c r="D145">
        <v>1191</v>
      </c>
      <c r="E145">
        <v>530</v>
      </c>
      <c r="F145">
        <v>855</v>
      </c>
      <c r="G145">
        <v>1026</v>
      </c>
      <c r="H145">
        <v>1083</v>
      </c>
      <c r="I145">
        <v>2800</v>
      </c>
      <c r="J145">
        <v>962</v>
      </c>
      <c r="K145">
        <v>1171</v>
      </c>
      <c r="L145">
        <v>88</v>
      </c>
      <c r="M145">
        <v>-1252</v>
      </c>
      <c r="N145">
        <v>-1207</v>
      </c>
      <c r="O145">
        <v>429</v>
      </c>
      <c r="P145">
        <v>58</v>
      </c>
      <c r="Q145">
        <v>1849</v>
      </c>
      <c r="R145">
        <v>416</v>
      </c>
      <c r="S145">
        <v>2843</v>
      </c>
      <c r="T145">
        <v>893</v>
      </c>
      <c r="U145">
        <v>3040</v>
      </c>
      <c r="V145">
        <v>2466</v>
      </c>
      <c r="W145">
        <v>2273</v>
      </c>
      <c r="X145">
        <v>5509</v>
      </c>
      <c r="Y145">
        <v>1507</v>
      </c>
      <c r="Z145">
        <v>2175</v>
      </c>
      <c r="AA145">
        <v>769</v>
      </c>
      <c r="AB145">
        <v>-235</v>
      </c>
      <c r="AC145">
        <v>1016</v>
      </c>
      <c r="AD145">
        <v>1028</v>
      </c>
      <c r="AE145">
        <v>1253</v>
      </c>
    </row>
    <row r="146" spans="1:31" x14ac:dyDescent="0.25">
      <c r="A146" s="2">
        <v>0.77361111111111114</v>
      </c>
      <c r="B146">
        <v>77</v>
      </c>
      <c r="C146">
        <v>334</v>
      </c>
      <c r="D146">
        <v>1191</v>
      </c>
      <c r="E146">
        <v>530</v>
      </c>
      <c r="F146">
        <v>855</v>
      </c>
      <c r="G146">
        <v>1026</v>
      </c>
      <c r="H146">
        <v>1083</v>
      </c>
      <c r="I146">
        <v>2800</v>
      </c>
      <c r="J146">
        <v>962</v>
      </c>
      <c r="K146">
        <v>1171</v>
      </c>
      <c r="L146">
        <v>88</v>
      </c>
      <c r="M146">
        <v>-1252</v>
      </c>
      <c r="N146">
        <v>-1207</v>
      </c>
      <c r="O146">
        <v>429</v>
      </c>
      <c r="P146">
        <v>58</v>
      </c>
      <c r="Q146">
        <v>1849</v>
      </c>
      <c r="R146">
        <v>416</v>
      </c>
      <c r="S146">
        <v>2843</v>
      </c>
      <c r="T146">
        <v>893</v>
      </c>
      <c r="U146">
        <v>3040</v>
      </c>
      <c r="V146">
        <v>2466</v>
      </c>
      <c r="W146">
        <v>2273</v>
      </c>
      <c r="X146">
        <v>5509</v>
      </c>
      <c r="Y146">
        <v>1507</v>
      </c>
      <c r="Z146">
        <v>2175</v>
      </c>
      <c r="AA146">
        <v>769</v>
      </c>
      <c r="AB146">
        <v>-235</v>
      </c>
      <c r="AC146">
        <v>1016</v>
      </c>
      <c r="AD146">
        <v>1028</v>
      </c>
      <c r="AE146">
        <v>1253</v>
      </c>
    </row>
    <row r="147" spans="1:31" x14ac:dyDescent="0.25">
      <c r="A147" s="2">
        <v>0.77569444444444446</v>
      </c>
      <c r="B147">
        <v>77</v>
      </c>
      <c r="C147">
        <v>334</v>
      </c>
      <c r="D147">
        <v>1191</v>
      </c>
      <c r="E147">
        <v>530</v>
      </c>
      <c r="F147">
        <v>855</v>
      </c>
      <c r="G147">
        <v>1026</v>
      </c>
      <c r="H147">
        <v>1083</v>
      </c>
      <c r="I147">
        <v>2800</v>
      </c>
      <c r="J147">
        <v>962</v>
      </c>
      <c r="K147">
        <v>1171</v>
      </c>
      <c r="L147">
        <v>88</v>
      </c>
      <c r="M147">
        <v>-1252</v>
      </c>
      <c r="N147">
        <v>-1207</v>
      </c>
      <c r="O147">
        <v>429</v>
      </c>
      <c r="P147">
        <v>58</v>
      </c>
      <c r="Q147">
        <v>1849</v>
      </c>
      <c r="R147">
        <v>416</v>
      </c>
      <c r="S147">
        <v>2843</v>
      </c>
      <c r="T147">
        <v>893</v>
      </c>
      <c r="U147">
        <v>3040</v>
      </c>
      <c r="V147">
        <v>2466</v>
      </c>
      <c r="W147">
        <v>2273</v>
      </c>
      <c r="X147">
        <v>5509</v>
      </c>
      <c r="Y147">
        <v>1507</v>
      </c>
      <c r="Z147">
        <v>2175</v>
      </c>
      <c r="AA147">
        <v>769</v>
      </c>
      <c r="AB147">
        <v>-235</v>
      </c>
      <c r="AC147">
        <v>1016</v>
      </c>
      <c r="AD147">
        <v>1028</v>
      </c>
      <c r="AE147">
        <v>1253</v>
      </c>
    </row>
    <row r="148" spans="1:31" x14ac:dyDescent="0.25">
      <c r="A148" s="2">
        <v>0.77847222222222223</v>
      </c>
      <c r="B148">
        <v>77</v>
      </c>
      <c r="C148">
        <v>334</v>
      </c>
      <c r="D148">
        <v>1191</v>
      </c>
      <c r="E148">
        <v>530</v>
      </c>
      <c r="F148">
        <v>855</v>
      </c>
      <c r="G148">
        <v>1026</v>
      </c>
      <c r="H148">
        <v>1083</v>
      </c>
      <c r="I148">
        <v>2800</v>
      </c>
      <c r="J148">
        <v>962</v>
      </c>
      <c r="K148">
        <v>1171</v>
      </c>
      <c r="L148">
        <v>88</v>
      </c>
      <c r="M148">
        <v>-1252</v>
      </c>
      <c r="N148">
        <v>-1207</v>
      </c>
      <c r="O148">
        <v>429</v>
      </c>
      <c r="P148">
        <v>58</v>
      </c>
      <c r="Q148">
        <v>1849</v>
      </c>
      <c r="R148">
        <v>416</v>
      </c>
      <c r="S148">
        <v>2843</v>
      </c>
      <c r="T148">
        <v>893</v>
      </c>
      <c r="U148">
        <v>3040</v>
      </c>
      <c r="V148">
        <v>2466</v>
      </c>
      <c r="W148">
        <v>2273</v>
      </c>
      <c r="X148">
        <v>5509</v>
      </c>
      <c r="Y148">
        <v>1507</v>
      </c>
      <c r="Z148">
        <v>2175</v>
      </c>
      <c r="AA148">
        <v>769</v>
      </c>
      <c r="AB148">
        <v>-235</v>
      </c>
      <c r="AC148">
        <v>1016</v>
      </c>
      <c r="AD148">
        <v>1028</v>
      </c>
      <c r="AE148">
        <v>1253</v>
      </c>
    </row>
    <row r="149" spans="1:31" x14ac:dyDescent="0.25">
      <c r="A149" s="2">
        <v>0.78055555555555556</v>
      </c>
      <c r="B149">
        <v>77</v>
      </c>
      <c r="C149">
        <v>334</v>
      </c>
      <c r="D149">
        <v>1191</v>
      </c>
      <c r="E149">
        <v>530</v>
      </c>
      <c r="F149">
        <v>855</v>
      </c>
      <c r="G149">
        <v>1026</v>
      </c>
      <c r="H149">
        <v>1083</v>
      </c>
      <c r="I149">
        <v>2800</v>
      </c>
      <c r="J149">
        <v>962</v>
      </c>
      <c r="K149">
        <v>1171</v>
      </c>
      <c r="L149">
        <v>88</v>
      </c>
      <c r="M149">
        <v>-1252</v>
      </c>
      <c r="N149">
        <v>-1207</v>
      </c>
      <c r="O149">
        <v>429</v>
      </c>
      <c r="P149">
        <v>58</v>
      </c>
      <c r="Q149">
        <v>1849</v>
      </c>
      <c r="R149">
        <v>416</v>
      </c>
      <c r="S149">
        <v>2843</v>
      </c>
      <c r="T149">
        <v>893</v>
      </c>
      <c r="U149">
        <v>3040</v>
      </c>
      <c r="V149">
        <v>2466</v>
      </c>
      <c r="W149">
        <v>2273</v>
      </c>
      <c r="X149">
        <v>5509</v>
      </c>
      <c r="Y149">
        <v>1507</v>
      </c>
      <c r="Z149">
        <v>2175</v>
      </c>
      <c r="AA149">
        <v>769</v>
      </c>
      <c r="AB149">
        <v>-235</v>
      </c>
      <c r="AC149">
        <v>1016</v>
      </c>
      <c r="AD149">
        <v>1028</v>
      </c>
      <c r="AE149">
        <v>1253</v>
      </c>
    </row>
    <row r="150" spans="1:31" x14ac:dyDescent="0.25">
      <c r="A150" s="2">
        <v>0.78263888888888888</v>
      </c>
      <c r="B150">
        <v>77</v>
      </c>
      <c r="C150">
        <v>334</v>
      </c>
      <c r="D150">
        <v>1191</v>
      </c>
      <c r="E150">
        <v>530</v>
      </c>
      <c r="F150">
        <v>855</v>
      </c>
      <c r="G150">
        <v>1026</v>
      </c>
      <c r="H150">
        <v>1083</v>
      </c>
      <c r="I150">
        <v>2800</v>
      </c>
      <c r="J150">
        <v>962</v>
      </c>
      <c r="K150">
        <v>1171</v>
      </c>
      <c r="L150">
        <v>88</v>
      </c>
      <c r="M150">
        <v>-1252</v>
      </c>
      <c r="N150">
        <v>-1207</v>
      </c>
      <c r="O150">
        <v>429</v>
      </c>
      <c r="P150">
        <v>58</v>
      </c>
      <c r="Q150">
        <v>1849</v>
      </c>
      <c r="R150">
        <v>416</v>
      </c>
      <c r="S150">
        <v>2843</v>
      </c>
      <c r="T150">
        <v>893</v>
      </c>
      <c r="U150">
        <v>3040</v>
      </c>
      <c r="V150">
        <v>2466</v>
      </c>
      <c r="W150">
        <v>2273</v>
      </c>
      <c r="X150">
        <v>5509</v>
      </c>
      <c r="Y150">
        <v>1507</v>
      </c>
      <c r="Z150">
        <v>2175</v>
      </c>
      <c r="AA150">
        <v>769</v>
      </c>
      <c r="AB150">
        <v>-235</v>
      </c>
      <c r="AC150">
        <v>1016</v>
      </c>
      <c r="AD150">
        <v>1028</v>
      </c>
      <c r="AE150">
        <v>1253</v>
      </c>
    </row>
    <row r="151" spans="1:31" x14ac:dyDescent="0.25">
      <c r="A151" s="2">
        <v>0.78472222222222221</v>
      </c>
      <c r="B151">
        <v>77</v>
      </c>
      <c r="C151">
        <v>334</v>
      </c>
      <c r="D151">
        <v>1191</v>
      </c>
      <c r="E151">
        <v>530</v>
      </c>
      <c r="F151">
        <v>855</v>
      </c>
      <c r="G151">
        <v>1026</v>
      </c>
      <c r="H151">
        <v>1083</v>
      </c>
      <c r="I151">
        <v>2800</v>
      </c>
      <c r="J151">
        <v>962</v>
      </c>
      <c r="K151">
        <v>1171</v>
      </c>
      <c r="L151">
        <v>88</v>
      </c>
      <c r="M151">
        <v>-1252</v>
      </c>
      <c r="N151">
        <v>-1207</v>
      </c>
      <c r="O151">
        <v>429</v>
      </c>
      <c r="P151">
        <v>58</v>
      </c>
      <c r="Q151">
        <v>1849</v>
      </c>
      <c r="R151">
        <v>416</v>
      </c>
      <c r="S151">
        <v>2843</v>
      </c>
      <c r="T151">
        <v>893</v>
      </c>
      <c r="U151">
        <v>3040</v>
      </c>
      <c r="V151">
        <v>2466</v>
      </c>
      <c r="W151">
        <v>2273</v>
      </c>
      <c r="X151">
        <v>5509</v>
      </c>
      <c r="Y151">
        <v>1507</v>
      </c>
      <c r="Z151">
        <v>2175</v>
      </c>
      <c r="AA151">
        <v>769</v>
      </c>
      <c r="AB151">
        <v>-235</v>
      </c>
      <c r="AC151">
        <v>1016</v>
      </c>
      <c r="AD151">
        <v>1028</v>
      </c>
      <c r="AE151">
        <v>1253</v>
      </c>
    </row>
    <row r="152" spans="1:31" x14ac:dyDescent="0.25">
      <c r="A152" s="2">
        <v>0.78749999999999998</v>
      </c>
      <c r="B152">
        <v>77</v>
      </c>
      <c r="C152">
        <v>334</v>
      </c>
      <c r="D152">
        <v>1191</v>
      </c>
      <c r="E152">
        <v>530</v>
      </c>
      <c r="F152">
        <v>855</v>
      </c>
      <c r="G152">
        <v>1026</v>
      </c>
      <c r="H152">
        <v>1083</v>
      </c>
      <c r="I152">
        <v>2800</v>
      </c>
      <c r="J152">
        <v>962</v>
      </c>
      <c r="K152">
        <v>1171</v>
      </c>
      <c r="L152">
        <v>88</v>
      </c>
      <c r="M152">
        <v>-1252</v>
      </c>
      <c r="N152">
        <v>-1207</v>
      </c>
      <c r="O152">
        <v>429</v>
      </c>
      <c r="P152">
        <v>58</v>
      </c>
      <c r="Q152">
        <v>1849</v>
      </c>
      <c r="R152">
        <v>416</v>
      </c>
      <c r="S152">
        <v>2843</v>
      </c>
      <c r="T152">
        <v>893</v>
      </c>
      <c r="U152">
        <v>3040</v>
      </c>
      <c r="V152">
        <v>2466</v>
      </c>
      <c r="W152">
        <v>2273</v>
      </c>
      <c r="X152">
        <v>5509</v>
      </c>
      <c r="Y152">
        <v>1507</v>
      </c>
      <c r="Z152">
        <v>2175</v>
      </c>
      <c r="AA152">
        <v>769</v>
      </c>
      <c r="AB152">
        <v>-235</v>
      </c>
      <c r="AC152">
        <v>1016</v>
      </c>
      <c r="AD152">
        <v>1028</v>
      </c>
      <c r="AE152">
        <v>1253</v>
      </c>
    </row>
    <row r="153" spans="1:31" x14ac:dyDescent="0.25">
      <c r="A153" s="2">
        <v>0.7895833333333333</v>
      </c>
      <c r="B153">
        <v>77</v>
      </c>
      <c r="C153">
        <v>334</v>
      </c>
      <c r="D153">
        <v>1191</v>
      </c>
      <c r="E153">
        <v>530</v>
      </c>
      <c r="F153">
        <v>855</v>
      </c>
      <c r="G153">
        <v>1026</v>
      </c>
      <c r="H153">
        <v>1083</v>
      </c>
      <c r="I153">
        <v>2800</v>
      </c>
      <c r="J153">
        <v>962</v>
      </c>
      <c r="K153">
        <v>1171</v>
      </c>
      <c r="L153">
        <v>88</v>
      </c>
      <c r="M153">
        <v>-1252</v>
      </c>
      <c r="N153">
        <v>-1207</v>
      </c>
      <c r="O153">
        <v>429</v>
      </c>
      <c r="P153">
        <v>58</v>
      </c>
      <c r="Q153">
        <v>1849</v>
      </c>
      <c r="R153">
        <v>416</v>
      </c>
      <c r="S153">
        <v>2843</v>
      </c>
      <c r="T153">
        <v>893</v>
      </c>
      <c r="U153">
        <v>3040</v>
      </c>
      <c r="V153">
        <v>2466</v>
      </c>
      <c r="W153">
        <v>2273</v>
      </c>
      <c r="X153">
        <v>5509</v>
      </c>
      <c r="Y153">
        <v>1507</v>
      </c>
      <c r="Z153">
        <v>2175</v>
      </c>
      <c r="AA153">
        <v>769</v>
      </c>
      <c r="AB153">
        <v>-235</v>
      </c>
      <c r="AC153">
        <v>1016</v>
      </c>
      <c r="AD153">
        <v>1028</v>
      </c>
      <c r="AE153">
        <v>1253</v>
      </c>
    </row>
    <row r="154" spans="1:31" x14ac:dyDescent="0.25">
      <c r="A154" s="2">
        <v>0.79166666666666663</v>
      </c>
      <c r="B154">
        <v>77</v>
      </c>
      <c r="C154">
        <v>334</v>
      </c>
      <c r="D154">
        <v>1191</v>
      </c>
      <c r="E154">
        <v>530</v>
      </c>
      <c r="F154">
        <v>855</v>
      </c>
      <c r="G154">
        <v>1026</v>
      </c>
      <c r="H154">
        <v>1083</v>
      </c>
      <c r="I154">
        <v>2800</v>
      </c>
      <c r="J154">
        <v>962</v>
      </c>
      <c r="K154">
        <v>1171</v>
      </c>
      <c r="L154">
        <v>88</v>
      </c>
      <c r="M154">
        <v>-1252</v>
      </c>
      <c r="N154">
        <v>-1207</v>
      </c>
      <c r="O154">
        <v>429</v>
      </c>
      <c r="P154">
        <v>58</v>
      </c>
      <c r="Q154">
        <v>1849</v>
      </c>
      <c r="R154">
        <v>416</v>
      </c>
      <c r="S154">
        <v>2843</v>
      </c>
      <c r="T154">
        <v>893</v>
      </c>
      <c r="U154">
        <v>3040</v>
      </c>
      <c r="V154">
        <v>2466</v>
      </c>
      <c r="W154">
        <v>2273</v>
      </c>
      <c r="X154">
        <v>5509</v>
      </c>
      <c r="Y154">
        <v>1507</v>
      </c>
      <c r="Z154">
        <v>2175</v>
      </c>
      <c r="AA154">
        <v>769</v>
      </c>
      <c r="AB154">
        <v>-235</v>
      </c>
      <c r="AC154">
        <v>1016</v>
      </c>
      <c r="AD154">
        <v>1028</v>
      </c>
      <c r="AE154">
        <v>1253</v>
      </c>
    </row>
    <row r="155" spans="1:31" x14ac:dyDescent="0.25">
      <c r="A155" s="2">
        <v>0.79374999999999996</v>
      </c>
      <c r="B155">
        <v>77</v>
      </c>
      <c r="C155">
        <v>334</v>
      </c>
      <c r="D155">
        <v>1191</v>
      </c>
      <c r="E155">
        <v>530</v>
      </c>
      <c r="F155">
        <v>855</v>
      </c>
      <c r="G155">
        <v>1026</v>
      </c>
      <c r="H155">
        <v>1083</v>
      </c>
      <c r="I155">
        <v>2800</v>
      </c>
      <c r="J155">
        <v>962</v>
      </c>
      <c r="K155">
        <v>1171</v>
      </c>
      <c r="L155">
        <v>88</v>
      </c>
      <c r="M155">
        <v>-1252</v>
      </c>
      <c r="N155">
        <v>-1207</v>
      </c>
      <c r="O155">
        <v>429</v>
      </c>
      <c r="P155">
        <v>58</v>
      </c>
      <c r="Q155">
        <v>1849</v>
      </c>
      <c r="R155">
        <v>416</v>
      </c>
      <c r="S155">
        <v>2843</v>
      </c>
      <c r="T155">
        <v>893</v>
      </c>
      <c r="U155">
        <v>3040</v>
      </c>
      <c r="V155">
        <v>2466</v>
      </c>
      <c r="W155">
        <v>2273</v>
      </c>
      <c r="X155">
        <v>5509</v>
      </c>
      <c r="Y155">
        <v>1507</v>
      </c>
      <c r="Z155">
        <v>2175</v>
      </c>
      <c r="AA155">
        <v>769</v>
      </c>
      <c r="AB155">
        <v>-235</v>
      </c>
      <c r="AC155">
        <v>1016</v>
      </c>
      <c r="AD155">
        <v>1028</v>
      </c>
      <c r="AE155">
        <v>1253</v>
      </c>
    </row>
    <row r="156" spans="1:31" x14ac:dyDescent="0.25">
      <c r="A156" s="2">
        <v>0.79652777777777772</v>
      </c>
      <c r="B156">
        <v>77</v>
      </c>
      <c r="C156">
        <v>334</v>
      </c>
      <c r="D156">
        <v>1191</v>
      </c>
      <c r="E156">
        <v>530</v>
      </c>
      <c r="F156">
        <v>855</v>
      </c>
      <c r="G156">
        <v>1026</v>
      </c>
      <c r="H156">
        <v>1083</v>
      </c>
      <c r="I156">
        <v>2800</v>
      </c>
      <c r="J156">
        <v>962</v>
      </c>
      <c r="K156">
        <v>1171</v>
      </c>
      <c r="L156">
        <v>88</v>
      </c>
      <c r="M156">
        <v>-1252</v>
      </c>
      <c r="N156">
        <v>-1207</v>
      </c>
      <c r="O156">
        <v>429</v>
      </c>
      <c r="P156">
        <v>58</v>
      </c>
      <c r="Q156">
        <v>1849</v>
      </c>
      <c r="R156">
        <v>416</v>
      </c>
      <c r="S156">
        <v>2843</v>
      </c>
      <c r="T156">
        <v>893</v>
      </c>
      <c r="U156">
        <v>3040</v>
      </c>
      <c r="V156">
        <v>2466</v>
      </c>
      <c r="W156">
        <v>2273</v>
      </c>
      <c r="X156">
        <v>5509</v>
      </c>
      <c r="Y156">
        <v>1507</v>
      </c>
      <c r="Z156">
        <v>2175</v>
      </c>
      <c r="AA156">
        <v>769</v>
      </c>
      <c r="AB156">
        <v>-235</v>
      </c>
      <c r="AC156">
        <v>1016</v>
      </c>
      <c r="AD156">
        <v>1028</v>
      </c>
      <c r="AE156">
        <v>1253</v>
      </c>
    </row>
    <row r="157" spans="1:31" x14ac:dyDescent="0.25">
      <c r="A157" s="2">
        <v>0.79861111111111116</v>
      </c>
      <c r="B157">
        <v>79</v>
      </c>
      <c r="C157">
        <v>333</v>
      </c>
      <c r="D157">
        <v>1185</v>
      </c>
      <c r="E157">
        <v>527</v>
      </c>
      <c r="F157">
        <v>845</v>
      </c>
      <c r="G157">
        <v>1026</v>
      </c>
      <c r="H157">
        <v>1083</v>
      </c>
      <c r="I157">
        <v>2682</v>
      </c>
      <c r="J157">
        <v>947</v>
      </c>
      <c r="K157">
        <v>1143</v>
      </c>
      <c r="L157">
        <v>78</v>
      </c>
      <c r="M157">
        <v>-1291</v>
      </c>
      <c r="N157">
        <v>-1207</v>
      </c>
      <c r="O157">
        <v>428</v>
      </c>
      <c r="P157">
        <v>75</v>
      </c>
      <c r="Q157">
        <v>1812</v>
      </c>
      <c r="R157">
        <v>416</v>
      </c>
      <c r="S157">
        <v>2838</v>
      </c>
      <c r="T157">
        <v>892</v>
      </c>
      <c r="U157">
        <v>3040</v>
      </c>
      <c r="V157">
        <v>2459</v>
      </c>
      <c r="W157">
        <v>2263</v>
      </c>
      <c r="X157">
        <v>4418</v>
      </c>
      <c r="Y157">
        <v>1507</v>
      </c>
      <c r="Z157">
        <v>2140</v>
      </c>
      <c r="AA157">
        <v>766</v>
      </c>
      <c r="AB157">
        <v>-240</v>
      </c>
      <c r="AC157">
        <v>904</v>
      </c>
      <c r="AD157">
        <v>1025</v>
      </c>
      <c r="AE157">
        <v>1255</v>
      </c>
    </row>
    <row r="158" spans="1:31" x14ac:dyDescent="0.25">
      <c r="A158" s="2">
        <v>0.80069444444444449</v>
      </c>
      <c r="B158">
        <v>79</v>
      </c>
      <c r="C158">
        <v>333</v>
      </c>
      <c r="D158">
        <v>1185</v>
      </c>
      <c r="E158">
        <v>527</v>
      </c>
      <c r="F158">
        <v>845</v>
      </c>
      <c r="G158">
        <v>1026</v>
      </c>
      <c r="H158">
        <v>1083</v>
      </c>
      <c r="I158">
        <v>2682</v>
      </c>
      <c r="J158">
        <v>947</v>
      </c>
      <c r="K158">
        <v>1143</v>
      </c>
      <c r="L158">
        <v>78</v>
      </c>
      <c r="M158">
        <v>-1291</v>
      </c>
      <c r="N158">
        <v>-1207</v>
      </c>
      <c r="O158">
        <v>428</v>
      </c>
      <c r="P158">
        <v>75</v>
      </c>
      <c r="Q158">
        <v>1812</v>
      </c>
      <c r="R158">
        <v>416</v>
      </c>
      <c r="S158">
        <v>2838</v>
      </c>
      <c r="T158">
        <v>892</v>
      </c>
      <c r="U158">
        <v>3040</v>
      </c>
      <c r="V158">
        <v>2459</v>
      </c>
      <c r="W158">
        <v>2263</v>
      </c>
      <c r="X158">
        <v>4418</v>
      </c>
      <c r="Y158">
        <v>1507</v>
      </c>
      <c r="Z158">
        <v>2140</v>
      </c>
      <c r="AA158">
        <v>766</v>
      </c>
      <c r="AB158">
        <v>-240</v>
      </c>
      <c r="AC158">
        <v>904</v>
      </c>
      <c r="AD158">
        <v>1025</v>
      </c>
      <c r="AE158">
        <v>1255</v>
      </c>
    </row>
    <row r="159" spans="1:31" x14ac:dyDescent="0.25">
      <c r="A159" s="2">
        <v>0.80277777777777781</v>
      </c>
      <c r="B159">
        <v>79</v>
      </c>
      <c r="C159">
        <v>333</v>
      </c>
      <c r="D159">
        <v>1185</v>
      </c>
      <c r="E159">
        <v>527</v>
      </c>
      <c r="F159">
        <v>845</v>
      </c>
      <c r="G159">
        <v>1026</v>
      </c>
      <c r="H159">
        <v>1083</v>
      </c>
      <c r="I159">
        <v>2682</v>
      </c>
      <c r="J159">
        <v>947</v>
      </c>
      <c r="K159">
        <v>1143</v>
      </c>
      <c r="L159">
        <v>78</v>
      </c>
      <c r="M159">
        <v>-1291</v>
      </c>
      <c r="N159">
        <v>-1207</v>
      </c>
      <c r="O159">
        <v>428</v>
      </c>
      <c r="P159">
        <v>75</v>
      </c>
      <c r="Q159">
        <v>1812</v>
      </c>
      <c r="R159">
        <v>416</v>
      </c>
      <c r="S159">
        <v>2838</v>
      </c>
      <c r="T159">
        <v>892</v>
      </c>
      <c r="U159">
        <v>3040</v>
      </c>
      <c r="V159">
        <v>2459</v>
      </c>
      <c r="W159">
        <v>2263</v>
      </c>
      <c r="X159">
        <v>4418</v>
      </c>
      <c r="Y159">
        <v>1507</v>
      </c>
      <c r="Z159">
        <v>2140</v>
      </c>
      <c r="AA159">
        <v>766</v>
      </c>
      <c r="AB159">
        <v>-240</v>
      </c>
      <c r="AC159">
        <v>904</v>
      </c>
      <c r="AD159">
        <v>1025</v>
      </c>
      <c r="AE159">
        <v>1255</v>
      </c>
    </row>
    <row r="160" spans="1:31" x14ac:dyDescent="0.25">
      <c r="A160" s="2">
        <v>0.80555555555555558</v>
      </c>
      <c r="B160">
        <v>79</v>
      </c>
      <c r="C160">
        <v>333</v>
      </c>
      <c r="D160">
        <v>1185</v>
      </c>
      <c r="E160">
        <v>527</v>
      </c>
      <c r="F160">
        <v>845</v>
      </c>
      <c r="G160">
        <v>1026</v>
      </c>
      <c r="H160">
        <v>1083</v>
      </c>
      <c r="I160">
        <v>2682</v>
      </c>
      <c r="J160">
        <v>947</v>
      </c>
      <c r="K160">
        <v>1143</v>
      </c>
      <c r="L160">
        <v>78</v>
      </c>
      <c r="M160">
        <v>-1291</v>
      </c>
      <c r="N160">
        <v>-1207</v>
      </c>
      <c r="O160">
        <v>428</v>
      </c>
      <c r="P160">
        <v>75</v>
      </c>
      <c r="Q160">
        <v>1812</v>
      </c>
      <c r="R160">
        <v>416</v>
      </c>
      <c r="S160">
        <v>2838</v>
      </c>
      <c r="T160">
        <v>892</v>
      </c>
      <c r="U160">
        <v>3040</v>
      </c>
      <c r="V160">
        <v>2459</v>
      </c>
      <c r="W160">
        <v>2263</v>
      </c>
      <c r="X160">
        <v>4418</v>
      </c>
      <c r="Y160">
        <v>1507</v>
      </c>
      <c r="Z160">
        <v>2140</v>
      </c>
      <c r="AA160">
        <v>766</v>
      </c>
      <c r="AB160">
        <v>-240</v>
      </c>
      <c r="AC160">
        <v>904</v>
      </c>
      <c r="AD160">
        <v>1025</v>
      </c>
      <c r="AE160">
        <v>1255</v>
      </c>
    </row>
    <row r="161" spans="1:31" x14ac:dyDescent="0.25">
      <c r="A161" s="2">
        <v>0.80763888888888891</v>
      </c>
      <c r="B161">
        <v>79</v>
      </c>
      <c r="C161">
        <v>333</v>
      </c>
      <c r="D161">
        <v>1185</v>
      </c>
      <c r="E161">
        <v>527</v>
      </c>
      <c r="F161">
        <v>845</v>
      </c>
      <c r="G161">
        <v>1026</v>
      </c>
      <c r="H161">
        <v>1083</v>
      </c>
      <c r="I161">
        <v>2682</v>
      </c>
      <c r="J161">
        <v>947</v>
      </c>
      <c r="K161">
        <v>1143</v>
      </c>
      <c r="L161">
        <v>78</v>
      </c>
      <c r="M161">
        <v>-1291</v>
      </c>
      <c r="N161">
        <v>-1207</v>
      </c>
      <c r="O161">
        <v>428</v>
      </c>
      <c r="P161">
        <v>75</v>
      </c>
      <c r="Q161">
        <v>1812</v>
      </c>
      <c r="R161">
        <v>416</v>
      </c>
      <c r="S161">
        <v>2838</v>
      </c>
      <c r="T161">
        <v>892</v>
      </c>
      <c r="U161">
        <v>3040</v>
      </c>
      <c r="V161">
        <v>2459</v>
      </c>
      <c r="W161">
        <v>2263</v>
      </c>
      <c r="X161">
        <v>4418</v>
      </c>
      <c r="Y161">
        <v>1507</v>
      </c>
      <c r="Z161">
        <v>2140</v>
      </c>
      <c r="AA161">
        <v>766</v>
      </c>
      <c r="AB161">
        <v>-240</v>
      </c>
      <c r="AC161">
        <v>904</v>
      </c>
      <c r="AD161">
        <v>1025</v>
      </c>
      <c r="AE161">
        <v>1255</v>
      </c>
    </row>
    <row r="162" spans="1:31" x14ac:dyDescent="0.25">
      <c r="A162" s="2">
        <v>0.80972222222222223</v>
      </c>
      <c r="B162">
        <v>79</v>
      </c>
      <c r="C162">
        <v>333</v>
      </c>
      <c r="D162">
        <v>1185</v>
      </c>
      <c r="E162">
        <v>527</v>
      </c>
      <c r="F162">
        <v>845</v>
      </c>
      <c r="G162">
        <v>1026</v>
      </c>
      <c r="H162">
        <v>1083</v>
      </c>
      <c r="I162">
        <v>2682</v>
      </c>
      <c r="J162">
        <v>947</v>
      </c>
      <c r="K162">
        <v>1143</v>
      </c>
      <c r="L162">
        <v>78</v>
      </c>
      <c r="M162">
        <v>-1291</v>
      </c>
      <c r="N162">
        <v>-1207</v>
      </c>
      <c r="O162">
        <v>428</v>
      </c>
      <c r="P162">
        <v>75</v>
      </c>
      <c r="Q162">
        <v>1812</v>
      </c>
      <c r="R162">
        <v>416</v>
      </c>
      <c r="S162">
        <v>2838</v>
      </c>
      <c r="T162">
        <v>892</v>
      </c>
      <c r="U162">
        <v>3040</v>
      </c>
      <c r="V162">
        <v>2459</v>
      </c>
      <c r="W162">
        <v>2263</v>
      </c>
      <c r="X162">
        <v>4418</v>
      </c>
      <c r="Y162">
        <v>1507</v>
      </c>
      <c r="Z162">
        <v>2140</v>
      </c>
      <c r="AA162">
        <v>766</v>
      </c>
      <c r="AB162">
        <v>-240</v>
      </c>
      <c r="AC162">
        <v>904</v>
      </c>
      <c r="AD162">
        <v>1025</v>
      </c>
      <c r="AE162">
        <v>1255</v>
      </c>
    </row>
    <row r="163" spans="1:31" x14ac:dyDescent="0.25">
      <c r="A163" s="2">
        <v>0.81180555555555556</v>
      </c>
      <c r="B163">
        <v>79</v>
      </c>
      <c r="C163">
        <v>333</v>
      </c>
      <c r="D163">
        <v>1185</v>
      </c>
      <c r="E163">
        <v>527</v>
      </c>
      <c r="F163">
        <v>845</v>
      </c>
      <c r="G163">
        <v>1026</v>
      </c>
      <c r="H163">
        <v>1083</v>
      </c>
      <c r="I163">
        <v>2682</v>
      </c>
      <c r="J163">
        <v>947</v>
      </c>
      <c r="K163">
        <v>1143</v>
      </c>
      <c r="L163">
        <v>78</v>
      </c>
      <c r="M163">
        <v>-1291</v>
      </c>
      <c r="N163">
        <v>-1207</v>
      </c>
      <c r="O163">
        <v>428</v>
      </c>
      <c r="P163">
        <v>75</v>
      </c>
      <c r="Q163">
        <v>1812</v>
      </c>
      <c r="R163">
        <v>416</v>
      </c>
      <c r="S163">
        <v>2838</v>
      </c>
      <c r="T163">
        <v>892</v>
      </c>
      <c r="U163">
        <v>3040</v>
      </c>
      <c r="V163">
        <v>2459</v>
      </c>
      <c r="W163">
        <v>2263</v>
      </c>
      <c r="X163">
        <v>4418</v>
      </c>
      <c r="Y163">
        <v>1507</v>
      </c>
      <c r="Z163">
        <v>2140</v>
      </c>
      <c r="AA163">
        <v>766</v>
      </c>
      <c r="AB163">
        <v>-240</v>
      </c>
      <c r="AC163">
        <v>904</v>
      </c>
      <c r="AD163">
        <v>1025</v>
      </c>
      <c r="AE163">
        <v>1255</v>
      </c>
    </row>
    <row r="164" spans="1:31" x14ac:dyDescent="0.25">
      <c r="A164" s="2">
        <v>0.81458333333333333</v>
      </c>
      <c r="B164">
        <v>79</v>
      </c>
      <c r="C164">
        <v>333</v>
      </c>
      <c r="D164">
        <v>1185</v>
      </c>
      <c r="E164">
        <v>527</v>
      </c>
      <c r="F164">
        <v>845</v>
      </c>
      <c r="G164">
        <v>1026</v>
      </c>
      <c r="H164">
        <v>1083</v>
      </c>
      <c r="I164">
        <v>2682</v>
      </c>
      <c r="J164">
        <v>947</v>
      </c>
      <c r="K164">
        <v>1143</v>
      </c>
      <c r="L164">
        <v>78</v>
      </c>
      <c r="M164">
        <v>-1291</v>
      </c>
      <c r="N164">
        <v>-1207</v>
      </c>
      <c r="O164">
        <v>428</v>
      </c>
      <c r="P164">
        <v>75</v>
      </c>
      <c r="Q164">
        <v>1812</v>
      </c>
      <c r="R164">
        <v>416</v>
      </c>
      <c r="S164">
        <v>2838</v>
      </c>
      <c r="T164">
        <v>892</v>
      </c>
      <c r="U164">
        <v>3040</v>
      </c>
      <c r="V164">
        <v>2459</v>
      </c>
      <c r="W164">
        <v>2263</v>
      </c>
      <c r="X164">
        <v>4418</v>
      </c>
      <c r="Y164">
        <v>1507</v>
      </c>
      <c r="Z164">
        <v>2140</v>
      </c>
      <c r="AA164">
        <v>766</v>
      </c>
      <c r="AB164">
        <v>-240</v>
      </c>
      <c r="AC164">
        <v>904</v>
      </c>
      <c r="AD164">
        <v>1025</v>
      </c>
      <c r="AE164">
        <v>1255</v>
      </c>
    </row>
    <row r="165" spans="1:31" x14ac:dyDescent="0.25">
      <c r="A165" s="2">
        <v>0.81666666666666665</v>
      </c>
      <c r="B165">
        <v>79</v>
      </c>
      <c r="C165">
        <v>333</v>
      </c>
      <c r="D165">
        <v>1185</v>
      </c>
      <c r="E165">
        <v>527</v>
      </c>
      <c r="F165">
        <v>845</v>
      </c>
      <c r="G165">
        <v>1026</v>
      </c>
      <c r="H165">
        <v>1083</v>
      </c>
      <c r="I165">
        <v>2682</v>
      </c>
      <c r="J165">
        <v>947</v>
      </c>
      <c r="K165">
        <v>1143</v>
      </c>
      <c r="L165">
        <v>78</v>
      </c>
      <c r="M165">
        <v>-1291</v>
      </c>
      <c r="N165">
        <v>-1207</v>
      </c>
      <c r="O165">
        <v>428</v>
      </c>
      <c r="P165">
        <v>75</v>
      </c>
      <c r="Q165">
        <v>1812</v>
      </c>
      <c r="R165">
        <v>416</v>
      </c>
      <c r="S165">
        <v>2838</v>
      </c>
      <c r="T165">
        <v>892</v>
      </c>
      <c r="U165">
        <v>3040</v>
      </c>
      <c r="V165">
        <v>2459</v>
      </c>
      <c r="W165">
        <v>2263</v>
      </c>
      <c r="X165">
        <v>4418</v>
      </c>
      <c r="Y165">
        <v>1507</v>
      </c>
      <c r="Z165">
        <v>2140</v>
      </c>
      <c r="AA165">
        <v>766</v>
      </c>
      <c r="AB165">
        <v>-240</v>
      </c>
      <c r="AC165">
        <v>904</v>
      </c>
      <c r="AD165">
        <v>1025</v>
      </c>
      <c r="AE165">
        <v>1255</v>
      </c>
    </row>
    <row r="166" spans="1:31" x14ac:dyDescent="0.25">
      <c r="A166" s="2">
        <v>0.81874999999999998</v>
      </c>
      <c r="B166">
        <v>79</v>
      </c>
      <c r="C166">
        <v>333</v>
      </c>
      <c r="D166">
        <v>1185</v>
      </c>
      <c r="E166">
        <v>527</v>
      </c>
      <c r="F166">
        <v>845</v>
      </c>
      <c r="G166">
        <v>1026</v>
      </c>
      <c r="H166">
        <v>1083</v>
      </c>
      <c r="I166">
        <v>2682</v>
      </c>
      <c r="J166">
        <v>947</v>
      </c>
      <c r="K166">
        <v>1143</v>
      </c>
      <c r="L166">
        <v>78</v>
      </c>
      <c r="M166">
        <v>-1291</v>
      </c>
      <c r="N166">
        <v>-1207</v>
      </c>
      <c r="O166">
        <v>428</v>
      </c>
      <c r="P166">
        <v>75</v>
      </c>
      <c r="Q166">
        <v>1812</v>
      </c>
      <c r="R166">
        <v>416</v>
      </c>
      <c r="S166">
        <v>2838</v>
      </c>
      <c r="T166">
        <v>892</v>
      </c>
      <c r="U166">
        <v>3040</v>
      </c>
      <c r="V166">
        <v>2459</v>
      </c>
      <c r="W166">
        <v>2263</v>
      </c>
      <c r="X166">
        <v>4418</v>
      </c>
      <c r="Y166">
        <v>1507</v>
      </c>
      <c r="Z166">
        <v>2140</v>
      </c>
      <c r="AA166">
        <v>766</v>
      </c>
      <c r="AB166">
        <v>-240</v>
      </c>
      <c r="AC166">
        <v>904</v>
      </c>
      <c r="AD166">
        <v>1025</v>
      </c>
      <c r="AE166">
        <v>1255</v>
      </c>
    </row>
    <row r="167" spans="1:31" x14ac:dyDescent="0.25">
      <c r="A167" s="2">
        <v>0.8208333333333333</v>
      </c>
      <c r="B167">
        <v>79</v>
      </c>
      <c r="C167">
        <v>333</v>
      </c>
      <c r="D167">
        <v>1185</v>
      </c>
      <c r="E167">
        <v>527</v>
      </c>
      <c r="F167">
        <v>845</v>
      </c>
      <c r="G167">
        <v>1026</v>
      </c>
      <c r="H167">
        <v>1083</v>
      </c>
      <c r="I167">
        <v>2682</v>
      </c>
      <c r="J167">
        <v>947</v>
      </c>
      <c r="K167">
        <v>1143</v>
      </c>
      <c r="L167">
        <v>78</v>
      </c>
      <c r="M167">
        <v>-1291</v>
      </c>
      <c r="N167">
        <v>-1207</v>
      </c>
      <c r="O167">
        <v>428</v>
      </c>
      <c r="P167">
        <v>75</v>
      </c>
      <c r="Q167">
        <v>1812</v>
      </c>
      <c r="R167">
        <v>416</v>
      </c>
      <c r="S167">
        <v>2838</v>
      </c>
      <c r="T167">
        <v>892</v>
      </c>
      <c r="U167">
        <v>3040</v>
      </c>
      <c r="V167">
        <v>2459</v>
      </c>
      <c r="W167">
        <v>2263</v>
      </c>
      <c r="X167">
        <v>4418</v>
      </c>
      <c r="Y167">
        <v>1507</v>
      </c>
      <c r="Z167">
        <v>2140</v>
      </c>
      <c r="AA167">
        <v>766</v>
      </c>
      <c r="AB167">
        <v>-240</v>
      </c>
      <c r="AC167">
        <v>904</v>
      </c>
      <c r="AD167">
        <v>1025</v>
      </c>
      <c r="AE167">
        <v>1255</v>
      </c>
    </row>
    <row r="168" spans="1:31" x14ac:dyDescent="0.25">
      <c r="A168" s="2">
        <v>0.82361111111111107</v>
      </c>
      <c r="B168">
        <v>79</v>
      </c>
      <c r="C168">
        <v>333</v>
      </c>
      <c r="D168">
        <v>1185</v>
      </c>
      <c r="E168">
        <v>527</v>
      </c>
      <c r="F168">
        <v>845</v>
      </c>
      <c r="G168">
        <v>1026</v>
      </c>
      <c r="H168">
        <v>1083</v>
      </c>
      <c r="I168">
        <v>2682</v>
      </c>
      <c r="J168">
        <v>947</v>
      </c>
      <c r="K168">
        <v>1143</v>
      </c>
      <c r="L168">
        <v>78</v>
      </c>
      <c r="M168">
        <v>-1291</v>
      </c>
      <c r="N168">
        <v>-1207</v>
      </c>
      <c r="O168">
        <v>428</v>
      </c>
      <c r="P168">
        <v>75</v>
      </c>
      <c r="Q168">
        <v>1812</v>
      </c>
      <c r="R168">
        <v>416</v>
      </c>
      <c r="S168">
        <v>2838</v>
      </c>
      <c r="T168">
        <v>892</v>
      </c>
      <c r="U168">
        <v>3040</v>
      </c>
      <c r="V168">
        <v>2459</v>
      </c>
      <c r="W168">
        <v>2263</v>
      </c>
      <c r="X168">
        <v>4418</v>
      </c>
      <c r="Y168">
        <v>1507</v>
      </c>
      <c r="Z168">
        <v>2140</v>
      </c>
      <c r="AA168">
        <v>766</v>
      </c>
      <c r="AB168">
        <v>-240</v>
      </c>
      <c r="AC168">
        <v>904</v>
      </c>
      <c r="AD168">
        <v>1025</v>
      </c>
      <c r="AE168">
        <v>1255</v>
      </c>
    </row>
    <row r="169" spans="1:31" x14ac:dyDescent="0.25">
      <c r="A169" s="2">
        <v>0.8256944444444444</v>
      </c>
      <c r="B169">
        <v>79</v>
      </c>
      <c r="C169">
        <v>333</v>
      </c>
      <c r="D169">
        <v>1185</v>
      </c>
      <c r="E169">
        <v>527</v>
      </c>
      <c r="F169">
        <v>845</v>
      </c>
      <c r="G169">
        <v>1026</v>
      </c>
      <c r="H169">
        <v>1083</v>
      </c>
      <c r="I169">
        <v>2682</v>
      </c>
      <c r="J169">
        <v>947</v>
      </c>
      <c r="K169">
        <v>1143</v>
      </c>
      <c r="L169">
        <v>78</v>
      </c>
      <c r="M169">
        <v>-1291</v>
      </c>
      <c r="N169">
        <v>-1207</v>
      </c>
      <c r="O169">
        <v>428</v>
      </c>
      <c r="P169">
        <v>75</v>
      </c>
      <c r="Q169">
        <v>1812</v>
      </c>
      <c r="R169">
        <v>416</v>
      </c>
      <c r="S169">
        <v>2838</v>
      </c>
      <c r="T169">
        <v>892</v>
      </c>
      <c r="U169">
        <v>3040</v>
      </c>
      <c r="V169">
        <v>2459</v>
      </c>
      <c r="W169">
        <v>2263</v>
      </c>
      <c r="X169">
        <v>4418</v>
      </c>
      <c r="Y169">
        <v>1507</v>
      </c>
      <c r="Z169">
        <v>2140</v>
      </c>
      <c r="AA169">
        <v>766</v>
      </c>
      <c r="AB169">
        <v>-240</v>
      </c>
      <c r="AC169">
        <v>904</v>
      </c>
      <c r="AD169">
        <v>1025</v>
      </c>
      <c r="AE169">
        <v>1255</v>
      </c>
    </row>
    <row r="170" spans="1:31" x14ac:dyDescent="0.25">
      <c r="A170" s="2">
        <v>0.82777777777777772</v>
      </c>
      <c r="B170">
        <v>79</v>
      </c>
      <c r="C170">
        <v>333</v>
      </c>
      <c r="D170">
        <v>1185</v>
      </c>
      <c r="E170">
        <v>527</v>
      </c>
      <c r="F170">
        <v>845</v>
      </c>
      <c r="G170">
        <v>1026</v>
      </c>
      <c r="H170">
        <v>1083</v>
      </c>
      <c r="I170">
        <v>2682</v>
      </c>
      <c r="J170">
        <v>947</v>
      </c>
      <c r="K170">
        <v>1143</v>
      </c>
      <c r="L170">
        <v>78</v>
      </c>
      <c r="M170">
        <v>-1291</v>
      </c>
      <c r="N170">
        <v>-1207</v>
      </c>
      <c r="O170">
        <v>428</v>
      </c>
      <c r="P170">
        <v>75</v>
      </c>
      <c r="Q170">
        <v>1812</v>
      </c>
      <c r="R170">
        <v>416</v>
      </c>
      <c r="S170">
        <v>2838</v>
      </c>
      <c r="T170">
        <v>892</v>
      </c>
      <c r="U170">
        <v>3040</v>
      </c>
      <c r="V170">
        <v>2459</v>
      </c>
      <c r="W170">
        <v>2263</v>
      </c>
      <c r="X170">
        <v>4418</v>
      </c>
      <c r="Y170">
        <v>1507</v>
      </c>
      <c r="Z170">
        <v>2140</v>
      </c>
      <c r="AA170">
        <v>766</v>
      </c>
      <c r="AB170">
        <v>-240</v>
      </c>
      <c r="AC170">
        <v>904</v>
      </c>
      <c r="AD170">
        <v>1025</v>
      </c>
      <c r="AE170">
        <v>1255</v>
      </c>
    </row>
    <row r="171" spans="1:31" x14ac:dyDescent="0.25">
      <c r="A171" s="2">
        <v>0.82986111111111116</v>
      </c>
      <c r="B171">
        <v>79</v>
      </c>
      <c r="C171">
        <v>333</v>
      </c>
      <c r="D171">
        <v>1185</v>
      </c>
      <c r="E171">
        <v>527</v>
      </c>
      <c r="F171">
        <v>845</v>
      </c>
      <c r="G171">
        <v>1026</v>
      </c>
      <c r="H171">
        <v>1083</v>
      </c>
      <c r="I171">
        <v>2682</v>
      </c>
      <c r="J171">
        <v>947</v>
      </c>
      <c r="K171">
        <v>1143</v>
      </c>
      <c r="L171">
        <v>78</v>
      </c>
      <c r="M171">
        <v>-1291</v>
      </c>
      <c r="N171">
        <v>-1207</v>
      </c>
      <c r="O171">
        <v>428</v>
      </c>
      <c r="P171">
        <v>75</v>
      </c>
      <c r="Q171">
        <v>1812</v>
      </c>
      <c r="R171">
        <v>416</v>
      </c>
      <c r="S171">
        <v>2838</v>
      </c>
      <c r="T171">
        <v>892</v>
      </c>
      <c r="U171">
        <v>3040</v>
      </c>
      <c r="V171">
        <v>2459</v>
      </c>
      <c r="W171">
        <v>2263</v>
      </c>
      <c r="X171">
        <v>4418</v>
      </c>
      <c r="Y171">
        <v>1507</v>
      </c>
      <c r="Z171">
        <v>2140</v>
      </c>
      <c r="AA171">
        <v>766</v>
      </c>
      <c r="AB171">
        <v>-240</v>
      </c>
      <c r="AC171">
        <v>904</v>
      </c>
      <c r="AD171">
        <v>1025</v>
      </c>
      <c r="AE171">
        <v>1255</v>
      </c>
    </row>
    <row r="172" spans="1:31" x14ac:dyDescent="0.25">
      <c r="A172" s="2">
        <v>0.83263888888888893</v>
      </c>
      <c r="B172">
        <v>79</v>
      </c>
      <c r="C172">
        <v>333</v>
      </c>
      <c r="D172">
        <v>1185</v>
      </c>
      <c r="E172">
        <v>527</v>
      </c>
      <c r="F172">
        <v>845</v>
      </c>
      <c r="G172">
        <v>1026</v>
      </c>
      <c r="H172">
        <v>1083</v>
      </c>
      <c r="I172">
        <v>2682</v>
      </c>
      <c r="J172">
        <v>947</v>
      </c>
      <c r="K172">
        <v>1143</v>
      </c>
      <c r="L172">
        <v>78</v>
      </c>
      <c r="M172">
        <v>-1291</v>
      </c>
      <c r="N172">
        <v>-1207</v>
      </c>
      <c r="O172">
        <v>428</v>
      </c>
      <c r="P172">
        <v>75</v>
      </c>
      <c r="Q172">
        <v>1812</v>
      </c>
      <c r="R172">
        <v>416</v>
      </c>
      <c r="S172">
        <v>2838</v>
      </c>
      <c r="T172">
        <v>892</v>
      </c>
      <c r="U172">
        <v>3040</v>
      </c>
      <c r="V172">
        <v>2459</v>
      </c>
      <c r="W172">
        <v>2263</v>
      </c>
      <c r="X172">
        <v>4418</v>
      </c>
      <c r="Y172">
        <v>1507</v>
      </c>
      <c r="Z172">
        <v>2140</v>
      </c>
      <c r="AA172">
        <v>766</v>
      </c>
      <c r="AB172">
        <v>-240</v>
      </c>
      <c r="AC172">
        <v>904</v>
      </c>
      <c r="AD172">
        <v>1025</v>
      </c>
      <c r="AE172">
        <v>1255</v>
      </c>
    </row>
    <row r="173" spans="1:31" x14ac:dyDescent="0.25">
      <c r="A173" s="2">
        <v>0.83472222222222225</v>
      </c>
      <c r="B173">
        <v>79</v>
      </c>
      <c r="C173">
        <v>333</v>
      </c>
      <c r="D173">
        <v>1185</v>
      </c>
      <c r="E173">
        <v>527</v>
      </c>
      <c r="F173">
        <v>845</v>
      </c>
      <c r="G173">
        <v>1026</v>
      </c>
      <c r="H173">
        <v>1083</v>
      </c>
      <c r="I173">
        <v>2682</v>
      </c>
      <c r="J173">
        <v>947</v>
      </c>
      <c r="K173">
        <v>1143</v>
      </c>
      <c r="L173">
        <v>78</v>
      </c>
      <c r="M173">
        <v>-1291</v>
      </c>
      <c r="N173">
        <v>-1207</v>
      </c>
      <c r="O173">
        <v>428</v>
      </c>
      <c r="P173">
        <v>75</v>
      </c>
      <c r="Q173">
        <v>1812</v>
      </c>
      <c r="R173">
        <v>416</v>
      </c>
      <c r="S173">
        <v>2838</v>
      </c>
      <c r="T173">
        <v>892</v>
      </c>
      <c r="U173">
        <v>3040</v>
      </c>
      <c r="V173">
        <v>2459</v>
      </c>
      <c r="W173">
        <v>2263</v>
      </c>
      <c r="X173">
        <v>4418</v>
      </c>
      <c r="Y173">
        <v>1507</v>
      </c>
      <c r="Z173">
        <v>2140</v>
      </c>
      <c r="AA173">
        <v>766</v>
      </c>
      <c r="AB173">
        <v>-240</v>
      </c>
      <c r="AC173">
        <v>904</v>
      </c>
      <c r="AD173">
        <v>1025</v>
      </c>
      <c r="AE173">
        <v>1255</v>
      </c>
    </row>
    <row r="174" spans="1:31" x14ac:dyDescent="0.25">
      <c r="A174" s="2">
        <v>0.83680555555555558</v>
      </c>
      <c r="B174">
        <v>79</v>
      </c>
      <c r="C174">
        <v>333</v>
      </c>
      <c r="D174">
        <v>1185</v>
      </c>
      <c r="E174">
        <v>527</v>
      </c>
      <c r="F174">
        <v>845</v>
      </c>
      <c r="G174">
        <v>1026</v>
      </c>
      <c r="H174">
        <v>1083</v>
      </c>
      <c r="I174">
        <v>2682</v>
      </c>
      <c r="J174">
        <v>947</v>
      </c>
      <c r="K174">
        <v>1143</v>
      </c>
      <c r="L174">
        <v>78</v>
      </c>
      <c r="M174">
        <v>-1291</v>
      </c>
      <c r="N174">
        <v>-1207</v>
      </c>
      <c r="O174">
        <v>428</v>
      </c>
      <c r="P174">
        <v>75</v>
      </c>
      <c r="Q174">
        <v>1812</v>
      </c>
      <c r="R174">
        <v>416</v>
      </c>
      <c r="S174">
        <v>2838</v>
      </c>
      <c r="T174">
        <v>892</v>
      </c>
      <c r="U174">
        <v>3040</v>
      </c>
      <c r="V174">
        <v>2459</v>
      </c>
      <c r="W174">
        <v>2263</v>
      </c>
      <c r="X174">
        <v>4418</v>
      </c>
      <c r="Y174">
        <v>1507</v>
      </c>
      <c r="Z174">
        <v>2140</v>
      </c>
      <c r="AA174">
        <v>766</v>
      </c>
      <c r="AB174">
        <v>-240</v>
      </c>
      <c r="AC174">
        <v>904</v>
      </c>
      <c r="AD174">
        <v>1025</v>
      </c>
      <c r="AE174">
        <v>1255</v>
      </c>
    </row>
    <row r="175" spans="1:31" x14ac:dyDescent="0.25">
      <c r="A175" s="2">
        <v>0.83888888888888891</v>
      </c>
      <c r="B175">
        <v>79</v>
      </c>
      <c r="C175">
        <v>333</v>
      </c>
      <c r="D175">
        <v>1185</v>
      </c>
      <c r="E175">
        <v>527</v>
      </c>
      <c r="F175">
        <v>845</v>
      </c>
      <c r="G175">
        <v>1026</v>
      </c>
      <c r="H175">
        <v>1083</v>
      </c>
      <c r="I175">
        <v>2682</v>
      </c>
      <c r="J175">
        <v>947</v>
      </c>
      <c r="K175">
        <v>1143</v>
      </c>
      <c r="L175">
        <v>78</v>
      </c>
      <c r="M175">
        <v>-1291</v>
      </c>
      <c r="N175">
        <v>-1207</v>
      </c>
      <c r="O175">
        <v>428</v>
      </c>
      <c r="P175">
        <v>75</v>
      </c>
      <c r="Q175">
        <v>1812</v>
      </c>
      <c r="R175">
        <v>416</v>
      </c>
      <c r="S175">
        <v>2838</v>
      </c>
      <c r="T175">
        <v>892</v>
      </c>
      <c r="U175">
        <v>3040</v>
      </c>
      <c r="V175">
        <v>2459</v>
      </c>
      <c r="W175">
        <v>2263</v>
      </c>
      <c r="X175">
        <v>4418</v>
      </c>
      <c r="Y175">
        <v>1507</v>
      </c>
      <c r="Z175">
        <v>2140</v>
      </c>
      <c r="AA175">
        <v>766</v>
      </c>
      <c r="AB175">
        <v>-240</v>
      </c>
      <c r="AC175">
        <v>904</v>
      </c>
      <c r="AD175">
        <v>1025</v>
      </c>
      <c r="AE175">
        <v>1255</v>
      </c>
    </row>
    <row r="176" spans="1:31" x14ac:dyDescent="0.25">
      <c r="A176" s="2">
        <v>0.84166666666666667</v>
      </c>
      <c r="B176">
        <v>79</v>
      </c>
      <c r="C176">
        <v>333</v>
      </c>
      <c r="D176">
        <v>1185</v>
      </c>
      <c r="E176">
        <v>527</v>
      </c>
      <c r="F176">
        <v>845</v>
      </c>
      <c r="G176">
        <v>1026</v>
      </c>
      <c r="H176">
        <v>1083</v>
      </c>
      <c r="I176">
        <v>2682</v>
      </c>
      <c r="J176">
        <v>947</v>
      </c>
      <c r="K176">
        <v>1143</v>
      </c>
      <c r="L176">
        <v>78</v>
      </c>
      <c r="M176">
        <v>-1291</v>
      </c>
      <c r="N176">
        <v>-1207</v>
      </c>
      <c r="O176">
        <v>428</v>
      </c>
      <c r="P176">
        <v>75</v>
      </c>
      <c r="Q176">
        <v>1812</v>
      </c>
      <c r="R176">
        <v>416</v>
      </c>
      <c r="S176">
        <v>2838</v>
      </c>
      <c r="T176">
        <v>892</v>
      </c>
      <c r="U176">
        <v>3040</v>
      </c>
      <c r="V176">
        <v>2459</v>
      </c>
      <c r="W176">
        <v>2263</v>
      </c>
      <c r="X176">
        <v>4418</v>
      </c>
      <c r="Y176">
        <v>1507</v>
      </c>
      <c r="Z176">
        <v>2140</v>
      </c>
      <c r="AA176">
        <v>766</v>
      </c>
      <c r="AB176">
        <v>-240</v>
      </c>
      <c r="AC176">
        <v>904</v>
      </c>
      <c r="AD176">
        <v>1025</v>
      </c>
      <c r="AE176">
        <v>1255</v>
      </c>
    </row>
    <row r="177" spans="1:31" x14ac:dyDescent="0.25">
      <c r="A177" s="2">
        <v>0.84375</v>
      </c>
      <c r="B177">
        <v>79</v>
      </c>
      <c r="C177">
        <v>333</v>
      </c>
      <c r="D177">
        <v>1185</v>
      </c>
      <c r="E177">
        <v>527</v>
      </c>
      <c r="F177">
        <v>845</v>
      </c>
      <c r="G177">
        <v>1026</v>
      </c>
      <c r="H177">
        <v>1083</v>
      </c>
      <c r="I177">
        <v>2682</v>
      </c>
      <c r="J177">
        <v>947</v>
      </c>
      <c r="K177">
        <v>1143</v>
      </c>
      <c r="L177">
        <v>78</v>
      </c>
      <c r="M177">
        <v>-1291</v>
      </c>
      <c r="N177">
        <v>-1207</v>
      </c>
      <c r="O177">
        <v>428</v>
      </c>
      <c r="P177">
        <v>75</v>
      </c>
      <c r="Q177">
        <v>1812</v>
      </c>
      <c r="R177">
        <v>416</v>
      </c>
      <c r="S177">
        <v>2838</v>
      </c>
      <c r="T177">
        <v>892</v>
      </c>
      <c r="U177">
        <v>3040</v>
      </c>
      <c r="V177">
        <v>2459</v>
      </c>
      <c r="W177">
        <v>2263</v>
      </c>
      <c r="X177">
        <v>4418</v>
      </c>
      <c r="Y177">
        <v>1507</v>
      </c>
      <c r="Z177">
        <v>2140</v>
      </c>
      <c r="AA177">
        <v>766</v>
      </c>
      <c r="AB177">
        <v>-240</v>
      </c>
      <c r="AC177">
        <v>904</v>
      </c>
      <c r="AD177">
        <v>1025</v>
      </c>
      <c r="AE177">
        <v>1255</v>
      </c>
    </row>
    <row r="178" spans="1:31" x14ac:dyDescent="0.25">
      <c r="A178" s="2">
        <v>0.84583333333333333</v>
      </c>
      <c r="B178">
        <v>79</v>
      </c>
      <c r="C178">
        <v>333</v>
      </c>
      <c r="D178">
        <v>1185</v>
      </c>
      <c r="E178">
        <v>527</v>
      </c>
      <c r="F178">
        <v>845</v>
      </c>
      <c r="G178">
        <v>1026</v>
      </c>
      <c r="H178">
        <v>1083</v>
      </c>
      <c r="I178">
        <v>2682</v>
      </c>
      <c r="J178">
        <v>947</v>
      </c>
      <c r="K178">
        <v>1143</v>
      </c>
      <c r="L178">
        <v>78</v>
      </c>
      <c r="M178">
        <v>-1291</v>
      </c>
      <c r="N178">
        <v>-1207</v>
      </c>
      <c r="O178">
        <v>428</v>
      </c>
      <c r="P178">
        <v>75</v>
      </c>
      <c r="Q178">
        <v>1812</v>
      </c>
      <c r="R178">
        <v>416</v>
      </c>
      <c r="S178">
        <v>2838</v>
      </c>
      <c r="T178">
        <v>892</v>
      </c>
      <c r="U178">
        <v>3040</v>
      </c>
      <c r="V178">
        <v>2459</v>
      </c>
      <c r="W178">
        <v>2263</v>
      </c>
      <c r="X178">
        <v>4418</v>
      </c>
      <c r="Y178">
        <v>1507</v>
      </c>
      <c r="Z178">
        <v>2140</v>
      </c>
      <c r="AA178">
        <v>766</v>
      </c>
      <c r="AB178">
        <v>-240</v>
      </c>
      <c r="AC178">
        <v>904</v>
      </c>
      <c r="AD178">
        <v>1025</v>
      </c>
      <c r="AE178">
        <v>1255</v>
      </c>
    </row>
    <row r="179" spans="1:31" x14ac:dyDescent="0.25">
      <c r="A179" s="2">
        <v>0.84791666666666665</v>
      </c>
      <c r="B179">
        <v>79</v>
      </c>
      <c r="C179">
        <v>333</v>
      </c>
      <c r="D179">
        <v>1185</v>
      </c>
      <c r="E179">
        <v>527</v>
      </c>
      <c r="F179">
        <v>845</v>
      </c>
      <c r="G179">
        <v>1026</v>
      </c>
      <c r="H179">
        <v>1083</v>
      </c>
      <c r="I179">
        <v>2682</v>
      </c>
      <c r="J179">
        <v>947</v>
      </c>
      <c r="K179">
        <v>1143</v>
      </c>
      <c r="L179">
        <v>78</v>
      </c>
      <c r="M179">
        <v>-1291</v>
      </c>
      <c r="N179">
        <v>-1207</v>
      </c>
      <c r="O179">
        <v>428</v>
      </c>
      <c r="P179">
        <v>75</v>
      </c>
      <c r="Q179">
        <v>1812</v>
      </c>
      <c r="R179">
        <v>416</v>
      </c>
      <c r="S179">
        <v>2838</v>
      </c>
      <c r="T179">
        <v>892</v>
      </c>
      <c r="U179">
        <v>3040</v>
      </c>
      <c r="V179">
        <v>2459</v>
      </c>
      <c r="W179">
        <v>2263</v>
      </c>
      <c r="X179">
        <v>4418</v>
      </c>
      <c r="Y179">
        <v>1507</v>
      </c>
      <c r="Z179">
        <v>2140</v>
      </c>
      <c r="AA179">
        <v>766</v>
      </c>
      <c r="AB179">
        <v>-240</v>
      </c>
      <c r="AC179">
        <v>904</v>
      </c>
      <c r="AD179">
        <v>1025</v>
      </c>
      <c r="AE179">
        <v>1255</v>
      </c>
    </row>
    <row r="180" spans="1:31" x14ac:dyDescent="0.25">
      <c r="A180" s="2">
        <v>0.85069444444444442</v>
      </c>
      <c r="B180">
        <v>79</v>
      </c>
      <c r="C180">
        <v>333</v>
      </c>
      <c r="D180">
        <v>1185</v>
      </c>
      <c r="E180">
        <v>527</v>
      </c>
      <c r="F180">
        <v>845</v>
      </c>
      <c r="G180">
        <v>1026</v>
      </c>
      <c r="H180">
        <v>1083</v>
      </c>
      <c r="I180">
        <v>2682</v>
      </c>
      <c r="J180">
        <v>947</v>
      </c>
      <c r="K180">
        <v>1143</v>
      </c>
      <c r="L180">
        <v>78</v>
      </c>
      <c r="M180">
        <v>-1291</v>
      </c>
      <c r="N180">
        <v>-1207</v>
      </c>
      <c r="O180">
        <v>428</v>
      </c>
      <c r="P180">
        <v>75</v>
      </c>
      <c r="Q180">
        <v>1812</v>
      </c>
      <c r="R180">
        <v>416</v>
      </c>
      <c r="S180">
        <v>2838</v>
      </c>
      <c r="T180">
        <v>892</v>
      </c>
      <c r="U180">
        <v>3040</v>
      </c>
      <c r="V180">
        <v>2459</v>
      </c>
      <c r="W180">
        <v>2263</v>
      </c>
      <c r="X180">
        <v>4418</v>
      </c>
      <c r="Y180">
        <v>1507</v>
      </c>
      <c r="Z180">
        <v>2140</v>
      </c>
      <c r="AA180">
        <v>766</v>
      </c>
      <c r="AB180">
        <v>-240</v>
      </c>
      <c r="AC180">
        <v>904</v>
      </c>
      <c r="AD180">
        <v>1025</v>
      </c>
      <c r="AE180">
        <v>1255</v>
      </c>
    </row>
    <row r="181" spans="1:31" x14ac:dyDescent="0.25">
      <c r="A181" s="2">
        <v>0.85277777777777775</v>
      </c>
      <c r="B181">
        <v>79</v>
      </c>
      <c r="C181">
        <v>333</v>
      </c>
      <c r="D181">
        <v>1185</v>
      </c>
      <c r="E181">
        <v>527</v>
      </c>
      <c r="F181">
        <v>845</v>
      </c>
      <c r="G181">
        <v>1026</v>
      </c>
      <c r="H181">
        <v>1083</v>
      </c>
      <c r="I181">
        <v>2682</v>
      </c>
      <c r="J181">
        <v>947</v>
      </c>
      <c r="K181">
        <v>1143</v>
      </c>
      <c r="L181">
        <v>78</v>
      </c>
      <c r="M181">
        <v>-1291</v>
      </c>
      <c r="N181">
        <v>-1207</v>
      </c>
      <c r="O181">
        <v>428</v>
      </c>
      <c r="P181">
        <v>75</v>
      </c>
      <c r="Q181">
        <v>1812</v>
      </c>
      <c r="R181">
        <v>416</v>
      </c>
      <c r="S181">
        <v>2838</v>
      </c>
      <c r="T181">
        <v>892</v>
      </c>
      <c r="U181">
        <v>3040</v>
      </c>
      <c r="V181">
        <v>2459</v>
      </c>
      <c r="W181">
        <v>2263</v>
      </c>
      <c r="X181">
        <v>4418</v>
      </c>
      <c r="Y181">
        <v>1507</v>
      </c>
      <c r="Z181">
        <v>2140</v>
      </c>
      <c r="AA181">
        <v>766</v>
      </c>
      <c r="AB181">
        <v>-240</v>
      </c>
      <c r="AC181">
        <v>904</v>
      </c>
      <c r="AD181">
        <v>1025</v>
      </c>
      <c r="AE181">
        <v>1255</v>
      </c>
    </row>
    <row r="182" spans="1:31" x14ac:dyDescent="0.25">
      <c r="A182" s="2">
        <v>0.85486111111111107</v>
      </c>
      <c r="B182">
        <v>79</v>
      </c>
      <c r="C182">
        <v>333</v>
      </c>
      <c r="D182">
        <v>1185</v>
      </c>
      <c r="E182">
        <v>527</v>
      </c>
      <c r="F182">
        <v>845</v>
      </c>
      <c r="G182">
        <v>1026</v>
      </c>
      <c r="H182">
        <v>1083</v>
      </c>
      <c r="I182">
        <v>2682</v>
      </c>
      <c r="J182">
        <v>947</v>
      </c>
      <c r="K182">
        <v>1143</v>
      </c>
      <c r="L182">
        <v>78</v>
      </c>
      <c r="M182">
        <v>-1291</v>
      </c>
      <c r="N182">
        <v>-1207</v>
      </c>
      <c r="O182">
        <v>428</v>
      </c>
      <c r="P182">
        <v>75</v>
      </c>
      <c r="Q182">
        <v>1812</v>
      </c>
      <c r="R182">
        <v>416</v>
      </c>
      <c r="S182">
        <v>2838</v>
      </c>
      <c r="T182">
        <v>892</v>
      </c>
      <c r="U182">
        <v>3040</v>
      </c>
      <c r="V182">
        <v>2459</v>
      </c>
      <c r="W182">
        <v>2263</v>
      </c>
      <c r="X182">
        <v>4418</v>
      </c>
      <c r="Y182">
        <v>1507</v>
      </c>
      <c r="Z182">
        <v>2140</v>
      </c>
      <c r="AA182">
        <v>766</v>
      </c>
      <c r="AB182">
        <v>-240</v>
      </c>
      <c r="AC182">
        <v>904</v>
      </c>
      <c r="AD182">
        <v>1025</v>
      </c>
      <c r="AE182">
        <v>1255</v>
      </c>
    </row>
    <row r="183" spans="1:31" x14ac:dyDescent="0.25">
      <c r="A183" s="2">
        <v>0.8569444444444444</v>
      </c>
      <c r="B183">
        <v>79</v>
      </c>
      <c r="C183">
        <v>333</v>
      </c>
      <c r="D183">
        <v>1185</v>
      </c>
      <c r="E183">
        <v>527</v>
      </c>
      <c r="F183">
        <v>845</v>
      </c>
      <c r="G183">
        <v>1026</v>
      </c>
      <c r="H183">
        <v>1083</v>
      </c>
      <c r="I183">
        <v>2682</v>
      </c>
      <c r="J183">
        <v>947</v>
      </c>
      <c r="K183">
        <v>1143</v>
      </c>
      <c r="L183">
        <v>78</v>
      </c>
      <c r="M183">
        <v>-1291</v>
      </c>
      <c r="N183">
        <v>-1207</v>
      </c>
      <c r="O183">
        <v>428</v>
      </c>
      <c r="P183">
        <v>75</v>
      </c>
      <c r="Q183">
        <v>1812</v>
      </c>
      <c r="R183">
        <v>416</v>
      </c>
      <c r="S183">
        <v>2838</v>
      </c>
      <c r="T183">
        <v>892</v>
      </c>
      <c r="U183">
        <v>3040</v>
      </c>
      <c r="V183">
        <v>2459</v>
      </c>
      <c r="W183">
        <v>2263</v>
      </c>
      <c r="X183">
        <v>4418</v>
      </c>
      <c r="Y183">
        <v>1507</v>
      </c>
      <c r="Z183">
        <v>2140</v>
      </c>
      <c r="AA183">
        <v>766</v>
      </c>
      <c r="AB183">
        <v>-240</v>
      </c>
      <c r="AC183">
        <v>904</v>
      </c>
      <c r="AD183">
        <v>1025</v>
      </c>
      <c r="AE183">
        <v>1255</v>
      </c>
    </row>
    <row r="184" spans="1:31" x14ac:dyDescent="0.25">
      <c r="A184" s="2">
        <v>0.85972222222222228</v>
      </c>
      <c r="B184">
        <v>79</v>
      </c>
      <c r="C184">
        <v>333</v>
      </c>
      <c r="D184">
        <v>1185</v>
      </c>
      <c r="E184">
        <v>527</v>
      </c>
      <c r="F184">
        <v>845</v>
      </c>
      <c r="G184">
        <v>1026</v>
      </c>
      <c r="H184">
        <v>1083</v>
      </c>
      <c r="I184">
        <v>2682</v>
      </c>
      <c r="J184">
        <v>947</v>
      </c>
      <c r="K184">
        <v>1143</v>
      </c>
      <c r="L184">
        <v>78</v>
      </c>
      <c r="M184">
        <v>-1291</v>
      </c>
      <c r="N184">
        <v>-1207</v>
      </c>
      <c r="O184">
        <v>428</v>
      </c>
      <c r="P184">
        <v>75</v>
      </c>
      <c r="Q184">
        <v>1812</v>
      </c>
      <c r="R184">
        <v>416</v>
      </c>
      <c r="S184">
        <v>2838</v>
      </c>
      <c r="T184">
        <v>892</v>
      </c>
      <c r="U184">
        <v>3040</v>
      </c>
      <c r="V184">
        <v>2459</v>
      </c>
      <c r="W184">
        <v>2263</v>
      </c>
      <c r="X184">
        <v>4418</v>
      </c>
      <c r="Y184">
        <v>1507</v>
      </c>
      <c r="Z184">
        <v>2140</v>
      </c>
      <c r="AA184">
        <v>766</v>
      </c>
      <c r="AB184">
        <v>-240</v>
      </c>
      <c r="AC184">
        <v>904</v>
      </c>
      <c r="AD184">
        <v>1025</v>
      </c>
      <c r="AE184">
        <v>1255</v>
      </c>
    </row>
    <row r="185" spans="1:31" x14ac:dyDescent="0.25">
      <c r="A185" s="2">
        <v>0.8618055555555556</v>
      </c>
      <c r="B185">
        <v>79</v>
      </c>
      <c r="C185">
        <v>333</v>
      </c>
      <c r="D185">
        <v>1185</v>
      </c>
      <c r="E185">
        <v>527</v>
      </c>
      <c r="F185">
        <v>845</v>
      </c>
      <c r="G185">
        <v>1026</v>
      </c>
      <c r="H185">
        <v>1083</v>
      </c>
      <c r="I185">
        <v>2682</v>
      </c>
      <c r="J185">
        <v>947</v>
      </c>
      <c r="K185">
        <v>1143</v>
      </c>
      <c r="L185">
        <v>78</v>
      </c>
      <c r="M185">
        <v>-1291</v>
      </c>
      <c r="N185">
        <v>-1207</v>
      </c>
      <c r="O185">
        <v>428</v>
      </c>
      <c r="P185">
        <v>75</v>
      </c>
      <c r="Q185">
        <v>1812</v>
      </c>
      <c r="R185">
        <v>416</v>
      </c>
      <c r="S185">
        <v>2838</v>
      </c>
      <c r="T185">
        <v>892</v>
      </c>
      <c r="U185">
        <v>3040</v>
      </c>
      <c r="V185">
        <v>2459</v>
      </c>
      <c r="W185">
        <v>2263</v>
      </c>
      <c r="X185">
        <v>4418</v>
      </c>
      <c r="Y185">
        <v>1507</v>
      </c>
      <c r="Z185">
        <v>2140</v>
      </c>
      <c r="AA185">
        <v>766</v>
      </c>
      <c r="AB185">
        <v>-240</v>
      </c>
      <c r="AC185">
        <v>904</v>
      </c>
      <c r="AD185">
        <v>1025</v>
      </c>
      <c r="AE185">
        <v>1255</v>
      </c>
    </row>
    <row r="186" spans="1:31" x14ac:dyDescent="0.25">
      <c r="A186" s="2">
        <v>0.86388888888888893</v>
      </c>
      <c r="B186">
        <v>79</v>
      </c>
      <c r="C186">
        <v>333</v>
      </c>
      <c r="D186">
        <v>1185</v>
      </c>
      <c r="E186">
        <v>527</v>
      </c>
      <c r="F186">
        <v>845</v>
      </c>
      <c r="G186">
        <v>1026</v>
      </c>
      <c r="H186">
        <v>1083</v>
      </c>
      <c r="I186">
        <v>2682</v>
      </c>
      <c r="J186">
        <v>947</v>
      </c>
      <c r="K186">
        <v>1143</v>
      </c>
      <c r="L186">
        <v>78</v>
      </c>
      <c r="M186">
        <v>-1291</v>
      </c>
      <c r="N186">
        <v>-1207</v>
      </c>
      <c r="O186">
        <v>428</v>
      </c>
      <c r="P186">
        <v>75</v>
      </c>
      <c r="Q186">
        <v>1812</v>
      </c>
      <c r="R186">
        <v>416</v>
      </c>
      <c r="S186">
        <v>2838</v>
      </c>
      <c r="T186">
        <v>892</v>
      </c>
      <c r="U186">
        <v>3040</v>
      </c>
      <c r="V186">
        <v>2459</v>
      </c>
      <c r="W186">
        <v>2263</v>
      </c>
      <c r="X186">
        <v>4418</v>
      </c>
      <c r="Y186">
        <v>1507</v>
      </c>
      <c r="Z186">
        <v>2140</v>
      </c>
      <c r="AA186">
        <v>766</v>
      </c>
      <c r="AB186">
        <v>-240</v>
      </c>
      <c r="AC186">
        <v>904</v>
      </c>
      <c r="AD186">
        <v>1025</v>
      </c>
      <c r="AE186">
        <v>1255</v>
      </c>
    </row>
    <row r="187" spans="1:31" x14ac:dyDescent="0.25">
      <c r="A187" s="2">
        <v>0.86597222222222225</v>
      </c>
      <c r="B187">
        <v>79</v>
      </c>
      <c r="C187">
        <v>333</v>
      </c>
      <c r="D187">
        <v>1185</v>
      </c>
      <c r="E187">
        <v>527</v>
      </c>
      <c r="F187">
        <v>845</v>
      </c>
      <c r="G187">
        <v>1026</v>
      </c>
      <c r="H187">
        <v>1083</v>
      </c>
      <c r="I187">
        <v>2682</v>
      </c>
      <c r="J187">
        <v>947</v>
      </c>
      <c r="K187">
        <v>1143</v>
      </c>
      <c r="L187">
        <v>78</v>
      </c>
      <c r="M187">
        <v>-1291</v>
      </c>
      <c r="N187">
        <v>-1207</v>
      </c>
      <c r="O187">
        <v>428</v>
      </c>
      <c r="P187">
        <v>75</v>
      </c>
      <c r="Q187">
        <v>1812</v>
      </c>
      <c r="R187">
        <v>416</v>
      </c>
      <c r="S187">
        <v>2838</v>
      </c>
      <c r="T187">
        <v>892</v>
      </c>
      <c r="U187">
        <v>3040</v>
      </c>
      <c r="V187">
        <v>2459</v>
      </c>
      <c r="W187">
        <v>2263</v>
      </c>
      <c r="X187">
        <v>4418</v>
      </c>
      <c r="Y187">
        <v>1507</v>
      </c>
      <c r="Z187">
        <v>2140</v>
      </c>
      <c r="AA187">
        <v>766</v>
      </c>
      <c r="AB187">
        <v>-240</v>
      </c>
      <c r="AC187">
        <v>904</v>
      </c>
      <c r="AD187">
        <v>1025</v>
      </c>
      <c r="AE187">
        <v>1255</v>
      </c>
    </row>
    <row r="188" spans="1:31" x14ac:dyDescent="0.25">
      <c r="A188" s="2">
        <v>0.86875000000000002</v>
      </c>
      <c r="B188">
        <v>79</v>
      </c>
      <c r="C188">
        <v>333</v>
      </c>
      <c r="D188">
        <v>1185</v>
      </c>
      <c r="E188">
        <v>527</v>
      </c>
      <c r="F188">
        <v>845</v>
      </c>
      <c r="G188">
        <v>1026</v>
      </c>
      <c r="H188">
        <v>1083</v>
      </c>
      <c r="I188">
        <v>2682</v>
      </c>
      <c r="J188">
        <v>947</v>
      </c>
      <c r="K188">
        <v>1143</v>
      </c>
      <c r="L188">
        <v>78</v>
      </c>
      <c r="M188">
        <v>-1291</v>
      </c>
      <c r="N188">
        <v>-1207</v>
      </c>
      <c r="O188">
        <v>428</v>
      </c>
      <c r="P188">
        <v>75</v>
      </c>
      <c r="Q188">
        <v>1812</v>
      </c>
      <c r="R188">
        <v>416</v>
      </c>
      <c r="S188">
        <v>2838</v>
      </c>
      <c r="T188">
        <v>892</v>
      </c>
      <c r="U188">
        <v>3040</v>
      </c>
      <c r="V188">
        <v>2459</v>
      </c>
      <c r="W188">
        <v>2263</v>
      </c>
      <c r="X188">
        <v>4418</v>
      </c>
      <c r="Y188">
        <v>1507</v>
      </c>
      <c r="Z188">
        <v>2140</v>
      </c>
      <c r="AA188">
        <v>766</v>
      </c>
      <c r="AB188">
        <v>-240</v>
      </c>
      <c r="AC188">
        <v>904</v>
      </c>
      <c r="AD188">
        <v>1025</v>
      </c>
      <c r="AE188">
        <v>1255</v>
      </c>
    </row>
    <row r="189" spans="1:31" x14ac:dyDescent="0.25">
      <c r="A189" s="2">
        <v>0.87083333333333335</v>
      </c>
      <c r="B189">
        <v>79</v>
      </c>
      <c r="C189">
        <v>333</v>
      </c>
      <c r="D189">
        <v>1185</v>
      </c>
      <c r="E189">
        <v>527</v>
      </c>
      <c r="F189">
        <v>845</v>
      </c>
      <c r="G189">
        <v>1026</v>
      </c>
      <c r="H189">
        <v>1083</v>
      </c>
      <c r="I189">
        <v>2682</v>
      </c>
      <c r="J189">
        <v>947</v>
      </c>
      <c r="K189">
        <v>1143</v>
      </c>
      <c r="L189">
        <v>78</v>
      </c>
      <c r="M189">
        <v>-1291</v>
      </c>
      <c r="N189">
        <v>-1207</v>
      </c>
      <c r="O189">
        <v>428</v>
      </c>
      <c r="P189">
        <v>75</v>
      </c>
      <c r="Q189">
        <v>1812</v>
      </c>
      <c r="R189">
        <v>416</v>
      </c>
      <c r="S189">
        <v>2838</v>
      </c>
      <c r="T189">
        <v>892</v>
      </c>
      <c r="U189">
        <v>3040</v>
      </c>
      <c r="V189">
        <v>2459</v>
      </c>
      <c r="W189">
        <v>2263</v>
      </c>
      <c r="X189">
        <v>4418</v>
      </c>
      <c r="Y189">
        <v>1507</v>
      </c>
      <c r="Z189">
        <v>2140</v>
      </c>
      <c r="AA189">
        <v>766</v>
      </c>
      <c r="AB189">
        <v>-240</v>
      </c>
      <c r="AC189">
        <v>904</v>
      </c>
      <c r="AD189">
        <v>1025</v>
      </c>
      <c r="AE189">
        <v>1255</v>
      </c>
    </row>
    <row r="190" spans="1:31" x14ac:dyDescent="0.25">
      <c r="A190" s="2">
        <v>0.87291666666666667</v>
      </c>
      <c r="B190">
        <v>79</v>
      </c>
      <c r="C190">
        <v>333</v>
      </c>
      <c r="D190">
        <v>1185</v>
      </c>
      <c r="E190">
        <v>527</v>
      </c>
      <c r="F190">
        <v>845</v>
      </c>
      <c r="G190">
        <v>1026</v>
      </c>
      <c r="H190">
        <v>1083</v>
      </c>
      <c r="I190">
        <v>2682</v>
      </c>
      <c r="J190">
        <v>947</v>
      </c>
      <c r="K190">
        <v>1143</v>
      </c>
      <c r="L190">
        <v>78</v>
      </c>
      <c r="M190">
        <v>-1291</v>
      </c>
      <c r="N190">
        <v>-1207</v>
      </c>
      <c r="O190">
        <v>428</v>
      </c>
      <c r="P190">
        <v>75</v>
      </c>
      <c r="Q190">
        <v>1812</v>
      </c>
      <c r="R190">
        <v>416</v>
      </c>
      <c r="S190">
        <v>2838</v>
      </c>
      <c r="T190">
        <v>892</v>
      </c>
      <c r="U190">
        <v>3040</v>
      </c>
      <c r="V190">
        <v>2459</v>
      </c>
      <c r="W190">
        <v>2263</v>
      </c>
      <c r="X190">
        <v>4418</v>
      </c>
      <c r="Y190">
        <v>1507</v>
      </c>
      <c r="Z190">
        <v>2140</v>
      </c>
      <c r="AA190">
        <v>766</v>
      </c>
      <c r="AB190">
        <v>-240</v>
      </c>
      <c r="AC190">
        <v>904</v>
      </c>
      <c r="AD190">
        <v>1025</v>
      </c>
      <c r="AE190">
        <v>1255</v>
      </c>
    </row>
    <row r="191" spans="1:31" x14ac:dyDescent="0.25">
      <c r="A191" s="2">
        <v>0.875</v>
      </c>
      <c r="B191">
        <v>79</v>
      </c>
      <c r="C191">
        <v>333</v>
      </c>
      <c r="D191">
        <v>1185</v>
      </c>
      <c r="E191">
        <v>527</v>
      </c>
      <c r="F191">
        <v>845</v>
      </c>
      <c r="G191">
        <v>1026</v>
      </c>
      <c r="H191">
        <v>1083</v>
      </c>
      <c r="I191">
        <v>2682</v>
      </c>
      <c r="J191">
        <v>947</v>
      </c>
      <c r="K191">
        <v>1143</v>
      </c>
      <c r="L191">
        <v>78</v>
      </c>
      <c r="M191">
        <v>-1291</v>
      </c>
      <c r="N191">
        <v>-1207</v>
      </c>
      <c r="O191">
        <v>428</v>
      </c>
      <c r="P191">
        <v>75</v>
      </c>
      <c r="Q191">
        <v>1812</v>
      </c>
      <c r="R191">
        <v>416</v>
      </c>
      <c r="S191">
        <v>2838</v>
      </c>
      <c r="T191">
        <v>892</v>
      </c>
      <c r="U191">
        <v>3040</v>
      </c>
      <c r="V191">
        <v>2459</v>
      </c>
      <c r="W191">
        <v>2263</v>
      </c>
      <c r="X191">
        <v>4418</v>
      </c>
      <c r="Y191">
        <v>1507</v>
      </c>
      <c r="Z191">
        <v>2140</v>
      </c>
      <c r="AA191">
        <v>766</v>
      </c>
      <c r="AB191">
        <v>-240</v>
      </c>
      <c r="AC191">
        <v>904</v>
      </c>
      <c r="AD191">
        <v>1025</v>
      </c>
      <c r="AE191">
        <v>1255</v>
      </c>
    </row>
    <row r="192" spans="1:31" x14ac:dyDescent="0.25">
      <c r="A192" s="2">
        <v>0.87777777777777777</v>
      </c>
      <c r="B192">
        <v>79</v>
      </c>
      <c r="C192">
        <v>333</v>
      </c>
      <c r="D192">
        <v>1185</v>
      </c>
      <c r="E192">
        <v>527</v>
      </c>
      <c r="F192">
        <v>845</v>
      </c>
      <c r="G192">
        <v>1026</v>
      </c>
      <c r="H192">
        <v>1083</v>
      </c>
      <c r="I192">
        <v>2682</v>
      </c>
      <c r="J192">
        <v>947</v>
      </c>
      <c r="K192">
        <v>1143</v>
      </c>
      <c r="L192">
        <v>78</v>
      </c>
      <c r="M192">
        <v>-1291</v>
      </c>
      <c r="N192">
        <v>-1207</v>
      </c>
      <c r="O192">
        <v>428</v>
      </c>
      <c r="P192">
        <v>75</v>
      </c>
      <c r="Q192">
        <v>1812</v>
      </c>
      <c r="R192">
        <v>416</v>
      </c>
      <c r="S192">
        <v>2838</v>
      </c>
      <c r="T192">
        <v>892</v>
      </c>
      <c r="U192">
        <v>3040</v>
      </c>
      <c r="V192">
        <v>2459</v>
      </c>
      <c r="W192">
        <v>2263</v>
      </c>
      <c r="X192">
        <v>4418</v>
      </c>
      <c r="Y192">
        <v>1507</v>
      </c>
      <c r="Z192">
        <v>2140</v>
      </c>
      <c r="AA192">
        <v>766</v>
      </c>
      <c r="AB192">
        <v>-240</v>
      </c>
      <c r="AC192">
        <v>904</v>
      </c>
      <c r="AD192">
        <v>1025</v>
      </c>
      <c r="AE192">
        <v>1255</v>
      </c>
    </row>
    <row r="193" spans="1:31" x14ac:dyDescent="0.25">
      <c r="A193" s="2">
        <v>0.87986111111111109</v>
      </c>
      <c r="B193">
        <v>79</v>
      </c>
      <c r="C193">
        <v>333</v>
      </c>
      <c r="D193">
        <v>1185</v>
      </c>
      <c r="E193">
        <v>527</v>
      </c>
      <c r="F193">
        <v>845</v>
      </c>
      <c r="G193">
        <v>1026</v>
      </c>
      <c r="H193">
        <v>1083</v>
      </c>
      <c r="I193">
        <v>2682</v>
      </c>
      <c r="J193">
        <v>947</v>
      </c>
      <c r="K193">
        <v>1143</v>
      </c>
      <c r="L193">
        <v>78</v>
      </c>
      <c r="M193">
        <v>-1291</v>
      </c>
      <c r="N193">
        <v>-1207</v>
      </c>
      <c r="O193">
        <v>428</v>
      </c>
      <c r="P193">
        <v>75</v>
      </c>
      <c r="Q193">
        <v>1812</v>
      </c>
      <c r="R193">
        <v>416</v>
      </c>
      <c r="S193">
        <v>2838</v>
      </c>
      <c r="T193">
        <v>892</v>
      </c>
      <c r="U193">
        <v>3040</v>
      </c>
      <c r="V193">
        <v>2459</v>
      </c>
      <c r="W193">
        <v>2263</v>
      </c>
      <c r="X193">
        <v>4418</v>
      </c>
      <c r="Y193">
        <v>1507</v>
      </c>
      <c r="Z193">
        <v>2140</v>
      </c>
      <c r="AA193">
        <v>766</v>
      </c>
      <c r="AB193">
        <v>-240</v>
      </c>
      <c r="AC193">
        <v>904</v>
      </c>
      <c r="AD193">
        <v>1025</v>
      </c>
      <c r="AE193">
        <v>1255</v>
      </c>
    </row>
    <row r="194" spans="1:31" x14ac:dyDescent="0.25">
      <c r="A194" s="2">
        <v>0.88194444444444442</v>
      </c>
      <c r="B194">
        <v>79</v>
      </c>
      <c r="C194">
        <v>333</v>
      </c>
      <c r="D194">
        <v>1185</v>
      </c>
      <c r="E194">
        <v>527</v>
      </c>
      <c r="F194">
        <v>845</v>
      </c>
      <c r="G194">
        <v>1026</v>
      </c>
      <c r="H194">
        <v>1083</v>
      </c>
      <c r="I194">
        <v>2682</v>
      </c>
      <c r="J194">
        <v>947</v>
      </c>
      <c r="K194">
        <v>1143</v>
      </c>
      <c r="L194">
        <v>78</v>
      </c>
      <c r="M194">
        <v>-1291</v>
      </c>
      <c r="N194">
        <v>-1207</v>
      </c>
      <c r="O194">
        <v>428</v>
      </c>
      <c r="P194">
        <v>75</v>
      </c>
      <c r="Q194">
        <v>1812</v>
      </c>
      <c r="R194">
        <v>416</v>
      </c>
      <c r="S194">
        <v>2838</v>
      </c>
      <c r="T194">
        <v>892</v>
      </c>
      <c r="U194">
        <v>3040</v>
      </c>
      <c r="V194">
        <v>2459</v>
      </c>
      <c r="W194">
        <v>2263</v>
      </c>
      <c r="X194">
        <v>4418</v>
      </c>
      <c r="Y194">
        <v>1507</v>
      </c>
      <c r="Z194">
        <v>2140</v>
      </c>
      <c r="AA194">
        <v>766</v>
      </c>
      <c r="AB194">
        <v>-240</v>
      </c>
      <c r="AC194">
        <v>904</v>
      </c>
      <c r="AD194">
        <v>1025</v>
      </c>
      <c r="AE194">
        <v>1255</v>
      </c>
    </row>
    <row r="195" spans="1:31" x14ac:dyDescent="0.25">
      <c r="A195" s="2">
        <v>0.88402777777777775</v>
      </c>
      <c r="B195">
        <v>79</v>
      </c>
      <c r="C195">
        <v>333</v>
      </c>
      <c r="D195">
        <v>1185</v>
      </c>
      <c r="E195">
        <v>527</v>
      </c>
      <c r="F195">
        <v>845</v>
      </c>
      <c r="G195">
        <v>1026</v>
      </c>
      <c r="H195">
        <v>1083</v>
      </c>
      <c r="I195">
        <v>2682</v>
      </c>
      <c r="J195">
        <v>947</v>
      </c>
      <c r="K195">
        <v>1143</v>
      </c>
      <c r="L195">
        <v>78</v>
      </c>
      <c r="M195">
        <v>-1291</v>
      </c>
      <c r="N195">
        <v>-1207</v>
      </c>
      <c r="O195">
        <v>428</v>
      </c>
      <c r="P195">
        <v>75</v>
      </c>
      <c r="Q195">
        <v>1812</v>
      </c>
      <c r="R195">
        <v>416</v>
      </c>
      <c r="S195">
        <v>2838</v>
      </c>
      <c r="T195">
        <v>892</v>
      </c>
      <c r="U195">
        <v>3040</v>
      </c>
      <c r="V195">
        <v>2459</v>
      </c>
      <c r="W195">
        <v>2263</v>
      </c>
      <c r="X195">
        <v>4418</v>
      </c>
      <c r="Y195">
        <v>1507</v>
      </c>
      <c r="Z195">
        <v>2140</v>
      </c>
      <c r="AA195">
        <v>766</v>
      </c>
      <c r="AB195">
        <v>-240</v>
      </c>
      <c r="AC195">
        <v>904</v>
      </c>
      <c r="AD195">
        <v>1025</v>
      </c>
      <c r="AE195">
        <v>1255</v>
      </c>
    </row>
    <row r="196" spans="1:31" x14ac:dyDescent="0.25">
      <c r="A196" s="2">
        <v>0.88680555555555551</v>
      </c>
      <c r="B196">
        <v>79</v>
      </c>
      <c r="C196">
        <v>333</v>
      </c>
      <c r="D196">
        <v>1185</v>
      </c>
      <c r="E196">
        <v>527</v>
      </c>
      <c r="F196">
        <v>845</v>
      </c>
      <c r="G196">
        <v>1026</v>
      </c>
      <c r="H196">
        <v>1083</v>
      </c>
      <c r="I196">
        <v>2682</v>
      </c>
      <c r="J196">
        <v>947</v>
      </c>
      <c r="K196">
        <v>1143</v>
      </c>
      <c r="L196">
        <v>78</v>
      </c>
      <c r="M196">
        <v>-1291</v>
      </c>
      <c r="N196">
        <v>-1207</v>
      </c>
      <c r="O196">
        <v>428</v>
      </c>
      <c r="P196">
        <v>75</v>
      </c>
      <c r="Q196">
        <v>1812</v>
      </c>
      <c r="R196">
        <v>416</v>
      </c>
      <c r="S196">
        <v>2838</v>
      </c>
      <c r="T196">
        <v>892</v>
      </c>
      <c r="U196">
        <v>3040</v>
      </c>
      <c r="V196">
        <v>2459</v>
      </c>
      <c r="W196">
        <v>2263</v>
      </c>
      <c r="X196">
        <v>4418</v>
      </c>
      <c r="Y196">
        <v>1507</v>
      </c>
      <c r="Z196">
        <v>2140</v>
      </c>
      <c r="AA196">
        <v>766</v>
      </c>
      <c r="AB196">
        <v>-240</v>
      </c>
      <c r="AC196">
        <v>904</v>
      </c>
      <c r="AD196">
        <v>1025</v>
      </c>
      <c r="AE196">
        <v>1255</v>
      </c>
    </row>
    <row r="197" spans="1:31" x14ac:dyDescent="0.25">
      <c r="A197" s="2">
        <v>0.88888888888888884</v>
      </c>
      <c r="B197">
        <v>79</v>
      </c>
      <c r="C197">
        <v>333</v>
      </c>
      <c r="D197">
        <v>1185</v>
      </c>
      <c r="E197">
        <v>527</v>
      </c>
      <c r="F197">
        <v>845</v>
      </c>
      <c r="G197">
        <v>1026</v>
      </c>
      <c r="H197">
        <v>1083</v>
      </c>
      <c r="I197">
        <v>2682</v>
      </c>
      <c r="J197">
        <v>947</v>
      </c>
      <c r="K197">
        <v>1143</v>
      </c>
      <c r="L197">
        <v>78</v>
      </c>
      <c r="M197">
        <v>-1291</v>
      </c>
      <c r="N197">
        <v>-1207</v>
      </c>
      <c r="O197">
        <v>428</v>
      </c>
      <c r="P197">
        <v>75</v>
      </c>
      <c r="Q197">
        <v>1812</v>
      </c>
      <c r="R197">
        <v>416</v>
      </c>
      <c r="S197">
        <v>2838</v>
      </c>
      <c r="T197">
        <v>892</v>
      </c>
      <c r="U197">
        <v>3040</v>
      </c>
      <c r="V197">
        <v>2459</v>
      </c>
      <c r="W197">
        <v>2263</v>
      </c>
      <c r="X197">
        <v>4418</v>
      </c>
      <c r="Y197">
        <v>1507</v>
      </c>
      <c r="Z197">
        <v>2140</v>
      </c>
      <c r="AA197">
        <v>766</v>
      </c>
      <c r="AB197">
        <v>-240</v>
      </c>
      <c r="AC197">
        <v>904</v>
      </c>
      <c r="AD197">
        <v>1025</v>
      </c>
      <c r="AE197">
        <v>1255</v>
      </c>
    </row>
    <row r="198" spans="1:31" x14ac:dyDescent="0.25">
      <c r="A198" s="2">
        <v>0.89097222222222228</v>
      </c>
      <c r="B198">
        <v>79</v>
      </c>
      <c r="C198">
        <v>333</v>
      </c>
      <c r="D198">
        <v>1185</v>
      </c>
      <c r="E198">
        <v>527</v>
      </c>
      <c r="F198">
        <v>845</v>
      </c>
      <c r="G198">
        <v>1026</v>
      </c>
      <c r="H198">
        <v>1083</v>
      </c>
      <c r="I198">
        <v>2682</v>
      </c>
      <c r="J198">
        <v>947</v>
      </c>
      <c r="K198">
        <v>1143</v>
      </c>
      <c r="L198">
        <v>78</v>
      </c>
      <c r="M198">
        <v>-1291</v>
      </c>
      <c r="N198">
        <v>-1207</v>
      </c>
      <c r="O198">
        <v>428</v>
      </c>
      <c r="P198">
        <v>75</v>
      </c>
      <c r="Q198">
        <v>1812</v>
      </c>
      <c r="R198">
        <v>416</v>
      </c>
      <c r="S198">
        <v>2838</v>
      </c>
      <c r="T198">
        <v>892</v>
      </c>
      <c r="U198">
        <v>3040</v>
      </c>
      <c r="V198">
        <v>2459</v>
      </c>
      <c r="W198">
        <v>2263</v>
      </c>
      <c r="X198">
        <v>4418</v>
      </c>
      <c r="Y198">
        <v>1507</v>
      </c>
      <c r="Z198">
        <v>2140</v>
      </c>
      <c r="AA198">
        <v>766</v>
      </c>
      <c r="AB198">
        <v>-240</v>
      </c>
      <c r="AC198">
        <v>904</v>
      </c>
      <c r="AD198">
        <v>1025</v>
      </c>
      <c r="AE198">
        <v>1255</v>
      </c>
    </row>
    <row r="199" spans="1:31" x14ac:dyDescent="0.25">
      <c r="A199" s="2">
        <v>0.8930555555555556</v>
      </c>
      <c r="B199">
        <v>79</v>
      </c>
      <c r="C199">
        <v>333</v>
      </c>
      <c r="D199">
        <v>1185</v>
      </c>
      <c r="E199">
        <v>527</v>
      </c>
      <c r="F199">
        <v>845</v>
      </c>
      <c r="G199">
        <v>1026</v>
      </c>
      <c r="H199">
        <v>1083</v>
      </c>
      <c r="I199">
        <v>2682</v>
      </c>
      <c r="J199">
        <v>947</v>
      </c>
      <c r="K199">
        <v>1143</v>
      </c>
      <c r="L199">
        <v>78</v>
      </c>
      <c r="M199">
        <v>-1291</v>
      </c>
      <c r="N199">
        <v>-1207</v>
      </c>
      <c r="O199">
        <v>428</v>
      </c>
      <c r="P199">
        <v>75</v>
      </c>
      <c r="Q199">
        <v>1812</v>
      </c>
      <c r="R199">
        <v>416</v>
      </c>
      <c r="S199">
        <v>2838</v>
      </c>
      <c r="T199">
        <v>892</v>
      </c>
      <c r="U199">
        <v>3040</v>
      </c>
      <c r="V199">
        <v>2459</v>
      </c>
      <c r="W199">
        <v>2263</v>
      </c>
      <c r="X199">
        <v>4418</v>
      </c>
      <c r="Y199">
        <v>1507</v>
      </c>
      <c r="Z199">
        <v>2140</v>
      </c>
      <c r="AA199">
        <v>766</v>
      </c>
      <c r="AB199">
        <v>-240</v>
      </c>
      <c r="AC199">
        <v>904</v>
      </c>
      <c r="AD199">
        <v>1025</v>
      </c>
      <c r="AE199">
        <v>1255</v>
      </c>
    </row>
    <row r="200" spans="1:31" x14ac:dyDescent="0.25">
      <c r="A200" s="2">
        <v>0.89583333333333337</v>
      </c>
      <c r="B200">
        <v>79</v>
      </c>
      <c r="C200">
        <v>333</v>
      </c>
      <c r="D200">
        <v>1185</v>
      </c>
      <c r="E200">
        <v>527</v>
      </c>
      <c r="F200">
        <v>845</v>
      </c>
      <c r="G200">
        <v>1026</v>
      </c>
      <c r="H200">
        <v>1083</v>
      </c>
      <c r="I200">
        <v>2682</v>
      </c>
      <c r="J200">
        <v>947</v>
      </c>
      <c r="K200">
        <v>1143</v>
      </c>
      <c r="L200">
        <v>78</v>
      </c>
      <c r="M200">
        <v>-1291</v>
      </c>
      <c r="N200">
        <v>-1207</v>
      </c>
      <c r="O200">
        <v>428</v>
      </c>
      <c r="P200">
        <v>75</v>
      </c>
      <c r="Q200">
        <v>1812</v>
      </c>
      <c r="R200">
        <v>416</v>
      </c>
      <c r="S200">
        <v>2838</v>
      </c>
      <c r="T200">
        <v>892</v>
      </c>
      <c r="U200">
        <v>3040</v>
      </c>
      <c r="V200">
        <v>2459</v>
      </c>
      <c r="W200">
        <v>2263</v>
      </c>
      <c r="X200">
        <v>4418</v>
      </c>
      <c r="Y200">
        <v>1507</v>
      </c>
      <c r="Z200">
        <v>2140</v>
      </c>
      <c r="AA200">
        <v>766</v>
      </c>
      <c r="AB200">
        <v>-240</v>
      </c>
      <c r="AC200">
        <v>904</v>
      </c>
      <c r="AD200">
        <v>1025</v>
      </c>
      <c r="AE200">
        <v>1255</v>
      </c>
    </row>
    <row r="201" spans="1:31" x14ac:dyDescent="0.25">
      <c r="A201" s="2">
        <v>0.8979166666666667</v>
      </c>
      <c r="B201">
        <v>79</v>
      </c>
      <c r="C201">
        <v>333</v>
      </c>
      <c r="D201">
        <v>1185</v>
      </c>
      <c r="E201">
        <v>527</v>
      </c>
      <c r="F201">
        <v>845</v>
      </c>
      <c r="G201">
        <v>1026</v>
      </c>
      <c r="H201">
        <v>1083</v>
      </c>
      <c r="I201">
        <v>2682</v>
      </c>
      <c r="J201">
        <v>947</v>
      </c>
      <c r="K201">
        <v>1143</v>
      </c>
      <c r="L201">
        <v>78</v>
      </c>
      <c r="M201">
        <v>-1291</v>
      </c>
      <c r="N201">
        <v>-1207</v>
      </c>
      <c r="O201">
        <v>428</v>
      </c>
      <c r="P201">
        <v>75</v>
      </c>
      <c r="Q201">
        <v>1812</v>
      </c>
      <c r="R201">
        <v>416</v>
      </c>
      <c r="S201">
        <v>2838</v>
      </c>
      <c r="T201">
        <v>892</v>
      </c>
      <c r="U201">
        <v>3040</v>
      </c>
      <c r="V201">
        <v>2459</v>
      </c>
      <c r="W201">
        <v>2263</v>
      </c>
      <c r="X201">
        <v>4418</v>
      </c>
      <c r="Y201">
        <v>1507</v>
      </c>
      <c r="Z201">
        <v>2140</v>
      </c>
      <c r="AA201">
        <v>766</v>
      </c>
      <c r="AB201">
        <v>-240</v>
      </c>
      <c r="AC201">
        <v>904</v>
      </c>
      <c r="AD201">
        <v>1025</v>
      </c>
      <c r="AE201">
        <v>1255</v>
      </c>
    </row>
    <row r="202" spans="1:31" x14ac:dyDescent="0.25">
      <c r="A202" s="2">
        <v>0.9</v>
      </c>
      <c r="B202">
        <v>79</v>
      </c>
      <c r="C202">
        <v>333</v>
      </c>
      <c r="D202">
        <v>1185</v>
      </c>
      <c r="E202">
        <v>527</v>
      </c>
      <c r="F202">
        <v>845</v>
      </c>
      <c r="G202">
        <v>1026</v>
      </c>
      <c r="H202">
        <v>1083</v>
      </c>
      <c r="I202">
        <v>2682</v>
      </c>
      <c r="J202">
        <v>947</v>
      </c>
      <c r="K202">
        <v>1143</v>
      </c>
      <c r="L202">
        <v>78</v>
      </c>
      <c r="M202">
        <v>-1291</v>
      </c>
      <c r="N202">
        <v>-1207</v>
      </c>
      <c r="O202">
        <v>428</v>
      </c>
      <c r="P202">
        <v>75</v>
      </c>
      <c r="Q202">
        <v>1812</v>
      </c>
      <c r="R202">
        <v>416</v>
      </c>
      <c r="S202">
        <v>2838</v>
      </c>
      <c r="T202">
        <v>892</v>
      </c>
      <c r="U202">
        <v>3040</v>
      </c>
      <c r="V202">
        <v>2459</v>
      </c>
      <c r="W202">
        <v>2263</v>
      </c>
      <c r="X202">
        <v>4418</v>
      </c>
      <c r="Y202">
        <v>1507</v>
      </c>
      <c r="Z202">
        <v>2140</v>
      </c>
      <c r="AA202">
        <v>766</v>
      </c>
      <c r="AB202">
        <v>-240</v>
      </c>
      <c r="AC202">
        <v>904</v>
      </c>
      <c r="AD202">
        <v>1025</v>
      </c>
      <c r="AE202">
        <v>1255</v>
      </c>
    </row>
    <row r="203" spans="1:31" x14ac:dyDescent="0.25">
      <c r="A203" s="2">
        <v>0.90208333333333335</v>
      </c>
      <c r="B203">
        <v>79</v>
      </c>
      <c r="C203">
        <v>333</v>
      </c>
      <c r="D203">
        <v>1185</v>
      </c>
      <c r="E203">
        <v>527</v>
      </c>
      <c r="F203">
        <v>845</v>
      </c>
      <c r="G203">
        <v>1026</v>
      </c>
      <c r="H203">
        <v>1083</v>
      </c>
      <c r="I203">
        <v>2682</v>
      </c>
      <c r="J203">
        <v>947</v>
      </c>
      <c r="K203">
        <v>1143</v>
      </c>
      <c r="L203">
        <v>78</v>
      </c>
      <c r="M203">
        <v>-1291</v>
      </c>
      <c r="N203">
        <v>-1207</v>
      </c>
      <c r="O203">
        <v>428</v>
      </c>
      <c r="P203">
        <v>75</v>
      </c>
      <c r="Q203">
        <v>1812</v>
      </c>
      <c r="R203">
        <v>416</v>
      </c>
      <c r="S203">
        <v>2838</v>
      </c>
      <c r="T203">
        <v>892</v>
      </c>
      <c r="U203">
        <v>3040</v>
      </c>
      <c r="V203">
        <v>2459</v>
      </c>
      <c r="W203">
        <v>2263</v>
      </c>
      <c r="X203">
        <v>4418</v>
      </c>
      <c r="Y203">
        <v>1507</v>
      </c>
      <c r="Z203">
        <v>2140</v>
      </c>
      <c r="AA203">
        <v>766</v>
      </c>
      <c r="AB203">
        <v>-240</v>
      </c>
      <c r="AC203">
        <v>904</v>
      </c>
      <c r="AD203">
        <v>1025</v>
      </c>
      <c r="AE203">
        <v>1255</v>
      </c>
    </row>
    <row r="204" spans="1:31" x14ac:dyDescent="0.25">
      <c r="A204" s="2">
        <v>0.90486111111111112</v>
      </c>
      <c r="B204">
        <v>79</v>
      </c>
      <c r="C204">
        <v>333</v>
      </c>
      <c r="D204">
        <v>1185</v>
      </c>
      <c r="E204">
        <v>527</v>
      </c>
      <c r="F204">
        <v>845</v>
      </c>
      <c r="G204">
        <v>1026</v>
      </c>
      <c r="H204">
        <v>1083</v>
      </c>
      <c r="I204">
        <v>2682</v>
      </c>
      <c r="J204">
        <v>947</v>
      </c>
      <c r="K204">
        <v>1143</v>
      </c>
      <c r="L204">
        <v>78</v>
      </c>
      <c r="M204">
        <v>-1291</v>
      </c>
      <c r="N204">
        <v>-1207</v>
      </c>
      <c r="O204">
        <v>428</v>
      </c>
      <c r="P204">
        <v>75</v>
      </c>
      <c r="Q204">
        <v>1812</v>
      </c>
      <c r="R204">
        <v>416</v>
      </c>
      <c r="S204">
        <v>2838</v>
      </c>
      <c r="T204">
        <v>892</v>
      </c>
      <c r="U204">
        <v>3040</v>
      </c>
      <c r="V204">
        <v>2459</v>
      </c>
      <c r="W204">
        <v>2263</v>
      </c>
      <c r="X204">
        <v>4418</v>
      </c>
      <c r="Y204">
        <v>1507</v>
      </c>
      <c r="Z204">
        <v>2140</v>
      </c>
      <c r="AA204">
        <v>766</v>
      </c>
      <c r="AB204">
        <v>-240</v>
      </c>
      <c r="AC204">
        <v>904</v>
      </c>
      <c r="AD204">
        <v>1025</v>
      </c>
      <c r="AE204">
        <v>1255</v>
      </c>
    </row>
    <row r="205" spans="1:31" x14ac:dyDescent="0.25">
      <c r="A205" s="2">
        <v>0.90694444444444444</v>
      </c>
      <c r="B205">
        <v>79</v>
      </c>
      <c r="C205">
        <v>333</v>
      </c>
      <c r="D205">
        <v>1185</v>
      </c>
      <c r="E205">
        <v>527</v>
      </c>
      <c r="F205">
        <v>845</v>
      </c>
      <c r="G205">
        <v>1026</v>
      </c>
      <c r="H205">
        <v>1083</v>
      </c>
      <c r="I205">
        <v>2682</v>
      </c>
      <c r="J205">
        <v>947</v>
      </c>
      <c r="K205">
        <v>1143</v>
      </c>
      <c r="L205">
        <v>78</v>
      </c>
      <c r="M205">
        <v>-1291</v>
      </c>
      <c r="N205">
        <v>-1207</v>
      </c>
      <c r="O205">
        <v>428</v>
      </c>
      <c r="P205">
        <v>75</v>
      </c>
      <c r="Q205">
        <v>1812</v>
      </c>
      <c r="R205">
        <v>416</v>
      </c>
      <c r="S205">
        <v>2838</v>
      </c>
      <c r="T205">
        <v>892</v>
      </c>
      <c r="U205">
        <v>3040</v>
      </c>
      <c r="V205">
        <v>2459</v>
      </c>
      <c r="W205">
        <v>2263</v>
      </c>
      <c r="X205">
        <v>4418</v>
      </c>
      <c r="Y205">
        <v>1507</v>
      </c>
      <c r="Z205">
        <v>2140</v>
      </c>
      <c r="AA205">
        <v>766</v>
      </c>
      <c r="AB205">
        <v>-240</v>
      </c>
      <c r="AC205">
        <v>904</v>
      </c>
      <c r="AD205">
        <v>1025</v>
      </c>
      <c r="AE205">
        <v>1255</v>
      </c>
    </row>
    <row r="206" spans="1:31" x14ac:dyDescent="0.25">
      <c r="A206" s="2">
        <v>0.90902777777777777</v>
      </c>
      <c r="B206">
        <v>79</v>
      </c>
      <c r="C206">
        <v>333</v>
      </c>
      <c r="D206">
        <v>1185</v>
      </c>
      <c r="E206">
        <v>527</v>
      </c>
      <c r="F206">
        <v>845</v>
      </c>
      <c r="G206">
        <v>1026</v>
      </c>
      <c r="H206">
        <v>1083</v>
      </c>
      <c r="I206">
        <v>2682</v>
      </c>
      <c r="J206">
        <v>947</v>
      </c>
      <c r="K206">
        <v>1143</v>
      </c>
      <c r="L206">
        <v>78</v>
      </c>
      <c r="M206">
        <v>-1291</v>
      </c>
      <c r="N206">
        <v>-1207</v>
      </c>
      <c r="O206">
        <v>428</v>
      </c>
      <c r="P206">
        <v>75</v>
      </c>
      <c r="Q206">
        <v>1812</v>
      </c>
      <c r="R206">
        <v>416</v>
      </c>
      <c r="S206">
        <v>2838</v>
      </c>
      <c r="T206">
        <v>892</v>
      </c>
      <c r="U206">
        <v>3040</v>
      </c>
      <c r="V206">
        <v>2459</v>
      </c>
      <c r="W206">
        <v>2263</v>
      </c>
      <c r="X206">
        <v>4418</v>
      </c>
      <c r="Y206">
        <v>1507</v>
      </c>
      <c r="Z206">
        <v>2140</v>
      </c>
      <c r="AA206">
        <v>766</v>
      </c>
      <c r="AB206">
        <v>-240</v>
      </c>
      <c r="AC206">
        <v>904</v>
      </c>
      <c r="AD206">
        <v>1025</v>
      </c>
      <c r="AE206">
        <v>1255</v>
      </c>
    </row>
    <row r="207" spans="1:31" x14ac:dyDescent="0.25">
      <c r="A207" s="2">
        <v>0.91111111111111109</v>
      </c>
      <c r="B207">
        <v>79</v>
      </c>
      <c r="C207">
        <v>333</v>
      </c>
      <c r="D207">
        <v>1185</v>
      </c>
      <c r="E207">
        <v>527</v>
      </c>
      <c r="F207">
        <v>845</v>
      </c>
      <c r="G207">
        <v>1026</v>
      </c>
      <c r="H207">
        <v>1083</v>
      </c>
      <c r="I207">
        <v>2682</v>
      </c>
      <c r="J207">
        <v>947</v>
      </c>
      <c r="K207">
        <v>1143</v>
      </c>
      <c r="L207">
        <v>78</v>
      </c>
      <c r="M207">
        <v>-1291</v>
      </c>
      <c r="N207">
        <v>-1207</v>
      </c>
      <c r="O207">
        <v>428</v>
      </c>
      <c r="P207">
        <v>75</v>
      </c>
      <c r="Q207">
        <v>1812</v>
      </c>
      <c r="R207">
        <v>416</v>
      </c>
      <c r="S207">
        <v>2838</v>
      </c>
      <c r="T207">
        <v>892</v>
      </c>
      <c r="U207">
        <v>3040</v>
      </c>
      <c r="V207">
        <v>2459</v>
      </c>
      <c r="W207">
        <v>2263</v>
      </c>
      <c r="X207">
        <v>4418</v>
      </c>
      <c r="Y207">
        <v>1507</v>
      </c>
      <c r="Z207">
        <v>2140</v>
      </c>
      <c r="AA207">
        <v>766</v>
      </c>
      <c r="AB207">
        <v>-240</v>
      </c>
      <c r="AC207">
        <v>904</v>
      </c>
      <c r="AD207">
        <v>1025</v>
      </c>
      <c r="AE207">
        <v>1255</v>
      </c>
    </row>
    <row r="208" spans="1:31" x14ac:dyDescent="0.25">
      <c r="A208" s="2">
        <v>0.91388888888888886</v>
      </c>
      <c r="B208">
        <v>79</v>
      </c>
      <c r="C208">
        <v>333</v>
      </c>
      <c r="D208">
        <v>1185</v>
      </c>
      <c r="E208">
        <v>527</v>
      </c>
      <c r="F208">
        <v>845</v>
      </c>
      <c r="G208">
        <v>1026</v>
      </c>
      <c r="H208">
        <v>1083</v>
      </c>
      <c r="I208">
        <v>2682</v>
      </c>
      <c r="J208">
        <v>947</v>
      </c>
      <c r="K208">
        <v>1143</v>
      </c>
      <c r="L208">
        <v>78</v>
      </c>
      <c r="M208">
        <v>-1291</v>
      </c>
      <c r="N208">
        <v>-1207</v>
      </c>
      <c r="O208">
        <v>428</v>
      </c>
      <c r="P208">
        <v>75</v>
      </c>
      <c r="Q208">
        <v>1812</v>
      </c>
      <c r="R208">
        <v>416</v>
      </c>
      <c r="S208">
        <v>2838</v>
      </c>
      <c r="T208">
        <v>892</v>
      </c>
      <c r="U208">
        <v>3040</v>
      </c>
      <c r="V208">
        <v>2459</v>
      </c>
      <c r="W208">
        <v>2263</v>
      </c>
      <c r="X208">
        <v>4418</v>
      </c>
      <c r="Y208">
        <v>1507</v>
      </c>
      <c r="Z208">
        <v>2140</v>
      </c>
      <c r="AA208">
        <v>766</v>
      </c>
      <c r="AB208">
        <v>-240</v>
      </c>
      <c r="AC208">
        <v>904</v>
      </c>
      <c r="AD208">
        <v>1025</v>
      </c>
      <c r="AE208">
        <v>1255</v>
      </c>
    </row>
    <row r="209" spans="1:31" x14ac:dyDescent="0.25">
      <c r="A209" s="2">
        <v>0.91597222222222219</v>
      </c>
      <c r="B209">
        <v>79</v>
      </c>
      <c r="C209">
        <v>333</v>
      </c>
      <c r="D209">
        <v>1185</v>
      </c>
      <c r="E209">
        <v>527</v>
      </c>
      <c r="F209">
        <v>845</v>
      </c>
      <c r="G209">
        <v>1026</v>
      </c>
      <c r="H209">
        <v>1083</v>
      </c>
      <c r="I209">
        <v>2682</v>
      </c>
      <c r="J209">
        <v>947</v>
      </c>
      <c r="K209">
        <v>1143</v>
      </c>
      <c r="L209">
        <v>78</v>
      </c>
      <c r="M209">
        <v>-1291</v>
      </c>
      <c r="N209">
        <v>-1207</v>
      </c>
      <c r="O209">
        <v>428</v>
      </c>
      <c r="P209">
        <v>75</v>
      </c>
      <c r="Q209">
        <v>1812</v>
      </c>
      <c r="R209">
        <v>416</v>
      </c>
      <c r="S209">
        <v>2838</v>
      </c>
      <c r="T209">
        <v>892</v>
      </c>
      <c r="U209">
        <v>3040</v>
      </c>
      <c r="V209">
        <v>2459</v>
      </c>
      <c r="W209">
        <v>2263</v>
      </c>
      <c r="X209">
        <v>4418</v>
      </c>
      <c r="Y209">
        <v>1507</v>
      </c>
      <c r="Z209">
        <v>2140</v>
      </c>
      <c r="AA209">
        <v>766</v>
      </c>
      <c r="AB209">
        <v>-240</v>
      </c>
      <c r="AC209">
        <v>904</v>
      </c>
      <c r="AD209">
        <v>1025</v>
      </c>
      <c r="AE209">
        <v>1255</v>
      </c>
    </row>
    <row r="210" spans="1:31" x14ac:dyDescent="0.25">
      <c r="A210" s="2">
        <v>0.91805555555555551</v>
      </c>
      <c r="B210">
        <v>79</v>
      </c>
      <c r="C210">
        <v>333</v>
      </c>
      <c r="D210">
        <v>1185</v>
      </c>
      <c r="E210">
        <v>527</v>
      </c>
      <c r="F210">
        <v>845</v>
      </c>
      <c r="G210">
        <v>1026</v>
      </c>
      <c r="H210">
        <v>1083</v>
      </c>
      <c r="I210">
        <v>2682</v>
      </c>
      <c r="J210">
        <v>947</v>
      </c>
      <c r="K210">
        <v>1143</v>
      </c>
      <c r="L210">
        <v>78</v>
      </c>
      <c r="M210">
        <v>-1291</v>
      </c>
      <c r="N210">
        <v>-1207</v>
      </c>
      <c r="O210">
        <v>428</v>
      </c>
      <c r="P210">
        <v>75</v>
      </c>
      <c r="Q210">
        <v>1812</v>
      </c>
      <c r="R210">
        <v>416</v>
      </c>
      <c r="S210">
        <v>2838</v>
      </c>
      <c r="T210">
        <v>892</v>
      </c>
      <c r="U210">
        <v>3040</v>
      </c>
      <c r="V210">
        <v>2459</v>
      </c>
      <c r="W210">
        <v>2263</v>
      </c>
      <c r="X210">
        <v>4418</v>
      </c>
      <c r="Y210">
        <v>1507</v>
      </c>
      <c r="Z210">
        <v>2140</v>
      </c>
      <c r="AA210">
        <v>766</v>
      </c>
      <c r="AB210">
        <v>-240</v>
      </c>
      <c r="AC210">
        <v>904</v>
      </c>
      <c r="AD210">
        <v>1025</v>
      </c>
      <c r="AE210">
        <v>1255</v>
      </c>
    </row>
    <row r="211" spans="1:31" x14ac:dyDescent="0.25">
      <c r="A211" s="2">
        <v>0.92013888888888884</v>
      </c>
      <c r="B211">
        <v>79</v>
      </c>
      <c r="C211">
        <v>333</v>
      </c>
      <c r="D211">
        <v>1185</v>
      </c>
      <c r="E211">
        <v>527</v>
      </c>
      <c r="F211">
        <v>845</v>
      </c>
      <c r="G211">
        <v>1026</v>
      </c>
      <c r="H211">
        <v>1083</v>
      </c>
      <c r="I211">
        <v>2682</v>
      </c>
      <c r="J211">
        <v>947</v>
      </c>
      <c r="K211">
        <v>1143</v>
      </c>
      <c r="L211">
        <v>78</v>
      </c>
      <c r="M211">
        <v>-1291</v>
      </c>
      <c r="N211">
        <v>-1207</v>
      </c>
      <c r="O211">
        <v>428</v>
      </c>
      <c r="P211">
        <v>75</v>
      </c>
      <c r="Q211">
        <v>1812</v>
      </c>
      <c r="R211">
        <v>416</v>
      </c>
      <c r="S211">
        <v>2838</v>
      </c>
      <c r="T211">
        <v>892</v>
      </c>
      <c r="U211">
        <v>3040</v>
      </c>
      <c r="V211">
        <v>2459</v>
      </c>
      <c r="W211">
        <v>2263</v>
      </c>
      <c r="X211">
        <v>4418</v>
      </c>
      <c r="Y211">
        <v>1507</v>
      </c>
      <c r="Z211">
        <v>2140</v>
      </c>
      <c r="AA211">
        <v>766</v>
      </c>
      <c r="AB211">
        <v>-240</v>
      </c>
      <c r="AC211">
        <v>904</v>
      </c>
      <c r="AD211">
        <v>1025</v>
      </c>
      <c r="AE211">
        <v>1255</v>
      </c>
    </row>
    <row r="212" spans="1:31" x14ac:dyDescent="0.25">
      <c r="A212" s="2">
        <v>0.92291666666666672</v>
      </c>
      <c r="B212">
        <v>79</v>
      </c>
      <c r="C212">
        <v>333</v>
      </c>
      <c r="D212">
        <v>1185</v>
      </c>
      <c r="E212">
        <v>527</v>
      </c>
      <c r="F212">
        <v>845</v>
      </c>
      <c r="G212">
        <v>1026</v>
      </c>
      <c r="H212">
        <v>1083</v>
      </c>
      <c r="I212">
        <v>2682</v>
      </c>
      <c r="J212">
        <v>947</v>
      </c>
      <c r="K212">
        <v>1143</v>
      </c>
      <c r="L212">
        <v>78</v>
      </c>
      <c r="M212">
        <v>-1291</v>
      </c>
      <c r="N212">
        <v>-1207</v>
      </c>
      <c r="O212">
        <v>428</v>
      </c>
      <c r="P212">
        <v>75</v>
      </c>
      <c r="Q212">
        <v>1812</v>
      </c>
      <c r="R212">
        <v>416</v>
      </c>
      <c r="S212">
        <v>2838</v>
      </c>
      <c r="T212">
        <v>892</v>
      </c>
      <c r="U212">
        <v>3040</v>
      </c>
      <c r="V212">
        <v>2459</v>
      </c>
      <c r="W212">
        <v>2263</v>
      </c>
      <c r="X212">
        <v>4418</v>
      </c>
      <c r="Y212">
        <v>1507</v>
      </c>
      <c r="Z212">
        <v>2140</v>
      </c>
      <c r="AA212">
        <v>766</v>
      </c>
      <c r="AB212">
        <v>-240</v>
      </c>
      <c r="AC212">
        <v>904</v>
      </c>
      <c r="AD212">
        <v>1025</v>
      </c>
      <c r="AE212">
        <v>1255</v>
      </c>
    </row>
    <row r="213" spans="1:31" x14ac:dyDescent="0.25">
      <c r="A213" s="2">
        <v>0.92500000000000004</v>
      </c>
      <c r="B213">
        <v>79</v>
      </c>
      <c r="C213">
        <v>333</v>
      </c>
      <c r="D213">
        <v>1185</v>
      </c>
      <c r="E213">
        <v>527</v>
      </c>
      <c r="F213">
        <v>845</v>
      </c>
      <c r="G213">
        <v>1026</v>
      </c>
      <c r="H213">
        <v>1083</v>
      </c>
      <c r="I213">
        <v>2682</v>
      </c>
      <c r="J213">
        <v>947</v>
      </c>
      <c r="K213">
        <v>1143</v>
      </c>
      <c r="L213">
        <v>78</v>
      </c>
      <c r="M213">
        <v>-1291</v>
      </c>
      <c r="N213">
        <v>-1207</v>
      </c>
      <c r="O213">
        <v>428</v>
      </c>
      <c r="P213">
        <v>75</v>
      </c>
      <c r="Q213">
        <v>1812</v>
      </c>
      <c r="R213">
        <v>416</v>
      </c>
      <c r="S213">
        <v>2838</v>
      </c>
      <c r="T213">
        <v>892</v>
      </c>
      <c r="U213">
        <v>3040</v>
      </c>
      <c r="V213">
        <v>2459</v>
      </c>
      <c r="W213">
        <v>2263</v>
      </c>
      <c r="X213">
        <v>4418</v>
      </c>
      <c r="Y213">
        <v>1507</v>
      </c>
      <c r="Z213">
        <v>2140</v>
      </c>
      <c r="AA213">
        <v>766</v>
      </c>
      <c r="AB213">
        <v>-240</v>
      </c>
      <c r="AC213">
        <v>904</v>
      </c>
      <c r="AD213">
        <v>1025</v>
      </c>
      <c r="AE213">
        <v>1255</v>
      </c>
    </row>
    <row r="214" spans="1:31" x14ac:dyDescent="0.25">
      <c r="A214" s="2">
        <v>0.92708333333333337</v>
      </c>
      <c r="B214">
        <v>79</v>
      </c>
      <c r="C214">
        <v>333</v>
      </c>
      <c r="D214">
        <v>1185</v>
      </c>
      <c r="E214">
        <v>527</v>
      </c>
      <c r="F214">
        <v>845</v>
      </c>
      <c r="G214">
        <v>1026</v>
      </c>
      <c r="H214">
        <v>1083</v>
      </c>
      <c r="I214">
        <v>2682</v>
      </c>
      <c r="J214">
        <v>947</v>
      </c>
      <c r="K214">
        <v>1143</v>
      </c>
      <c r="L214">
        <v>78</v>
      </c>
      <c r="M214">
        <v>-1291</v>
      </c>
      <c r="N214">
        <v>-1207</v>
      </c>
      <c r="O214">
        <v>428</v>
      </c>
      <c r="P214">
        <v>75</v>
      </c>
      <c r="Q214">
        <v>1812</v>
      </c>
      <c r="R214">
        <v>416</v>
      </c>
      <c r="S214">
        <v>2838</v>
      </c>
      <c r="T214">
        <v>892</v>
      </c>
      <c r="U214">
        <v>3040</v>
      </c>
      <c r="V214">
        <v>2459</v>
      </c>
      <c r="W214">
        <v>2263</v>
      </c>
      <c r="X214">
        <v>4418</v>
      </c>
      <c r="Y214">
        <v>1507</v>
      </c>
      <c r="Z214">
        <v>2140</v>
      </c>
      <c r="AA214">
        <v>766</v>
      </c>
      <c r="AB214">
        <v>-240</v>
      </c>
      <c r="AC214">
        <v>904</v>
      </c>
      <c r="AD214">
        <v>1025</v>
      </c>
      <c r="AE214">
        <v>1255</v>
      </c>
    </row>
    <row r="215" spans="1:31" x14ac:dyDescent="0.25">
      <c r="A215" s="2">
        <v>0.9291666666666667</v>
      </c>
      <c r="B215">
        <v>79</v>
      </c>
      <c r="C215">
        <v>333</v>
      </c>
      <c r="D215">
        <v>1185</v>
      </c>
      <c r="E215">
        <v>527</v>
      </c>
      <c r="F215">
        <v>845</v>
      </c>
      <c r="G215">
        <v>1026</v>
      </c>
      <c r="H215">
        <v>1083</v>
      </c>
      <c r="I215">
        <v>2682</v>
      </c>
      <c r="J215">
        <v>947</v>
      </c>
      <c r="K215">
        <v>1143</v>
      </c>
      <c r="L215">
        <v>78</v>
      </c>
      <c r="M215">
        <v>-1291</v>
      </c>
      <c r="N215">
        <v>-1207</v>
      </c>
      <c r="O215">
        <v>428</v>
      </c>
      <c r="P215">
        <v>75</v>
      </c>
      <c r="Q215">
        <v>1812</v>
      </c>
      <c r="R215">
        <v>416</v>
      </c>
      <c r="S215">
        <v>2838</v>
      </c>
      <c r="T215">
        <v>892</v>
      </c>
      <c r="U215">
        <v>3040</v>
      </c>
      <c r="V215">
        <v>2459</v>
      </c>
      <c r="W215">
        <v>2263</v>
      </c>
      <c r="X215">
        <v>4418</v>
      </c>
      <c r="Y215">
        <v>1507</v>
      </c>
      <c r="Z215">
        <v>2140</v>
      </c>
      <c r="AA215">
        <v>766</v>
      </c>
      <c r="AB215">
        <v>-240</v>
      </c>
      <c r="AC215">
        <v>904</v>
      </c>
      <c r="AD215">
        <v>1025</v>
      </c>
      <c r="AE215">
        <v>1255</v>
      </c>
    </row>
    <row r="216" spans="1:31" x14ac:dyDescent="0.25">
      <c r="A216" s="2">
        <v>0.93194444444444446</v>
      </c>
      <c r="B216">
        <v>79</v>
      </c>
      <c r="C216">
        <v>333</v>
      </c>
      <c r="D216">
        <v>1185</v>
      </c>
      <c r="E216">
        <v>527</v>
      </c>
      <c r="F216">
        <v>845</v>
      </c>
      <c r="G216">
        <v>1026</v>
      </c>
      <c r="H216">
        <v>1083</v>
      </c>
      <c r="I216">
        <v>2682</v>
      </c>
      <c r="J216">
        <v>947</v>
      </c>
      <c r="K216">
        <v>1143</v>
      </c>
      <c r="L216">
        <v>78</v>
      </c>
      <c r="M216">
        <v>-1291</v>
      </c>
      <c r="N216">
        <v>-1207</v>
      </c>
      <c r="O216">
        <v>428</v>
      </c>
      <c r="P216">
        <v>75</v>
      </c>
      <c r="Q216">
        <v>1812</v>
      </c>
      <c r="R216">
        <v>416</v>
      </c>
      <c r="S216">
        <v>2838</v>
      </c>
      <c r="T216">
        <v>892</v>
      </c>
      <c r="U216">
        <v>3040</v>
      </c>
      <c r="V216">
        <v>2459</v>
      </c>
      <c r="W216">
        <v>2263</v>
      </c>
      <c r="X216">
        <v>4418</v>
      </c>
      <c r="Y216">
        <v>1507</v>
      </c>
      <c r="Z216">
        <v>2140</v>
      </c>
      <c r="AA216">
        <v>766</v>
      </c>
      <c r="AB216">
        <v>-240</v>
      </c>
      <c r="AC216">
        <v>904</v>
      </c>
      <c r="AD216">
        <v>1025</v>
      </c>
      <c r="AE216">
        <v>1255</v>
      </c>
    </row>
    <row r="217" spans="1:31" x14ac:dyDescent="0.25">
      <c r="A217" s="2">
        <v>0.93402777777777779</v>
      </c>
      <c r="B217">
        <v>79</v>
      </c>
      <c r="C217">
        <v>333</v>
      </c>
      <c r="D217">
        <v>1185</v>
      </c>
      <c r="E217">
        <v>527</v>
      </c>
      <c r="F217">
        <v>845</v>
      </c>
      <c r="G217">
        <v>1026</v>
      </c>
      <c r="H217">
        <v>1083</v>
      </c>
      <c r="I217">
        <v>2682</v>
      </c>
      <c r="J217">
        <v>947</v>
      </c>
      <c r="K217">
        <v>1143</v>
      </c>
      <c r="L217">
        <v>78</v>
      </c>
      <c r="M217">
        <v>-1291</v>
      </c>
      <c r="N217">
        <v>-1207</v>
      </c>
      <c r="O217">
        <v>428</v>
      </c>
      <c r="P217">
        <v>75</v>
      </c>
      <c r="Q217">
        <v>1812</v>
      </c>
      <c r="R217">
        <v>416</v>
      </c>
      <c r="S217">
        <v>2838</v>
      </c>
      <c r="T217">
        <v>892</v>
      </c>
      <c r="U217">
        <v>3040</v>
      </c>
      <c r="V217">
        <v>2459</v>
      </c>
      <c r="W217">
        <v>2263</v>
      </c>
      <c r="X217">
        <v>4418</v>
      </c>
      <c r="Y217">
        <v>1507</v>
      </c>
      <c r="Z217">
        <v>2140</v>
      </c>
      <c r="AA217">
        <v>766</v>
      </c>
      <c r="AB217">
        <v>-240</v>
      </c>
      <c r="AC217">
        <v>904</v>
      </c>
      <c r="AD217">
        <v>1025</v>
      </c>
      <c r="AE217">
        <v>1255</v>
      </c>
    </row>
    <row r="218" spans="1:31" x14ac:dyDescent="0.25">
      <c r="A218" s="2">
        <v>0.93611111111111112</v>
      </c>
      <c r="B218">
        <v>1083</v>
      </c>
      <c r="C218">
        <v>2682</v>
      </c>
      <c r="D218">
        <v>947</v>
      </c>
      <c r="E218">
        <v>1143</v>
      </c>
      <c r="F218">
        <v>78</v>
      </c>
      <c r="G218">
        <v>-1291</v>
      </c>
      <c r="H218">
        <v>-1207</v>
      </c>
      <c r="I218">
        <v>428</v>
      </c>
      <c r="J218">
        <v>75</v>
      </c>
      <c r="K218">
        <v>-34</v>
      </c>
      <c r="L218">
        <v>191</v>
      </c>
      <c r="M218">
        <v>-2870</v>
      </c>
      <c r="N218">
        <v>-286</v>
      </c>
      <c r="O218">
        <v>-519</v>
      </c>
      <c r="P218">
        <v>-100</v>
      </c>
      <c r="Q218">
        <v>2263</v>
      </c>
      <c r="R218">
        <v>4418</v>
      </c>
      <c r="S218">
        <v>1507</v>
      </c>
      <c r="T218">
        <v>2140</v>
      </c>
      <c r="U218">
        <v>766</v>
      </c>
      <c r="V218">
        <v>-240</v>
      </c>
      <c r="W218">
        <v>904</v>
      </c>
      <c r="X218">
        <v>1025</v>
      </c>
      <c r="Y218">
        <v>1255</v>
      </c>
      <c r="Z218">
        <v>935</v>
      </c>
      <c r="AA218">
        <v>1320</v>
      </c>
      <c r="AB218">
        <v>1599</v>
      </c>
      <c r="AC218">
        <v>-125</v>
      </c>
      <c r="AD218">
        <v>-194</v>
      </c>
      <c r="AE218">
        <v>-229</v>
      </c>
    </row>
    <row r="219" spans="1:31" x14ac:dyDescent="0.25">
      <c r="A219" s="2">
        <v>0.93611111111111112</v>
      </c>
      <c r="B219">
        <v>79</v>
      </c>
      <c r="C219">
        <v>333</v>
      </c>
      <c r="D219">
        <v>1185</v>
      </c>
      <c r="E219">
        <v>527</v>
      </c>
      <c r="F219">
        <v>845</v>
      </c>
      <c r="G219">
        <v>1026</v>
      </c>
      <c r="H219">
        <v>1083</v>
      </c>
      <c r="I219">
        <v>2682</v>
      </c>
      <c r="J219">
        <v>947</v>
      </c>
      <c r="K219">
        <v>1143</v>
      </c>
      <c r="L219">
        <v>78</v>
      </c>
      <c r="M219">
        <v>-1291</v>
      </c>
      <c r="N219">
        <v>-1207</v>
      </c>
      <c r="O219">
        <v>428</v>
      </c>
      <c r="P219">
        <v>75</v>
      </c>
      <c r="Q219">
        <v>1812</v>
      </c>
      <c r="R219">
        <v>416</v>
      </c>
      <c r="S219">
        <v>2838</v>
      </c>
      <c r="T219">
        <v>892</v>
      </c>
      <c r="U219">
        <v>3040</v>
      </c>
      <c r="V219">
        <v>2459</v>
      </c>
      <c r="W219">
        <v>2263</v>
      </c>
      <c r="X219">
        <v>4418</v>
      </c>
      <c r="Y219">
        <v>1507</v>
      </c>
      <c r="Z219">
        <v>2140</v>
      </c>
      <c r="AA219">
        <v>766</v>
      </c>
      <c r="AB219">
        <v>-240</v>
      </c>
      <c r="AC219">
        <v>904</v>
      </c>
      <c r="AD219">
        <v>1025</v>
      </c>
      <c r="AE219">
        <v>1255</v>
      </c>
    </row>
    <row r="220" spans="1:31" x14ac:dyDescent="0.25">
      <c r="A220" s="2">
        <v>0.9375</v>
      </c>
      <c r="B220">
        <v>1083</v>
      </c>
      <c r="C220">
        <v>2682</v>
      </c>
      <c r="D220">
        <v>947</v>
      </c>
      <c r="E220">
        <v>1143</v>
      </c>
      <c r="F220">
        <v>78</v>
      </c>
      <c r="G220">
        <v>-1291</v>
      </c>
      <c r="H220">
        <v>-1207</v>
      </c>
      <c r="I220">
        <v>428</v>
      </c>
      <c r="J220">
        <v>75</v>
      </c>
      <c r="K220">
        <v>-34</v>
      </c>
      <c r="L220">
        <v>191</v>
      </c>
      <c r="M220">
        <v>-2870</v>
      </c>
      <c r="N220">
        <v>-286</v>
      </c>
      <c r="O220">
        <v>-519</v>
      </c>
      <c r="P220">
        <v>-100</v>
      </c>
      <c r="Q220">
        <v>2263</v>
      </c>
      <c r="R220">
        <v>4418</v>
      </c>
      <c r="S220">
        <v>1507</v>
      </c>
      <c r="T220">
        <v>2140</v>
      </c>
      <c r="U220">
        <v>766</v>
      </c>
      <c r="V220">
        <v>-240</v>
      </c>
      <c r="W220">
        <v>904</v>
      </c>
      <c r="X220">
        <v>1025</v>
      </c>
      <c r="Y220">
        <v>1255</v>
      </c>
      <c r="Z220">
        <v>935</v>
      </c>
      <c r="AA220">
        <v>1320</v>
      </c>
      <c r="AB220">
        <v>1599</v>
      </c>
      <c r="AC220">
        <v>-125</v>
      </c>
      <c r="AD220">
        <v>-194</v>
      </c>
      <c r="AE220">
        <v>-229</v>
      </c>
    </row>
    <row r="221" spans="1:31" x14ac:dyDescent="0.25">
      <c r="A221" s="2">
        <v>0.93819444444444444</v>
      </c>
      <c r="B221">
        <v>79</v>
      </c>
      <c r="C221">
        <v>333</v>
      </c>
      <c r="D221">
        <v>1185</v>
      </c>
      <c r="E221">
        <v>527</v>
      </c>
      <c r="F221">
        <v>845</v>
      </c>
      <c r="G221">
        <v>1026</v>
      </c>
      <c r="H221">
        <v>1083</v>
      </c>
      <c r="I221">
        <v>2682</v>
      </c>
      <c r="J221">
        <v>947</v>
      </c>
      <c r="K221">
        <v>1143</v>
      </c>
      <c r="L221">
        <v>78</v>
      </c>
      <c r="M221">
        <v>-1291</v>
      </c>
      <c r="N221">
        <v>-1207</v>
      </c>
      <c r="O221">
        <v>428</v>
      </c>
      <c r="P221">
        <v>75</v>
      </c>
      <c r="Q221">
        <v>1812</v>
      </c>
      <c r="R221">
        <v>416</v>
      </c>
      <c r="S221">
        <v>2838</v>
      </c>
      <c r="T221">
        <v>892</v>
      </c>
      <c r="U221">
        <v>3040</v>
      </c>
      <c r="V221">
        <v>2459</v>
      </c>
      <c r="W221">
        <v>2263</v>
      </c>
      <c r="X221">
        <v>4418</v>
      </c>
      <c r="Y221">
        <v>1507</v>
      </c>
      <c r="Z221">
        <v>2140</v>
      </c>
      <c r="AA221">
        <v>766</v>
      </c>
      <c r="AB221">
        <v>-240</v>
      </c>
      <c r="AC221">
        <v>904</v>
      </c>
      <c r="AD221">
        <v>1025</v>
      </c>
      <c r="AE221">
        <v>1255</v>
      </c>
    </row>
    <row r="222" spans="1:31" x14ac:dyDescent="0.25">
      <c r="A222" s="2">
        <v>0.94027777777777777</v>
      </c>
      <c r="B222">
        <v>1083</v>
      </c>
      <c r="C222">
        <v>2682</v>
      </c>
      <c r="D222">
        <v>947</v>
      </c>
      <c r="E222">
        <v>1143</v>
      </c>
      <c r="F222">
        <v>78</v>
      </c>
      <c r="G222">
        <v>-1291</v>
      </c>
      <c r="H222">
        <v>-1207</v>
      </c>
      <c r="I222">
        <v>428</v>
      </c>
      <c r="J222">
        <v>75</v>
      </c>
      <c r="K222">
        <v>-34</v>
      </c>
      <c r="L222">
        <v>191</v>
      </c>
      <c r="M222">
        <v>-2870</v>
      </c>
      <c r="N222">
        <v>-286</v>
      </c>
      <c r="O222">
        <v>-519</v>
      </c>
      <c r="P222">
        <v>-100</v>
      </c>
      <c r="Q222">
        <v>2263</v>
      </c>
      <c r="R222">
        <v>4418</v>
      </c>
      <c r="S222">
        <v>1507</v>
      </c>
      <c r="T222">
        <v>2140</v>
      </c>
      <c r="U222">
        <v>766</v>
      </c>
      <c r="V222">
        <v>-240</v>
      </c>
      <c r="W222">
        <v>904</v>
      </c>
      <c r="X222">
        <v>1025</v>
      </c>
      <c r="Y222">
        <v>1255</v>
      </c>
      <c r="Z222">
        <v>935</v>
      </c>
      <c r="AA222">
        <v>1320</v>
      </c>
      <c r="AB222">
        <v>1599</v>
      </c>
      <c r="AC222">
        <v>-125</v>
      </c>
      <c r="AD222">
        <v>-194</v>
      </c>
      <c r="AE222">
        <v>-229</v>
      </c>
    </row>
    <row r="223" spans="1:31" x14ac:dyDescent="0.25">
      <c r="A223" s="2">
        <v>0.94097222222222221</v>
      </c>
      <c r="B223">
        <v>79</v>
      </c>
      <c r="C223">
        <v>333</v>
      </c>
      <c r="D223">
        <v>1185</v>
      </c>
      <c r="E223">
        <v>527</v>
      </c>
      <c r="F223">
        <v>845</v>
      </c>
      <c r="G223">
        <v>1026</v>
      </c>
      <c r="H223">
        <v>1083</v>
      </c>
      <c r="I223">
        <v>2682</v>
      </c>
      <c r="J223">
        <v>947</v>
      </c>
      <c r="K223">
        <v>1143</v>
      </c>
      <c r="L223">
        <v>78</v>
      </c>
      <c r="M223">
        <v>-1291</v>
      </c>
      <c r="N223">
        <v>-1207</v>
      </c>
      <c r="O223">
        <v>428</v>
      </c>
      <c r="P223">
        <v>75</v>
      </c>
      <c r="Q223">
        <v>1812</v>
      </c>
      <c r="R223">
        <v>416</v>
      </c>
      <c r="S223">
        <v>2838</v>
      </c>
      <c r="T223">
        <v>892</v>
      </c>
      <c r="U223">
        <v>3040</v>
      </c>
      <c r="V223">
        <v>2459</v>
      </c>
      <c r="W223">
        <v>2263</v>
      </c>
      <c r="X223">
        <v>4418</v>
      </c>
      <c r="Y223">
        <v>1507</v>
      </c>
      <c r="Z223">
        <v>2140</v>
      </c>
      <c r="AA223">
        <v>766</v>
      </c>
      <c r="AB223">
        <v>-240</v>
      </c>
      <c r="AC223">
        <v>904</v>
      </c>
      <c r="AD223">
        <v>1025</v>
      </c>
      <c r="AE223">
        <v>1255</v>
      </c>
    </row>
    <row r="224" spans="1:31" x14ac:dyDescent="0.25">
      <c r="A224" s="2">
        <v>0.94236111111111109</v>
      </c>
      <c r="B224">
        <v>1083</v>
      </c>
      <c r="C224">
        <v>2682</v>
      </c>
      <c r="D224">
        <v>947</v>
      </c>
      <c r="E224">
        <v>1143</v>
      </c>
      <c r="F224">
        <v>78</v>
      </c>
      <c r="G224">
        <v>-1291</v>
      </c>
      <c r="H224">
        <v>-1207</v>
      </c>
      <c r="I224">
        <v>428</v>
      </c>
      <c r="J224">
        <v>75</v>
      </c>
      <c r="K224">
        <v>-34</v>
      </c>
      <c r="L224">
        <v>191</v>
      </c>
      <c r="M224">
        <v>-2870</v>
      </c>
      <c r="N224">
        <v>-286</v>
      </c>
      <c r="O224">
        <v>-519</v>
      </c>
      <c r="P224">
        <v>-100</v>
      </c>
      <c r="Q224">
        <v>2263</v>
      </c>
      <c r="R224">
        <v>4418</v>
      </c>
      <c r="S224">
        <v>1507</v>
      </c>
      <c r="T224">
        <v>2140</v>
      </c>
      <c r="U224">
        <v>766</v>
      </c>
      <c r="V224">
        <v>-240</v>
      </c>
      <c r="W224">
        <v>904</v>
      </c>
      <c r="X224">
        <v>1025</v>
      </c>
      <c r="Y224">
        <v>1255</v>
      </c>
      <c r="Z224">
        <v>935</v>
      </c>
      <c r="AA224">
        <v>1320</v>
      </c>
      <c r="AB224">
        <v>1599</v>
      </c>
      <c r="AC224">
        <v>-125</v>
      </c>
      <c r="AD224">
        <v>-194</v>
      </c>
      <c r="AE224">
        <v>-229</v>
      </c>
    </row>
    <row r="225" spans="1:31" x14ac:dyDescent="0.25">
      <c r="A225" s="2">
        <v>0.94305555555555554</v>
      </c>
      <c r="B225">
        <v>79</v>
      </c>
      <c r="C225">
        <v>333</v>
      </c>
      <c r="D225">
        <v>1185</v>
      </c>
      <c r="E225">
        <v>527</v>
      </c>
      <c r="F225">
        <v>845</v>
      </c>
      <c r="G225">
        <v>1026</v>
      </c>
      <c r="H225">
        <v>1083</v>
      </c>
      <c r="I225">
        <v>2682</v>
      </c>
      <c r="J225">
        <v>947</v>
      </c>
      <c r="K225">
        <v>1143</v>
      </c>
      <c r="L225">
        <v>78</v>
      </c>
      <c r="M225">
        <v>-1291</v>
      </c>
      <c r="N225">
        <v>-1207</v>
      </c>
      <c r="O225">
        <v>428</v>
      </c>
      <c r="P225">
        <v>75</v>
      </c>
      <c r="Q225">
        <v>1812</v>
      </c>
      <c r="R225">
        <v>416</v>
      </c>
      <c r="S225">
        <v>2838</v>
      </c>
      <c r="T225">
        <v>892</v>
      </c>
      <c r="U225">
        <v>3040</v>
      </c>
      <c r="V225">
        <v>2459</v>
      </c>
      <c r="W225">
        <v>2263</v>
      </c>
      <c r="X225">
        <v>4418</v>
      </c>
      <c r="Y225">
        <v>1507</v>
      </c>
      <c r="Z225">
        <v>2140</v>
      </c>
      <c r="AA225">
        <v>766</v>
      </c>
      <c r="AB225">
        <v>-240</v>
      </c>
      <c r="AC225">
        <v>904</v>
      </c>
      <c r="AD225">
        <v>1025</v>
      </c>
      <c r="AE225">
        <v>1255</v>
      </c>
    </row>
    <row r="226" spans="1:31" x14ac:dyDescent="0.25">
      <c r="A226" s="2">
        <v>0.94444444444444442</v>
      </c>
      <c r="B226">
        <v>1083</v>
      </c>
      <c r="C226">
        <v>2682</v>
      </c>
      <c r="D226">
        <v>947</v>
      </c>
      <c r="E226">
        <v>1143</v>
      </c>
      <c r="F226">
        <v>78</v>
      </c>
      <c r="G226">
        <v>-1291</v>
      </c>
      <c r="H226">
        <v>-1207</v>
      </c>
      <c r="I226">
        <v>428</v>
      </c>
      <c r="J226">
        <v>75</v>
      </c>
      <c r="K226">
        <v>-34</v>
      </c>
      <c r="L226">
        <v>191</v>
      </c>
      <c r="M226">
        <v>-2870</v>
      </c>
      <c r="N226">
        <v>-286</v>
      </c>
      <c r="O226">
        <v>-519</v>
      </c>
      <c r="P226">
        <v>-100</v>
      </c>
      <c r="Q226">
        <v>2263</v>
      </c>
      <c r="R226">
        <v>4418</v>
      </c>
      <c r="S226">
        <v>1507</v>
      </c>
      <c r="T226">
        <v>2140</v>
      </c>
      <c r="U226">
        <v>766</v>
      </c>
      <c r="V226">
        <v>-240</v>
      </c>
      <c r="W226">
        <v>904</v>
      </c>
      <c r="X226">
        <v>1025</v>
      </c>
      <c r="Y226">
        <v>1255</v>
      </c>
      <c r="Z226">
        <v>935</v>
      </c>
      <c r="AA226">
        <v>1320</v>
      </c>
      <c r="AB226">
        <v>1599</v>
      </c>
      <c r="AC226">
        <v>-125</v>
      </c>
      <c r="AD226">
        <v>-194</v>
      </c>
      <c r="AE226">
        <v>-229</v>
      </c>
    </row>
    <row r="227" spans="1:31" x14ac:dyDescent="0.25">
      <c r="A227" s="2">
        <v>0.94513888888888886</v>
      </c>
      <c r="B227">
        <v>79</v>
      </c>
      <c r="C227">
        <v>333</v>
      </c>
      <c r="D227">
        <v>1185</v>
      </c>
      <c r="E227">
        <v>527</v>
      </c>
      <c r="F227">
        <v>845</v>
      </c>
      <c r="G227">
        <v>1026</v>
      </c>
      <c r="H227">
        <v>1083</v>
      </c>
      <c r="I227">
        <v>2682</v>
      </c>
      <c r="J227">
        <v>947</v>
      </c>
      <c r="K227">
        <v>1143</v>
      </c>
      <c r="L227">
        <v>78</v>
      </c>
      <c r="M227">
        <v>-1291</v>
      </c>
      <c r="N227">
        <v>-1207</v>
      </c>
      <c r="O227">
        <v>428</v>
      </c>
      <c r="P227">
        <v>75</v>
      </c>
      <c r="Q227">
        <v>1812</v>
      </c>
      <c r="R227">
        <v>416</v>
      </c>
      <c r="S227">
        <v>2838</v>
      </c>
      <c r="T227">
        <v>892</v>
      </c>
      <c r="U227">
        <v>3040</v>
      </c>
      <c r="V227">
        <v>2459</v>
      </c>
      <c r="W227">
        <v>2263</v>
      </c>
      <c r="X227">
        <v>4418</v>
      </c>
      <c r="Y227">
        <v>1507</v>
      </c>
      <c r="Z227">
        <v>2140</v>
      </c>
      <c r="AA227">
        <v>766</v>
      </c>
      <c r="AB227">
        <v>-240</v>
      </c>
      <c r="AC227">
        <v>904</v>
      </c>
      <c r="AD227">
        <v>1025</v>
      </c>
      <c r="AE227">
        <v>1255</v>
      </c>
    </row>
    <row r="228" spans="1:31" x14ac:dyDescent="0.25">
      <c r="A228" s="2">
        <v>0.94652777777777775</v>
      </c>
      <c r="B228">
        <v>1083</v>
      </c>
      <c r="C228">
        <v>2682</v>
      </c>
      <c r="D228">
        <v>947</v>
      </c>
      <c r="E228">
        <v>1143</v>
      </c>
      <c r="F228">
        <v>78</v>
      </c>
      <c r="G228">
        <v>-1291</v>
      </c>
      <c r="H228">
        <v>-1207</v>
      </c>
      <c r="I228">
        <v>428</v>
      </c>
      <c r="J228">
        <v>75</v>
      </c>
      <c r="K228">
        <v>-34</v>
      </c>
      <c r="L228">
        <v>191</v>
      </c>
      <c r="M228">
        <v>-2870</v>
      </c>
      <c r="N228">
        <v>-286</v>
      </c>
      <c r="O228">
        <v>-519</v>
      </c>
      <c r="P228">
        <v>-100</v>
      </c>
      <c r="Q228">
        <v>2263</v>
      </c>
      <c r="R228">
        <v>4418</v>
      </c>
      <c r="S228">
        <v>1507</v>
      </c>
      <c r="T228">
        <v>2140</v>
      </c>
      <c r="U228">
        <v>766</v>
      </c>
      <c r="V228">
        <v>-240</v>
      </c>
      <c r="W228">
        <v>904</v>
      </c>
      <c r="X228">
        <v>1025</v>
      </c>
      <c r="Y228">
        <v>1255</v>
      </c>
      <c r="Z228">
        <v>935</v>
      </c>
      <c r="AA228">
        <v>1320</v>
      </c>
      <c r="AB228">
        <v>1599</v>
      </c>
      <c r="AC228">
        <v>-125</v>
      </c>
      <c r="AD228">
        <v>-194</v>
      </c>
      <c r="AE228">
        <v>-229</v>
      </c>
    </row>
    <row r="229" spans="1:31" x14ac:dyDescent="0.25">
      <c r="A229" s="2">
        <v>0.94722222222222219</v>
      </c>
      <c r="B229">
        <v>79</v>
      </c>
      <c r="C229">
        <v>333</v>
      </c>
      <c r="D229">
        <v>1185</v>
      </c>
      <c r="E229">
        <v>527</v>
      </c>
      <c r="F229">
        <v>845</v>
      </c>
      <c r="G229">
        <v>1026</v>
      </c>
      <c r="H229">
        <v>1083</v>
      </c>
      <c r="I229">
        <v>2682</v>
      </c>
      <c r="J229">
        <v>947</v>
      </c>
      <c r="K229">
        <v>1143</v>
      </c>
      <c r="L229">
        <v>78</v>
      </c>
      <c r="M229">
        <v>-1291</v>
      </c>
      <c r="N229">
        <v>-1207</v>
      </c>
      <c r="O229">
        <v>428</v>
      </c>
      <c r="P229">
        <v>75</v>
      </c>
      <c r="Q229">
        <v>1812</v>
      </c>
      <c r="R229">
        <v>416</v>
      </c>
      <c r="S229">
        <v>2838</v>
      </c>
      <c r="T229">
        <v>892</v>
      </c>
      <c r="U229">
        <v>3040</v>
      </c>
      <c r="V229">
        <v>2459</v>
      </c>
      <c r="W229">
        <v>2263</v>
      </c>
      <c r="X229">
        <v>4418</v>
      </c>
      <c r="Y229">
        <v>1507</v>
      </c>
      <c r="Z229">
        <v>2140</v>
      </c>
      <c r="AA229">
        <v>766</v>
      </c>
      <c r="AB229">
        <v>-240</v>
      </c>
      <c r="AC229">
        <v>904</v>
      </c>
      <c r="AD229">
        <v>1025</v>
      </c>
      <c r="AE229">
        <v>1255</v>
      </c>
    </row>
    <row r="230" spans="1:31" x14ac:dyDescent="0.25">
      <c r="A230" s="2">
        <v>0.94930555555555551</v>
      </c>
      <c r="B230">
        <v>1083</v>
      </c>
      <c r="C230">
        <v>2682</v>
      </c>
      <c r="D230">
        <v>947</v>
      </c>
      <c r="E230">
        <v>1143</v>
      </c>
      <c r="F230">
        <v>78</v>
      </c>
      <c r="G230">
        <v>-1291</v>
      </c>
      <c r="H230">
        <v>-1207</v>
      </c>
      <c r="I230">
        <v>428</v>
      </c>
      <c r="J230">
        <v>75</v>
      </c>
      <c r="K230">
        <v>-34</v>
      </c>
      <c r="L230">
        <v>191</v>
      </c>
      <c r="M230">
        <v>-2870</v>
      </c>
      <c r="N230">
        <v>-286</v>
      </c>
      <c r="O230">
        <v>-519</v>
      </c>
      <c r="P230">
        <v>-100</v>
      </c>
      <c r="Q230">
        <v>2263</v>
      </c>
      <c r="R230">
        <v>4418</v>
      </c>
      <c r="S230">
        <v>1507</v>
      </c>
      <c r="T230">
        <v>2140</v>
      </c>
      <c r="U230">
        <v>766</v>
      </c>
      <c r="V230">
        <v>-240</v>
      </c>
      <c r="W230">
        <v>904</v>
      </c>
      <c r="X230">
        <v>1025</v>
      </c>
      <c r="Y230">
        <v>1255</v>
      </c>
      <c r="Z230">
        <v>935</v>
      </c>
      <c r="AA230">
        <v>1320</v>
      </c>
      <c r="AB230">
        <v>1599</v>
      </c>
      <c r="AC230">
        <v>-125</v>
      </c>
      <c r="AD230">
        <v>-194</v>
      </c>
      <c r="AE230">
        <v>-229</v>
      </c>
    </row>
    <row r="231" spans="1:31" x14ac:dyDescent="0.25">
      <c r="A231" s="2">
        <v>0.94930555555555551</v>
      </c>
      <c r="B231">
        <v>79</v>
      </c>
      <c r="C231">
        <v>333</v>
      </c>
      <c r="D231">
        <v>1185</v>
      </c>
      <c r="E231">
        <v>527</v>
      </c>
      <c r="F231">
        <v>845</v>
      </c>
      <c r="G231">
        <v>1026</v>
      </c>
      <c r="H231">
        <v>1083</v>
      </c>
      <c r="I231">
        <v>2682</v>
      </c>
      <c r="J231">
        <v>947</v>
      </c>
      <c r="K231">
        <v>1143</v>
      </c>
      <c r="L231">
        <v>78</v>
      </c>
      <c r="M231">
        <v>-1291</v>
      </c>
      <c r="N231">
        <v>-1207</v>
      </c>
      <c r="O231">
        <v>428</v>
      </c>
      <c r="P231">
        <v>75</v>
      </c>
      <c r="Q231">
        <v>1812</v>
      </c>
      <c r="R231">
        <v>416</v>
      </c>
      <c r="S231">
        <v>2838</v>
      </c>
      <c r="T231">
        <v>892</v>
      </c>
      <c r="U231">
        <v>3040</v>
      </c>
      <c r="V231">
        <v>2459</v>
      </c>
      <c r="W231">
        <v>2263</v>
      </c>
      <c r="X231">
        <v>4418</v>
      </c>
      <c r="Y231">
        <v>1507</v>
      </c>
      <c r="Z231">
        <v>2140</v>
      </c>
      <c r="AA231">
        <v>766</v>
      </c>
      <c r="AB231">
        <v>-240</v>
      </c>
      <c r="AC231">
        <v>904</v>
      </c>
      <c r="AD231">
        <v>1025</v>
      </c>
      <c r="AE231">
        <v>1255</v>
      </c>
    </row>
    <row r="232" spans="1:31" x14ac:dyDescent="0.25">
      <c r="A232" s="2">
        <v>0.95138888888888884</v>
      </c>
      <c r="B232">
        <v>1083</v>
      </c>
      <c r="C232">
        <v>2682</v>
      </c>
      <c r="D232">
        <v>947</v>
      </c>
      <c r="E232">
        <v>1143</v>
      </c>
      <c r="F232">
        <v>78</v>
      </c>
      <c r="G232">
        <v>-1291</v>
      </c>
      <c r="H232">
        <v>-1207</v>
      </c>
      <c r="I232">
        <v>428</v>
      </c>
      <c r="J232">
        <v>75</v>
      </c>
      <c r="K232">
        <v>-34</v>
      </c>
      <c r="L232">
        <v>191</v>
      </c>
      <c r="M232">
        <v>-2870</v>
      </c>
      <c r="N232">
        <v>-286</v>
      </c>
      <c r="O232">
        <v>-519</v>
      </c>
      <c r="P232">
        <v>-100</v>
      </c>
      <c r="Q232">
        <v>2263</v>
      </c>
      <c r="R232">
        <v>4418</v>
      </c>
      <c r="S232">
        <v>1507</v>
      </c>
      <c r="T232">
        <v>2140</v>
      </c>
      <c r="U232">
        <v>766</v>
      </c>
      <c r="V232">
        <v>-240</v>
      </c>
      <c r="W232">
        <v>904</v>
      </c>
      <c r="X232">
        <v>1025</v>
      </c>
      <c r="Y232">
        <v>1255</v>
      </c>
      <c r="Z232">
        <v>935</v>
      </c>
      <c r="AA232">
        <v>1320</v>
      </c>
      <c r="AB232">
        <v>1599</v>
      </c>
      <c r="AC232">
        <v>-125</v>
      </c>
      <c r="AD232">
        <v>-194</v>
      </c>
      <c r="AE232">
        <v>-229</v>
      </c>
    </row>
    <row r="233" spans="1:31" x14ac:dyDescent="0.25">
      <c r="A233" s="2">
        <v>0.95208333333333328</v>
      </c>
      <c r="B233">
        <v>79</v>
      </c>
      <c r="C233">
        <v>333</v>
      </c>
      <c r="D233">
        <v>1185</v>
      </c>
      <c r="E233">
        <v>527</v>
      </c>
      <c r="F233">
        <v>845</v>
      </c>
      <c r="G233">
        <v>1026</v>
      </c>
      <c r="H233">
        <v>1083</v>
      </c>
      <c r="I233">
        <v>2682</v>
      </c>
      <c r="J233">
        <v>947</v>
      </c>
      <c r="K233">
        <v>1143</v>
      </c>
      <c r="L233">
        <v>78</v>
      </c>
      <c r="M233">
        <v>-1291</v>
      </c>
      <c r="N233">
        <v>-1207</v>
      </c>
      <c r="O233">
        <v>428</v>
      </c>
      <c r="P233">
        <v>75</v>
      </c>
      <c r="Q233">
        <v>1812</v>
      </c>
      <c r="R233">
        <v>416</v>
      </c>
      <c r="S233">
        <v>2838</v>
      </c>
      <c r="T233">
        <v>892</v>
      </c>
      <c r="U233">
        <v>3040</v>
      </c>
      <c r="V233">
        <v>2459</v>
      </c>
      <c r="W233">
        <v>2263</v>
      </c>
      <c r="X233">
        <v>4418</v>
      </c>
      <c r="Y233">
        <v>1507</v>
      </c>
      <c r="Z233">
        <v>2140</v>
      </c>
      <c r="AA233">
        <v>766</v>
      </c>
      <c r="AB233">
        <v>-240</v>
      </c>
      <c r="AC233">
        <v>904</v>
      </c>
      <c r="AD233">
        <v>1025</v>
      </c>
      <c r="AE233">
        <v>1255</v>
      </c>
    </row>
    <row r="234" spans="1:31" x14ac:dyDescent="0.25">
      <c r="A234" s="2">
        <v>0.95347222222222228</v>
      </c>
      <c r="B234">
        <v>1083</v>
      </c>
      <c r="C234">
        <v>2682</v>
      </c>
      <c r="D234">
        <v>947</v>
      </c>
      <c r="E234">
        <v>1143</v>
      </c>
      <c r="F234">
        <v>78</v>
      </c>
      <c r="G234">
        <v>-1291</v>
      </c>
      <c r="H234">
        <v>-1207</v>
      </c>
      <c r="I234">
        <v>428</v>
      </c>
      <c r="J234">
        <v>75</v>
      </c>
      <c r="K234">
        <v>-34</v>
      </c>
      <c r="L234">
        <v>191</v>
      </c>
      <c r="M234">
        <v>-2870</v>
      </c>
      <c r="N234">
        <v>-286</v>
      </c>
      <c r="O234">
        <v>-519</v>
      </c>
      <c r="P234">
        <v>-100</v>
      </c>
      <c r="Q234">
        <v>2263</v>
      </c>
      <c r="R234">
        <v>4418</v>
      </c>
      <c r="S234">
        <v>1507</v>
      </c>
      <c r="T234">
        <v>2140</v>
      </c>
      <c r="U234">
        <v>766</v>
      </c>
      <c r="V234">
        <v>-240</v>
      </c>
      <c r="W234">
        <v>904</v>
      </c>
      <c r="X234">
        <v>1025</v>
      </c>
      <c r="Y234">
        <v>1255</v>
      </c>
      <c r="Z234">
        <v>935</v>
      </c>
      <c r="AA234">
        <v>1320</v>
      </c>
      <c r="AB234">
        <v>1599</v>
      </c>
      <c r="AC234">
        <v>-125</v>
      </c>
      <c r="AD234">
        <v>-194</v>
      </c>
      <c r="AE234">
        <v>-229</v>
      </c>
    </row>
    <row r="235" spans="1:31" x14ac:dyDescent="0.25">
      <c r="A235" s="2">
        <v>0.95416666666666672</v>
      </c>
      <c r="B235">
        <v>79</v>
      </c>
      <c r="C235">
        <v>333</v>
      </c>
      <c r="D235">
        <v>1185</v>
      </c>
      <c r="E235">
        <v>527</v>
      </c>
      <c r="F235">
        <v>845</v>
      </c>
      <c r="G235">
        <v>1026</v>
      </c>
      <c r="H235">
        <v>1083</v>
      </c>
      <c r="I235">
        <v>2682</v>
      </c>
      <c r="J235">
        <v>947</v>
      </c>
      <c r="K235">
        <v>1143</v>
      </c>
      <c r="L235">
        <v>78</v>
      </c>
      <c r="M235">
        <v>-1291</v>
      </c>
      <c r="N235">
        <v>-1207</v>
      </c>
      <c r="O235">
        <v>428</v>
      </c>
      <c r="P235">
        <v>75</v>
      </c>
      <c r="Q235">
        <v>1812</v>
      </c>
      <c r="R235">
        <v>416</v>
      </c>
      <c r="S235">
        <v>2838</v>
      </c>
      <c r="T235">
        <v>892</v>
      </c>
      <c r="U235">
        <v>3040</v>
      </c>
      <c r="V235">
        <v>2459</v>
      </c>
      <c r="W235">
        <v>2263</v>
      </c>
      <c r="X235">
        <v>4418</v>
      </c>
      <c r="Y235">
        <v>1507</v>
      </c>
      <c r="Z235">
        <v>2140</v>
      </c>
      <c r="AA235">
        <v>766</v>
      </c>
      <c r="AB235">
        <v>-240</v>
      </c>
      <c r="AC235">
        <v>904</v>
      </c>
      <c r="AD235">
        <v>1025</v>
      </c>
      <c r="AE235">
        <v>1255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23893-4443-44E2-AECC-D87D988BB460}">
  <dimension ref="A1:M234"/>
  <sheetViews>
    <sheetView topLeftCell="A9" workbookViewId="0">
      <selection activeCell="J24" sqref="J24"/>
    </sheetView>
  </sheetViews>
  <sheetFormatPr defaultRowHeight="15" x14ac:dyDescent="0.25"/>
  <cols>
    <col min="2" max="2" width="16.5703125" customWidth="1"/>
    <col min="3" max="3" width="17.140625" customWidth="1"/>
    <col min="4" max="4" width="16.140625" customWidth="1"/>
    <col min="5" max="5" width="16.28515625" customWidth="1"/>
    <col min="6" max="6" width="15.7109375" customWidth="1"/>
    <col min="7" max="7" width="20.5703125" customWidth="1"/>
    <col min="8" max="8" width="18.28515625" customWidth="1"/>
    <col min="9" max="9" width="13.85546875" customWidth="1"/>
    <col min="10" max="10" width="14.7109375" customWidth="1"/>
    <col min="11" max="11" width="11.5703125" customWidth="1"/>
    <col min="12" max="13" width="17.5703125" customWidth="1"/>
  </cols>
  <sheetData>
    <row r="1" spans="1:13" x14ac:dyDescent="0.25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26</v>
      </c>
      <c r="M1" t="s">
        <v>25</v>
      </c>
    </row>
    <row r="2" spans="1:13" x14ac:dyDescent="0.25">
      <c r="A2" s="2">
        <v>0.34027777777777779</v>
      </c>
      <c r="B2">
        <v>436369</v>
      </c>
      <c r="C2">
        <v>532456</v>
      </c>
      <c r="D2">
        <v>-96087</v>
      </c>
      <c r="E2">
        <v>-9084</v>
      </c>
      <c r="F2">
        <v>8680</v>
      </c>
      <c r="G2">
        <v>-17764</v>
      </c>
      <c r="H2">
        <v>0.81954001830000001</v>
      </c>
      <c r="I2">
        <v>-1.0465437788</v>
      </c>
      <c r="J2">
        <v>56619</v>
      </c>
      <c r="K2">
        <v>56619</v>
      </c>
      <c r="L2">
        <v>56471.95</v>
      </c>
      <c r="M2" s="3">
        <v>46276.340601851851</v>
      </c>
    </row>
    <row r="3" spans="1:13" x14ac:dyDescent="0.25">
      <c r="A3" s="2">
        <v>0.45208333333333334</v>
      </c>
      <c r="B3">
        <v>461094</v>
      </c>
      <c r="C3">
        <v>560474</v>
      </c>
      <c r="D3">
        <v>-99380</v>
      </c>
      <c r="E3">
        <v>24725</v>
      </c>
      <c r="F3">
        <v>28018</v>
      </c>
      <c r="G3">
        <v>-3293</v>
      </c>
      <c r="H3">
        <v>0.82268579809999998</v>
      </c>
      <c r="I3">
        <v>0.88246841320000002</v>
      </c>
      <c r="J3">
        <v>56265</v>
      </c>
      <c r="K3">
        <v>56265</v>
      </c>
      <c r="L3">
        <v>56001.4</v>
      </c>
      <c r="M3" s="3">
        <v>46276.452557870369</v>
      </c>
    </row>
    <row r="4" spans="1:13" x14ac:dyDescent="0.25">
      <c r="A4" s="2">
        <v>0.45416666666666666</v>
      </c>
      <c r="B4">
        <v>461320</v>
      </c>
      <c r="C4">
        <v>560953</v>
      </c>
      <c r="D4">
        <v>-99633</v>
      </c>
      <c r="E4">
        <v>24951</v>
      </c>
      <c r="F4">
        <v>28497</v>
      </c>
      <c r="G4">
        <v>-3546</v>
      </c>
      <c r="H4">
        <v>0.82238618919999995</v>
      </c>
      <c r="I4">
        <v>0.87556584900000001</v>
      </c>
      <c r="J4">
        <v>56244</v>
      </c>
      <c r="K4">
        <v>56264.91</v>
      </c>
      <c r="L4">
        <v>55977.85</v>
      </c>
      <c r="M4" s="3">
        <v>46276.454814814817</v>
      </c>
    </row>
    <row r="5" spans="1:13" x14ac:dyDescent="0.25">
      <c r="A5" s="2">
        <v>0.45694444444444443</v>
      </c>
      <c r="B5">
        <v>460989</v>
      </c>
      <c r="C5">
        <v>561105</v>
      </c>
      <c r="D5">
        <v>-100116</v>
      </c>
      <c r="E5">
        <v>24620</v>
      </c>
      <c r="F5">
        <v>28649</v>
      </c>
      <c r="G5">
        <v>-4029</v>
      </c>
      <c r="H5">
        <v>0.82157350230000004</v>
      </c>
      <c r="I5">
        <v>0.85936681910000001</v>
      </c>
      <c r="J5">
        <v>56245</v>
      </c>
      <c r="K5">
        <v>56264.84</v>
      </c>
      <c r="L5">
        <v>55955.85</v>
      </c>
      <c r="M5" s="3">
        <v>46276.457025462965</v>
      </c>
    </row>
    <row r="6" spans="1:13" x14ac:dyDescent="0.25">
      <c r="A6" s="2">
        <v>0.45902777777777776</v>
      </c>
      <c r="B6">
        <v>460485</v>
      </c>
      <c r="C6">
        <v>561046</v>
      </c>
      <c r="D6">
        <v>-100561</v>
      </c>
      <c r="E6">
        <v>24116</v>
      </c>
      <c r="F6">
        <v>28590</v>
      </c>
      <c r="G6">
        <v>-4474</v>
      </c>
      <c r="H6">
        <v>0.82076157750000001</v>
      </c>
      <c r="I6">
        <v>0.84351171739999997</v>
      </c>
      <c r="J6">
        <v>56251</v>
      </c>
      <c r="K6">
        <v>56264.72</v>
      </c>
      <c r="L6">
        <v>55970.2</v>
      </c>
      <c r="M6" s="3">
        <v>46276.459247685183</v>
      </c>
    </row>
    <row r="7" spans="1:13" x14ac:dyDescent="0.25">
      <c r="A7" s="2">
        <v>0.46111111111111114</v>
      </c>
      <c r="B7">
        <v>460937</v>
      </c>
      <c r="C7">
        <v>561291</v>
      </c>
      <c r="D7">
        <v>-100354</v>
      </c>
      <c r="E7">
        <v>24568</v>
      </c>
      <c r="F7">
        <v>28835</v>
      </c>
      <c r="G7">
        <v>-4267</v>
      </c>
      <c r="H7">
        <v>0.82120860659999995</v>
      </c>
      <c r="I7">
        <v>0.85202011440000003</v>
      </c>
      <c r="J7">
        <v>56251</v>
      </c>
      <c r="K7">
        <v>56264.66</v>
      </c>
      <c r="L7">
        <v>55981.3</v>
      </c>
      <c r="M7" s="3">
        <v>46276.461458333331</v>
      </c>
    </row>
    <row r="8" spans="1:13" x14ac:dyDescent="0.25">
      <c r="A8" s="2">
        <v>0.46319444444444446</v>
      </c>
      <c r="B8">
        <v>460720</v>
      </c>
      <c r="C8">
        <v>561559</v>
      </c>
      <c r="D8">
        <v>-100839</v>
      </c>
      <c r="E8">
        <v>24351</v>
      </c>
      <c r="F8">
        <v>29103</v>
      </c>
      <c r="G8">
        <v>-4752</v>
      </c>
      <c r="H8">
        <v>0.82043026649999995</v>
      </c>
      <c r="I8">
        <v>0.83671786410000004</v>
      </c>
      <c r="J8">
        <v>56243.4</v>
      </c>
      <c r="K8">
        <v>56264.63</v>
      </c>
      <c r="L8">
        <v>55994.2</v>
      </c>
      <c r="M8" s="3">
        <v>46276.463680555556</v>
      </c>
    </row>
    <row r="9" spans="1:13" x14ac:dyDescent="0.25">
      <c r="A9" s="2">
        <v>0.46527777777777779</v>
      </c>
      <c r="B9">
        <v>461121</v>
      </c>
      <c r="C9">
        <v>561381</v>
      </c>
      <c r="D9">
        <v>-100260</v>
      </c>
      <c r="E9">
        <v>24752</v>
      </c>
      <c r="F9">
        <v>28925</v>
      </c>
      <c r="G9">
        <v>-4173</v>
      </c>
      <c r="H9">
        <v>0.82140471439999996</v>
      </c>
      <c r="I9">
        <v>0.85573033710000002</v>
      </c>
      <c r="J9">
        <v>56300</v>
      </c>
      <c r="K9">
        <v>56264.91</v>
      </c>
      <c r="L9">
        <v>56053.9</v>
      </c>
      <c r="M9" s="3">
        <v>46276.465891203705</v>
      </c>
    </row>
    <row r="10" spans="1:13" x14ac:dyDescent="0.25">
      <c r="A10" s="2">
        <v>0.46805555555555556</v>
      </c>
      <c r="B10">
        <v>461997</v>
      </c>
      <c r="C10">
        <v>560897</v>
      </c>
      <c r="D10">
        <v>-98900</v>
      </c>
      <c r="E10">
        <v>25628</v>
      </c>
      <c r="F10">
        <v>28441</v>
      </c>
      <c r="G10">
        <v>-2813</v>
      </c>
      <c r="H10">
        <v>0.82367529149999996</v>
      </c>
      <c r="I10">
        <v>0.90109349179999998</v>
      </c>
      <c r="J10">
        <v>56416</v>
      </c>
      <c r="K10">
        <v>56268.32</v>
      </c>
      <c r="L10">
        <v>56123.25</v>
      </c>
      <c r="M10" s="3">
        <v>46276.468113425923</v>
      </c>
    </row>
    <row r="11" spans="1:13" x14ac:dyDescent="0.25">
      <c r="A11" s="2">
        <v>0.47013888888888888</v>
      </c>
      <c r="B11">
        <v>462737</v>
      </c>
      <c r="C11">
        <v>554740</v>
      </c>
      <c r="D11">
        <v>-92003</v>
      </c>
      <c r="E11">
        <v>26368</v>
      </c>
      <c r="F11">
        <v>22284</v>
      </c>
      <c r="G11">
        <v>4084</v>
      </c>
      <c r="H11">
        <v>0.83415113389999995</v>
      </c>
      <c r="I11">
        <v>1.1832705080000001</v>
      </c>
      <c r="J11">
        <v>56487.8</v>
      </c>
      <c r="K11">
        <v>56280.11</v>
      </c>
      <c r="L11">
        <v>56189.15</v>
      </c>
      <c r="M11" s="3">
        <v>46276.470324074071</v>
      </c>
    </row>
    <row r="12" spans="1:13" x14ac:dyDescent="0.25">
      <c r="A12" s="2">
        <v>0.47222222222222221</v>
      </c>
      <c r="B12">
        <v>464838</v>
      </c>
      <c r="C12">
        <v>553137</v>
      </c>
      <c r="D12">
        <v>-88299</v>
      </c>
      <c r="E12">
        <v>28469</v>
      </c>
      <c r="F12">
        <v>20681</v>
      </c>
      <c r="G12">
        <v>7788</v>
      </c>
      <c r="H12">
        <v>0.84036685310000003</v>
      </c>
      <c r="I12">
        <v>1.3765775349</v>
      </c>
      <c r="J12">
        <v>56471.4</v>
      </c>
      <c r="K12">
        <v>56284.42</v>
      </c>
      <c r="L12">
        <v>56187.199999999997</v>
      </c>
      <c r="M12" s="3">
        <v>46276.472534722219</v>
      </c>
    </row>
    <row r="13" spans="1:13" x14ac:dyDescent="0.25">
      <c r="A13" s="2">
        <v>0.47430555555555554</v>
      </c>
      <c r="B13">
        <v>465713</v>
      </c>
      <c r="C13">
        <v>553167</v>
      </c>
      <c r="D13">
        <v>-87454</v>
      </c>
      <c r="E13">
        <v>29344</v>
      </c>
      <c r="F13">
        <v>20711</v>
      </c>
      <c r="G13">
        <v>8633</v>
      </c>
      <c r="H13">
        <v>0.84190307809999998</v>
      </c>
      <c r="I13">
        <v>1.4168316353999999</v>
      </c>
      <c r="J13">
        <v>56504</v>
      </c>
      <c r="K13">
        <v>56288.639999999999</v>
      </c>
      <c r="L13">
        <v>56212.45</v>
      </c>
      <c r="M13" s="3">
        <v>46276.474803240744</v>
      </c>
    </row>
    <row r="14" spans="1:13" x14ac:dyDescent="0.25">
      <c r="A14" s="2">
        <v>0.47638888888888886</v>
      </c>
      <c r="B14">
        <v>466516</v>
      </c>
      <c r="C14">
        <v>553185</v>
      </c>
      <c r="D14">
        <v>-86669</v>
      </c>
      <c r="E14">
        <v>30147</v>
      </c>
      <c r="F14">
        <v>20729</v>
      </c>
      <c r="G14">
        <v>9418</v>
      </c>
      <c r="H14">
        <v>0.84332727750000003</v>
      </c>
      <c r="I14">
        <v>1.4543393313999999</v>
      </c>
      <c r="J14">
        <v>56485.599999999999</v>
      </c>
      <c r="K14">
        <v>56298.21</v>
      </c>
      <c r="L14">
        <v>56196.85</v>
      </c>
      <c r="M14" s="3">
        <v>46276.477025462962</v>
      </c>
    </row>
    <row r="15" spans="1:13" x14ac:dyDescent="0.25">
      <c r="A15" s="2">
        <v>0.47916666666666669</v>
      </c>
      <c r="B15">
        <v>467185</v>
      </c>
      <c r="C15">
        <v>553739</v>
      </c>
      <c r="D15">
        <v>-86554</v>
      </c>
      <c r="E15">
        <v>30816</v>
      </c>
      <c r="F15">
        <v>21283</v>
      </c>
      <c r="G15">
        <v>9533</v>
      </c>
      <c r="H15">
        <v>0.84369170309999997</v>
      </c>
      <c r="I15">
        <v>1.4479161772</v>
      </c>
      <c r="J15">
        <v>56466.2</v>
      </c>
      <c r="K15">
        <v>56299.27</v>
      </c>
      <c r="L15">
        <v>56180.55</v>
      </c>
      <c r="M15" s="3">
        <v>46276.47923611111</v>
      </c>
    </row>
    <row r="16" spans="1:13" x14ac:dyDescent="0.25">
      <c r="A16" s="2">
        <v>0.48125000000000001</v>
      </c>
      <c r="B16">
        <v>466761</v>
      </c>
      <c r="C16">
        <v>554025</v>
      </c>
      <c r="D16">
        <v>-87264</v>
      </c>
      <c r="E16">
        <v>30392</v>
      </c>
      <c r="F16">
        <v>21569</v>
      </c>
      <c r="G16">
        <v>8823</v>
      </c>
      <c r="H16">
        <v>0.84249086230000003</v>
      </c>
      <c r="I16">
        <v>1.4090592981000001</v>
      </c>
      <c r="J16">
        <v>56465.8</v>
      </c>
      <c r="K16">
        <v>56300.65</v>
      </c>
      <c r="L16">
        <v>56169.45</v>
      </c>
      <c r="M16" s="3">
        <v>46276.481469907405</v>
      </c>
    </row>
    <row r="17" spans="1:13" x14ac:dyDescent="0.25">
      <c r="A17" s="2">
        <v>0.48333333333333334</v>
      </c>
      <c r="B17">
        <v>467036</v>
      </c>
      <c r="C17">
        <v>555256</v>
      </c>
      <c r="D17">
        <v>-88220</v>
      </c>
      <c r="E17">
        <v>30667</v>
      </c>
      <c r="F17">
        <v>22800</v>
      </c>
      <c r="G17">
        <v>7867</v>
      </c>
      <c r="H17">
        <v>0.841118331</v>
      </c>
      <c r="I17">
        <v>1.3450438596000001</v>
      </c>
      <c r="J17">
        <v>56440.2</v>
      </c>
      <c r="K17">
        <v>56302.13</v>
      </c>
      <c r="L17">
        <v>56170.45</v>
      </c>
      <c r="M17" s="3">
        <v>46276.48369212963</v>
      </c>
    </row>
    <row r="18" spans="1:13" x14ac:dyDescent="0.25">
      <c r="A18" s="2">
        <v>0.48541666666666666</v>
      </c>
      <c r="B18">
        <v>467730</v>
      </c>
      <c r="C18">
        <v>555700</v>
      </c>
      <c r="D18">
        <v>-87970</v>
      </c>
      <c r="E18">
        <v>31361</v>
      </c>
      <c r="F18">
        <v>23244</v>
      </c>
      <c r="G18">
        <v>8117</v>
      </c>
      <c r="H18">
        <v>0.84169515930000005</v>
      </c>
      <c r="I18">
        <v>1.3492083979</v>
      </c>
      <c r="J18">
        <v>56447.199999999997</v>
      </c>
      <c r="K18">
        <v>56302.69</v>
      </c>
      <c r="L18">
        <v>56192.15</v>
      </c>
      <c r="M18" s="3">
        <v>46276.485914351855</v>
      </c>
    </row>
    <row r="19" spans="1:13" x14ac:dyDescent="0.25">
      <c r="A19" s="2">
        <v>0.48749999999999999</v>
      </c>
      <c r="B19">
        <v>467977</v>
      </c>
      <c r="C19">
        <v>555883</v>
      </c>
      <c r="D19">
        <v>-87906</v>
      </c>
      <c r="E19">
        <v>31608</v>
      </c>
      <c r="F19">
        <v>23427</v>
      </c>
      <c r="G19">
        <v>8181</v>
      </c>
      <c r="H19">
        <v>0.84186240629999998</v>
      </c>
      <c r="I19">
        <v>1.3492124472</v>
      </c>
      <c r="J19">
        <v>56460.800000000003</v>
      </c>
      <c r="K19">
        <v>56302.96</v>
      </c>
      <c r="L19">
        <v>56177.1</v>
      </c>
      <c r="M19" s="3">
        <v>46276.488136574073</v>
      </c>
    </row>
    <row r="20" spans="1:13" x14ac:dyDescent="0.25">
      <c r="A20" s="2">
        <v>0.49027777777777776</v>
      </c>
      <c r="B20">
        <v>468597</v>
      </c>
      <c r="C20">
        <v>555647</v>
      </c>
      <c r="D20">
        <v>-87050</v>
      </c>
      <c r="E20">
        <v>32228</v>
      </c>
      <c r="F20">
        <v>23191</v>
      </c>
      <c r="G20">
        <v>9037</v>
      </c>
      <c r="H20">
        <v>0.8433357869</v>
      </c>
      <c r="I20">
        <v>1.3896770299000001</v>
      </c>
      <c r="J20">
        <v>56510</v>
      </c>
      <c r="K20">
        <v>56304.13</v>
      </c>
      <c r="L20">
        <v>56206.3</v>
      </c>
      <c r="M20" s="3">
        <v>46276.490358796298</v>
      </c>
    </row>
    <row r="21" spans="1:13" x14ac:dyDescent="0.25">
      <c r="A21" s="2">
        <v>0.49236111111111114</v>
      </c>
      <c r="B21">
        <v>469517</v>
      </c>
      <c r="C21">
        <v>555906</v>
      </c>
      <c r="D21">
        <v>-86389</v>
      </c>
      <c r="E21">
        <v>33148</v>
      </c>
      <c r="F21">
        <v>23450</v>
      </c>
      <c r="G21">
        <v>9698</v>
      </c>
      <c r="H21">
        <v>0.84459782770000003</v>
      </c>
      <c r="I21">
        <v>1.4135607675999999</v>
      </c>
      <c r="J21">
        <v>56470.2</v>
      </c>
      <c r="K21">
        <v>56306.32</v>
      </c>
      <c r="L21">
        <v>56189.65</v>
      </c>
      <c r="M21" s="3">
        <v>46276.492581018516</v>
      </c>
    </row>
    <row r="22" spans="1:13" x14ac:dyDescent="0.25">
      <c r="A22" s="2">
        <v>0.49444444444444446</v>
      </c>
      <c r="B22">
        <v>469588</v>
      </c>
      <c r="C22">
        <v>556264</v>
      </c>
      <c r="D22">
        <v>-86676</v>
      </c>
      <c r="E22">
        <v>33219</v>
      </c>
      <c r="F22">
        <v>23808</v>
      </c>
      <c r="G22">
        <v>9411</v>
      </c>
      <c r="H22">
        <v>0.84418189919999997</v>
      </c>
      <c r="I22">
        <v>1.3952872984</v>
      </c>
      <c r="J22">
        <v>56470</v>
      </c>
      <c r="K22">
        <v>56306.77</v>
      </c>
      <c r="L22">
        <v>56191.7</v>
      </c>
      <c r="M22" s="3">
        <v>46276.494803240741</v>
      </c>
    </row>
    <row r="23" spans="1:13" x14ac:dyDescent="0.25">
      <c r="A23" s="2">
        <v>0.49652777777777779</v>
      </c>
      <c r="B23">
        <v>469521</v>
      </c>
      <c r="C23">
        <v>556609</v>
      </c>
      <c r="D23">
        <v>-87088</v>
      </c>
      <c r="E23">
        <v>33152</v>
      </c>
      <c r="F23">
        <v>24153</v>
      </c>
      <c r="G23">
        <v>8999</v>
      </c>
      <c r="H23">
        <v>0.84353828269999998</v>
      </c>
      <c r="I23">
        <v>1.3725831159999999</v>
      </c>
      <c r="J23">
        <v>56457.4</v>
      </c>
      <c r="K23">
        <v>56307.57</v>
      </c>
      <c r="L23">
        <v>56164.7</v>
      </c>
      <c r="M23" s="3">
        <v>46276.497025462966</v>
      </c>
    </row>
    <row r="24" spans="1:13" x14ac:dyDescent="0.25">
      <c r="A24" s="2">
        <v>0.49861111111111112</v>
      </c>
      <c r="B24">
        <v>469472</v>
      </c>
      <c r="C24">
        <v>556731</v>
      </c>
      <c r="D24">
        <v>-87259</v>
      </c>
      <c r="E24">
        <v>33103</v>
      </c>
      <c r="F24">
        <v>24275</v>
      </c>
      <c r="G24">
        <v>8828</v>
      </c>
      <c r="H24">
        <v>0.84326541899999996</v>
      </c>
      <c r="I24">
        <v>1.3636663233999999</v>
      </c>
      <c r="J24">
        <v>56432</v>
      </c>
      <c r="K24">
        <v>56308.99</v>
      </c>
      <c r="L24">
        <v>56150.1</v>
      </c>
      <c r="M24" s="3">
        <v>46276.499259259261</v>
      </c>
    </row>
    <row r="25" spans="1:13" x14ac:dyDescent="0.25">
      <c r="A25" s="2">
        <v>0.50138888888888888</v>
      </c>
      <c r="B25">
        <v>469808</v>
      </c>
      <c r="C25">
        <v>557308</v>
      </c>
      <c r="D25">
        <v>-87500</v>
      </c>
      <c r="E25">
        <v>33439</v>
      </c>
      <c r="F25">
        <v>24852</v>
      </c>
      <c r="G25">
        <v>8587</v>
      </c>
      <c r="H25">
        <v>0.84299525580000001</v>
      </c>
      <c r="I25">
        <v>1.345525511</v>
      </c>
      <c r="J25">
        <v>56481.599999999999</v>
      </c>
      <c r="K25">
        <v>56309.42</v>
      </c>
      <c r="L25">
        <v>56171.5</v>
      </c>
      <c r="M25" s="3">
        <v>46276.501504629632</v>
      </c>
    </row>
    <row r="26" spans="1:13" x14ac:dyDescent="0.25">
      <c r="A26" s="2">
        <v>0.50347222222222221</v>
      </c>
      <c r="B26">
        <v>470242</v>
      </c>
      <c r="C26">
        <v>557224</v>
      </c>
      <c r="D26">
        <v>-86982</v>
      </c>
      <c r="E26">
        <v>33873</v>
      </c>
      <c r="F26">
        <v>24768</v>
      </c>
      <c r="G26">
        <v>9105</v>
      </c>
      <c r="H26">
        <v>0.84390119590000001</v>
      </c>
      <c r="I26">
        <v>1.3676114341000001</v>
      </c>
      <c r="J26">
        <v>56448.800000000003</v>
      </c>
      <c r="K26">
        <v>56310.16</v>
      </c>
      <c r="L26">
        <v>56159.25</v>
      </c>
      <c r="M26" s="3">
        <v>46276.50371527778</v>
      </c>
    </row>
    <row r="27" spans="1:13" x14ac:dyDescent="0.25">
      <c r="A27" s="2">
        <v>0.50555555555555554</v>
      </c>
      <c r="B27">
        <v>470533</v>
      </c>
      <c r="C27">
        <v>557692</v>
      </c>
      <c r="D27">
        <v>-87159</v>
      </c>
      <c r="E27">
        <v>34164</v>
      </c>
      <c r="F27">
        <v>25236</v>
      </c>
      <c r="G27">
        <v>8928</v>
      </c>
      <c r="H27">
        <v>0.84371481029999995</v>
      </c>
      <c r="I27">
        <v>1.3537803138</v>
      </c>
      <c r="J27">
        <v>56448.800000000003</v>
      </c>
      <c r="K27">
        <v>56310.75</v>
      </c>
      <c r="L27">
        <v>56148.65</v>
      </c>
      <c r="M27" s="3">
        <v>46276.505937499998</v>
      </c>
    </row>
    <row r="28" spans="1:13" x14ac:dyDescent="0.25">
      <c r="A28" s="2">
        <v>0.50763888888888886</v>
      </c>
      <c r="B28">
        <v>470143</v>
      </c>
      <c r="C28">
        <v>557340</v>
      </c>
      <c r="D28">
        <v>-87197</v>
      </c>
      <c r="E28">
        <v>33774</v>
      </c>
      <c r="F28">
        <v>24884</v>
      </c>
      <c r="G28">
        <v>8890</v>
      </c>
      <c r="H28">
        <v>0.84354792410000001</v>
      </c>
      <c r="I28">
        <v>1.3572576756000001</v>
      </c>
      <c r="J28">
        <v>56395.199999999997</v>
      </c>
      <c r="K28">
        <v>56311.38</v>
      </c>
      <c r="L28">
        <v>56103.199999999997</v>
      </c>
      <c r="M28" s="3">
        <v>46276.50818287037</v>
      </c>
    </row>
    <row r="29" spans="1:13" x14ac:dyDescent="0.25">
      <c r="A29" s="2">
        <v>0.51041666666666663</v>
      </c>
      <c r="B29">
        <v>469519</v>
      </c>
      <c r="C29">
        <v>557591</v>
      </c>
      <c r="D29">
        <v>-88072</v>
      </c>
      <c r="E29">
        <v>33150</v>
      </c>
      <c r="F29">
        <v>25135</v>
      </c>
      <c r="G29">
        <v>8015</v>
      </c>
      <c r="H29">
        <v>0.84204910050000004</v>
      </c>
      <c r="I29">
        <v>1.3188780585</v>
      </c>
      <c r="J29">
        <v>56380.2</v>
      </c>
      <c r="K29">
        <v>56311.7</v>
      </c>
      <c r="L29">
        <v>56092.85</v>
      </c>
      <c r="M29" s="3">
        <v>46276.510416666664</v>
      </c>
    </row>
    <row r="30" spans="1:13" x14ac:dyDescent="0.25">
      <c r="A30" s="2">
        <v>0.51249999999999996</v>
      </c>
      <c r="B30">
        <v>469624</v>
      </c>
      <c r="C30">
        <v>557992</v>
      </c>
      <c r="D30">
        <v>-88368</v>
      </c>
      <c r="E30">
        <v>33255</v>
      </c>
      <c r="F30">
        <v>25536</v>
      </c>
      <c r="G30">
        <v>7719</v>
      </c>
      <c r="H30">
        <v>0.84163213810000004</v>
      </c>
      <c r="I30">
        <v>1.3022791353000001</v>
      </c>
      <c r="J30">
        <v>56390</v>
      </c>
      <c r="K30">
        <v>56311.9</v>
      </c>
      <c r="L30">
        <v>56110.1</v>
      </c>
      <c r="M30" s="3">
        <v>46276.512638888889</v>
      </c>
    </row>
    <row r="31" spans="1:13" x14ac:dyDescent="0.25">
      <c r="A31" s="2">
        <v>0.51458333333333328</v>
      </c>
      <c r="B31">
        <v>469311</v>
      </c>
      <c r="C31">
        <v>558546</v>
      </c>
      <c r="D31">
        <v>-89235</v>
      </c>
      <c r="E31">
        <v>32942</v>
      </c>
      <c r="F31">
        <v>26090</v>
      </c>
      <c r="G31">
        <v>6852</v>
      </c>
      <c r="H31">
        <v>0.84023697239999995</v>
      </c>
      <c r="I31">
        <v>1.2626293599</v>
      </c>
      <c r="J31">
        <v>56428</v>
      </c>
      <c r="K31">
        <v>56312.52</v>
      </c>
      <c r="L31">
        <v>56117.85</v>
      </c>
      <c r="M31" s="3">
        <v>46276.514872685184</v>
      </c>
    </row>
    <row r="32" spans="1:13" x14ac:dyDescent="0.25">
      <c r="A32" s="2">
        <v>0.51666666666666672</v>
      </c>
      <c r="B32">
        <v>469727</v>
      </c>
      <c r="C32">
        <v>558801</v>
      </c>
      <c r="D32">
        <v>-89074</v>
      </c>
      <c r="E32">
        <v>33358</v>
      </c>
      <c r="F32">
        <v>26345</v>
      </c>
      <c r="G32">
        <v>7013</v>
      </c>
      <c r="H32">
        <v>0.84059799459999995</v>
      </c>
      <c r="I32">
        <v>1.2661985196000001</v>
      </c>
      <c r="J32">
        <v>56430.8</v>
      </c>
      <c r="K32">
        <v>56313.08</v>
      </c>
      <c r="L32">
        <v>56134.75</v>
      </c>
      <c r="M32" s="3">
        <v>46276.517094907409</v>
      </c>
    </row>
    <row r="33" spans="1:13" x14ac:dyDescent="0.25">
      <c r="A33" s="2">
        <v>0.51875000000000004</v>
      </c>
      <c r="B33">
        <v>469562</v>
      </c>
      <c r="C33">
        <v>559588</v>
      </c>
      <c r="D33">
        <v>-90026</v>
      </c>
      <c r="E33">
        <v>33193</v>
      </c>
      <c r="F33">
        <v>27132</v>
      </c>
      <c r="G33">
        <v>6061</v>
      </c>
      <c r="H33">
        <v>0.83912092469999999</v>
      </c>
      <c r="I33">
        <v>1.2233893557</v>
      </c>
      <c r="J33">
        <v>56448.6</v>
      </c>
      <c r="K33">
        <v>56313.29</v>
      </c>
      <c r="L33">
        <v>56145.45</v>
      </c>
      <c r="M33" s="3">
        <v>46276.51934027778</v>
      </c>
    </row>
    <row r="34" spans="1:13" x14ac:dyDescent="0.25">
      <c r="A34" s="2">
        <v>0.52152777777777781</v>
      </c>
      <c r="B34">
        <v>469436</v>
      </c>
      <c r="C34">
        <v>559171</v>
      </c>
      <c r="D34">
        <v>-89735</v>
      </c>
      <c r="E34">
        <v>33067</v>
      </c>
      <c r="F34">
        <v>26715</v>
      </c>
      <c r="G34">
        <v>6352</v>
      </c>
      <c r="H34">
        <v>0.83952136290000001</v>
      </c>
      <c r="I34">
        <v>1.2377690436</v>
      </c>
      <c r="J34">
        <v>56431.199999999997</v>
      </c>
      <c r="K34">
        <v>56313.57</v>
      </c>
      <c r="L34">
        <v>56165.25</v>
      </c>
      <c r="M34" s="3">
        <v>46276.521585648145</v>
      </c>
    </row>
    <row r="35" spans="1:13" x14ac:dyDescent="0.25">
      <c r="A35" s="2">
        <v>0.52361111111111114</v>
      </c>
      <c r="B35">
        <v>469760</v>
      </c>
      <c r="C35">
        <v>558847</v>
      </c>
      <c r="D35">
        <v>-89087</v>
      </c>
      <c r="E35">
        <v>33391</v>
      </c>
      <c r="F35">
        <v>26391</v>
      </c>
      <c r="G35">
        <v>7000</v>
      </c>
      <c r="H35">
        <v>0.84058785319999996</v>
      </c>
      <c r="I35">
        <v>1.2652419385</v>
      </c>
      <c r="J35">
        <v>56459.8</v>
      </c>
      <c r="K35">
        <v>56313.89</v>
      </c>
      <c r="L35">
        <v>56170.400000000001</v>
      </c>
      <c r="M35" s="3">
        <v>46276.52380787037</v>
      </c>
    </row>
    <row r="36" spans="1:13" x14ac:dyDescent="0.25">
      <c r="A36" s="2">
        <v>0.52569444444444446</v>
      </c>
      <c r="B36">
        <v>470230</v>
      </c>
      <c r="C36">
        <v>558284</v>
      </c>
      <c r="D36">
        <v>-88054</v>
      </c>
      <c r="E36">
        <v>33861</v>
      </c>
      <c r="F36">
        <v>25828</v>
      </c>
      <c r="G36">
        <v>8033</v>
      </c>
      <c r="H36">
        <v>0.84227740719999999</v>
      </c>
      <c r="I36">
        <v>1.3110190491</v>
      </c>
      <c r="J36">
        <v>56475</v>
      </c>
      <c r="K36">
        <v>56314.17</v>
      </c>
      <c r="L36">
        <v>56203.6</v>
      </c>
      <c r="M36" s="3">
        <v>46276.526053240741</v>
      </c>
    </row>
    <row r="37" spans="1:13" x14ac:dyDescent="0.25">
      <c r="A37" s="2">
        <v>0.52777777777777779</v>
      </c>
      <c r="B37">
        <v>471238</v>
      </c>
      <c r="C37">
        <v>558046</v>
      </c>
      <c r="D37">
        <v>-86808</v>
      </c>
      <c r="E37">
        <v>34869</v>
      </c>
      <c r="F37">
        <v>25590</v>
      </c>
      <c r="G37">
        <v>9279</v>
      </c>
      <c r="H37">
        <v>0.84444293120000002</v>
      </c>
      <c r="I37">
        <v>1.3626025791</v>
      </c>
      <c r="J37">
        <v>56505</v>
      </c>
      <c r="K37">
        <v>56315.83</v>
      </c>
      <c r="L37">
        <v>56214.5</v>
      </c>
      <c r="M37" s="3">
        <v>46276.528298611112</v>
      </c>
    </row>
    <row r="38" spans="1:13" x14ac:dyDescent="0.25">
      <c r="A38" s="2">
        <v>0.52986111111111112</v>
      </c>
      <c r="B38">
        <v>472110</v>
      </c>
      <c r="C38">
        <v>558013</v>
      </c>
      <c r="D38">
        <v>-85903</v>
      </c>
      <c r="E38">
        <v>35741</v>
      </c>
      <c r="F38">
        <v>25557</v>
      </c>
      <c r="G38">
        <v>10184</v>
      </c>
      <c r="H38">
        <v>0.84605555779999997</v>
      </c>
      <c r="I38">
        <v>1.3984818248999999</v>
      </c>
      <c r="J38">
        <v>56512</v>
      </c>
      <c r="K38">
        <v>56317.96</v>
      </c>
      <c r="L38">
        <v>56254.85</v>
      </c>
      <c r="M38" s="3">
        <v>46276.530543981484</v>
      </c>
    </row>
    <row r="39" spans="1:13" x14ac:dyDescent="0.25">
      <c r="A39" s="2">
        <v>0.53263888888888888</v>
      </c>
      <c r="B39">
        <v>472752</v>
      </c>
      <c r="C39">
        <v>558434</v>
      </c>
      <c r="D39">
        <v>-85682</v>
      </c>
      <c r="E39">
        <v>36383</v>
      </c>
      <c r="F39">
        <v>25978</v>
      </c>
      <c r="G39">
        <v>10405</v>
      </c>
      <c r="H39">
        <v>0.84656736519999998</v>
      </c>
      <c r="I39">
        <v>1.4005312187000001</v>
      </c>
      <c r="J39">
        <v>56518.2</v>
      </c>
      <c r="K39">
        <v>56320.08</v>
      </c>
      <c r="L39">
        <v>56227.15</v>
      </c>
      <c r="M39" s="3">
        <v>46276.532777777778</v>
      </c>
    </row>
    <row r="40" spans="1:13" x14ac:dyDescent="0.25">
      <c r="A40" s="2">
        <v>0.53472222222222221</v>
      </c>
      <c r="B40">
        <v>473492</v>
      </c>
      <c r="C40">
        <v>558482</v>
      </c>
      <c r="D40">
        <v>-84990</v>
      </c>
      <c r="E40">
        <v>37123</v>
      </c>
      <c r="F40">
        <v>26026</v>
      </c>
      <c r="G40">
        <v>11097</v>
      </c>
      <c r="H40">
        <v>0.84781962529999999</v>
      </c>
      <c r="I40">
        <v>1.4263813110000001</v>
      </c>
      <c r="J40">
        <v>56518</v>
      </c>
      <c r="K40">
        <v>56320.79</v>
      </c>
      <c r="L40">
        <v>56247.7</v>
      </c>
      <c r="M40" s="3">
        <v>46276.53502314815</v>
      </c>
    </row>
    <row r="41" spans="1:13" x14ac:dyDescent="0.25">
      <c r="A41" s="2">
        <v>0.53680555555555554</v>
      </c>
      <c r="B41">
        <v>474925</v>
      </c>
      <c r="C41">
        <v>559354</v>
      </c>
      <c r="D41">
        <v>-84429</v>
      </c>
      <c r="E41">
        <v>38556</v>
      </c>
      <c r="F41">
        <v>26898</v>
      </c>
      <c r="G41">
        <v>11658</v>
      </c>
      <c r="H41">
        <v>0.84905980830000005</v>
      </c>
      <c r="I41">
        <v>1.4334151237999999</v>
      </c>
      <c r="J41">
        <v>56600</v>
      </c>
      <c r="K41">
        <v>56325.97</v>
      </c>
      <c r="L41">
        <v>56297.1</v>
      </c>
      <c r="M41" s="3">
        <v>46276.537256944444</v>
      </c>
    </row>
    <row r="42" spans="1:13" x14ac:dyDescent="0.25">
      <c r="A42" s="2">
        <v>0.53888888888888886</v>
      </c>
      <c r="B42">
        <v>476722</v>
      </c>
      <c r="C42">
        <v>558123</v>
      </c>
      <c r="D42">
        <v>-81401</v>
      </c>
      <c r="E42">
        <v>40353</v>
      </c>
      <c r="F42">
        <v>25667</v>
      </c>
      <c r="G42">
        <v>14686</v>
      </c>
      <c r="H42">
        <v>0.85415222089999998</v>
      </c>
      <c r="I42">
        <v>1.5721743873</v>
      </c>
      <c r="J42">
        <v>56550</v>
      </c>
      <c r="K42">
        <v>56329.14</v>
      </c>
      <c r="L42">
        <v>56282.8</v>
      </c>
      <c r="M42" s="3">
        <v>46276.539490740739</v>
      </c>
    </row>
    <row r="43" spans="1:13" x14ac:dyDescent="0.25">
      <c r="A43" s="2">
        <v>0.54166666666666663</v>
      </c>
      <c r="B43">
        <v>477470</v>
      </c>
      <c r="C43">
        <v>558828</v>
      </c>
      <c r="D43">
        <v>-81358</v>
      </c>
      <c r="E43">
        <v>41101</v>
      </c>
      <c r="F43">
        <v>26372</v>
      </c>
      <c r="G43">
        <v>14729</v>
      </c>
      <c r="H43">
        <v>0.85441316469999995</v>
      </c>
      <c r="I43">
        <v>1.5585090247</v>
      </c>
      <c r="J43">
        <v>56546.8</v>
      </c>
      <c r="K43">
        <v>56330.559999999998</v>
      </c>
      <c r="L43">
        <v>56295.25</v>
      </c>
      <c r="M43" s="3">
        <v>46276.541712962964</v>
      </c>
    </row>
    <row r="44" spans="1:13" x14ac:dyDescent="0.25">
      <c r="A44" s="2">
        <v>0.54374999999999996</v>
      </c>
      <c r="B44">
        <v>477519</v>
      </c>
      <c r="C44">
        <v>559141</v>
      </c>
      <c r="D44">
        <v>-81622</v>
      </c>
      <c r="E44">
        <v>41150</v>
      </c>
      <c r="F44">
        <v>26685</v>
      </c>
      <c r="G44">
        <v>14465</v>
      </c>
      <c r="H44">
        <v>0.85402250950000003</v>
      </c>
      <c r="I44">
        <v>1.5420648304</v>
      </c>
      <c r="J44">
        <v>56513.599999999999</v>
      </c>
      <c r="K44">
        <v>56331.73</v>
      </c>
      <c r="L44">
        <v>56261.9</v>
      </c>
      <c r="M44" s="3">
        <v>46276.543958333335</v>
      </c>
    </row>
    <row r="45" spans="1:13" x14ac:dyDescent="0.25">
      <c r="A45" s="2">
        <v>0.54583333333333328</v>
      </c>
      <c r="B45">
        <v>477808</v>
      </c>
      <c r="C45">
        <v>559450</v>
      </c>
      <c r="D45">
        <v>-81642</v>
      </c>
      <c r="E45">
        <v>41439</v>
      </c>
      <c r="F45">
        <v>26994</v>
      </c>
      <c r="G45">
        <v>14445</v>
      </c>
      <c r="H45">
        <v>0.85406738760000001</v>
      </c>
      <c r="I45">
        <v>1.5351189153</v>
      </c>
      <c r="J45">
        <v>56480</v>
      </c>
      <c r="K45">
        <v>56332.01</v>
      </c>
      <c r="L45">
        <v>56212.45</v>
      </c>
      <c r="M45" s="3">
        <v>46276.546203703707</v>
      </c>
    </row>
    <row r="46" spans="1:13" x14ac:dyDescent="0.25">
      <c r="A46" s="2">
        <v>0.54791666666666672</v>
      </c>
      <c r="B46">
        <v>476814</v>
      </c>
      <c r="C46">
        <v>559517</v>
      </c>
      <c r="D46">
        <v>-82703</v>
      </c>
      <c r="E46">
        <v>40445</v>
      </c>
      <c r="F46">
        <v>27061</v>
      </c>
      <c r="G46">
        <v>13384</v>
      </c>
      <c r="H46">
        <v>0.85218858409999998</v>
      </c>
      <c r="I46">
        <v>1.4945863049999999</v>
      </c>
      <c r="J46">
        <v>56494.2</v>
      </c>
      <c r="K46">
        <v>56333.5</v>
      </c>
      <c r="L46">
        <v>56220.800000000003</v>
      </c>
      <c r="M46" s="3">
        <v>46276.548425925925</v>
      </c>
    </row>
    <row r="47" spans="1:13" x14ac:dyDescent="0.25">
      <c r="A47" s="2">
        <v>0.55000000000000004</v>
      </c>
      <c r="B47">
        <v>476975</v>
      </c>
      <c r="C47">
        <v>559961</v>
      </c>
      <c r="D47">
        <v>-82986</v>
      </c>
      <c r="E47">
        <v>40606</v>
      </c>
      <c r="F47">
        <v>27505</v>
      </c>
      <c r="G47">
        <v>13101</v>
      </c>
      <c r="H47">
        <v>0.85180039320000001</v>
      </c>
      <c r="I47">
        <v>1.4763133976</v>
      </c>
      <c r="J47">
        <v>56488.800000000003</v>
      </c>
      <c r="K47">
        <v>56334.03</v>
      </c>
      <c r="L47">
        <v>56203.4</v>
      </c>
      <c r="M47" s="3">
        <v>46276.550659722219</v>
      </c>
    </row>
    <row r="48" spans="1:13" x14ac:dyDescent="0.25">
      <c r="A48" s="2">
        <v>0.55277777777777781</v>
      </c>
      <c r="B48">
        <v>476990</v>
      </c>
      <c r="C48">
        <v>559748</v>
      </c>
      <c r="D48">
        <v>-82758</v>
      </c>
      <c r="E48">
        <v>40621</v>
      </c>
      <c r="F48">
        <v>27292</v>
      </c>
      <c r="G48">
        <v>13329</v>
      </c>
      <c r="H48">
        <v>0.85215132520000003</v>
      </c>
      <c r="I48">
        <v>1.4883848746999999</v>
      </c>
      <c r="J48">
        <v>56516.2</v>
      </c>
      <c r="K48">
        <v>56334.74</v>
      </c>
      <c r="L48">
        <v>56229.1</v>
      </c>
      <c r="M48" s="3">
        <v>46276.552905092591</v>
      </c>
    </row>
    <row r="49" spans="1:13" x14ac:dyDescent="0.25">
      <c r="A49" s="2">
        <v>0.55486111111111114</v>
      </c>
      <c r="B49">
        <v>477187</v>
      </c>
      <c r="C49">
        <v>560377</v>
      </c>
      <c r="D49">
        <v>-83190</v>
      </c>
      <c r="E49">
        <v>40818</v>
      </c>
      <c r="F49">
        <v>27921</v>
      </c>
      <c r="G49">
        <v>12897</v>
      </c>
      <c r="H49">
        <v>0.85154636969999997</v>
      </c>
      <c r="I49">
        <v>1.4619103899999999</v>
      </c>
      <c r="J49">
        <v>56508.800000000003</v>
      </c>
      <c r="K49">
        <v>56335.17</v>
      </c>
      <c r="L49">
        <v>56223.199999999997</v>
      </c>
      <c r="M49" s="3">
        <v>46276.555115740739</v>
      </c>
    </row>
    <row r="50" spans="1:13" x14ac:dyDescent="0.25">
      <c r="A50" s="2">
        <v>0.55694444444444446</v>
      </c>
      <c r="B50">
        <v>477372</v>
      </c>
      <c r="C50">
        <v>560338</v>
      </c>
      <c r="D50">
        <v>-82966</v>
      </c>
      <c r="E50">
        <v>41003</v>
      </c>
      <c r="F50">
        <v>27882</v>
      </c>
      <c r="G50">
        <v>13121</v>
      </c>
      <c r="H50">
        <v>0.85193579590000001</v>
      </c>
      <c r="I50">
        <v>1.470590345</v>
      </c>
      <c r="J50">
        <v>56500.2</v>
      </c>
      <c r="K50">
        <v>56336.14</v>
      </c>
      <c r="L50">
        <v>56224.2</v>
      </c>
      <c r="M50" s="3">
        <v>46276.557337962964</v>
      </c>
    </row>
    <row r="51" spans="1:13" x14ac:dyDescent="0.25">
      <c r="A51" s="2">
        <v>0.55972222222222223</v>
      </c>
      <c r="B51">
        <v>477246</v>
      </c>
      <c r="C51">
        <v>559618</v>
      </c>
      <c r="D51">
        <v>-82372</v>
      </c>
      <c r="E51">
        <v>40877</v>
      </c>
      <c r="F51">
        <v>27162</v>
      </c>
      <c r="G51">
        <v>13715</v>
      </c>
      <c r="H51">
        <v>0.85280673600000001</v>
      </c>
      <c r="I51">
        <v>1.5049333627999999</v>
      </c>
      <c r="J51">
        <v>56503.6</v>
      </c>
      <c r="K51">
        <v>56336.959999999999</v>
      </c>
      <c r="L51">
        <v>56238.25</v>
      </c>
      <c r="M51" s="3">
        <v>46276.55982638889</v>
      </c>
    </row>
    <row r="52" spans="1:13" x14ac:dyDescent="0.25">
      <c r="A52" s="2">
        <v>0.56180555555555556</v>
      </c>
      <c r="B52">
        <v>477408</v>
      </c>
      <c r="C52">
        <v>559995</v>
      </c>
      <c r="D52">
        <v>-82587</v>
      </c>
      <c r="E52">
        <v>41039</v>
      </c>
      <c r="F52">
        <v>27539</v>
      </c>
      <c r="G52">
        <v>13500</v>
      </c>
      <c r="H52">
        <v>0.85252189749999996</v>
      </c>
      <c r="I52">
        <v>1.4902138785000001</v>
      </c>
      <c r="J52">
        <v>56605</v>
      </c>
      <c r="K52">
        <v>56339.96</v>
      </c>
      <c r="L52">
        <v>56293.85</v>
      </c>
      <c r="M52" s="3">
        <v>46276.562060185184</v>
      </c>
    </row>
    <row r="53" spans="1:13" x14ac:dyDescent="0.25">
      <c r="A53" s="2">
        <v>0.56388888888888888</v>
      </c>
      <c r="B53">
        <v>478670</v>
      </c>
      <c r="C53">
        <v>558433</v>
      </c>
      <c r="D53">
        <v>-79763</v>
      </c>
      <c r="E53">
        <v>42301</v>
      </c>
      <c r="F53">
        <v>25977</v>
      </c>
      <c r="G53">
        <v>16324</v>
      </c>
      <c r="H53">
        <v>0.85716639240000003</v>
      </c>
      <c r="I53">
        <v>1.6284020480000001</v>
      </c>
      <c r="J53">
        <v>56612.800000000003</v>
      </c>
      <c r="K53">
        <v>56345.74</v>
      </c>
      <c r="L53">
        <v>56342.1</v>
      </c>
      <c r="M53" s="3">
        <v>46276.564282407409</v>
      </c>
    </row>
    <row r="54" spans="1:13" x14ac:dyDescent="0.25">
      <c r="A54" s="2">
        <v>0.56597222222222221</v>
      </c>
      <c r="B54">
        <v>479926</v>
      </c>
      <c r="C54">
        <v>559084</v>
      </c>
      <c r="D54">
        <v>-79158</v>
      </c>
      <c r="E54">
        <v>43557</v>
      </c>
      <c r="F54">
        <v>26628</v>
      </c>
      <c r="G54">
        <v>16929</v>
      </c>
      <c r="H54">
        <v>0.85841483569999999</v>
      </c>
      <c r="I54">
        <v>1.6357593510999999</v>
      </c>
      <c r="J54">
        <v>56605.2</v>
      </c>
      <c r="K54">
        <v>56348.02</v>
      </c>
      <c r="L54">
        <v>56325.95</v>
      </c>
      <c r="M54" s="3">
        <v>46276.56653935185</v>
      </c>
    </row>
    <row r="55" spans="1:13" x14ac:dyDescent="0.25">
      <c r="A55" s="2">
        <v>0.56874999999999998</v>
      </c>
      <c r="B55">
        <v>481230</v>
      </c>
      <c r="C55">
        <v>559366</v>
      </c>
      <c r="D55">
        <v>-78136</v>
      </c>
      <c r="E55">
        <v>44861</v>
      </c>
      <c r="F55">
        <v>26910</v>
      </c>
      <c r="G55">
        <v>17951</v>
      </c>
      <c r="H55">
        <v>0.86031328330000001</v>
      </c>
      <c r="I55">
        <v>1.6670754366</v>
      </c>
      <c r="J55">
        <v>56582</v>
      </c>
      <c r="K55">
        <v>56350.59</v>
      </c>
      <c r="L55">
        <v>56328.2</v>
      </c>
      <c r="M55" s="3">
        <v>46276.568784722222</v>
      </c>
    </row>
    <row r="56" spans="1:13" x14ac:dyDescent="0.25">
      <c r="A56" s="2">
        <v>0.5708333333333333</v>
      </c>
      <c r="B56">
        <v>481047</v>
      </c>
      <c r="C56">
        <v>560010</v>
      </c>
      <c r="D56">
        <v>-78963</v>
      </c>
      <c r="E56">
        <v>44678</v>
      </c>
      <c r="F56">
        <v>27554</v>
      </c>
      <c r="G56">
        <v>17124</v>
      </c>
      <c r="H56">
        <v>0.85899716079999999</v>
      </c>
      <c r="I56">
        <v>1.6214705669</v>
      </c>
      <c r="J56">
        <v>56529.599999999999</v>
      </c>
      <c r="K56">
        <v>56351.64</v>
      </c>
      <c r="L56">
        <v>56249.45</v>
      </c>
      <c r="M56" s="3">
        <v>46276.571030092593</v>
      </c>
    </row>
    <row r="57" spans="1:13" x14ac:dyDescent="0.25">
      <c r="A57" s="2">
        <v>0.57291666666666663</v>
      </c>
      <c r="B57">
        <v>481727</v>
      </c>
      <c r="C57">
        <v>558319</v>
      </c>
      <c r="D57">
        <v>-76592</v>
      </c>
      <c r="E57">
        <v>45358</v>
      </c>
      <c r="F57">
        <v>25863</v>
      </c>
      <c r="G57">
        <v>19495</v>
      </c>
      <c r="H57">
        <v>0.86281677680000002</v>
      </c>
      <c r="I57">
        <v>1.7537795305999999</v>
      </c>
      <c r="J57">
        <v>56589.8</v>
      </c>
      <c r="K57">
        <v>56353.45</v>
      </c>
      <c r="L57">
        <v>56325.25</v>
      </c>
      <c r="M57" s="3">
        <v>46276.573263888888</v>
      </c>
    </row>
    <row r="58" spans="1:13" x14ac:dyDescent="0.25">
      <c r="A58" s="2">
        <v>0.57499999999999996</v>
      </c>
      <c r="B58">
        <v>482381</v>
      </c>
      <c r="C58">
        <v>557718</v>
      </c>
      <c r="D58">
        <v>-75337</v>
      </c>
      <c r="E58">
        <v>46012</v>
      </c>
      <c r="F58">
        <v>25262</v>
      </c>
      <c r="G58">
        <v>20750</v>
      </c>
      <c r="H58">
        <v>0.86491918860000006</v>
      </c>
      <c r="I58">
        <v>1.8213918138</v>
      </c>
      <c r="J58">
        <v>56610</v>
      </c>
      <c r="K58">
        <v>56355.82</v>
      </c>
      <c r="L58">
        <v>56332.3</v>
      </c>
      <c r="M58" s="3">
        <v>46276.575509259259</v>
      </c>
    </row>
    <row r="59" spans="1:13" x14ac:dyDescent="0.25">
      <c r="A59" s="2">
        <v>0.57777777777777772</v>
      </c>
      <c r="B59">
        <v>483192</v>
      </c>
      <c r="C59">
        <v>557890</v>
      </c>
      <c r="D59">
        <v>-74698</v>
      </c>
      <c r="E59">
        <v>46823</v>
      </c>
      <c r="F59">
        <v>25434</v>
      </c>
      <c r="G59">
        <v>21389</v>
      </c>
      <c r="H59">
        <v>0.86610622169999996</v>
      </c>
      <c r="I59">
        <v>1.8409609185</v>
      </c>
      <c r="J59">
        <v>56654</v>
      </c>
      <c r="K59">
        <v>56358.11</v>
      </c>
      <c r="L59">
        <v>56391.1</v>
      </c>
      <c r="M59" s="3">
        <v>46276.577789351853</v>
      </c>
    </row>
    <row r="60" spans="1:13" x14ac:dyDescent="0.25">
      <c r="A60" s="2">
        <v>0.58194444444444449</v>
      </c>
      <c r="B60">
        <v>484707</v>
      </c>
      <c r="C60">
        <v>554003</v>
      </c>
      <c r="D60">
        <v>-69296</v>
      </c>
      <c r="E60">
        <v>48338</v>
      </c>
      <c r="F60">
        <v>21547</v>
      </c>
      <c r="G60">
        <v>26791</v>
      </c>
      <c r="H60">
        <v>0.87491764490000001</v>
      </c>
      <c r="I60">
        <v>2.2433749478</v>
      </c>
      <c r="J60">
        <v>56738</v>
      </c>
      <c r="K60">
        <v>56369.64</v>
      </c>
      <c r="L60">
        <v>56477.05</v>
      </c>
      <c r="M60" s="3">
        <v>46276.582256944443</v>
      </c>
    </row>
    <row r="61" spans="1:13" x14ac:dyDescent="0.25">
      <c r="A61" s="2">
        <v>0.58402777777777781</v>
      </c>
      <c r="B61">
        <v>485721</v>
      </c>
      <c r="C61">
        <v>552980</v>
      </c>
      <c r="D61">
        <v>-67259</v>
      </c>
      <c r="E61">
        <v>49352</v>
      </c>
      <c r="F61">
        <v>20524</v>
      </c>
      <c r="G61">
        <v>28828</v>
      </c>
      <c r="H61">
        <v>0.87836992300000005</v>
      </c>
      <c r="I61">
        <v>2.4045994933000001</v>
      </c>
      <c r="J61">
        <v>56711.199999999997</v>
      </c>
      <c r="K61">
        <v>56373.99</v>
      </c>
      <c r="L61">
        <v>56476.3</v>
      </c>
      <c r="M61" s="3">
        <v>46276.584479166668</v>
      </c>
    </row>
    <row r="62" spans="1:13" x14ac:dyDescent="0.25">
      <c r="A62" s="2">
        <v>0.58611111111111114</v>
      </c>
      <c r="B62">
        <v>485342</v>
      </c>
      <c r="C62">
        <v>547789</v>
      </c>
      <c r="D62">
        <v>-62447</v>
      </c>
      <c r="E62">
        <v>48973</v>
      </c>
      <c r="F62">
        <v>15333</v>
      </c>
      <c r="G62">
        <v>33640</v>
      </c>
      <c r="H62">
        <v>0.88600172690000001</v>
      </c>
      <c r="I62">
        <v>3.1939607382999999</v>
      </c>
      <c r="J62">
        <v>56845</v>
      </c>
      <c r="K62">
        <v>56393.5</v>
      </c>
      <c r="L62">
        <v>56590.2</v>
      </c>
      <c r="M62" s="3">
        <v>46276.586724537039</v>
      </c>
    </row>
    <row r="63" spans="1:13" x14ac:dyDescent="0.25">
      <c r="A63" s="2">
        <v>0.58888888888888891</v>
      </c>
      <c r="B63">
        <v>483762</v>
      </c>
      <c r="C63">
        <v>545195</v>
      </c>
      <c r="D63">
        <v>-61433</v>
      </c>
      <c r="E63">
        <v>47393</v>
      </c>
      <c r="F63">
        <v>12739</v>
      </c>
      <c r="G63">
        <v>34654</v>
      </c>
      <c r="H63">
        <v>0.88731921609999997</v>
      </c>
      <c r="I63">
        <v>3.7203077164999998</v>
      </c>
      <c r="J63">
        <v>56780</v>
      </c>
      <c r="K63">
        <v>56398.13</v>
      </c>
      <c r="L63">
        <v>56517.75</v>
      </c>
      <c r="M63" s="3">
        <v>46276.588946759257</v>
      </c>
    </row>
    <row r="64" spans="1:13" x14ac:dyDescent="0.25">
      <c r="A64" s="2">
        <v>0.59097222222222223</v>
      </c>
      <c r="B64">
        <v>484557</v>
      </c>
      <c r="C64">
        <v>546363</v>
      </c>
      <c r="D64">
        <v>-61806</v>
      </c>
      <c r="E64">
        <v>48188</v>
      </c>
      <c r="F64">
        <v>13907</v>
      </c>
      <c r="G64">
        <v>34281</v>
      </c>
      <c r="H64">
        <v>0.88687740569999995</v>
      </c>
      <c r="I64">
        <v>3.465017617</v>
      </c>
      <c r="J64">
        <v>56770</v>
      </c>
      <c r="K64">
        <v>56403.62</v>
      </c>
      <c r="L64">
        <v>56518.400000000001</v>
      </c>
      <c r="M64" s="3">
        <v>46276.591180555559</v>
      </c>
    </row>
    <row r="65" spans="1:13" x14ac:dyDescent="0.25">
      <c r="A65" s="2">
        <v>0.59305555555555556</v>
      </c>
      <c r="B65">
        <v>486045</v>
      </c>
      <c r="C65">
        <v>546357</v>
      </c>
      <c r="D65">
        <v>-60312</v>
      </c>
      <c r="E65">
        <v>49676</v>
      </c>
      <c r="F65">
        <v>13901</v>
      </c>
      <c r="G65">
        <v>35775</v>
      </c>
      <c r="H65">
        <v>0.88961063920000005</v>
      </c>
      <c r="I65">
        <v>3.5735558592999999</v>
      </c>
      <c r="J65">
        <v>56800.800000000003</v>
      </c>
      <c r="K65">
        <v>56405.06</v>
      </c>
      <c r="L65">
        <v>56535.95</v>
      </c>
      <c r="M65" s="3">
        <v>46276.593414351853</v>
      </c>
    </row>
    <row r="66" spans="1:13" x14ac:dyDescent="0.25">
      <c r="A66" s="2">
        <v>0.59513888888888888</v>
      </c>
      <c r="B66">
        <v>487264</v>
      </c>
      <c r="C66">
        <v>547044</v>
      </c>
      <c r="D66">
        <v>-59780</v>
      </c>
      <c r="E66">
        <v>50895</v>
      </c>
      <c r="F66">
        <v>14588</v>
      </c>
      <c r="G66">
        <v>36307</v>
      </c>
      <c r="H66">
        <v>0.89072177009999998</v>
      </c>
      <c r="I66">
        <v>3.4888264326999998</v>
      </c>
      <c r="J66">
        <v>56775</v>
      </c>
      <c r="K66">
        <v>56407.74</v>
      </c>
      <c r="L66">
        <v>56500</v>
      </c>
      <c r="M66" s="3">
        <v>46276.595648148148</v>
      </c>
    </row>
    <row r="67" spans="1:13" x14ac:dyDescent="0.25">
      <c r="A67" s="2">
        <v>0.59722222222222221</v>
      </c>
      <c r="B67">
        <v>488784</v>
      </c>
      <c r="C67">
        <v>547807</v>
      </c>
      <c r="D67">
        <v>-59023</v>
      </c>
      <c r="E67">
        <v>52415</v>
      </c>
      <c r="F67">
        <v>15351</v>
      </c>
      <c r="G67">
        <v>37064</v>
      </c>
      <c r="H67">
        <v>0.89225584920000001</v>
      </c>
      <c r="I67">
        <v>3.4144355417000001</v>
      </c>
      <c r="J67">
        <v>56779.8</v>
      </c>
      <c r="K67">
        <v>56409.91</v>
      </c>
      <c r="L67">
        <v>56485.95</v>
      </c>
      <c r="M67" s="3">
        <v>46276.597858796296</v>
      </c>
    </row>
    <row r="68" spans="1:13" x14ac:dyDescent="0.25">
      <c r="A68" s="2">
        <v>0.6</v>
      </c>
      <c r="B68">
        <v>488612</v>
      </c>
      <c r="C68">
        <v>548350</v>
      </c>
      <c r="D68">
        <v>-59738</v>
      </c>
      <c r="E68">
        <v>52243</v>
      </c>
      <c r="F68">
        <v>15894</v>
      </c>
      <c r="G68">
        <v>36349</v>
      </c>
      <c r="H68">
        <v>0.8910586304</v>
      </c>
      <c r="I68">
        <v>3.2869636341000001</v>
      </c>
      <c r="J68">
        <v>56797.8</v>
      </c>
      <c r="K68">
        <v>56413.9</v>
      </c>
      <c r="L68">
        <v>56507.8</v>
      </c>
      <c r="M68" s="3">
        <v>46276.600092592591</v>
      </c>
    </row>
    <row r="69" spans="1:13" x14ac:dyDescent="0.25">
      <c r="A69" s="2">
        <v>0.6020833333333333</v>
      </c>
      <c r="B69">
        <v>490156</v>
      </c>
      <c r="C69">
        <v>547934</v>
      </c>
      <c r="D69">
        <v>-57778</v>
      </c>
      <c r="E69">
        <v>53787</v>
      </c>
      <c r="F69">
        <v>15478</v>
      </c>
      <c r="G69">
        <v>38309</v>
      </c>
      <c r="H69">
        <v>0.89455299359999996</v>
      </c>
      <c r="I69">
        <v>3.4750613773999999</v>
      </c>
      <c r="J69">
        <v>56802</v>
      </c>
      <c r="K69">
        <v>56415.07</v>
      </c>
      <c r="L69">
        <v>56533.75</v>
      </c>
      <c r="M69" s="3">
        <v>46276.602314814816</v>
      </c>
    </row>
    <row r="70" spans="1:13" x14ac:dyDescent="0.25">
      <c r="A70" s="2">
        <v>0.60416666666666663</v>
      </c>
      <c r="B70">
        <v>490473</v>
      </c>
      <c r="C70">
        <v>547739</v>
      </c>
      <c r="D70">
        <v>-57266</v>
      </c>
      <c r="E70">
        <v>54104</v>
      </c>
      <c r="F70">
        <v>15283</v>
      </c>
      <c r="G70">
        <v>38821</v>
      </c>
      <c r="H70">
        <v>0.89545020529999997</v>
      </c>
      <c r="I70">
        <v>3.5401426422000002</v>
      </c>
      <c r="J70">
        <v>56839.199999999997</v>
      </c>
      <c r="K70">
        <v>56420.98</v>
      </c>
      <c r="L70">
        <v>56540.800000000003</v>
      </c>
      <c r="M70" s="3">
        <v>46276.604548611111</v>
      </c>
    </row>
    <row r="71" spans="1:13" x14ac:dyDescent="0.25">
      <c r="A71" s="2">
        <v>0.60624999999999996</v>
      </c>
      <c r="B71">
        <v>491318</v>
      </c>
      <c r="C71">
        <v>547612</v>
      </c>
      <c r="D71">
        <v>-56294</v>
      </c>
      <c r="E71">
        <v>54949</v>
      </c>
      <c r="F71">
        <v>15156</v>
      </c>
      <c r="G71">
        <v>39793</v>
      </c>
      <c r="H71">
        <v>0.8972009379</v>
      </c>
      <c r="I71">
        <v>3.6255608339999998</v>
      </c>
      <c r="J71">
        <v>56810</v>
      </c>
      <c r="K71">
        <v>56427.88</v>
      </c>
      <c r="L71">
        <v>56545</v>
      </c>
      <c r="M71" s="3">
        <v>46276.606782407405</v>
      </c>
    </row>
    <row r="72" spans="1:13" x14ac:dyDescent="0.25">
      <c r="A72" s="2">
        <v>0.60833333333333328</v>
      </c>
      <c r="B72">
        <v>491309</v>
      </c>
      <c r="C72">
        <v>546999</v>
      </c>
      <c r="D72">
        <v>-55690</v>
      </c>
      <c r="E72">
        <v>54940</v>
      </c>
      <c r="F72">
        <v>14543</v>
      </c>
      <c r="G72">
        <v>40397</v>
      </c>
      <c r="H72">
        <v>0.8981899418</v>
      </c>
      <c r="I72">
        <v>3.7777624973999999</v>
      </c>
      <c r="J72">
        <v>56898.400000000001</v>
      </c>
      <c r="K72">
        <v>56434.41</v>
      </c>
      <c r="L72">
        <v>56613.3</v>
      </c>
      <c r="M72" s="3">
        <v>46276.609016203707</v>
      </c>
    </row>
    <row r="73" spans="1:13" x14ac:dyDescent="0.25">
      <c r="A73" s="2">
        <v>0.61111111111111116</v>
      </c>
      <c r="B73">
        <v>493962</v>
      </c>
      <c r="C73">
        <v>547461</v>
      </c>
      <c r="D73">
        <v>-53499</v>
      </c>
      <c r="E73">
        <v>57593</v>
      </c>
      <c r="F73">
        <v>15005</v>
      </c>
      <c r="G73">
        <v>42588</v>
      </c>
      <c r="H73">
        <v>0.90227797050000003</v>
      </c>
      <c r="I73">
        <v>3.8382539154000002</v>
      </c>
      <c r="J73">
        <v>56870</v>
      </c>
      <c r="K73">
        <v>56450.18</v>
      </c>
      <c r="L73">
        <v>56583.55</v>
      </c>
      <c r="M73" s="3">
        <v>46276.611261574071</v>
      </c>
    </row>
    <row r="74" spans="1:13" x14ac:dyDescent="0.25">
      <c r="A74" s="2">
        <v>0.61319444444444449</v>
      </c>
      <c r="B74">
        <v>495438</v>
      </c>
      <c r="C74">
        <v>547980</v>
      </c>
      <c r="D74">
        <v>-52542</v>
      </c>
      <c r="E74">
        <v>59069</v>
      </c>
      <c r="F74">
        <v>15524</v>
      </c>
      <c r="G74">
        <v>43545</v>
      </c>
      <c r="H74">
        <v>0.90411693859999998</v>
      </c>
      <c r="I74">
        <v>3.8050115948999998</v>
      </c>
      <c r="J74">
        <v>56876.2</v>
      </c>
      <c r="K74">
        <v>56452.52</v>
      </c>
      <c r="L74">
        <v>56597.55</v>
      </c>
      <c r="M74" s="3">
        <v>46276.613506944443</v>
      </c>
    </row>
    <row r="75" spans="1:13" x14ac:dyDescent="0.25">
      <c r="A75" s="2">
        <v>0.61527777777777781</v>
      </c>
      <c r="B75">
        <v>495767</v>
      </c>
      <c r="C75">
        <v>548030</v>
      </c>
      <c r="D75">
        <v>-52263</v>
      </c>
      <c r="E75">
        <v>59398</v>
      </c>
      <c r="F75">
        <v>15574</v>
      </c>
      <c r="G75">
        <v>43824</v>
      </c>
      <c r="H75">
        <v>0.90463478279999998</v>
      </c>
      <c r="I75">
        <v>3.8139206369999998</v>
      </c>
      <c r="J75">
        <v>56895</v>
      </c>
      <c r="K75">
        <v>56455.28</v>
      </c>
      <c r="L75">
        <v>56596.85</v>
      </c>
      <c r="M75" s="3">
        <v>46276.615752314814</v>
      </c>
    </row>
    <row r="76" spans="1:13" x14ac:dyDescent="0.25">
      <c r="A76" s="2">
        <v>0.61736111111111114</v>
      </c>
      <c r="B76">
        <v>497592</v>
      </c>
      <c r="C76">
        <v>547693</v>
      </c>
      <c r="D76">
        <v>-50101</v>
      </c>
      <c r="E76">
        <v>61223</v>
      </c>
      <c r="F76">
        <v>15237</v>
      </c>
      <c r="G76">
        <v>45986</v>
      </c>
      <c r="H76">
        <v>0.9085235707</v>
      </c>
      <c r="I76">
        <v>4.0180481722000003</v>
      </c>
      <c r="J76">
        <v>56879</v>
      </c>
      <c r="K76">
        <v>56457.07</v>
      </c>
      <c r="L76">
        <v>56613.65</v>
      </c>
      <c r="M76" s="3">
        <v>46276.617997685185</v>
      </c>
    </row>
    <row r="77" spans="1:13" x14ac:dyDescent="0.25">
      <c r="A77" s="2">
        <v>0.62013888888888891</v>
      </c>
      <c r="B77">
        <v>499052</v>
      </c>
      <c r="C77">
        <v>546807</v>
      </c>
      <c r="D77">
        <v>-47755</v>
      </c>
      <c r="E77">
        <v>62683</v>
      </c>
      <c r="F77">
        <v>14351</v>
      </c>
      <c r="G77">
        <v>48332</v>
      </c>
      <c r="H77">
        <v>0.91266571200000002</v>
      </c>
      <c r="I77">
        <v>4.3678489304000001</v>
      </c>
      <c r="J77">
        <v>56924</v>
      </c>
      <c r="K77">
        <v>56460.43</v>
      </c>
      <c r="L77">
        <v>56603.85</v>
      </c>
      <c r="M77" s="3">
        <v>46276.620243055557</v>
      </c>
    </row>
    <row r="78" spans="1:13" x14ac:dyDescent="0.25">
      <c r="A78" s="2">
        <v>0.62222222222222223</v>
      </c>
      <c r="B78">
        <v>500189</v>
      </c>
      <c r="C78">
        <v>547046</v>
      </c>
      <c r="D78">
        <v>-46857</v>
      </c>
      <c r="E78">
        <v>63820</v>
      </c>
      <c r="F78">
        <v>14590</v>
      </c>
      <c r="G78">
        <v>49230</v>
      </c>
      <c r="H78">
        <v>0.91434541150000004</v>
      </c>
      <c r="I78">
        <v>4.3742289238999996</v>
      </c>
      <c r="J78">
        <v>56898</v>
      </c>
      <c r="K78">
        <v>56464.01</v>
      </c>
      <c r="L78">
        <v>56614.35</v>
      </c>
      <c r="M78" s="3">
        <v>46276.622488425928</v>
      </c>
    </row>
    <row r="79" spans="1:13" x14ac:dyDescent="0.25">
      <c r="A79" s="2">
        <v>0.62430555555555556</v>
      </c>
      <c r="B79">
        <v>500475</v>
      </c>
      <c r="C79">
        <v>546342</v>
      </c>
      <c r="D79">
        <v>-45867</v>
      </c>
      <c r="E79">
        <v>64106</v>
      </c>
      <c r="F79">
        <v>13886</v>
      </c>
      <c r="G79">
        <v>50220</v>
      </c>
      <c r="H79">
        <v>0.91604709139999996</v>
      </c>
      <c r="I79">
        <v>4.6165922512000002</v>
      </c>
      <c r="J79">
        <v>56870</v>
      </c>
      <c r="K79">
        <v>56466.79</v>
      </c>
      <c r="L79">
        <v>56599.6</v>
      </c>
      <c r="M79" s="3">
        <v>46276.624710648146</v>
      </c>
    </row>
    <row r="80" spans="1:13" x14ac:dyDescent="0.25">
      <c r="A80" s="2">
        <v>0.62638888888888888</v>
      </c>
      <c r="B80">
        <v>499716</v>
      </c>
      <c r="C80">
        <v>546084</v>
      </c>
      <c r="D80">
        <v>-46368</v>
      </c>
      <c r="E80">
        <v>63347</v>
      </c>
      <c r="F80">
        <v>13628</v>
      </c>
      <c r="G80">
        <v>49719</v>
      </c>
      <c r="H80">
        <v>0.91508998620000004</v>
      </c>
      <c r="I80">
        <v>4.6482976225000003</v>
      </c>
      <c r="J80">
        <v>56808</v>
      </c>
      <c r="K80">
        <v>56470.83</v>
      </c>
      <c r="L80">
        <v>56567.75</v>
      </c>
      <c r="M80" s="3">
        <v>46276.626944444448</v>
      </c>
    </row>
    <row r="81" spans="1:13" x14ac:dyDescent="0.25">
      <c r="A81" s="2">
        <v>0.62847222222222221</v>
      </c>
      <c r="B81">
        <v>497998</v>
      </c>
      <c r="C81">
        <v>544794</v>
      </c>
      <c r="D81">
        <v>-46796</v>
      </c>
      <c r="E81">
        <v>61629</v>
      </c>
      <c r="F81">
        <v>12338</v>
      </c>
      <c r="G81">
        <v>49291</v>
      </c>
      <c r="H81">
        <v>0.91410331239999998</v>
      </c>
      <c r="I81">
        <v>4.9950559247999999</v>
      </c>
      <c r="J81">
        <v>56788</v>
      </c>
      <c r="K81">
        <v>56472.19</v>
      </c>
      <c r="L81">
        <v>56508.3</v>
      </c>
      <c r="M81" s="3">
        <v>46276.629166666666</v>
      </c>
    </row>
    <row r="82" spans="1:13" x14ac:dyDescent="0.25">
      <c r="A82" s="2">
        <v>0.63124999999999998</v>
      </c>
      <c r="B82">
        <v>497907</v>
      </c>
      <c r="C82">
        <v>544546</v>
      </c>
      <c r="D82">
        <v>-46639</v>
      </c>
      <c r="E82">
        <v>61538</v>
      </c>
      <c r="F82">
        <v>12090</v>
      </c>
      <c r="G82">
        <v>49448</v>
      </c>
      <c r="H82">
        <v>0.9143525065</v>
      </c>
      <c r="I82">
        <v>5.0899917287000003</v>
      </c>
      <c r="J82">
        <v>56812</v>
      </c>
      <c r="K82">
        <v>56475.03</v>
      </c>
      <c r="L82">
        <v>56574.25</v>
      </c>
      <c r="M82" s="3">
        <v>46276.63140046296</v>
      </c>
    </row>
    <row r="83" spans="1:13" x14ac:dyDescent="0.25">
      <c r="A83" s="2">
        <v>0.6333333333333333</v>
      </c>
      <c r="B83">
        <v>497007</v>
      </c>
      <c r="C83">
        <v>543501</v>
      </c>
      <c r="D83">
        <v>-46494</v>
      </c>
      <c r="E83">
        <v>60638</v>
      </c>
      <c r="F83">
        <v>11045</v>
      </c>
      <c r="G83">
        <v>49593</v>
      </c>
      <c r="H83">
        <v>0.91445461920000004</v>
      </c>
      <c r="I83">
        <v>5.4900860117999999</v>
      </c>
      <c r="J83">
        <v>56835</v>
      </c>
      <c r="K83">
        <v>56478.41</v>
      </c>
      <c r="L83">
        <v>56599.8</v>
      </c>
      <c r="M83" s="3">
        <v>46276.633657407408</v>
      </c>
    </row>
    <row r="84" spans="1:13" x14ac:dyDescent="0.25">
      <c r="A84" s="2">
        <v>0.63541666666666663</v>
      </c>
      <c r="B84">
        <v>496169</v>
      </c>
      <c r="C84">
        <v>542293</v>
      </c>
      <c r="D84">
        <v>-46124</v>
      </c>
      <c r="E84">
        <v>59800</v>
      </c>
      <c r="F84">
        <v>9837</v>
      </c>
      <c r="G84">
        <v>49963</v>
      </c>
      <c r="H84">
        <v>0.91494634819999998</v>
      </c>
      <c r="I84">
        <v>6.0790891532</v>
      </c>
      <c r="J84">
        <v>56860</v>
      </c>
      <c r="K84">
        <v>56483.14</v>
      </c>
      <c r="L84">
        <v>56634.35</v>
      </c>
      <c r="M84" s="3">
        <v>46276.635879629626</v>
      </c>
    </row>
    <row r="85" spans="1:13" x14ac:dyDescent="0.25">
      <c r="A85" s="2">
        <v>0.63749999999999996</v>
      </c>
      <c r="B85">
        <v>495017</v>
      </c>
      <c r="C85">
        <v>541315</v>
      </c>
      <c r="D85">
        <v>-46298</v>
      </c>
      <c r="E85">
        <v>58648</v>
      </c>
      <c r="F85">
        <v>8859</v>
      </c>
      <c r="G85">
        <v>49789</v>
      </c>
      <c r="H85">
        <v>0.91447124130000002</v>
      </c>
      <c r="I85">
        <v>6.6201602890000002</v>
      </c>
      <c r="J85">
        <v>56865.2</v>
      </c>
      <c r="K85">
        <v>56486.720000000001</v>
      </c>
      <c r="L85">
        <v>56625.9</v>
      </c>
      <c r="M85" s="3">
        <v>46276.638090277775</v>
      </c>
    </row>
    <row r="86" spans="1:13" x14ac:dyDescent="0.25">
      <c r="A86" s="2">
        <v>0.64027777777777772</v>
      </c>
      <c r="B86">
        <v>494580</v>
      </c>
      <c r="C86">
        <v>541037</v>
      </c>
      <c r="D86">
        <v>-46457</v>
      </c>
      <c r="E86">
        <v>58211</v>
      </c>
      <c r="F86">
        <v>8581</v>
      </c>
      <c r="G86">
        <v>49630</v>
      </c>
      <c r="H86">
        <v>0.91413341420000005</v>
      </c>
      <c r="I86">
        <v>6.7837081924999998</v>
      </c>
      <c r="J86">
        <v>56890</v>
      </c>
      <c r="K86">
        <v>56488.92</v>
      </c>
      <c r="L86">
        <v>56625.9</v>
      </c>
      <c r="M86" s="3">
        <v>46276.640335648146</v>
      </c>
    </row>
    <row r="87" spans="1:13" x14ac:dyDescent="0.25">
      <c r="A87" s="2">
        <v>0.64236111111111116</v>
      </c>
      <c r="B87">
        <v>493754</v>
      </c>
      <c r="C87">
        <v>540425</v>
      </c>
      <c r="D87">
        <v>-46671</v>
      </c>
      <c r="E87">
        <v>57385</v>
      </c>
      <c r="F87">
        <v>7969</v>
      </c>
      <c r="G87">
        <v>49416</v>
      </c>
      <c r="H87">
        <v>0.91364019060000001</v>
      </c>
      <c r="I87">
        <v>7.2010289873</v>
      </c>
      <c r="J87">
        <v>56880</v>
      </c>
      <c r="K87">
        <v>56489.81</v>
      </c>
      <c r="L87">
        <v>56625.9</v>
      </c>
      <c r="M87" s="3">
        <v>46276.642546296294</v>
      </c>
    </row>
    <row r="88" spans="1:13" x14ac:dyDescent="0.25">
      <c r="A88" s="2">
        <v>0.64444444444444449</v>
      </c>
      <c r="B88">
        <v>492734</v>
      </c>
      <c r="C88">
        <v>539270</v>
      </c>
      <c r="D88">
        <v>-46536</v>
      </c>
      <c r="E88">
        <v>56365</v>
      </c>
      <c r="F88">
        <v>6814</v>
      </c>
      <c r="G88">
        <v>49551</v>
      </c>
      <c r="H88">
        <v>0.91370556489999999</v>
      </c>
      <c r="I88">
        <v>8.2719401233000003</v>
      </c>
      <c r="J88">
        <v>56842.8</v>
      </c>
      <c r="K88">
        <v>56491.87</v>
      </c>
      <c r="L88">
        <v>56625.9</v>
      </c>
      <c r="M88" s="3">
        <v>46276.644768518519</v>
      </c>
    </row>
    <row r="89" spans="1:13" x14ac:dyDescent="0.25">
      <c r="A89" s="2">
        <v>0.64652777777777781</v>
      </c>
      <c r="B89">
        <v>492267</v>
      </c>
      <c r="C89">
        <v>538692</v>
      </c>
      <c r="D89">
        <v>-46425</v>
      </c>
      <c r="E89">
        <v>55898</v>
      </c>
      <c r="F89">
        <v>6236</v>
      </c>
      <c r="G89">
        <v>49662</v>
      </c>
      <c r="H89">
        <v>0.91381902829999995</v>
      </c>
      <c r="I89">
        <v>8.9637588198000007</v>
      </c>
      <c r="J89">
        <v>56844</v>
      </c>
      <c r="K89">
        <v>56493.67</v>
      </c>
      <c r="L89">
        <v>56606.55</v>
      </c>
      <c r="M89" s="3">
        <v>46276.647013888891</v>
      </c>
    </row>
    <row r="90" spans="1:13" x14ac:dyDescent="0.25">
      <c r="A90" s="2">
        <v>0.64861111111111114</v>
      </c>
      <c r="B90">
        <v>491143</v>
      </c>
      <c r="C90">
        <v>539141</v>
      </c>
      <c r="D90">
        <v>-47998</v>
      </c>
      <c r="E90">
        <v>54774</v>
      </c>
      <c r="F90">
        <v>6685</v>
      </c>
      <c r="G90">
        <v>48089</v>
      </c>
      <c r="H90">
        <v>0.91097319629999995</v>
      </c>
      <c r="I90">
        <v>8.1935676889</v>
      </c>
      <c r="J90">
        <v>56900</v>
      </c>
      <c r="K90">
        <v>56495.96</v>
      </c>
      <c r="L90">
        <v>56606.55</v>
      </c>
      <c r="M90" s="3">
        <v>46276.649282407408</v>
      </c>
    </row>
    <row r="91" spans="1:13" x14ac:dyDescent="0.25">
      <c r="A91" s="2">
        <v>0.65138888888888891</v>
      </c>
      <c r="B91">
        <v>491093</v>
      </c>
      <c r="C91">
        <v>538388</v>
      </c>
      <c r="D91">
        <v>-47295</v>
      </c>
      <c r="E91">
        <v>54724</v>
      </c>
      <c r="F91">
        <v>5932</v>
      </c>
      <c r="G91">
        <v>48792</v>
      </c>
      <c r="H91">
        <v>0.91215443139999997</v>
      </c>
      <c r="I91">
        <v>9.2252191503999992</v>
      </c>
      <c r="J91">
        <v>56900.2</v>
      </c>
      <c r="K91">
        <v>56497.33</v>
      </c>
      <c r="L91">
        <v>56606.55</v>
      </c>
      <c r="M91" s="3">
        <v>46276.651516203703</v>
      </c>
    </row>
    <row r="92" spans="1:13" x14ac:dyDescent="0.25">
      <c r="A92" s="2">
        <v>0.65347222222222223</v>
      </c>
      <c r="B92">
        <v>491848</v>
      </c>
      <c r="C92">
        <v>536718</v>
      </c>
      <c r="D92">
        <v>-44870</v>
      </c>
      <c r="E92">
        <v>55479</v>
      </c>
      <c r="F92">
        <v>4262</v>
      </c>
      <c r="G92">
        <v>51217</v>
      </c>
      <c r="H92">
        <v>0.91639930089999999</v>
      </c>
      <c r="I92">
        <v>13.0171281089</v>
      </c>
      <c r="J92">
        <v>56921</v>
      </c>
      <c r="K92">
        <v>56500.23</v>
      </c>
      <c r="L92">
        <v>56606.55</v>
      </c>
      <c r="M92" s="3">
        <v>46276.653749999998</v>
      </c>
    </row>
    <row r="93" spans="1:13" x14ac:dyDescent="0.25">
      <c r="A93" s="2">
        <v>0.65555555555555556</v>
      </c>
      <c r="B93">
        <v>491848</v>
      </c>
      <c r="C93">
        <v>536718</v>
      </c>
      <c r="D93">
        <v>-44870</v>
      </c>
      <c r="E93">
        <v>55479</v>
      </c>
      <c r="F93">
        <v>4262</v>
      </c>
      <c r="G93">
        <v>51217</v>
      </c>
      <c r="H93">
        <v>0.91639930089999999</v>
      </c>
      <c r="I93">
        <v>13.0171281089</v>
      </c>
      <c r="J93">
        <v>56921</v>
      </c>
      <c r="K93">
        <v>56500.23</v>
      </c>
      <c r="L93">
        <v>56606.55</v>
      </c>
      <c r="M93" s="3">
        <v>46276.6559837963</v>
      </c>
    </row>
    <row r="94" spans="1:13" x14ac:dyDescent="0.25">
      <c r="A94" s="2">
        <v>0.65763888888888888</v>
      </c>
      <c r="B94">
        <v>491848</v>
      </c>
      <c r="C94">
        <v>536718</v>
      </c>
      <c r="D94">
        <v>-44870</v>
      </c>
      <c r="E94">
        <v>55479</v>
      </c>
      <c r="F94">
        <v>4262</v>
      </c>
      <c r="G94">
        <v>51217</v>
      </c>
      <c r="H94">
        <v>0.91639930089999999</v>
      </c>
      <c r="I94">
        <v>13.0171281089</v>
      </c>
      <c r="J94">
        <v>56921</v>
      </c>
      <c r="K94">
        <v>56500.23</v>
      </c>
      <c r="L94">
        <v>56606.55</v>
      </c>
      <c r="M94" s="3">
        <v>46276.658252314817</v>
      </c>
    </row>
    <row r="95" spans="1:13" x14ac:dyDescent="0.25">
      <c r="A95" s="2">
        <v>0.66041666666666665</v>
      </c>
      <c r="B95">
        <v>491848</v>
      </c>
      <c r="C95">
        <v>536718</v>
      </c>
      <c r="D95">
        <v>-44870</v>
      </c>
      <c r="E95">
        <v>55479</v>
      </c>
      <c r="F95">
        <v>4262</v>
      </c>
      <c r="G95">
        <v>51217</v>
      </c>
      <c r="H95">
        <v>0.91639930089999999</v>
      </c>
      <c r="I95">
        <v>13.0171281089</v>
      </c>
      <c r="J95">
        <v>56921</v>
      </c>
      <c r="K95">
        <v>56500.23</v>
      </c>
      <c r="L95">
        <v>56606.55</v>
      </c>
      <c r="M95" s="3">
        <v>46276.660486111112</v>
      </c>
    </row>
    <row r="96" spans="1:13" x14ac:dyDescent="0.25">
      <c r="A96" s="2">
        <v>0.66249999999999998</v>
      </c>
      <c r="B96">
        <v>491848</v>
      </c>
      <c r="C96">
        <v>536718</v>
      </c>
      <c r="D96">
        <v>-44870</v>
      </c>
      <c r="E96">
        <v>55479</v>
      </c>
      <c r="F96">
        <v>4262</v>
      </c>
      <c r="G96">
        <v>51217</v>
      </c>
      <c r="H96">
        <v>0.91639930089999999</v>
      </c>
      <c r="I96">
        <v>13.0171281089</v>
      </c>
      <c r="J96">
        <v>56921</v>
      </c>
      <c r="K96">
        <v>56500.23</v>
      </c>
      <c r="L96">
        <v>56606.55</v>
      </c>
      <c r="M96" s="3">
        <v>46276.662731481483</v>
      </c>
    </row>
    <row r="97" spans="1:13" x14ac:dyDescent="0.25">
      <c r="A97" s="2">
        <v>0.6645833333333333</v>
      </c>
      <c r="B97">
        <v>491848</v>
      </c>
      <c r="C97">
        <v>536718</v>
      </c>
      <c r="D97">
        <v>-44870</v>
      </c>
      <c r="E97">
        <v>55479</v>
      </c>
      <c r="F97">
        <v>4262</v>
      </c>
      <c r="G97">
        <v>51217</v>
      </c>
      <c r="H97">
        <v>0.91639930089999999</v>
      </c>
      <c r="I97">
        <v>13.0171281089</v>
      </c>
      <c r="J97">
        <v>56921</v>
      </c>
      <c r="K97">
        <v>56500.23</v>
      </c>
      <c r="L97">
        <v>56606.55</v>
      </c>
      <c r="M97" s="3">
        <v>46276.664976851855</v>
      </c>
    </row>
    <row r="98" spans="1:13" x14ac:dyDescent="0.25">
      <c r="A98" s="2">
        <v>0.66666666666666663</v>
      </c>
      <c r="B98">
        <v>491848</v>
      </c>
      <c r="C98">
        <v>536718</v>
      </c>
      <c r="D98">
        <v>-44870</v>
      </c>
      <c r="E98">
        <v>55479</v>
      </c>
      <c r="F98">
        <v>4262</v>
      </c>
      <c r="G98">
        <v>51217</v>
      </c>
      <c r="H98">
        <v>0.91639930089999999</v>
      </c>
      <c r="I98">
        <v>13.0171281089</v>
      </c>
      <c r="J98">
        <v>56921</v>
      </c>
      <c r="K98">
        <v>56500.23</v>
      </c>
      <c r="L98">
        <v>56606.55</v>
      </c>
      <c r="M98" s="3">
        <v>46276.667210648149</v>
      </c>
    </row>
    <row r="99" spans="1:13" x14ac:dyDescent="0.25">
      <c r="A99" s="2">
        <v>0.6694444444444444</v>
      </c>
      <c r="B99">
        <v>491848</v>
      </c>
      <c r="C99">
        <v>536718</v>
      </c>
      <c r="D99">
        <v>-44870</v>
      </c>
      <c r="E99">
        <v>55479</v>
      </c>
      <c r="F99">
        <v>4262</v>
      </c>
      <c r="G99">
        <v>51217</v>
      </c>
      <c r="H99">
        <v>0.91639930089999999</v>
      </c>
      <c r="I99">
        <v>13.0171281089</v>
      </c>
      <c r="J99">
        <v>56921</v>
      </c>
      <c r="K99">
        <v>56500.24</v>
      </c>
      <c r="L99">
        <v>56606.55</v>
      </c>
      <c r="M99" s="3">
        <v>46276.669456018521</v>
      </c>
    </row>
    <row r="100" spans="1:13" x14ac:dyDescent="0.25">
      <c r="A100" s="2">
        <v>0.67152777777777772</v>
      </c>
      <c r="B100">
        <v>491848</v>
      </c>
      <c r="C100">
        <v>536718</v>
      </c>
      <c r="D100">
        <v>-44870</v>
      </c>
      <c r="E100">
        <v>55479</v>
      </c>
      <c r="F100">
        <v>4262</v>
      </c>
      <c r="G100">
        <v>51217</v>
      </c>
      <c r="H100">
        <v>0.91639930089999999</v>
      </c>
      <c r="I100">
        <v>13.0171281089</v>
      </c>
      <c r="J100">
        <v>56921</v>
      </c>
      <c r="K100">
        <v>56500.24</v>
      </c>
      <c r="L100">
        <v>56606.55</v>
      </c>
      <c r="M100" s="3">
        <v>46276.671701388892</v>
      </c>
    </row>
    <row r="101" spans="1:13" x14ac:dyDescent="0.25">
      <c r="A101" s="2">
        <v>0.67361111111111116</v>
      </c>
      <c r="B101">
        <v>491848</v>
      </c>
      <c r="C101">
        <v>536718</v>
      </c>
      <c r="D101">
        <v>-44870</v>
      </c>
      <c r="E101">
        <v>55479</v>
      </c>
      <c r="F101">
        <v>4262</v>
      </c>
      <c r="G101">
        <v>51217</v>
      </c>
      <c r="H101">
        <v>0.91639930089999999</v>
      </c>
      <c r="I101">
        <v>13.0171281089</v>
      </c>
      <c r="J101">
        <v>56921</v>
      </c>
      <c r="K101">
        <v>56500.24</v>
      </c>
      <c r="L101">
        <v>56606.55</v>
      </c>
      <c r="M101" s="3">
        <v>46276.673946759256</v>
      </c>
    </row>
    <row r="102" spans="1:13" x14ac:dyDescent="0.25">
      <c r="A102" s="2">
        <v>0.67569444444444449</v>
      </c>
      <c r="B102">
        <v>491848</v>
      </c>
      <c r="C102">
        <v>536718</v>
      </c>
      <c r="D102">
        <v>-44870</v>
      </c>
      <c r="E102">
        <v>55479</v>
      </c>
      <c r="F102">
        <v>4262</v>
      </c>
      <c r="G102">
        <v>51217</v>
      </c>
      <c r="H102">
        <v>0.91639930089999999</v>
      </c>
      <c r="I102">
        <v>13.0171281089</v>
      </c>
      <c r="J102">
        <v>56921</v>
      </c>
      <c r="K102">
        <v>56500.24</v>
      </c>
      <c r="L102">
        <v>56606.55</v>
      </c>
      <c r="M102" s="3">
        <v>46276.676180555558</v>
      </c>
    </row>
    <row r="103" spans="1:13" x14ac:dyDescent="0.25">
      <c r="A103" s="2">
        <v>0.67777777777777781</v>
      </c>
      <c r="B103">
        <v>491848</v>
      </c>
      <c r="C103">
        <v>536718</v>
      </c>
      <c r="D103">
        <v>-44870</v>
      </c>
      <c r="E103">
        <v>55479</v>
      </c>
      <c r="F103">
        <v>4262</v>
      </c>
      <c r="G103">
        <v>51217</v>
      </c>
      <c r="H103">
        <v>0.91639930089999999</v>
      </c>
      <c r="I103">
        <v>13.0171281089</v>
      </c>
      <c r="J103">
        <v>56921</v>
      </c>
      <c r="K103">
        <v>56500.24</v>
      </c>
      <c r="L103">
        <v>56606.55</v>
      </c>
      <c r="M103" s="3">
        <v>46276.678425925929</v>
      </c>
    </row>
    <row r="104" spans="1:13" x14ac:dyDescent="0.25">
      <c r="A104" s="2">
        <v>0.68055555555555558</v>
      </c>
      <c r="B104">
        <v>491848</v>
      </c>
      <c r="C104">
        <v>536718</v>
      </c>
      <c r="D104">
        <v>-44870</v>
      </c>
      <c r="E104">
        <v>55479</v>
      </c>
      <c r="F104">
        <v>4262</v>
      </c>
      <c r="G104">
        <v>51217</v>
      </c>
      <c r="H104">
        <v>0.91639930089999999</v>
      </c>
      <c r="I104">
        <v>13.0171281089</v>
      </c>
      <c r="J104">
        <v>56921</v>
      </c>
      <c r="K104">
        <v>56500.24</v>
      </c>
      <c r="L104">
        <v>56606.55</v>
      </c>
      <c r="M104" s="3">
        <v>46276.68068287037</v>
      </c>
    </row>
    <row r="105" spans="1:13" x14ac:dyDescent="0.25">
      <c r="A105" s="2">
        <v>0.68263888888888891</v>
      </c>
      <c r="B105">
        <v>491848</v>
      </c>
      <c r="C105">
        <v>536718</v>
      </c>
      <c r="D105">
        <v>-44870</v>
      </c>
      <c r="E105">
        <v>55479</v>
      </c>
      <c r="F105">
        <v>4262</v>
      </c>
      <c r="G105">
        <v>51217</v>
      </c>
      <c r="H105">
        <v>0.91639930089999999</v>
      </c>
      <c r="I105">
        <v>13.0171281089</v>
      </c>
      <c r="J105">
        <v>56921</v>
      </c>
      <c r="K105">
        <v>56500.24</v>
      </c>
      <c r="L105">
        <v>56606.55</v>
      </c>
      <c r="M105" s="3">
        <v>46276.682939814818</v>
      </c>
    </row>
    <row r="106" spans="1:13" x14ac:dyDescent="0.25">
      <c r="A106" s="2">
        <v>0.68472222222222223</v>
      </c>
      <c r="B106">
        <v>491848</v>
      </c>
      <c r="C106">
        <v>536718</v>
      </c>
      <c r="D106">
        <v>-44870</v>
      </c>
      <c r="E106">
        <v>55479</v>
      </c>
      <c r="F106">
        <v>4262</v>
      </c>
      <c r="G106">
        <v>51217</v>
      </c>
      <c r="H106">
        <v>0.91639930089999999</v>
      </c>
      <c r="I106">
        <v>13.0171281089</v>
      </c>
      <c r="J106">
        <v>56921</v>
      </c>
      <c r="K106">
        <v>56500.24</v>
      </c>
      <c r="L106">
        <v>56606.55</v>
      </c>
      <c r="M106" s="3">
        <v>46276.685185185182</v>
      </c>
    </row>
    <row r="107" spans="1:13" x14ac:dyDescent="0.25">
      <c r="A107" s="2">
        <v>0.68680555555555556</v>
      </c>
      <c r="B107">
        <v>491848</v>
      </c>
      <c r="C107">
        <v>536718</v>
      </c>
      <c r="D107">
        <v>-44870</v>
      </c>
      <c r="E107">
        <v>55479</v>
      </c>
      <c r="F107">
        <v>4262</v>
      </c>
      <c r="G107">
        <v>51217</v>
      </c>
      <c r="H107">
        <v>0.91639930089999999</v>
      </c>
      <c r="I107">
        <v>13.0171281089</v>
      </c>
      <c r="J107">
        <v>56921</v>
      </c>
      <c r="K107">
        <v>56500.24</v>
      </c>
      <c r="L107">
        <v>56606.55</v>
      </c>
      <c r="M107" s="3">
        <v>46276.687430555554</v>
      </c>
    </row>
    <row r="108" spans="1:13" x14ac:dyDescent="0.25">
      <c r="A108" s="2">
        <v>0.68958333333333333</v>
      </c>
      <c r="B108">
        <v>491848</v>
      </c>
      <c r="C108">
        <v>536718</v>
      </c>
      <c r="D108">
        <v>-44870</v>
      </c>
      <c r="E108">
        <v>55479</v>
      </c>
      <c r="F108">
        <v>4262</v>
      </c>
      <c r="G108">
        <v>51217</v>
      </c>
      <c r="H108">
        <v>0.91639930089999999</v>
      </c>
      <c r="I108">
        <v>13.0171281089</v>
      </c>
      <c r="J108">
        <v>56921</v>
      </c>
      <c r="K108">
        <v>56500.24</v>
      </c>
      <c r="L108">
        <v>56606.55</v>
      </c>
      <c r="M108" s="3">
        <v>46276.689675925925</v>
      </c>
    </row>
    <row r="109" spans="1:13" x14ac:dyDescent="0.25">
      <c r="A109" s="2">
        <v>0.69166666666666665</v>
      </c>
      <c r="B109">
        <v>491848</v>
      </c>
      <c r="C109">
        <v>536718</v>
      </c>
      <c r="D109">
        <v>-44870</v>
      </c>
      <c r="E109">
        <v>55479</v>
      </c>
      <c r="F109">
        <v>4262</v>
      </c>
      <c r="G109">
        <v>51217</v>
      </c>
      <c r="H109">
        <v>0.91639930089999999</v>
      </c>
      <c r="I109">
        <v>13.0171281089</v>
      </c>
      <c r="J109">
        <v>56921</v>
      </c>
      <c r="K109">
        <v>56500.24</v>
      </c>
      <c r="L109">
        <v>56606.55</v>
      </c>
      <c r="M109" s="3">
        <v>46276.69190972222</v>
      </c>
    </row>
    <row r="110" spans="1:13" x14ac:dyDescent="0.25">
      <c r="A110" s="2">
        <v>0.69374999999999998</v>
      </c>
      <c r="B110">
        <v>491848</v>
      </c>
      <c r="C110">
        <v>536718</v>
      </c>
      <c r="D110">
        <v>-44870</v>
      </c>
      <c r="E110">
        <v>55479</v>
      </c>
      <c r="F110">
        <v>4262</v>
      </c>
      <c r="G110">
        <v>51217</v>
      </c>
      <c r="H110">
        <v>0.91639930089999999</v>
      </c>
      <c r="I110">
        <v>13.0171281089</v>
      </c>
      <c r="J110">
        <v>56921</v>
      </c>
      <c r="K110">
        <v>56500.24</v>
      </c>
      <c r="L110">
        <v>56606.55</v>
      </c>
      <c r="M110" s="3">
        <v>46276.694155092591</v>
      </c>
    </row>
    <row r="111" spans="1:13" x14ac:dyDescent="0.25">
      <c r="A111" s="2">
        <v>0.6958333333333333</v>
      </c>
      <c r="B111">
        <v>491848</v>
      </c>
      <c r="C111">
        <v>536718</v>
      </c>
      <c r="D111">
        <v>-44870</v>
      </c>
      <c r="E111">
        <v>55479</v>
      </c>
      <c r="F111">
        <v>4262</v>
      </c>
      <c r="G111">
        <v>51217</v>
      </c>
      <c r="H111">
        <v>0.91639930089999999</v>
      </c>
      <c r="I111">
        <v>13.0171281089</v>
      </c>
      <c r="J111">
        <v>56921</v>
      </c>
      <c r="K111">
        <v>56500.24</v>
      </c>
      <c r="L111">
        <v>56606.55</v>
      </c>
      <c r="M111" s="3">
        <v>46276.696388888886</v>
      </c>
    </row>
    <row r="112" spans="1:13" x14ac:dyDescent="0.25">
      <c r="A112" s="2">
        <v>0.69861111111111107</v>
      </c>
      <c r="B112">
        <v>491848</v>
      </c>
      <c r="C112">
        <v>536718</v>
      </c>
      <c r="D112">
        <v>-44870</v>
      </c>
      <c r="E112">
        <v>55479</v>
      </c>
      <c r="F112">
        <v>4262</v>
      </c>
      <c r="G112">
        <v>51217</v>
      </c>
      <c r="H112">
        <v>0.91639930089999999</v>
      </c>
      <c r="I112">
        <v>13.0171281089</v>
      </c>
      <c r="J112">
        <v>56921</v>
      </c>
      <c r="K112">
        <v>56500.24</v>
      </c>
      <c r="L112">
        <v>56606.55</v>
      </c>
      <c r="M112" s="3">
        <v>46276.698622685188</v>
      </c>
    </row>
    <row r="113" spans="1:13" x14ac:dyDescent="0.25">
      <c r="A113" s="2">
        <v>0.7006944444444444</v>
      </c>
      <c r="B113">
        <v>491848</v>
      </c>
      <c r="C113">
        <v>536718</v>
      </c>
      <c r="D113">
        <v>-44870</v>
      </c>
      <c r="E113">
        <v>55479</v>
      </c>
      <c r="F113">
        <v>4262</v>
      </c>
      <c r="G113">
        <v>51217</v>
      </c>
      <c r="H113">
        <v>0.91639930089999999</v>
      </c>
      <c r="I113">
        <v>13.0171281089</v>
      </c>
      <c r="J113">
        <v>56921</v>
      </c>
      <c r="K113">
        <v>56500.25</v>
      </c>
      <c r="L113">
        <v>56606.55</v>
      </c>
      <c r="M113" s="3">
        <v>46276.700868055559</v>
      </c>
    </row>
    <row r="114" spans="1:13" x14ac:dyDescent="0.25">
      <c r="A114" s="2">
        <v>0.70277777777777772</v>
      </c>
      <c r="B114">
        <v>491848</v>
      </c>
      <c r="C114">
        <v>536718</v>
      </c>
      <c r="D114">
        <v>-44870</v>
      </c>
      <c r="E114">
        <v>55479</v>
      </c>
      <c r="F114">
        <v>4262</v>
      </c>
      <c r="G114">
        <v>51217</v>
      </c>
      <c r="H114">
        <v>0.91639930089999999</v>
      </c>
      <c r="I114">
        <v>13.0171281089</v>
      </c>
      <c r="J114">
        <v>56921</v>
      </c>
      <c r="K114">
        <v>56500.25</v>
      </c>
      <c r="L114">
        <v>56606.55</v>
      </c>
      <c r="M114" s="3">
        <v>46276.703090277777</v>
      </c>
    </row>
    <row r="115" spans="1:13" x14ac:dyDescent="0.25">
      <c r="A115" s="2">
        <v>0.70486111111111116</v>
      </c>
      <c r="B115">
        <v>491848</v>
      </c>
      <c r="C115">
        <v>536718</v>
      </c>
      <c r="D115">
        <v>-44870</v>
      </c>
      <c r="E115">
        <v>55479</v>
      </c>
      <c r="F115">
        <v>4262</v>
      </c>
      <c r="G115">
        <v>51217</v>
      </c>
      <c r="H115">
        <v>0.91639930089999999</v>
      </c>
      <c r="I115">
        <v>13.0171281089</v>
      </c>
      <c r="J115">
        <v>56921</v>
      </c>
      <c r="K115">
        <v>56500.25</v>
      </c>
      <c r="L115">
        <v>56606.55</v>
      </c>
      <c r="M115" s="3">
        <v>46276.705358796295</v>
      </c>
    </row>
    <row r="116" spans="1:13" x14ac:dyDescent="0.25">
      <c r="A116" s="2">
        <v>0.70694444444444449</v>
      </c>
      <c r="B116">
        <v>491848</v>
      </c>
      <c r="C116">
        <v>536718</v>
      </c>
      <c r="D116">
        <v>-44870</v>
      </c>
      <c r="E116">
        <v>55479</v>
      </c>
      <c r="F116">
        <v>4262</v>
      </c>
      <c r="G116">
        <v>51217</v>
      </c>
      <c r="H116">
        <v>0.91639930089999999</v>
      </c>
      <c r="I116">
        <v>13.0171281089</v>
      </c>
      <c r="J116">
        <v>56921</v>
      </c>
      <c r="K116">
        <v>56500.25</v>
      </c>
      <c r="L116">
        <v>56606.55</v>
      </c>
      <c r="M116" s="3">
        <v>46276.707615740743</v>
      </c>
    </row>
    <row r="117" spans="1:13" x14ac:dyDescent="0.25">
      <c r="A117" s="2">
        <v>0.70972222222222225</v>
      </c>
      <c r="B117">
        <v>491848</v>
      </c>
      <c r="C117">
        <v>536718</v>
      </c>
      <c r="D117">
        <v>-44870</v>
      </c>
      <c r="E117">
        <v>55479</v>
      </c>
      <c r="F117">
        <v>4262</v>
      </c>
      <c r="G117">
        <v>51217</v>
      </c>
      <c r="H117">
        <v>0.91639930089999999</v>
      </c>
      <c r="I117">
        <v>13.0171281089</v>
      </c>
      <c r="J117">
        <v>56921</v>
      </c>
      <c r="K117">
        <v>56500.25</v>
      </c>
      <c r="L117">
        <v>56606.55</v>
      </c>
      <c r="M117" s="3">
        <v>46276.709861111114</v>
      </c>
    </row>
    <row r="118" spans="1:13" x14ac:dyDescent="0.25">
      <c r="A118" s="2">
        <v>0.71180555555555558</v>
      </c>
      <c r="B118">
        <v>491848</v>
      </c>
      <c r="C118">
        <v>536718</v>
      </c>
      <c r="D118">
        <v>-44870</v>
      </c>
      <c r="E118">
        <v>55479</v>
      </c>
      <c r="F118">
        <v>4262</v>
      </c>
      <c r="G118">
        <v>51217</v>
      </c>
      <c r="H118">
        <v>0.91639930089999999</v>
      </c>
      <c r="I118">
        <v>13.0171281089</v>
      </c>
      <c r="J118">
        <v>56921</v>
      </c>
      <c r="K118">
        <v>56500.25</v>
      </c>
      <c r="L118">
        <v>56606.55</v>
      </c>
      <c r="M118" s="3">
        <v>46276.712094907409</v>
      </c>
    </row>
    <row r="119" spans="1:13" x14ac:dyDescent="0.25">
      <c r="A119" s="2">
        <v>0.71388888888888891</v>
      </c>
      <c r="B119">
        <v>491848</v>
      </c>
      <c r="C119">
        <v>536718</v>
      </c>
      <c r="D119">
        <v>-44870</v>
      </c>
      <c r="E119">
        <v>55479</v>
      </c>
      <c r="F119">
        <v>4262</v>
      </c>
      <c r="G119">
        <v>51217</v>
      </c>
      <c r="H119">
        <v>0.91639930089999999</v>
      </c>
      <c r="I119">
        <v>13.0171281089</v>
      </c>
      <c r="J119">
        <v>56921</v>
      </c>
      <c r="K119">
        <v>56500.25</v>
      </c>
      <c r="L119">
        <v>56606.55</v>
      </c>
      <c r="M119" s="3">
        <v>46276.714317129627</v>
      </c>
    </row>
    <row r="120" spans="1:13" x14ac:dyDescent="0.25">
      <c r="A120" s="2">
        <v>0.71597222222222223</v>
      </c>
      <c r="B120">
        <v>491848</v>
      </c>
      <c r="C120">
        <v>536718</v>
      </c>
      <c r="D120">
        <v>-44870</v>
      </c>
      <c r="E120">
        <v>55479</v>
      </c>
      <c r="F120">
        <v>4262</v>
      </c>
      <c r="G120">
        <v>51217</v>
      </c>
      <c r="H120">
        <v>0.91639930089999999</v>
      </c>
      <c r="I120">
        <v>13.0171281089</v>
      </c>
      <c r="J120">
        <v>56921</v>
      </c>
      <c r="K120">
        <v>56500.25</v>
      </c>
      <c r="L120">
        <v>56606.55</v>
      </c>
      <c r="M120" s="3">
        <v>46276.716550925928</v>
      </c>
    </row>
    <row r="121" spans="1:13" x14ac:dyDescent="0.25">
      <c r="A121" s="2">
        <v>0.71875</v>
      </c>
      <c r="B121">
        <v>491848</v>
      </c>
      <c r="C121">
        <v>536718</v>
      </c>
      <c r="D121">
        <v>-44870</v>
      </c>
      <c r="E121">
        <v>55479</v>
      </c>
      <c r="F121">
        <v>4262</v>
      </c>
      <c r="G121">
        <v>51217</v>
      </c>
      <c r="H121">
        <v>0.91639930089999999</v>
      </c>
      <c r="I121">
        <v>13.0171281089</v>
      </c>
      <c r="J121">
        <v>56921</v>
      </c>
      <c r="K121">
        <v>56500.25</v>
      </c>
      <c r="L121">
        <v>56606.55</v>
      </c>
      <c r="M121" s="3">
        <v>46276.718784722223</v>
      </c>
    </row>
    <row r="122" spans="1:13" x14ac:dyDescent="0.25">
      <c r="A122" s="2">
        <v>0.72083333333333333</v>
      </c>
      <c r="B122">
        <v>491848</v>
      </c>
      <c r="C122">
        <v>536718</v>
      </c>
      <c r="D122">
        <v>-44870</v>
      </c>
      <c r="E122">
        <v>55479</v>
      </c>
      <c r="F122">
        <v>4262</v>
      </c>
      <c r="G122">
        <v>51217</v>
      </c>
      <c r="H122">
        <v>0.91639930089999999</v>
      </c>
      <c r="I122">
        <v>13.0171281089</v>
      </c>
      <c r="J122">
        <v>56921</v>
      </c>
      <c r="K122">
        <v>56500.25</v>
      </c>
      <c r="L122">
        <v>56606.55</v>
      </c>
      <c r="M122" s="3">
        <v>46276.721041666664</v>
      </c>
    </row>
    <row r="123" spans="1:13" x14ac:dyDescent="0.25">
      <c r="A123" s="2">
        <v>0.72291666666666665</v>
      </c>
      <c r="B123">
        <v>491848</v>
      </c>
      <c r="C123">
        <v>536718</v>
      </c>
      <c r="D123">
        <v>-44870</v>
      </c>
      <c r="E123">
        <v>55479</v>
      </c>
      <c r="F123">
        <v>4262</v>
      </c>
      <c r="G123">
        <v>51217</v>
      </c>
      <c r="H123">
        <v>0.91639930089999999</v>
      </c>
      <c r="I123">
        <v>13.0171281089</v>
      </c>
      <c r="J123">
        <v>56921</v>
      </c>
      <c r="K123">
        <v>56500.25</v>
      </c>
      <c r="L123">
        <v>56606.55</v>
      </c>
      <c r="M123" s="3">
        <v>46276.723275462966</v>
      </c>
    </row>
    <row r="124" spans="1:13" x14ac:dyDescent="0.25">
      <c r="A124" s="2">
        <v>0.72499999999999998</v>
      </c>
      <c r="B124">
        <v>491848</v>
      </c>
      <c r="C124">
        <v>536718</v>
      </c>
      <c r="D124">
        <v>-44870</v>
      </c>
      <c r="E124">
        <v>55479</v>
      </c>
      <c r="F124">
        <v>4262</v>
      </c>
      <c r="G124">
        <v>51217</v>
      </c>
      <c r="H124">
        <v>0.91639930089999999</v>
      </c>
      <c r="I124">
        <v>13.0171281089</v>
      </c>
      <c r="J124">
        <v>56921</v>
      </c>
      <c r="K124">
        <v>56500.25</v>
      </c>
      <c r="L124">
        <v>56606.55</v>
      </c>
      <c r="M124" s="3">
        <v>46276.72552083333</v>
      </c>
    </row>
    <row r="125" spans="1:13" x14ac:dyDescent="0.25">
      <c r="A125" s="2">
        <v>0.72777777777777775</v>
      </c>
      <c r="B125">
        <v>491848</v>
      </c>
      <c r="C125">
        <v>536718</v>
      </c>
      <c r="D125">
        <v>-44870</v>
      </c>
      <c r="E125">
        <v>55479</v>
      </c>
      <c r="F125">
        <v>4262</v>
      </c>
      <c r="G125">
        <v>51217</v>
      </c>
      <c r="H125">
        <v>0.91639930089999999</v>
      </c>
      <c r="I125">
        <v>13.0171281089</v>
      </c>
      <c r="J125">
        <v>56921</v>
      </c>
      <c r="K125">
        <v>56500.25</v>
      </c>
      <c r="L125">
        <v>56606.55</v>
      </c>
      <c r="M125" s="3">
        <v>46276.727789351855</v>
      </c>
    </row>
    <row r="126" spans="1:13" x14ac:dyDescent="0.25">
      <c r="A126" s="2">
        <v>0.72986111111111107</v>
      </c>
      <c r="B126">
        <v>491848</v>
      </c>
      <c r="C126">
        <v>536718</v>
      </c>
      <c r="D126">
        <v>-44870</v>
      </c>
      <c r="E126">
        <v>55479</v>
      </c>
      <c r="F126">
        <v>4262</v>
      </c>
      <c r="G126">
        <v>51217</v>
      </c>
      <c r="H126">
        <v>0.91639930089999999</v>
      </c>
      <c r="I126">
        <v>13.0171281089</v>
      </c>
      <c r="J126">
        <v>56921</v>
      </c>
      <c r="K126">
        <v>56500.26</v>
      </c>
      <c r="L126">
        <v>56606.55</v>
      </c>
      <c r="M126" s="3">
        <v>46276.730034722219</v>
      </c>
    </row>
    <row r="127" spans="1:13" x14ac:dyDescent="0.25">
      <c r="A127" s="2">
        <v>0.7319444444444444</v>
      </c>
      <c r="B127">
        <v>491848</v>
      </c>
      <c r="C127">
        <v>536718</v>
      </c>
      <c r="D127">
        <v>-44870</v>
      </c>
      <c r="E127">
        <v>55479</v>
      </c>
      <c r="F127">
        <v>4262</v>
      </c>
      <c r="G127">
        <v>51217</v>
      </c>
      <c r="H127">
        <v>0.91639930089999999</v>
      </c>
      <c r="I127">
        <v>13.0171281089</v>
      </c>
      <c r="J127">
        <v>56921</v>
      </c>
      <c r="K127">
        <v>56500.26</v>
      </c>
      <c r="L127">
        <v>56606.55</v>
      </c>
      <c r="M127" s="3">
        <v>46276.732256944444</v>
      </c>
    </row>
    <row r="128" spans="1:13" x14ac:dyDescent="0.25">
      <c r="A128" s="2">
        <v>0.73402777777777772</v>
      </c>
      <c r="B128">
        <v>491848</v>
      </c>
      <c r="C128">
        <v>536718</v>
      </c>
      <c r="D128">
        <v>-44870</v>
      </c>
      <c r="E128">
        <v>55479</v>
      </c>
      <c r="F128">
        <v>4262</v>
      </c>
      <c r="G128">
        <v>51217</v>
      </c>
      <c r="H128">
        <v>0.91639930089999999</v>
      </c>
      <c r="I128">
        <v>13.0171281089</v>
      </c>
      <c r="J128">
        <v>56921</v>
      </c>
      <c r="K128">
        <v>56500.26</v>
      </c>
      <c r="L128">
        <v>56606.55</v>
      </c>
      <c r="M128" s="3">
        <v>46276.7346875</v>
      </c>
    </row>
    <row r="129" spans="1:13" x14ac:dyDescent="0.25">
      <c r="A129" s="2">
        <v>0.7368055555555556</v>
      </c>
      <c r="B129">
        <v>491848</v>
      </c>
      <c r="C129">
        <v>536718</v>
      </c>
      <c r="D129">
        <v>-44870</v>
      </c>
      <c r="E129">
        <v>55479</v>
      </c>
      <c r="F129">
        <v>4262</v>
      </c>
      <c r="G129">
        <v>51217</v>
      </c>
      <c r="H129">
        <v>0.91639930089999999</v>
      </c>
      <c r="I129">
        <v>13.0171281089</v>
      </c>
      <c r="J129">
        <v>56921</v>
      </c>
      <c r="K129">
        <v>56500.26</v>
      </c>
      <c r="L129">
        <v>56606.55</v>
      </c>
      <c r="M129" s="3">
        <v>46276.736944444441</v>
      </c>
    </row>
    <row r="130" spans="1:13" x14ac:dyDescent="0.25">
      <c r="A130" s="2">
        <v>0.73888888888888893</v>
      </c>
      <c r="B130">
        <v>491848</v>
      </c>
      <c r="C130">
        <v>536718</v>
      </c>
      <c r="D130">
        <v>-44870</v>
      </c>
      <c r="E130">
        <v>55479</v>
      </c>
      <c r="F130">
        <v>4262</v>
      </c>
      <c r="G130">
        <v>51217</v>
      </c>
      <c r="H130">
        <v>0.91639930089999999</v>
      </c>
      <c r="I130">
        <v>13.0171281089</v>
      </c>
      <c r="J130">
        <v>56921</v>
      </c>
      <c r="K130">
        <v>56500.26</v>
      </c>
      <c r="L130">
        <v>56606.55</v>
      </c>
      <c r="M130" s="3">
        <v>46276.739178240743</v>
      </c>
    </row>
    <row r="131" spans="1:13" x14ac:dyDescent="0.25">
      <c r="A131" s="2">
        <v>0.74097222222222225</v>
      </c>
      <c r="B131">
        <v>491848</v>
      </c>
      <c r="C131">
        <v>536718</v>
      </c>
      <c r="D131">
        <v>-44870</v>
      </c>
      <c r="E131">
        <v>55479</v>
      </c>
      <c r="F131">
        <v>4262</v>
      </c>
      <c r="G131">
        <v>51217</v>
      </c>
      <c r="H131">
        <v>0.91639930089999999</v>
      </c>
      <c r="I131">
        <v>13.0171281089</v>
      </c>
      <c r="J131">
        <v>56921</v>
      </c>
      <c r="K131">
        <v>56500.26</v>
      </c>
      <c r="L131">
        <v>56606.55</v>
      </c>
      <c r="M131" s="3">
        <v>46276.741412037038</v>
      </c>
    </row>
    <row r="132" spans="1:13" x14ac:dyDescent="0.25">
      <c r="A132" s="2">
        <v>0.74305555555555558</v>
      </c>
      <c r="B132">
        <v>491848</v>
      </c>
      <c r="C132">
        <v>536718</v>
      </c>
      <c r="D132">
        <v>-44870</v>
      </c>
      <c r="E132">
        <v>55479</v>
      </c>
      <c r="F132">
        <v>4262</v>
      </c>
      <c r="G132">
        <v>51217</v>
      </c>
      <c r="H132">
        <v>0.91639930089999999</v>
      </c>
      <c r="I132">
        <v>13.0171281089</v>
      </c>
      <c r="J132">
        <v>56921</v>
      </c>
      <c r="K132">
        <v>56500.26</v>
      </c>
      <c r="L132">
        <v>56606.55</v>
      </c>
      <c r="M132" s="3">
        <v>46276.743680555555</v>
      </c>
    </row>
    <row r="133" spans="1:13" x14ac:dyDescent="0.25">
      <c r="A133" s="2">
        <v>0.74583333333333335</v>
      </c>
      <c r="B133">
        <v>491848</v>
      </c>
      <c r="C133">
        <v>536718</v>
      </c>
      <c r="D133">
        <v>-44870</v>
      </c>
      <c r="E133">
        <v>55479</v>
      </c>
      <c r="F133">
        <v>4262</v>
      </c>
      <c r="G133">
        <v>51217</v>
      </c>
      <c r="H133">
        <v>0.91639930089999999</v>
      </c>
      <c r="I133">
        <v>13.0171281089</v>
      </c>
      <c r="J133">
        <v>56921</v>
      </c>
      <c r="K133">
        <v>56500.26</v>
      </c>
      <c r="L133">
        <v>56606.55</v>
      </c>
      <c r="M133" s="3">
        <v>46276.745949074073</v>
      </c>
    </row>
    <row r="134" spans="1:13" x14ac:dyDescent="0.25">
      <c r="A134" s="2">
        <v>0.74791666666666667</v>
      </c>
      <c r="B134">
        <v>491848</v>
      </c>
      <c r="C134">
        <v>536718</v>
      </c>
      <c r="D134">
        <v>-44870</v>
      </c>
      <c r="E134">
        <v>55479</v>
      </c>
      <c r="F134">
        <v>4262</v>
      </c>
      <c r="G134">
        <v>51217</v>
      </c>
      <c r="H134">
        <v>0.91639930089999999</v>
      </c>
      <c r="I134">
        <v>13.0171281089</v>
      </c>
      <c r="J134">
        <v>56921</v>
      </c>
      <c r="K134">
        <v>56500.26</v>
      </c>
      <c r="L134">
        <v>56606.55</v>
      </c>
      <c r="M134" s="3">
        <v>46276.748182870368</v>
      </c>
    </row>
    <row r="135" spans="1:13" x14ac:dyDescent="0.25">
      <c r="A135" s="2">
        <v>0.75</v>
      </c>
      <c r="B135">
        <v>491848</v>
      </c>
      <c r="C135">
        <v>536718</v>
      </c>
      <c r="D135">
        <v>-44870</v>
      </c>
      <c r="E135">
        <v>55479</v>
      </c>
      <c r="F135">
        <v>4262</v>
      </c>
      <c r="G135">
        <v>51217</v>
      </c>
      <c r="H135">
        <v>0.91639930089999999</v>
      </c>
      <c r="I135">
        <v>13.0171281089</v>
      </c>
      <c r="J135">
        <v>56921</v>
      </c>
      <c r="K135">
        <v>56500.26</v>
      </c>
      <c r="L135">
        <v>56606.55</v>
      </c>
      <c r="M135" s="3">
        <v>46276.750509259262</v>
      </c>
    </row>
    <row r="136" spans="1:13" x14ac:dyDescent="0.25">
      <c r="A136" s="2">
        <v>0.75277777777777777</v>
      </c>
      <c r="B136">
        <v>491848</v>
      </c>
      <c r="C136">
        <v>536718</v>
      </c>
      <c r="D136">
        <v>-44870</v>
      </c>
      <c r="E136">
        <v>55479</v>
      </c>
      <c r="F136">
        <v>4262</v>
      </c>
      <c r="G136">
        <v>51217</v>
      </c>
      <c r="H136">
        <v>0.91639930089999999</v>
      </c>
      <c r="I136">
        <v>13.0171281089</v>
      </c>
      <c r="J136">
        <v>56921</v>
      </c>
      <c r="K136">
        <v>56500.26</v>
      </c>
      <c r="L136">
        <v>56606.55</v>
      </c>
      <c r="M136" s="3">
        <v>46276.752916666665</v>
      </c>
    </row>
    <row r="137" spans="1:13" x14ac:dyDescent="0.25">
      <c r="A137" s="2">
        <v>0.75486111111111109</v>
      </c>
      <c r="B137">
        <v>491848</v>
      </c>
      <c r="C137">
        <v>536718</v>
      </c>
      <c r="D137">
        <v>-44870</v>
      </c>
      <c r="E137">
        <v>55479</v>
      </c>
      <c r="F137">
        <v>4262</v>
      </c>
      <c r="G137">
        <v>51217</v>
      </c>
      <c r="H137">
        <v>0.91639930089999999</v>
      </c>
      <c r="I137">
        <v>13.0171281089</v>
      </c>
      <c r="J137">
        <v>56921</v>
      </c>
      <c r="K137">
        <v>56500.26</v>
      </c>
      <c r="L137">
        <v>56606.55</v>
      </c>
      <c r="M137" s="3">
        <v>46276.755312499998</v>
      </c>
    </row>
    <row r="138" spans="1:13" x14ac:dyDescent="0.25">
      <c r="A138" s="2">
        <v>0.75763888888888886</v>
      </c>
      <c r="B138">
        <v>491848</v>
      </c>
      <c r="C138">
        <v>536718</v>
      </c>
      <c r="D138">
        <v>-44870</v>
      </c>
      <c r="E138">
        <v>55479</v>
      </c>
      <c r="F138">
        <v>4262</v>
      </c>
      <c r="G138">
        <v>51217</v>
      </c>
      <c r="H138">
        <v>0.91639930089999999</v>
      </c>
      <c r="I138">
        <v>13.0171281089</v>
      </c>
      <c r="J138">
        <v>56921</v>
      </c>
      <c r="K138">
        <v>56500.26</v>
      </c>
      <c r="L138">
        <v>56606.55</v>
      </c>
      <c r="M138" s="3">
        <v>46276.7577662037</v>
      </c>
    </row>
    <row r="139" spans="1:13" x14ac:dyDescent="0.25">
      <c r="A139" s="2">
        <v>0.75972222222222219</v>
      </c>
      <c r="B139">
        <v>491848</v>
      </c>
      <c r="C139">
        <v>536718</v>
      </c>
      <c r="D139">
        <v>-44870</v>
      </c>
      <c r="E139">
        <v>55479</v>
      </c>
      <c r="F139">
        <v>4262</v>
      </c>
      <c r="G139">
        <v>51217</v>
      </c>
      <c r="H139">
        <v>0.91639930089999999</v>
      </c>
      <c r="I139">
        <v>13.0171281089</v>
      </c>
      <c r="J139">
        <v>56921</v>
      </c>
      <c r="K139">
        <v>56500.26</v>
      </c>
      <c r="L139">
        <v>56606.55</v>
      </c>
      <c r="M139" s="3">
        <v>46276.760023148148</v>
      </c>
    </row>
    <row r="140" spans="1:13" x14ac:dyDescent="0.25">
      <c r="A140" s="2">
        <v>0.76180555555555551</v>
      </c>
      <c r="B140">
        <v>491848</v>
      </c>
      <c r="C140">
        <v>536718</v>
      </c>
      <c r="D140">
        <v>-44870</v>
      </c>
      <c r="E140">
        <v>55479</v>
      </c>
      <c r="F140">
        <v>4262</v>
      </c>
      <c r="G140">
        <v>51217</v>
      </c>
      <c r="H140">
        <v>0.91639930089999999</v>
      </c>
      <c r="I140">
        <v>13.0171281089</v>
      </c>
      <c r="J140">
        <v>56921</v>
      </c>
      <c r="K140">
        <v>56500.27</v>
      </c>
      <c r="L140">
        <v>56606.55</v>
      </c>
      <c r="M140" s="3">
        <v>46276.76226851852</v>
      </c>
    </row>
    <row r="141" spans="1:13" x14ac:dyDescent="0.25">
      <c r="A141" s="2">
        <v>0.76458333333333328</v>
      </c>
      <c r="B141">
        <v>491848</v>
      </c>
      <c r="C141">
        <v>536718</v>
      </c>
      <c r="D141">
        <v>-44870</v>
      </c>
      <c r="E141">
        <v>55479</v>
      </c>
      <c r="F141">
        <v>4262</v>
      </c>
      <c r="G141">
        <v>51217</v>
      </c>
      <c r="H141">
        <v>0.91639930089999999</v>
      </c>
      <c r="I141">
        <v>13.0171281089</v>
      </c>
      <c r="J141">
        <v>56921</v>
      </c>
      <c r="K141">
        <v>56500.27</v>
      </c>
      <c r="L141">
        <v>56606.55</v>
      </c>
      <c r="M141" s="3">
        <v>46276.764687499999</v>
      </c>
    </row>
    <row r="142" spans="1:13" x14ac:dyDescent="0.25">
      <c r="A142" s="2">
        <v>0.76666666666666672</v>
      </c>
      <c r="B142">
        <v>491848</v>
      </c>
      <c r="C142">
        <v>536718</v>
      </c>
      <c r="D142">
        <v>-44870</v>
      </c>
      <c r="E142">
        <v>55479</v>
      </c>
      <c r="F142">
        <v>4262</v>
      </c>
      <c r="G142">
        <v>51217</v>
      </c>
      <c r="H142">
        <v>0.91639930089999999</v>
      </c>
      <c r="I142">
        <v>13.0171281089</v>
      </c>
      <c r="J142">
        <v>56921</v>
      </c>
      <c r="K142">
        <v>56500.27</v>
      </c>
      <c r="L142">
        <v>56606.55</v>
      </c>
      <c r="M142" s="3">
        <v>46276.767210648148</v>
      </c>
    </row>
    <row r="143" spans="1:13" x14ac:dyDescent="0.25">
      <c r="A143" s="2">
        <v>0.76944444444444449</v>
      </c>
      <c r="B143">
        <v>491848</v>
      </c>
      <c r="C143">
        <v>536718</v>
      </c>
      <c r="D143">
        <v>-44870</v>
      </c>
      <c r="E143">
        <v>55479</v>
      </c>
      <c r="F143">
        <v>4262</v>
      </c>
      <c r="G143">
        <v>51217</v>
      </c>
      <c r="H143">
        <v>0.91639930089999999</v>
      </c>
      <c r="I143">
        <v>13.0171281089</v>
      </c>
      <c r="J143">
        <v>56921</v>
      </c>
      <c r="K143">
        <v>56500.27</v>
      </c>
      <c r="L143">
        <v>56606.55</v>
      </c>
      <c r="M143" s="3">
        <v>46276.769467592596</v>
      </c>
    </row>
    <row r="144" spans="1:13" x14ac:dyDescent="0.25">
      <c r="A144" s="2">
        <v>0.77152777777777781</v>
      </c>
      <c r="B144">
        <v>491848</v>
      </c>
      <c r="C144">
        <v>536718</v>
      </c>
      <c r="D144">
        <v>-44870</v>
      </c>
      <c r="E144">
        <v>55479</v>
      </c>
      <c r="F144">
        <v>4262</v>
      </c>
      <c r="G144">
        <v>51217</v>
      </c>
      <c r="H144">
        <v>0.91639930089999999</v>
      </c>
      <c r="I144">
        <v>13.0171281089</v>
      </c>
      <c r="J144">
        <v>56921</v>
      </c>
      <c r="K144">
        <v>56500.27</v>
      </c>
      <c r="L144">
        <v>56606.55</v>
      </c>
      <c r="M144" s="3">
        <v>46276.771724537037</v>
      </c>
    </row>
    <row r="145" spans="1:13" x14ac:dyDescent="0.25">
      <c r="A145" s="2">
        <v>0.77361111111111114</v>
      </c>
      <c r="B145">
        <v>491848</v>
      </c>
      <c r="C145">
        <v>536718</v>
      </c>
      <c r="D145">
        <v>-44870</v>
      </c>
      <c r="E145">
        <v>55479</v>
      </c>
      <c r="F145">
        <v>4262</v>
      </c>
      <c r="G145">
        <v>51217</v>
      </c>
      <c r="H145">
        <v>0.91639930089999999</v>
      </c>
      <c r="I145">
        <v>13.0171281089</v>
      </c>
      <c r="J145">
        <v>56921</v>
      </c>
      <c r="K145">
        <v>56500.27</v>
      </c>
      <c r="L145">
        <v>56606.55</v>
      </c>
      <c r="M145" s="3">
        <v>46276.773969907408</v>
      </c>
    </row>
    <row r="146" spans="1:13" x14ac:dyDescent="0.25">
      <c r="A146" s="2">
        <v>0.77569444444444446</v>
      </c>
      <c r="B146">
        <v>491848</v>
      </c>
      <c r="C146">
        <v>536718</v>
      </c>
      <c r="D146">
        <v>-44870</v>
      </c>
      <c r="E146">
        <v>55479</v>
      </c>
      <c r="F146">
        <v>4262</v>
      </c>
      <c r="G146">
        <v>51217</v>
      </c>
      <c r="H146">
        <v>0.91639930089999999</v>
      </c>
      <c r="I146">
        <v>13.0171281089</v>
      </c>
      <c r="J146">
        <v>56921</v>
      </c>
      <c r="K146">
        <v>56500.27</v>
      </c>
      <c r="L146">
        <v>56606.55</v>
      </c>
      <c r="M146" s="3">
        <v>46276.776250000003</v>
      </c>
    </row>
    <row r="147" spans="1:13" x14ac:dyDescent="0.25">
      <c r="A147" s="2">
        <v>0.77847222222222223</v>
      </c>
      <c r="B147">
        <v>491848</v>
      </c>
      <c r="C147">
        <v>536718</v>
      </c>
      <c r="D147">
        <v>-44870</v>
      </c>
      <c r="E147">
        <v>55479</v>
      </c>
      <c r="F147">
        <v>4262</v>
      </c>
      <c r="G147">
        <v>51217</v>
      </c>
      <c r="H147">
        <v>0.91639930089999999</v>
      </c>
      <c r="I147">
        <v>13.0171281089</v>
      </c>
      <c r="J147">
        <v>56921</v>
      </c>
      <c r="K147">
        <v>56500.27</v>
      </c>
      <c r="L147">
        <v>56606.55</v>
      </c>
      <c r="M147" s="3">
        <v>46276.77847222222</v>
      </c>
    </row>
    <row r="148" spans="1:13" x14ac:dyDescent="0.25">
      <c r="A148" s="2">
        <v>0.78055555555555556</v>
      </c>
      <c r="B148">
        <v>491848</v>
      </c>
      <c r="C148">
        <v>536718</v>
      </c>
      <c r="D148">
        <v>-44870</v>
      </c>
      <c r="E148">
        <v>55479</v>
      </c>
      <c r="F148">
        <v>4262</v>
      </c>
      <c r="G148">
        <v>51217</v>
      </c>
      <c r="H148">
        <v>0.91639930089999999</v>
      </c>
      <c r="I148">
        <v>13.0171281089</v>
      </c>
      <c r="J148">
        <v>56921</v>
      </c>
      <c r="K148">
        <v>56500.27</v>
      </c>
      <c r="L148">
        <v>56606.55</v>
      </c>
      <c r="M148" s="3">
        <v>46276.780752314815</v>
      </c>
    </row>
    <row r="149" spans="1:13" x14ac:dyDescent="0.25">
      <c r="A149" s="2">
        <v>0.78263888888888888</v>
      </c>
      <c r="B149">
        <v>491848</v>
      </c>
      <c r="C149">
        <v>536718</v>
      </c>
      <c r="D149">
        <v>-44870</v>
      </c>
      <c r="E149">
        <v>55479</v>
      </c>
      <c r="F149">
        <v>4262</v>
      </c>
      <c r="G149">
        <v>51217</v>
      </c>
      <c r="H149">
        <v>0.91639930089999999</v>
      </c>
      <c r="I149">
        <v>13.0171281089</v>
      </c>
      <c r="J149">
        <v>56921</v>
      </c>
      <c r="K149">
        <v>56500.27</v>
      </c>
      <c r="L149">
        <v>56606.55</v>
      </c>
      <c r="M149" s="3">
        <v>46276.782997685186</v>
      </c>
    </row>
    <row r="150" spans="1:13" x14ac:dyDescent="0.25">
      <c r="A150" s="2">
        <v>0.78472222222222221</v>
      </c>
      <c r="B150">
        <v>491848</v>
      </c>
      <c r="C150">
        <v>536718</v>
      </c>
      <c r="D150">
        <v>-44870</v>
      </c>
      <c r="E150">
        <v>55479</v>
      </c>
      <c r="F150">
        <v>4262</v>
      </c>
      <c r="G150">
        <v>51217</v>
      </c>
      <c r="H150">
        <v>0.91639930089999999</v>
      </c>
      <c r="I150">
        <v>13.0171281089</v>
      </c>
      <c r="J150">
        <v>56921</v>
      </c>
      <c r="K150">
        <v>56500.27</v>
      </c>
      <c r="L150">
        <v>56606.55</v>
      </c>
      <c r="M150" s="3">
        <v>46276.785243055558</v>
      </c>
    </row>
    <row r="151" spans="1:13" x14ac:dyDescent="0.25">
      <c r="A151" s="2">
        <v>0.78749999999999998</v>
      </c>
      <c r="B151">
        <v>491848</v>
      </c>
      <c r="C151">
        <v>536718</v>
      </c>
      <c r="D151">
        <v>-44870</v>
      </c>
      <c r="E151">
        <v>55479</v>
      </c>
      <c r="F151">
        <v>4262</v>
      </c>
      <c r="G151">
        <v>51217</v>
      </c>
      <c r="H151">
        <v>0.91639930089999999</v>
      </c>
      <c r="I151">
        <v>13.0171281089</v>
      </c>
      <c r="J151">
        <v>56921</v>
      </c>
      <c r="K151">
        <v>56500.27</v>
      </c>
      <c r="L151">
        <v>56606.55</v>
      </c>
      <c r="M151" s="3">
        <v>46276.787523148145</v>
      </c>
    </row>
    <row r="152" spans="1:13" x14ac:dyDescent="0.25">
      <c r="A152" s="2">
        <v>0.7895833333333333</v>
      </c>
      <c r="B152">
        <v>491848</v>
      </c>
      <c r="C152">
        <v>536718</v>
      </c>
      <c r="D152">
        <v>-44870</v>
      </c>
      <c r="E152">
        <v>55479</v>
      </c>
      <c r="F152">
        <v>4262</v>
      </c>
      <c r="G152">
        <v>51217</v>
      </c>
      <c r="H152">
        <v>0.91639930089999999</v>
      </c>
      <c r="I152">
        <v>13.0171281089</v>
      </c>
      <c r="J152">
        <v>56921</v>
      </c>
      <c r="K152">
        <v>56500.27</v>
      </c>
      <c r="L152">
        <v>56606.55</v>
      </c>
      <c r="M152" s="3">
        <v>46276.789803240739</v>
      </c>
    </row>
    <row r="153" spans="1:13" x14ac:dyDescent="0.25">
      <c r="A153" s="2">
        <v>0.79166666666666663</v>
      </c>
      <c r="B153">
        <v>491848</v>
      </c>
      <c r="C153">
        <v>536718</v>
      </c>
      <c r="D153">
        <v>-44870</v>
      </c>
      <c r="E153">
        <v>55479</v>
      </c>
      <c r="F153">
        <v>4262</v>
      </c>
      <c r="G153">
        <v>51217</v>
      </c>
      <c r="H153">
        <v>0.91639930089999999</v>
      </c>
      <c r="I153">
        <v>13.0171281089</v>
      </c>
      <c r="J153">
        <v>56921</v>
      </c>
      <c r="K153">
        <v>56500.27</v>
      </c>
      <c r="L153">
        <v>56606.55</v>
      </c>
      <c r="M153" s="3">
        <v>46276.792048611111</v>
      </c>
    </row>
    <row r="154" spans="1:13" x14ac:dyDescent="0.25">
      <c r="A154" s="2">
        <v>0.79374999999999996</v>
      </c>
      <c r="B154">
        <v>491848</v>
      </c>
      <c r="C154">
        <v>536718</v>
      </c>
      <c r="D154">
        <v>-44870</v>
      </c>
      <c r="E154">
        <v>55479</v>
      </c>
      <c r="F154">
        <v>4262</v>
      </c>
      <c r="G154">
        <v>51217</v>
      </c>
      <c r="H154">
        <v>0.91639930089999999</v>
      </c>
      <c r="I154">
        <v>13.0171281089</v>
      </c>
      <c r="J154">
        <v>56921</v>
      </c>
      <c r="K154">
        <v>56500.28</v>
      </c>
      <c r="L154">
        <v>56606.55</v>
      </c>
      <c r="M154" s="3">
        <v>46276.794293981482</v>
      </c>
    </row>
    <row r="155" spans="1:13" x14ac:dyDescent="0.25">
      <c r="A155" s="2">
        <v>0.79652777777777772</v>
      </c>
      <c r="B155">
        <v>491848</v>
      </c>
      <c r="C155">
        <v>536718</v>
      </c>
      <c r="D155">
        <v>-44870</v>
      </c>
      <c r="E155">
        <v>55479</v>
      </c>
      <c r="F155">
        <v>4262</v>
      </c>
      <c r="G155">
        <v>51217</v>
      </c>
      <c r="H155">
        <v>0.91639930089999999</v>
      </c>
      <c r="I155">
        <v>13.0171281089</v>
      </c>
      <c r="J155">
        <v>56921</v>
      </c>
      <c r="K155">
        <v>56500.28</v>
      </c>
      <c r="L155">
        <v>56606.55</v>
      </c>
      <c r="M155" s="3">
        <v>46276.796539351853</v>
      </c>
    </row>
    <row r="156" spans="1:13" x14ac:dyDescent="0.25">
      <c r="A156" s="2">
        <v>0.79861111111111116</v>
      </c>
      <c r="B156">
        <v>489900</v>
      </c>
      <c r="C156">
        <v>536135</v>
      </c>
      <c r="D156">
        <v>-46235</v>
      </c>
      <c r="E156">
        <v>53531</v>
      </c>
      <c r="F156">
        <v>3679</v>
      </c>
      <c r="G156">
        <v>49852</v>
      </c>
      <c r="H156">
        <v>0.91376239189999997</v>
      </c>
      <c r="I156">
        <v>14.550421310100001</v>
      </c>
      <c r="J156">
        <v>56921</v>
      </c>
      <c r="K156">
        <v>56500.28</v>
      </c>
      <c r="L156">
        <v>56606.55</v>
      </c>
      <c r="M156" s="3">
        <v>46276.798784722225</v>
      </c>
    </row>
    <row r="157" spans="1:13" x14ac:dyDescent="0.25">
      <c r="A157" s="2">
        <v>0.80069444444444449</v>
      </c>
      <c r="B157">
        <v>489900</v>
      </c>
      <c r="C157">
        <v>536135</v>
      </c>
      <c r="D157">
        <v>-46235</v>
      </c>
      <c r="E157">
        <v>53531</v>
      </c>
      <c r="F157">
        <v>3679</v>
      </c>
      <c r="G157">
        <v>49852</v>
      </c>
      <c r="H157">
        <v>0.91376239189999997</v>
      </c>
      <c r="I157">
        <v>14.550421310100001</v>
      </c>
      <c r="J157">
        <v>56921</v>
      </c>
      <c r="K157">
        <v>56500.28</v>
      </c>
      <c r="L157">
        <v>56606.55</v>
      </c>
      <c r="M157" s="3">
        <v>46276.801041666666</v>
      </c>
    </row>
    <row r="158" spans="1:13" x14ac:dyDescent="0.25">
      <c r="A158" s="2">
        <v>0.80277777777777781</v>
      </c>
      <c r="B158">
        <v>489900</v>
      </c>
      <c r="C158">
        <v>536135</v>
      </c>
      <c r="D158">
        <v>-46235</v>
      </c>
      <c r="E158">
        <v>53531</v>
      </c>
      <c r="F158">
        <v>3679</v>
      </c>
      <c r="G158">
        <v>49852</v>
      </c>
      <c r="H158">
        <v>0.91376239189999997</v>
      </c>
      <c r="I158">
        <v>14.550421310100001</v>
      </c>
      <c r="J158">
        <v>56921</v>
      </c>
      <c r="K158">
        <v>56500.28</v>
      </c>
      <c r="L158">
        <v>56606.55</v>
      </c>
      <c r="M158" s="3">
        <v>46276.803287037037</v>
      </c>
    </row>
    <row r="159" spans="1:13" x14ac:dyDescent="0.25">
      <c r="A159" s="2">
        <v>0.80555555555555558</v>
      </c>
      <c r="B159">
        <v>489900</v>
      </c>
      <c r="C159">
        <v>536135</v>
      </c>
      <c r="D159">
        <v>-46235</v>
      </c>
      <c r="E159">
        <v>53531</v>
      </c>
      <c r="F159">
        <v>3679</v>
      </c>
      <c r="G159">
        <v>49852</v>
      </c>
      <c r="H159">
        <v>0.91376239189999997</v>
      </c>
      <c r="I159">
        <v>14.550421310100001</v>
      </c>
      <c r="J159">
        <v>56921</v>
      </c>
      <c r="K159">
        <v>56500.28</v>
      </c>
      <c r="L159">
        <v>56606.55</v>
      </c>
      <c r="M159" s="3">
        <v>46276.805590277778</v>
      </c>
    </row>
    <row r="160" spans="1:13" x14ac:dyDescent="0.25">
      <c r="A160" s="2">
        <v>0.80763888888888891</v>
      </c>
      <c r="B160">
        <v>489900</v>
      </c>
      <c r="C160">
        <v>536135</v>
      </c>
      <c r="D160">
        <v>-46235</v>
      </c>
      <c r="E160">
        <v>53531</v>
      </c>
      <c r="F160">
        <v>3679</v>
      </c>
      <c r="G160">
        <v>49852</v>
      </c>
      <c r="H160">
        <v>0.91376239189999997</v>
      </c>
      <c r="I160">
        <v>14.550421310100001</v>
      </c>
      <c r="J160">
        <v>56921</v>
      </c>
      <c r="K160">
        <v>56500.28</v>
      </c>
      <c r="L160">
        <v>56606.55</v>
      </c>
      <c r="M160" s="3">
        <v>46276.807812500003</v>
      </c>
    </row>
    <row r="161" spans="1:13" x14ac:dyDescent="0.25">
      <c r="A161" s="2">
        <v>0.80972222222222223</v>
      </c>
      <c r="B161">
        <v>489900</v>
      </c>
      <c r="C161">
        <v>536135</v>
      </c>
      <c r="D161">
        <v>-46235</v>
      </c>
      <c r="E161">
        <v>53531</v>
      </c>
      <c r="F161">
        <v>3679</v>
      </c>
      <c r="G161">
        <v>49852</v>
      </c>
      <c r="H161">
        <v>0.91376239189999997</v>
      </c>
      <c r="I161">
        <v>14.550421310100001</v>
      </c>
      <c r="J161">
        <v>56921</v>
      </c>
      <c r="K161">
        <v>56500.28</v>
      </c>
      <c r="L161">
        <v>56606.55</v>
      </c>
      <c r="M161" s="3">
        <v>46276.810081018521</v>
      </c>
    </row>
    <row r="162" spans="1:13" x14ac:dyDescent="0.25">
      <c r="A162" s="2">
        <v>0.81180555555555556</v>
      </c>
      <c r="B162">
        <v>489900</v>
      </c>
      <c r="C162">
        <v>536135</v>
      </c>
      <c r="D162">
        <v>-46235</v>
      </c>
      <c r="E162">
        <v>53531</v>
      </c>
      <c r="F162">
        <v>3679</v>
      </c>
      <c r="G162">
        <v>49852</v>
      </c>
      <c r="H162">
        <v>0.91376239189999997</v>
      </c>
      <c r="I162">
        <v>14.550421310100001</v>
      </c>
      <c r="J162">
        <v>56921</v>
      </c>
      <c r="K162">
        <v>56500.28</v>
      </c>
      <c r="L162">
        <v>56606.55</v>
      </c>
      <c r="M162" s="3">
        <v>46276.812349537038</v>
      </c>
    </row>
    <row r="163" spans="1:13" x14ac:dyDescent="0.25">
      <c r="A163" s="2">
        <v>0.81458333333333333</v>
      </c>
      <c r="B163">
        <v>489900</v>
      </c>
      <c r="C163">
        <v>536135</v>
      </c>
      <c r="D163">
        <v>-46235</v>
      </c>
      <c r="E163">
        <v>53531</v>
      </c>
      <c r="F163">
        <v>3679</v>
      </c>
      <c r="G163">
        <v>49852</v>
      </c>
      <c r="H163">
        <v>0.91376239189999997</v>
      </c>
      <c r="I163">
        <v>14.550421310100001</v>
      </c>
      <c r="J163">
        <v>56921</v>
      </c>
      <c r="K163">
        <v>56500.28</v>
      </c>
      <c r="L163">
        <v>56606.55</v>
      </c>
      <c r="M163" s="3">
        <v>46276.814618055556</v>
      </c>
    </row>
    <row r="164" spans="1:13" x14ac:dyDescent="0.25">
      <c r="A164" s="2">
        <v>0.81666666666666665</v>
      </c>
      <c r="B164">
        <v>489900</v>
      </c>
      <c r="C164">
        <v>536135</v>
      </c>
      <c r="D164">
        <v>-46235</v>
      </c>
      <c r="E164">
        <v>53531</v>
      </c>
      <c r="F164">
        <v>3679</v>
      </c>
      <c r="G164">
        <v>49852</v>
      </c>
      <c r="H164">
        <v>0.91376239189999997</v>
      </c>
      <c r="I164">
        <v>14.550421310100001</v>
      </c>
      <c r="J164">
        <v>56921</v>
      </c>
      <c r="K164">
        <v>56500.28</v>
      </c>
      <c r="L164">
        <v>56606.55</v>
      </c>
      <c r="M164" s="3">
        <v>46276.816874999997</v>
      </c>
    </row>
    <row r="165" spans="1:13" x14ac:dyDescent="0.25">
      <c r="A165" s="2">
        <v>0.81874999999999998</v>
      </c>
      <c r="B165">
        <v>489900</v>
      </c>
      <c r="C165">
        <v>536135</v>
      </c>
      <c r="D165">
        <v>-46235</v>
      </c>
      <c r="E165">
        <v>53531</v>
      </c>
      <c r="F165">
        <v>3679</v>
      </c>
      <c r="G165">
        <v>49852</v>
      </c>
      <c r="H165">
        <v>0.91376239189999997</v>
      </c>
      <c r="I165">
        <v>14.550421310100001</v>
      </c>
      <c r="J165">
        <v>56921</v>
      </c>
      <c r="K165">
        <v>56500.28</v>
      </c>
      <c r="L165">
        <v>56606.55</v>
      </c>
      <c r="M165" s="3">
        <v>46276.819120370368</v>
      </c>
    </row>
    <row r="166" spans="1:13" x14ac:dyDescent="0.25">
      <c r="A166" s="2">
        <v>0.8208333333333333</v>
      </c>
      <c r="B166">
        <v>489900</v>
      </c>
      <c r="C166">
        <v>536135</v>
      </c>
      <c r="D166">
        <v>-46235</v>
      </c>
      <c r="E166">
        <v>53531</v>
      </c>
      <c r="F166">
        <v>3679</v>
      </c>
      <c r="G166">
        <v>49852</v>
      </c>
      <c r="H166">
        <v>0.91376239189999997</v>
      </c>
      <c r="I166">
        <v>14.550421310100001</v>
      </c>
      <c r="J166">
        <v>56921</v>
      </c>
      <c r="K166">
        <v>56500.28</v>
      </c>
      <c r="L166">
        <v>56606.55</v>
      </c>
      <c r="M166" s="3">
        <v>46276.821388888886</v>
      </c>
    </row>
    <row r="167" spans="1:13" x14ac:dyDescent="0.25">
      <c r="A167" s="2">
        <v>0.82361111111111107</v>
      </c>
      <c r="B167">
        <v>489900</v>
      </c>
      <c r="C167">
        <v>536135</v>
      </c>
      <c r="D167">
        <v>-46235</v>
      </c>
      <c r="E167">
        <v>53531</v>
      </c>
      <c r="F167">
        <v>3679</v>
      </c>
      <c r="G167">
        <v>49852</v>
      </c>
      <c r="H167">
        <v>0.91376239189999997</v>
      </c>
      <c r="I167">
        <v>14.550421310100001</v>
      </c>
      <c r="J167">
        <v>56921</v>
      </c>
      <c r="K167">
        <v>56500.28</v>
      </c>
      <c r="L167">
        <v>56606.55</v>
      </c>
      <c r="M167" s="3">
        <v>46276.823657407411</v>
      </c>
    </row>
    <row r="168" spans="1:13" x14ac:dyDescent="0.25">
      <c r="A168" s="2">
        <v>0.8256944444444444</v>
      </c>
      <c r="B168">
        <v>489900</v>
      </c>
      <c r="C168">
        <v>536135</v>
      </c>
      <c r="D168">
        <v>-46235</v>
      </c>
      <c r="E168">
        <v>53531</v>
      </c>
      <c r="F168">
        <v>3679</v>
      </c>
      <c r="G168">
        <v>49852</v>
      </c>
      <c r="H168">
        <v>0.91376239189999997</v>
      </c>
      <c r="I168">
        <v>14.550421310100001</v>
      </c>
      <c r="J168">
        <v>56921</v>
      </c>
      <c r="K168">
        <v>56500.29</v>
      </c>
      <c r="L168">
        <v>56606.55</v>
      </c>
      <c r="M168" s="3">
        <v>46276.825902777775</v>
      </c>
    </row>
    <row r="169" spans="1:13" x14ac:dyDescent="0.25">
      <c r="A169" s="2">
        <v>0.82777777777777772</v>
      </c>
      <c r="B169">
        <v>489900</v>
      </c>
      <c r="C169">
        <v>536135</v>
      </c>
      <c r="D169">
        <v>-46235</v>
      </c>
      <c r="E169">
        <v>53531</v>
      </c>
      <c r="F169">
        <v>3679</v>
      </c>
      <c r="G169">
        <v>49852</v>
      </c>
      <c r="H169">
        <v>0.91376239189999997</v>
      </c>
      <c r="I169">
        <v>14.550421310100001</v>
      </c>
      <c r="J169">
        <v>56921</v>
      </c>
      <c r="K169">
        <v>56500.29</v>
      </c>
      <c r="L169">
        <v>56606.55</v>
      </c>
      <c r="M169" s="3">
        <v>46276.828159722223</v>
      </c>
    </row>
    <row r="170" spans="1:13" x14ac:dyDescent="0.25">
      <c r="A170" s="2">
        <v>0.82986111111111116</v>
      </c>
      <c r="B170">
        <v>489900</v>
      </c>
      <c r="C170">
        <v>536135</v>
      </c>
      <c r="D170">
        <v>-46235</v>
      </c>
      <c r="E170">
        <v>53531</v>
      </c>
      <c r="F170">
        <v>3679</v>
      </c>
      <c r="G170">
        <v>49852</v>
      </c>
      <c r="H170">
        <v>0.91376239189999997</v>
      </c>
      <c r="I170">
        <v>14.550421310100001</v>
      </c>
      <c r="J170">
        <v>56921</v>
      </c>
      <c r="K170">
        <v>56500.29</v>
      </c>
      <c r="L170">
        <v>56606.55</v>
      </c>
      <c r="M170" s="3">
        <v>46276.830451388887</v>
      </c>
    </row>
    <row r="171" spans="1:13" x14ac:dyDescent="0.25">
      <c r="A171" s="2">
        <v>0.83263888888888893</v>
      </c>
      <c r="B171">
        <v>489900</v>
      </c>
      <c r="C171">
        <v>536135</v>
      </c>
      <c r="D171">
        <v>-46235</v>
      </c>
      <c r="E171">
        <v>53531</v>
      </c>
      <c r="F171">
        <v>3679</v>
      </c>
      <c r="G171">
        <v>49852</v>
      </c>
      <c r="H171">
        <v>0.91376239189999997</v>
      </c>
      <c r="I171">
        <v>14.550421310100001</v>
      </c>
      <c r="J171">
        <v>56921</v>
      </c>
      <c r="K171">
        <v>56500.29</v>
      </c>
      <c r="L171">
        <v>56606.55</v>
      </c>
      <c r="M171" s="3">
        <v>46276.832743055558</v>
      </c>
    </row>
    <row r="172" spans="1:13" x14ac:dyDescent="0.25">
      <c r="A172" s="2">
        <v>0.83472222222222225</v>
      </c>
      <c r="B172">
        <v>489900</v>
      </c>
      <c r="C172">
        <v>536135</v>
      </c>
      <c r="D172">
        <v>-46235</v>
      </c>
      <c r="E172">
        <v>53531</v>
      </c>
      <c r="F172">
        <v>3679</v>
      </c>
      <c r="G172">
        <v>49852</v>
      </c>
      <c r="H172">
        <v>0.91376239189999997</v>
      </c>
      <c r="I172">
        <v>14.550421310100001</v>
      </c>
      <c r="J172">
        <v>56921</v>
      </c>
      <c r="K172">
        <v>56500.29</v>
      </c>
      <c r="L172">
        <v>56606.55</v>
      </c>
      <c r="M172" s="3">
        <v>46276.834988425922</v>
      </c>
    </row>
    <row r="173" spans="1:13" x14ac:dyDescent="0.25">
      <c r="A173" s="2">
        <v>0.83680555555555558</v>
      </c>
      <c r="B173">
        <v>489900</v>
      </c>
      <c r="C173">
        <v>536135</v>
      </c>
      <c r="D173">
        <v>-46235</v>
      </c>
      <c r="E173">
        <v>53531</v>
      </c>
      <c r="F173">
        <v>3679</v>
      </c>
      <c r="G173">
        <v>49852</v>
      </c>
      <c r="H173">
        <v>0.91376239189999997</v>
      </c>
      <c r="I173">
        <v>14.550421310100001</v>
      </c>
      <c r="J173">
        <v>56921</v>
      </c>
      <c r="K173">
        <v>56500.29</v>
      </c>
      <c r="L173">
        <v>56606.55</v>
      </c>
      <c r="M173" s="3">
        <v>46276.837222222224</v>
      </c>
    </row>
    <row r="174" spans="1:13" x14ac:dyDescent="0.25">
      <c r="A174" s="2">
        <v>0.83888888888888891</v>
      </c>
      <c r="B174">
        <v>489900</v>
      </c>
      <c r="C174">
        <v>536135</v>
      </c>
      <c r="D174">
        <v>-46235</v>
      </c>
      <c r="E174">
        <v>53531</v>
      </c>
      <c r="F174">
        <v>3679</v>
      </c>
      <c r="G174">
        <v>49852</v>
      </c>
      <c r="H174">
        <v>0.91376239189999997</v>
      </c>
      <c r="I174">
        <v>14.550421310100001</v>
      </c>
      <c r="J174">
        <v>56921</v>
      </c>
      <c r="K174">
        <v>56500.29</v>
      </c>
      <c r="L174">
        <v>56606.55</v>
      </c>
      <c r="M174" s="3">
        <v>46276.839467592596</v>
      </c>
    </row>
    <row r="175" spans="1:13" x14ac:dyDescent="0.25">
      <c r="A175" s="2">
        <v>0.84166666666666667</v>
      </c>
      <c r="B175">
        <v>489900</v>
      </c>
      <c r="C175">
        <v>536135</v>
      </c>
      <c r="D175">
        <v>-46235</v>
      </c>
      <c r="E175">
        <v>53531</v>
      </c>
      <c r="F175">
        <v>3679</v>
      </c>
      <c r="G175">
        <v>49852</v>
      </c>
      <c r="H175">
        <v>0.91376239189999997</v>
      </c>
      <c r="I175">
        <v>14.550421310100001</v>
      </c>
      <c r="J175">
        <v>56921</v>
      </c>
      <c r="K175">
        <v>56500.29</v>
      </c>
      <c r="L175">
        <v>56606.55</v>
      </c>
      <c r="M175" s="3">
        <v>46276.841736111113</v>
      </c>
    </row>
    <row r="176" spans="1:13" x14ac:dyDescent="0.25">
      <c r="A176" s="2">
        <v>0.84375</v>
      </c>
      <c r="B176">
        <v>489900</v>
      </c>
      <c r="C176">
        <v>536135</v>
      </c>
      <c r="D176">
        <v>-46235</v>
      </c>
      <c r="E176">
        <v>53531</v>
      </c>
      <c r="F176">
        <v>3679</v>
      </c>
      <c r="G176">
        <v>49852</v>
      </c>
      <c r="H176">
        <v>0.91376239189999997</v>
      </c>
      <c r="I176">
        <v>14.550421310100001</v>
      </c>
      <c r="J176">
        <v>56921</v>
      </c>
      <c r="K176">
        <v>56500.29</v>
      </c>
      <c r="L176">
        <v>56606.55</v>
      </c>
      <c r="M176" s="3">
        <v>46276.8440162037</v>
      </c>
    </row>
    <row r="177" spans="1:13" x14ac:dyDescent="0.25">
      <c r="A177" s="2">
        <v>0.84583333333333333</v>
      </c>
      <c r="B177">
        <v>489900</v>
      </c>
      <c r="C177">
        <v>536135</v>
      </c>
      <c r="D177">
        <v>-46235</v>
      </c>
      <c r="E177">
        <v>53531</v>
      </c>
      <c r="F177">
        <v>3679</v>
      </c>
      <c r="G177">
        <v>49852</v>
      </c>
      <c r="H177">
        <v>0.91376239189999997</v>
      </c>
      <c r="I177">
        <v>14.550421310100001</v>
      </c>
      <c r="J177">
        <v>56921</v>
      </c>
      <c r="K177">
        <v>56500.29</v>
      </c>
      <c r="L177">
        <v>56606.55</v>
      </c>
      <c r="M177" s="3">
        <v>46276.846261574072</v>
      </c>
    </row>
    <row r="178" spans="1:13" x14ac:dyDescent="0.25">
      <c r="A178" s="2">
        <v>0.84791666666666665</v>
      </c>
      <c r="B178">
        <v>489900</v>
      </c>
      <c r="C178">
        <v>536135</v>
      </c>
      <c r="D178">
        <v>-46235</v>
      </c>
      <c r="E178">
        <v>53531</v>
      </c>
      <c r="F178">
        <v>3679</v>
      </c>
      <c r="G178">
        <v>49852</v>
      </c>
      <c r="H178">
        <v>0.91376239189999997</v>
      </c>
      <c r="I178">
        <v>14.550421310100001</v>
      </c>
      <c r="J178">
        <v>56921</v>
      </c>
      <c r="K178">
        <v>56500.29</v>
      </c>
      <c r="L178">
        <v>56606.55</v>
      </c>
      <c r="M178" s="3">
        <v>46276.848506944443</v>
      </c>
    </row>
    <row r="179" spans="1:13" x14ac:dyDescent="0.25">
      <c r="A179" s="2">
        <v>0.85069444444444442</v>
      </c>
      <c r="B179">
        <v>489900</v>
      </c>
      <c r="C179">
        <v>536135</v>
      </c>
      <c r="D179">
        <v>-46235</v>
      </c>
      <c r="E179">
        <v>53531</v>
      </c>
      <c r="F179">
        <v>3679</v>
      </c>
      <c r="G179">
        <v>49852</v>
      </c>
      <c r="H179">
        <v>0.91376239189999997</v>
      </c>
      <c r="I179">
        <v>14.550421310100001</v>
      </c>
      <c r="J179">
        <v>56921</v>
      </c>
      <c r="K179">
        <v>56500.29</v>
      </c>
      <c r="L179">
        <v>56606.55</v>
      </c>
      <c r="M179" s="3">
        <v>46276.850810185184</v>
      </c>
    </row>
    <row r="180" spans="1:13" x14ac:dyDescent="0.25">
      <c r="A180" s="2">
        <v>0.85277777777777775</v>
      </c>
      <c r="B180">
        <v>489900</v>
      </c>
      <c r="C180">
        <v>536135</v>
      </c>
      <c r="D180">
        <v>-46235</v>
      </c>
      <c r="E180">
        <v>53531</v>
      </c>
      <c r="F180">
        <v>3679</v>
      </c>
      <c r="G180">
        <v>49852</v>
      </c>
      <c r="H180">
        <v>0.91376239189999997</v>
      </c>
      <c r="I180">
        <v>14.550421310100001</v>
      </c>
      <c r="J180">
        <v>56921</v>
      </c>
      <c r="K180">
        <v>56500.29</v>
      </c>
      <c r="L180">
        <v>56606.55</v>
      </c>
      <c r="M180" s="3">
        <v>46276.853055555555</v>
      </c>
    </row>
    <row r="181" spans="1:13" x14ac:dyDescent="0.25">
      <c r="A181" s="2">
        <v>0.85486111111111107</v>
      </c>
      <c r="B181">
        <v>489900</v>
      </c>
      <c r="C181">
        <v>536135</v>
      </c>
      <c r="D181">
        <v>-46235</v>
      </c>
      <c r="E181">
        <v>53531</v>
      </c>
      <c r="F181">
        <v>3679</v>
      </c>
      <c r="G181">
        <v>49852</v>
      </c>
      <c r="H181">
        <v>0.91376239189999997</v>
      </c>
      <c r="I181">
        <v>14.550421310100001</v>
      </c>
      <c r="J181">
        <v>56921</v>
      </c>
      <c r="K181">
        <v>56500.3</v>
      </c>
      <c r="L181">
        <v>56606.55</v>
      </c>
      <c r="M181" s="3">
        <v>46276.85528935185</v>
      </c>
    </row>
    <row r="182" spans="1:13" x14ac:dyDescent="0.25">
      <c r="A182" s="2">
        <v>0.8569444444444444</v>
      </c>
      <c r="B182">
        <v>489900</v>
      </c>
      <c r="C182">
        <v>536135</v>
      </c>
      <c r="D182">
        <v>-46235</v>
      </c>
      <c r="E182">
        <v>53531</v>
      </c>
      <c r="F182">
        <v>3679</v>
      </c>
      <c r="G182">
        <v>49852</v>
      </c>
      <c r="H182">
        <v>0.91376239189999997</v>
      </c>
      <c r="I182">
        <v>14.550421310100001</v>
      </c>
      <c r="J182">
        <v>56921</v>
      </c>
      <c r="K182">
        <v>56500.3</v>
      </c>
      <c r="L182">
        <v>56606.55</v>
      </c>
      <c r="M182" s="3">
        <v>46276.857534722221</v>
      </c>
    </row>
    <row r="183" spans="1:13" x14ac:dyDescent="0.25">
      <c r="A183" s="2">
        <v>0.85972222222222228</v>
      </c>
      <c r="B183">
        <v>489900</v>
      </c>
      <c r="C183">
        <v>536135</v>
      </c>
      <c r="D183">
        <v>-46235</v>
      </c>
      <c r="E183">
        <v>53531</v>
      </c>
      <c r="F183">
        <v>3679</v>
      </c>
      <c r="G183">
        <v>49852</v>
      </c>
      <c r="H183">
        <v>0.91376239189999997</v>
      </c>
      <c r="I183">
        <v>14.550421310100001</v>
      </c>
      <c r="J183">
        <v>56921</v>
      </c>
      <c r="K183">
        <v>56500.3</v>
      </c>
      <c r="L183">
        <v>56606.55</v>
      </c>
      <c r="M183" s="3">
        <v>46276.859780092593</v>
      </c>
    </row>
    <row r="184" spans="1:13" x14ac:dyDescent="0.25">
      <c r="A184" s="2">
        <v>0.8618055555555556</v>
      </c>
      <c r="B184">
        <v>489900</v>
      </c>
      <c r="C184">
        <v>536135</v>
      </c>
      <c r="D184">
        <v>-46235</v>
      </c>
      <c r="E184">
        <v>53531</v>
      </c>
      <c r="F184">
        <v>3679</v>
      </c>
      <c r="G184">
        <v>49852</v>
      </c>
      <c r="H184">
        <v>0.91376239189999997</v>
      </c>
      <c r="I184">
        <v>14.550421310100001</v>
      </c>
      <c r="J184">
        <v>56921</v>
      </c>
      <c r="K184">
        <v>56500.3</v>
      </c>
      <c r="L184">
        <v>56606.55</v>
      </c>
      <c r="M184" s="3">
        <v>46276.86204861111</v>
      </c>
    </row>
    <row r="185" spans="1:13" x14ac:dyDescent="0.25">
      <c r="A185" s="2">
        <v>0.86388888888888893</v>
      </c>
      <c r="B185">
        <v>489900</v>
      </c>
      <c r="C185">
        <v>536135</v>
      </c>
      <c r="D185">
        <v>-46235</v>
      </c>
      <c r="E185">
        <v>53531</v>
      </c>
      <c r="F185">
        <v>3679</v>
      </c>
      <c r="G185">
        <v>49852</v>
      </c>
      <c r="H185">
        <v>0.91376239189999997</v>
      </c>
      <c r="I185">
        <v>14.550421310100001</v>
      </c>
      <c r="J185">
        <v>56921</v>
      </c>
      <c r="K185">
        <v>56500.3</v>
      </c>
      <c r="L185">
        <v>56606.55</v>
      </c>
      <c r="M185" s="3">
        <v>46276.864305555559</v>
      </c>
    </row>
    <row r="186" spans="1:13" x14ac:dyDescent="0.25">
      <c r="A186" s="2">
        <v>0.86597222222222225</v>
      </c>
      <c r="B186">
        <v>489900</v>
      </c>
      <c r="C186">
        <v>536135</v>
      </c>
      <c r="D186">
        <v>-46235</v>
      </c>
      <c r="E186">
        <v>53531</v>
      </c>
      <c r="F186">
        <v>3679</v>
      </c>
      <c r="G186">
        <v>49852</v>
      </c>
      <c r="H186">
        <v>0.91376239189999997</v>
      </c>
      <c r="I186">
        <v>14.550421310100001</v>
      </c>
      <c r="J186">
        <v>56921</v>
      </c>
      <c r="K186">
        <v>56500.3</v>
      </c>
      <c r="L186">
        <v>56606.55</v>
      </c>
      <c r="M186" s="3">
        <v>46276.866562499999</v>
      </c>
    </row>
    <row r="187" spans="1:13" x14ac:dyDescent="0.25">
      <c r="A187" s="2">
        <v>0.86875000000000002</v>
      </c>
      <c r="B187">
        <v>489900</v>
      </c>
      <c r="C187">
        <v>536135</v>
      </c>
      <c r="D187">
        <v>-46235</v>
      </c>
      <c r="E187">
        <v>53531</v>
      </c>
      <c r="F187">
        <v>3679</v>
      </c>
      <c r="G187">
        <v>49852</v>
      </c>
      <c r="H187">
        <v>0.91376239189999997</v>
      </c>
      <c r="I187">
        <v>14.550421310100001</v>
      </c>
      <c r="J187">
        <v>56921</v>
      </c>
      <c r="K187">
        <v>56500.3</v>
      </c>
      <c r="L187">
        <v>56606.55</v>
      </c>
      <c r="M187" s="3">
        <v>46276.868807870371</v>
      </c>
    </row>
    <row r="188" spans="1:13" x14ac:dyDescent="0.25">
      <c r="A188" s="2">
        <v>0.87083333333333335</v>
      </c>
      <c r="B188">
        <v>489900</v>
      </c>
      <c r="C188">
        <v>536135</v>
      </c>
      <c r="D188">
        <v>-46235</v>
      </c>
      <c r="E188">
        <v>53531</v>
      </c>
      <c r="F188">
        <v>3679</v>
      </c>
      <c r="G188">
        <v>49852</v>
      </c>
      <c r="H188">
        <v>0.91376239189999997</v>
      </c>
      <c r="I188">
        <v>14.550421310100001</v>
      </c>
      <c r="J188">
        <v>56921</v>
      </c>
      <c r="K188">
        <v>56500.3</v>
      </c>
      <c r="L188">
        <v>56606.55</v>
      </c>
      <c r="M188" s="3">
        <v>46276.871064814812</v>
      </c>
    </row>
    <row r="189" spans="1:13" x14ac:dyDescent="0.25">
      <c r="A189" s="2">
        <v>0.87291666666666667</v>
      </c>
      <c r="B189">
        <v>489900</v>
      </c>
      <c r="C189">
        <v>536135</v>
      </c>
      <c r="D189">
        <v>-46235</v>
      </c>
      <c r="E189">
        <v>53531</v>
      </c>
      <c r="F189">
        <v>3679</v>
      </c>
      <c r="G189">
        <v>49852</v>
      </c>
      <c r="H189">
        <v>0.91376239189999997</v>
      </c>
      <c r="I189">
        <v>14.550421310100001</v>
      </c>
      <c r="J189">
        <v>56921</v>
      </c>
      <c r="K189">
        <v>56500.3</v>
      </c>
      <c r="L189">
        <v>56606.55</v>
      </c>
      <c r="M189" s="3">
        <v>46276.873310185183</v>
      </c>
    </row>
    <row r="190" spans="1:13" x14ac:dyDescent="0.25">
      <c r="A190" s="2">
        <v>0.875</v>
      </c>
      <c r="B190">
        <v>489900</v>
      </c>
      <c r="C190">
        <v>536135</v>
      </c>
      <c r="D190">
        <v>-46235</v>
      </c>
      <c r="E190">
        <v>53531</v>
      </c>
      <c r="F190">
        <v>3679</v>
      </c>
      <c r="G190">
        <v>49852</v>
      </c>
      <c r="H190">
        <v>0.91376239189999997</v>
      </c>
      <c r="I190">
        <v>14.550421310100001</v>
      </c>
      <c r="J190">
        <v>56921</v>
      </c>
      <c r="K190">
        <v>56500.3</v>
      </c>
      <c r="L190">
        <v>56606.55</v>
      </c>
      <c r="M190" s="3">
        <v>46276.875543981485</v>
      </c>
    </row>
    <row r="191" spans="1:13" x14ac:dyDescent="0.25">
      <c r="A191" s="2">
        <v>0.87777777777777777</v>
      </c>
      <c r="B191">
        <v>489900</v>
      </c>
      <c r="C191">
        <v>536135</v>
      </c>
      <c r="D191">
        <v>-46235</v>
      </c>
      <c r="E191">
        <v>53531</v>
      </c>
      <c r="F191">
        <v>3679</v>
      </c>
      <c r="G191">
        <v>49852</v>
      </c>
      <c r="H191">
        <v>0.91376239189999997</v>
      </c>
      <c r="I191">
        <v>14.550421310100001</v>
      </c>
      <c r="J191">
        <v>56921</v>
      </c>
      <c r="K191">
        <v>56500.3</v>
      </c>
      <c r="L191">
        <v>56606.55</v>
      </c>
      <c r="M191" s="3">
        <v>46276.877835648149</v>
      </c>
    </row>
    <row r="192" spans="1:13" x14ac:dyDescent="0.25">
      <c r="A192" s="2">
        <v>0.87986111111111109</v>
      </c>
      <c r="B192">
        <v>489900</v>
      </c>
      <c r="C192">
        <v>536135</v>
      </c>
      <c r="D192">
        <v>-46235</v>
      </c>
      <c r="E192">
        <v>53531</v>
      </c>
      <c r="F192">
        <v>3679</v>
      </c>
      <c r="G192">
        <v>49852</v>
      </c>
      <c r="H192">
        <v>0.91376239189999997</v>
      </c>
      <c r="I192">
        <v>14.550421310100001</v>
      </c>
      <c r="J192">
        <v>56921</v>
      </c>
      <c r="K192">
        <v>56500.3</v>
      </c>
      <c r="L192">
        <v>56606.55</v>
      </c>
      <c r="M192" s="3">
        <v>46276.880057870374</v>
      </c>
    </row>
    <row r="193" spans="1:13" x14ac:dyDescent="0.25">
      <c r="A193" s="2">
        <v>0.88194444444444442</v>
      </c>
      <c r="B193">
        <v>489900</v>
      </c>
      <c r="C193">
        <v>536135</v>
      </c>
      <c r="D193">
        <v>-46235</v>
      </c>
      <c r="E193">
        <v>53531</v>
      </c>
      <c r="F193">
        <v>3679</v>
      </c>
      <c r="G193">
        <v>49852</v>
      </c>
      <c r="H193">
        <v>0.91376239189999997</v>
      </c>
      <c r="I193">
        <v>14.550421310100001</v>
      </c>
      <c r="J193">
        <v>56921</v>
      </c>
      <c r="K193">
        <v>56500.3</v>
      </c>
      <c r="L193">
        <v>56606.55</v>
      </c>
      <c r="M193" s="3">
        <v>46276.882303240738</v>
      </c>
    </row>
    <row r="194" spans="1:13" x14ac:dyDescent="0.25">
      <c r="A194" s="2">
        <v>0.88402777777777775</v>
      </c>
      <c r="B194">
        <v>489900</v>
      </c>
      <c r="C194">
        <v>536135</v>
      </c>
      <c r="D194">
        <v>-46235</v>
      </c>
      <c r="E194">
        <v>53531</v>
      </c>
      <c r="F194">
        <v>3679</v>
      </c>
      <c r="G194">
        <v>49852</v>
      </c>
      <c r="H194">
        <v>0.91376239189999997</v>
      </c>
      <c r="I194">
        <v>14.550421310100001</v>
      </c>
      <c r="J194">
        <v>56921</v>
      </c>
      <c r="K194">
        <v>56500.3</v>
      </c>
      <c r="L194">
        <v>56606.55</v>
      </c>
      <c r="M194" s="3">
        <v>46276.88453703704</v>
      </c>
    </row>
    <row r="195" spans="1:13" x14ac:dyDescent="0.25">
      <c r="A195" s="2">
        <v>0.88680555555555551</v>
      </c>
      <c r="B195">
        <v>489900</v>
      </c>
      <c r="C195">
        <v>536135</v>
      </c>
      <c r="D195">
        <v>-46235</v>
      </c>
      <c r="E195">
        <v>53531</v>
      </c>
      <c r="F195">
        <v>3679</v>
      </c>
      <c r="G195">
        <v>49852</v>
      </c>
      <c r="H195">
        <v>0.91376239189999997</v>
      </c>
      <c r="I195">
        <v>14.550421310100001</v>
      </c>
      <c r="J195">
        <v>56921</v>
      </c>
      <c r="K195">
        <v>56500.31</v>
      </c>
      <c r="L195">
        <v>56606.55</v>
      </c>
      <c r="M195" s="3">
        <v>46276.886817129627</v>
      </c>
    </row>
    <row r="196" spans="1:13" x14ac:dyDescent="0.25">
      <c r="A196" s="2">
        <v>0.88888888888888884</v>
      </c>
      <c r="B196">
        <v>489900</v>
      </c>
      <c r="C196">
        <v>536135</v>
      </c>
      <c r="D196">
        <v>-46235</v>
      </c>
      <c r="E196">
        <v>53531</v>
      </c>
      <c r="F196">
        <v>3679</v>
      </c>
      <c r="G196">
        <v>49852</v>
      </c>
      <c r="H196">
        <v>0.91376239189999997</v>
      </c>
      <c r="I196">
        <v>14.550421310100001</v>
      </c>
      <c r="J196">
        <v>56921</v>
      </c>
      <c r="K196">
        <v>56500.31</v>
      </c>
      <c r="L196">
        <v>56606.55</v>
      </c>
      <c r="M196" s="3">
        <v>46276.889085648145</v>
      </c>
    </row>
    <row r="197" spans="1:13" x14ac:dyDescent="0.25">
      <c r="A197" s="2">
        <v>0.89097222222222228</v>
      </c>
      <c r="B197">
        <v>489900</v>
      </c>
      <c r="C197">
        <v>536135</v>
      </c>
      <c r="D197">
        <v>-46235</v>
      </c>
      <c r="E197">
        <v>53531</v>
      </c>
      <c r="F197">
        <v>3679</v>
      </c>
      <c r="G197">
        <v>49852</v>
      </c>
      <c r="H197">
        <v>0.91376239189999997</v>
      </c>
      <c r="I197">
        <v>14.550421310100001</v>
      </c>
      <c r="J197">
        <v>56921</v>
      </c>
      <c r="K197">
        <v>56500.31</v>
      </c>
      <c r="L197">
        <v>56606.55</v>
      </c>
      <c r="M197" s="3">
        <v>46276.891331018516</v>
      </c>
    </row>
    <row r="198" spans="1:13" x14ac:dyDescent="0.25">
      <c r="A198" s="2">
        <v>0.8930555555555556</v>
      </c>
      <c r="B198">
        <v>489900</v>
      </c>
      <c r="C198">
        <v>536135</v>
      </c>
      <c r="D198">
        <v>-46235</v>
      </c>
      <c r="E198">
        <v>53531</v>
      </c>
      <c r="F198">
        <v>3679</v>
      </c>
      <c r="G198">
        <v>49852</v>
      </c>
      <c r="H198">
        <v>0.91376239189999997</v>
      </c>
      <c r="I198">
        <v>14.550421310100001</v>
      </c>
      <c r="J198">
        <v>56921</v>
      </c>
      <c r="K198">
        <v>56500.31</v>
      </c>
      <c r="L198">
        <v>56606.55</v>
      </c>
      <c r="M198" s="3">
        <v>46276.893587962964</v>
      </c>
    </row>
    <row r="199" spans="1:13" x14ac:dyDescent="0.25">
      <c r="A199" s="2">
        <v>0.89583333333333337</v>
      </c>
      <c r="B199">
        <v>489900</v>
      </c>
      <c r="C199">
        <v>536135</v>
      </c>
      <c r="D199">
        <v>-46235</v>
      </c>
      <c r="E199">
        <v>53531</v>
      </c>
      <c r="F199">
        <v>3679</v>
      </c>
      <c r="G199">
        <v>49852</v>
      </c>
      <c r="H199">
        <v>0.91376239189999997</v>
      </c>
      <c r="I199">
        <v>14.550421310100001</v>
      </c>
      <c r="J199">
        <v>56921</v>
      </c>
      <c r="K199">
        <v>56500.31</v>
      </c>
      <c r="L199">
        <v>56606.55</v>
      </c>
      <c r="M199" s="3">
        <v>46276.896053240744</v>
      </c>
    </row>
    <row r="200" spans="1:13" x14ac:dyDescent="0.25">
      <c r="A200" s="2">
        <v>0.8979166666666667</v>
      </c>
      <c r="B200">
        <v>489900</v>
      </c>
      <c r="C200">
        <v>536135</v>
      </c>
      <c r="D200">
        <v>-46235</v>
      </c>
      <c r="E200">
        <v>53531</v>
      </c>
      <c r="F200">
        <v>3679</v>
      </c>
      <c r="G200">
        <v>49852</v>
      </c>
      <c r="H200">
        <v>0.91376239189999997</v>
      </c>
      <c r="I200">
        <v>14.550421310100001</v>
      </c>
      <c r="J200">
        <v>56921</v>
      </c>
      <c r="K200">
        <v>56500.31</v>
      </c>
      <c r="L200">
        <v>56606.55</v>
      </c>
      <c r="M200" s="3">
        <v>46276.898310185185</v>
      </c>
    </row>
    <row r="201" spans="1:13" x14ac:dyDescent="0.25">
      <c r="A201" s="2">
        <v>0.9</v>
      </c>
      <c r="B201">
        <v>489900</v>
      </c>
      <c r="C201">
        <v>536135</v>
      </c>
      <c r="D201">
        <v>-46235</v>
      </c>
      <c r="E201">
        <v>53531</v>
      </c>
      <c r="F201">
        <v>3679</v>
      </c>
      <c r="G201">
        <v>49852</v>
      </c>
      <c r="H201">
        <v>0.91376239189999997</v>
      </c>
      <c r="I201">
        <v>14.550421310100001</v>
      </c>
      <c r="J201">
        <v>56921</v>
      </c>
      <c r="K201">
        <v>56500.31</v>
      </c>
      <c r="L201">
        <v>56606.55</v>
      </c>
      <c r="M201" s="3">
        <v>46276.90053240741</v>
      </c>
    </row>
    <row r="202" spans="1:13" x14ac:dyDescent="0.25">
      <c r="A202" s="2">
        <v>0.90208333333333335</v>
      </c>
      <c r="B202">
        <v>489900</v>
      </c>
      <c r="C202">
        <v>536135</v>
      </c>
      <c r="D202">
        <v>-46235</v>
      </c>
      <c r="E202">
        <v>53531</v>
      </c>
      <c r="F202">
        <v>3679</v>
      </c>
      <c r="G202">
        <v>49852</v>
      </c>
      <c r="H202">
        <v>0.91376239189999997</v>
      </c>
      <c r="I202">
        <v>14.550421310100001</v>
      </c>
      <c r="J202">
        <v>56921</v>
      </c>
      <c r="K202">
        <v>56500.31</v>
      </c>
      <c r="L202">
        <v>56606.55</v>
      </c>
      <c r="M202" s="3">
        <v>46276.902777777781</v>
      </c>
    </row>
    <row r="203" spans="1:13" x14ac:dyDescent="0.25">
      <c r="A203" s="2">
        <v>0.90486111111111112</v>
      </c>
      <c r="B203">
        <v>489900</v>
      </c>
      <c r="C203">
        <v>536135</v>
      </c>
      <c r="D203">
        <v>-46235</v>
      </c>
      <c r="E203">
        <v>53531</v>
      </c>
      <c r="F203">
        <v>3679</v>
      </c>
      <c r="G203">
        <v>49852</v>
      </c>
      <c r="H203">
        <v>0.91376239189999997</v>
      </c>
      <c r="I203">
        <v>14.550421310100001</v>
      </c>
      <c r="J203">
        <v>56921</v>
      </c>
      <c r="K203">
        <v>56500.31</v>
      </c>
      <c r="L203">
        <v>56606.55</v>
      </c>
      <c r="M203" s="3">
        <v>46276.905034722222</v>
      </c>
    </row>
    <row r="204" spans="1:13" x14ac:dyDescent="0.25">
      <c r="A204" s="2">
        <v>0.90694444444444444</v>
      </c>
      <c r="B204">
        <v>489900</v>
      </c>
      <c r="C204">
        <v>536135</v>
      </c>
      <c r="D204">
        <v>-46235</v>
      </c>
      <c r="E204">
        <v>53531</v>
      </c>
      <c r="F204">
        <v>3679</v>
      </c>
      <c r="G204">
        <v>49852</v>
      </c>
      <c r="H204">
        <v>0.91376239189999997</v>
      </c>
      <c r="I204">
        <v>14.550421310100001</v>
      </c>
      <c r="J204">
        <v>56921</v>
      </c>
      <c r="K204">
        <v>56500.31</v>
      </c>
      <c r="L204">
        <v>56606.55</v>
      </c>
      <c r="M204" s="3">
        <v>46276.90730324074</v>
      </c>
    </row>
    <row r="205" spans="1:13" x14ac:dyDescent="0.25">
      <c r="A205" s="2">
        <v>0.90902777777777777</v>
      </c>
      <c r="B205">
        <v>489900</v>
      </c>
      <c r="C205">
        <v>536135</v>
      </c>
      <c r="D205">
        <v>-46235</v>
      </c>
      <c r="E205">
        <v>53531</v>
      </c>
      <c r="F205">
        <v>3679</v>
      </c>
      <c r="G205">
        <v>49852</v>
      </c>
      <c r="H205">
        <v>0.91376239189999997</v>
      </c>
      <c r="I205">
        <v>14.550421310100001</v>
      </c>
      <c r="J205">
        <v>56921</v>
      </c>
      <c r="K205">
        <v>56500.31</v>
      </c>
      <c r="L205">
        <v>56606.55</v>
      </c>
      <c r="M205" s="3">
        <v>46276.909548611111</v>
      </c>
    </row>
    <row r="206" spans="1:13" x14ac:dyDescent="0.25">
      <c r="A206" s="2">
        <v>0.91111111111111109</v>
      </c>
      <c r="B206">
        <v>489900</v>
      </c>
      <c r="C206">
        <v>536135</v>
      </c>
      <c r="D206">
        <v>-46235</v>
      </c>
      <c r="E206">
        <v>53531</v>
      </c>
      <c r="F206">
        <v>3679</v>
      </c>
      <c r="G206">
        <v>49852</v>
      </c>
      <c r="H206">
        <v>0.91376239189999997</v>
      </c>
      <c r="I206">
        <v>14.550421310100001</v>
      </c>
      <c r="J206">
        <v>56921</v>
      </c>
      <c r="K206">
        <v>56500.31</v>
      </c>
      <c r="L206">
        <v>56606.55</v>
      </c>
      <c r="M206" s="3">
        <v>46276.911793981482</v>
      </c>
    </row>
    <row r="207" spans="1:13" x14ac:dyDescent="0.25">
      <c r="A207" s="2">
        <v>0.91388888888888886</v>
      </c>
      <c r="B207">
        <v>489900</v>
      </c>
      <c r="C207">
        <v>536135</v>
      </c>
      <c r="D207">
        <v>-46235</v>
      </c>
      <c r="E207">
        <v>53531</v>
      </c>
      <c r="F207">
        <v>3679</v>
      </c>
      <c r="G207">
        <v>49852</v>
      </c>
      <c r="H207">
        <v>0.91376239189999997</v>
      </c>
      <c r="I207">
        <v>14.550421310100001</v>
      </c>
      <c r="J207">
        <v>56921</v>
      </c>
      <c r="K207">
        <v>56500.31</v>
      </c>
      <c r="L207">
        <v>56606.55</v>
      </c>
      <c r="M207" s="3">
        <v>46276.914027777777</v>
      </c>
    </row>
    <row r="208" spans="1:13" x14ac:dyDescent="0.25">
      <c r="A208" s="2">
        <v>0.91597222222222219</v>
      </c>
      <c r="B208">
        <v>489900</v>
      </c>
      <c r="C208">
        <v>536135</v>
      </c>
      <c r="D208">
        <v>-46235</v>
      </c>
      <c r="E208">
        <v>53531</v>
      </c>
      <c r="F208">
        <v>3679</v>
      </c>
      <c r="G208">
        <v>49852</v>
      </c>
      <c r="H208">
        <v>0.91376239189999997</v>
      </c>
      <c r="I208">
        <v>14.550421310100001</v>
      </c>
      <c r="J208">
        <v>56921</v>
      </c>
      <c r="K208">
        <v>56500.31</v>
      </c>
      <c r="L208">
        <v>56606.55</v>
      </c>
      <c r="M208" s="3">
        <v>46276.916261574072</v>
      </c>
    </row>
    <row r="209" spans="1:13" x14ac:dyDescent="0.25">
      <c r="A209" s="2">
        <v>0.91805555555555551</v>
      </c>
      <c r="B209">
        <v>489900</v>
      </c>
      <c r="C209">
        <v>536135</v>
      </c>
      <c r="D209">
        <v>-46235</v>
      </c>
      <c r="E209">
        <v>53531</v>
      </c>
      <c r="F209">
        <v>3679</v>
      </c>
      <c r="G209">
        <v>49852</v>
      </c>
      <c r="H209">
        <v>0.91376239189999997</v>
      </c>
      <c r="I209">
        <v>14.550421310100001</v>
      </c>
      <c r="J209">
        <v>56921</v>
      </c>
      <c r="K209">
        <v>56500.32</v>
      </c>
      <c r="L209">
        <v>56606.55</v>
      </c>
      <c r="M209" s="3">
        <v>46276.91851851852</v>
      </c>
    </row>
    <row r="210" spans="1:13" x14ac:dyDescent="0.25">
      <c r="A210" s="2">
        <v>0.92013888888888884</v>
      </c>
      <c r="B210">
        <v>489900</v>
      </c>
      <c r="C210">
        <v>536135</v>
      </c>
      <c r="D210">
        <v>-46235</v>
      </c>
      <c r="E210">
        <v>53531</v>
      </c>
      <c r="F210">
        <v>3679</v>
      </c>
      <c r="G210">
        <v>49852</v>
      </c>
      <c r="H210">
        <v>0.91376239189999997</v>
      </c>
      <c r="I210">
        <v>14.550421310100001</v>
      </c>
      <c r="J210">
        <v>56921</v>
      </c>
      <c r="K210">
        <v>56500.32</v>
      </c>
      <c r="L210">
        <v>56606.55</v>
      </c>
      <c r="M210" s="3">
        <v>46276.920763888891</v>
      </c>
    </row>
    <row r="211" spans="1:13" x14ac:dyDescent="0.25">
      <c r="A211" s="2">
        <v>0.92291666666666672</v>
      </c>
      <c r="B211">
        <v>489900</v>
      </c>
      <c r="C211">
        <v>536135</v>
      </c>
      <c r="D211">
        <v>-46235</v>
      </c>
      <c r="E211">
        <v>53531</v>
      </c>
      <c r="F211">
        <v>3679</v>
      </c>
      <c r="G211">
        <v>49852</v>
      </c>
      <c r="H211">
        <v>0.91376239189999997</v>
      </c>
      <c r="I211">
        <v>14.550421310100001</v>
      </c>
      <c r="J211">
        <v>56921</v>
      </c>
      <c r="K211">
        <v>56500.32</v>
      </c>
      <c r="L211">
        <v>56606.55</v>
      </c>
      <c r="M211" s="3">
        <v>46276.923043981478</v>
      </c>
    </row>
    <row r="212" spans="1:13" x14ac:dyDescent="0.25">
      <c r="A212" s="2">
        <v>0.92500000000000004</v>
      </c>
      <c r="B212">
        <v>489900</v>
      </c>
      <c r="C212">
        <v>536135</v>
      </c>
      <c r="D212">
        <v>-46235</v>
      </c>
      <c r="E212">
        <v>53531</v>
      </c>
      <c r="F212">
        <v>3679</v>
      </c>
      <c r="G212">
        <v>49852</v>
      </c>
      <c r="H212">
        <v>0.91376239189999997</v>
      </c>
      <c r="I212">
        <v>14.550421310100001</v>
      </c>
      <c r="J212">
        <v>56921</v>
      </c>
      <c r="K212">
        <v>56500.32</v>
      </c>
      <c r="L212">
        <v>56606.55</v>
      </c>
      <c r="M212" s="3">
        <v>46276.925266203703</v>
      </c>
    </row>
    <row r="213" spans="1:13" x14ac:dyDescent="0.25">
      <c r="A213" s="2">
        <v>0.92708333333333337</v>
      </c>
      <c r="B213">
        <v>489900</v>
      </c>
      <c r="C213">
        <v>536135</v>
      </c>
      <c r="D213">
        <v>-46235</v>
      </c>
      <c r="E213">
        <v>53531</v>
      </c>
      <c r="F213">
        <v>3679</v>
      </c>
      <c r="G213">
        <v>49852</v>
      </c>
      <c r="H213">
        <v>0.91376239189999997</v>
      </c>
      <c r="I213">
        <v>14.550421310100001</v>
      </c>
      <c r="J213">
        <v>56921</v>
      </c>
      <c r="K213">
        <v>56500.32</v>
      </c>
      <c r="L213">
        <v>56606.55</v>
      </c>
      <c r="M213" s="3">
        <v>46276.927511574075</v>
      </c>
    </row>
    <row r="214" spans="1:13" x14ac:dyDescent="0.25">
      <c r="A214" s="2">
        <v>0.9291666666666667</v>
      </c>
      <c r="B214">
        <v>489900</v>
      </c>
      <c r="C214">
        <v>536135</v>
      </c>
      <c r="D214">
        <v>-46235</v>
      </c>
      <c r="E214">
        <v>53531</v>
      </c>
      <c r="F214">
        <v>3679</v>
      </c>
      <c r="G214">
        <v>49852</v>
      </c>
      <c r="H214">
        <v>0.91376239189999997</v>
      </c>
      <c r="I214">
        <v>14.550421310100001</v>
      </c>
      <c r="J214">
        <v>56921</v>
      </c>
      <c r="K214">
        <v>56500.32</v>
      </c>
      <c r="L214">
        <v>56606.55</v>
      </c>
      <c r="M214" s="3">
        <v>46276.929756944446</v>
      </c>
    </row>
    <row r="215" spans="1:13" x14ac:dyDescent="0.25">
      <c r="A215" s="2">
        <v>0.93194444444444446</v>
      </c>
      <c r="B215">
        <v>489900</v>
      </c>
      <c r="C215">
        <v>536135</v>
      </c>
      <c r="D215">
        <v>-46235</v>
      </c>
      <c r="E215">
        <v>53531</v>
      </c>
      <c r="F215">
        <v>3679</v>
      </c>
      <c r="G215">
        <v>49852</v>
      </c>
      <c r="H215">
        <v>0.91376239189999997</v>
      </c>
      <c r="I215">
        <v>14.550421310100001</v>
      </c>
      <c r="J215">
        <v>56921</v>
      </c>
      <c r="K215">
        <v>56500.32</v>
      </c>
      <c r="L215">
        <v>56606.55</v>
      </c>
      <c r="M215" s="3">
        <v>46276.93204861111</v>
      </c>
    </row>
    <row r="216" spans="1:13" x14ac:dyDescent="0.25">
      <c r="A216" s="2">
        <v>0.93402777777777779</v>
      </c>
      <c r="B216">
        <v>489900</v>
      </c>
      <c r="C216">
        <v>536135</v>
      </c>
      <c r="D216">
        <v>-46235</v>
      </c>
      <c r="E216">
        <v>53531</v>
      </c>
      <c r="F216">
        <v>3679</v>
      </c>
      <c r="G216">
        <v>49852</v>
      </c>
      <c r="H216">
        <v>0.91376239189999997</v>
      </c>
      <c r="I216">
        <v>14.550421310100001</v>
      </c>
      <c r="J216">
        <v>56921</v>
      </c>
      <c r="K216">
        <v>56500.32</v>
      </c>
      <c r="L216">
        <v>56606.55</v>
      </c>
      <c r="M216" s="3">
        <v>46276.934340277781</v>
      </c>
    </row>
    <row r="217" spans="1:13" x14ac:dyDescent="0.25">
      <c r="A217" s="2">
        <v>0.93611111111111112</v>
      </c>
      <c r="B217">
        <v>489900</v>
      </c>
      <c r="C217">
        <v>536135</v>
      </c>
      <c r="D217">
        <v>-46235</v>
      </c>
      <c r="E217">
        <v>53531</v>
      </c>
      <c r="F217">
        <v>3679</v>
      </c>
      <c r="G217">
        <v>49852</v>
      </c>
      <c r="H217">
        <v>0.91376239189999997</v>
      </c>
      <c r="I217">
        <v>14.550421310100001</v>
      </c>
      <c r="J217">
        <v>56921</v>
      </c>
      <c r="K217">
        <v>56921</v>
      </c>
      <c r="L217">
        <v>56606.55</v>
      </c>
      <c r="M217" s="3">
        <v>46276.936388888891</v>
      </c>
    </row>
    <row r="218" spans="1:13" x14ac:dyDescent="0.25">
      <c r="A218" s="2">
        <v>0.93611111111111112</v>
      </c>
      <c r="B218">
        <v>489900</v>
      </c>
      <c r="C218">
        <v>536135</v>
      </c>
      <c r="D218">
        <v>-46235</v>
      </c>
      <c r="E218">
        <v>53531</v>
      </c>
      <c r="F218">
        <v>3679</v>
      </c>
      <c r="G218">
        <v>49852</v>
      </c>
      <c r="H218">
        <v>0.91376239189999997</v>
      </c>
      <c r="I218">
        <v>14.550421310100001</v>
      </c>
      <c r="J218">
        <v>56921</v>
      </c>
      <c r="K218">
        <v>56500.32</v>
      </c>
      <c r="L218">
        <v>56606.55</v>
      </c>
      <c r="M218" s="3">
        <v>46276.936574074076</v>
      </c>
    </row>
    <row r="219" spans="1:13" x14ac:dyDescent="0.25">
      <c r="A219" s="2">
        <v>0.9375</v>
      </c>
      <c r="B219">
        <v>489900</v>
      </c>
      <c r="C219">
        <v>536135</v>
      </c>
      <c r="D219">
        <v>-46235</v>
      </c>
      <c r="E219">
        <v>53531</v>
      </c>
      <c r="F219">
        <v>3679</v>
      </c>
      <c r="G219">
        <v>49852</v>
      </c>
      <c r="H219">
        <v>0.91376239189999997</v>
      </c>
      <c r="I219">
        <v>14.550421310100001</v>
      </c>
      <c r="J219">
        <v>56921</v>
      </c>
      <c r="K219">
        <v>56921</v>
      </c>
      <c r="L219">
        <v>56606.55</v>
      </c>
      <c r="M219" s="3">
        <v>46276.938113425924</v>
      </c>
    </row>
    <row r="220" spans="1:13" x14ac:dyDescent="0.25">
      <c r="A220" s="2">
        <v>0.93819444444444444</v>
      </c>
      <c r="B220">
        <v>489900</v>
      </c>
      <c r="C220">
        <v>536135</v>
      </c>
      <c r="D220">
        <v>-46235</v>
      </c>
      <c r="E220">
        <v>53531</v>
      </c>
      <c r="F220">
        <v>3679</v>
      </c>
      <c r="G220">
        <v>49852</v>
      </c>
      <c r="H220">
        <v>0.91376239189999997</v>
      </c>
      <c r="I220">
        <v>14.550421310100001</v>
      </c>
      <c r="J220">
        <v>56921</v>
      </c>
      <c r="K220">
        <v>56500.32</v>
      </c>
      <c r="L220">
        <v>56606.55</v>
      </c>
      <c r="M220" s="3">
        <v>46276.938819444447</v>
      </c>
    </row>
    <row r="221" spans="1:13" x14ac:dyDescent="0.25">
      <c r="A221" s="2">
        <v>0.94027777777777777</v>
      </c>
      <c r="B221">
        <v>489900</v>
      </c>
      <c r="C221">
        <v>536135</v>
      </c>
      <c r="D221">
        <v>-46235</v>
      </c>
      <c r="E221">
        <v>53531</v>
      </c>
      <c r="F221">
        <v>3679</v>
      </c>
      <c r="G221">
        <v>49852</v>
      </c>
      <c r="H221">
        <v>0.91376239189999997</v>
      </c>
      <c r="I221">
        <v>14.550421310100001</v>
      </c>
      <c r="J221">
        <v>56921</v>
      </c>
      <c r="K221">
        <v>56921</v>
      </c>
      <c r="L221">
        <v>56606.55</v>
      </c>
      <c r="M221" s="3">
        <v>46276.940358796295</v>
      </c>
    </row>
    <row r="222" spans="1:13" x14ac:dyDescent="0.25">
      <c r="A222" s="2">
        <v>0.94097222222222221</v>
      </c>
      <c r="B222">
        <v>489900</v>
      </c>
      <c r="C222">
        <v>536135</v>
      </c>
      <c r="D222">
        <v>-46235</v>
      </c>
      <c r="E222">
        <v>53531</v>
      </c>
      <c r="F222">
        <v>3679</v>
      </c>
      <c r="G222">
        <v>49852</v>
      </c>
      <c r="H222">
        <v>0.91376239189999997</v>
      </c>
      <c r="I222">
        <v>14.550421310100001</v>
      </c>
      <c r="J222">
        <v>56921</v>
      </c>
      <c r="K222">
        <v>56500.32</v>
      </c>
      <c r="L222">
        <v>56606.55</v>
      </c>
      <c r="M222" s="3">
        <v>46276.941030092596</v>
      </c>
    </row>
    <row r="223" spans="1:13" x14ac:dyDescent="0.25">
      <c r="A223" s="2">
        <v>0.94236111111111109</v>
      </c>
      <c r="B223">
        <v>489900</v>
      </c>
      <c r="C223">
        <v>536135</v>
      </c>
      <c r="D223">
        <v>-46235</v>
      </c>
      <c r="E223">
        <v>53531</v>
      </c>
      <c r="F223">
        <v>3679</v>
      </c>
      <c r="G223">
        <v>49852</v>
      </c>
      <c r="H223">
        <v>0.91376239189999997</v>
      </c>
      <c r="I223">
        <v>14.550421310100001</v>
      </c>
      <c r="J223">
        <v>56921</v>
      </c>
      <c r="K223">
        <v>56921</v>
      </c>
      <c r="L223">
        <v>56606.55</v>
      </c>
      <c r="M223" s="3">
        <v>46276.942604166667</v>
      </c>
    </row>
    <row r="224" spans="1:13" x14ac:dyDescent="0.25">
      <c r="A224" s="2">
        <v>0.94305555555555554</v>
      </c>
      <c r="B224">
        <v>489900</v>
      </c>
      <c r="C224">
        <v>536135</v>
      </c>
      <c r="D224">
        <v>-46235</v>
      </c>
      <c r="E224">
        <v>53531</v>
      </c>
      <c r="F224">
        <v>3679</v>
      </c>
      <c r="G224">
        <v>49852</v>
      </c>
      <c r="H224">
        <v>0.91376239189999997</v>
      </c>
      <c r="I224">
        <v>14.550421310100001</v>
      </c>
      <c r="J224">
        <v>56921</v>
      </c>
      <c r="K224">
        <v>56500.32</v>
      </c>
      <c r="L224">
        <v>56606.55</v>
      </c>
      <c r="M224" s="3">
        <v>46276.94326388889</v>
      </c>
    </row>
    <row r="225" spans="1:13" x14ac:dyDescent="0.25">
      <c r="A225" s="2">
        <v>0.94444444444444442</v>
      </c>
      <c r="B225">
        <v>489900</v>
      </c>
      <c r="C225">
        <v>536135</v>
      </c>
      <c r="D225">
        <v>-46235</v>
      </c>
      <c r="E225">
        <v>53531</v>
      </c>
      <c r="F225">
        <v>3679</v>
      </c>
      <c r="G225">
        <v>49852</v>
      </c>
      <c r="H225">
        <v>0.91376239189999997</v>
      </c>
      <c r="I225">
        <v>14.550421310100001</v>
      </c>
      <c r="J225">
        <v>56921</v>
      </c>
      <c r="K225">
        <v>56921</v>
      </c>
      <c r="L225">
        <v>56606.55</v>
      </c>
      <c r="M225" s="3">
        <v>46276.944849537038</v>
      </c>
    </row>
    <row r="226" spans="1:13" x14ac:dyDescent="0.25">
      <c r="A226" s="2">
        <v>0.94513888888888886</v>
      </c>
      <c r="B226">
        <v>489900</v>
      </c>
      <c r="C226">
        <v>536135</v>
      </c>
      <c r="D226">
        <v>-46235</v>
      </c>
      <c r="E226">
        <v>53531</v>
      </c>
      <c r="F226">
        <v>3679</v>
      </c>
      <c r="G226">
        <v>49852</v>
      </c>
      <c r="H226">
        <v>0.91376239189999997</v>
      </c>
      <c r="I226">
        <v>14.550421310100001</v>
      </c>
      <c r="J226">
        <v>56921</v>
      </c>
      <c r="K226">
        <v>56500.32</v>
      </c>
      <c r="L226">
        <v>56606.55</v>
      </c>
      <c r="M226" s="3">
        <v>46276.945486111108</v>
      </c>
    </row>
    <row r="227" spans="1:13" x14ac:dyDescent="0.25">
      <c r="A227" s="2">
        <v>0.94652777777777775</v>
      </c>
      <c r="B227">
        <v>489900</v>
      </c>
      <c r="C227">
        <v>536135</v>
      </c>
      <c r="D227">
        <v>-46235</v>
      </c>
      <c r="E227">
        <v>53531</v>
      </c>
      <c r="F227">
        <v>3679</v>
      </c>
      <c r="G227">
        <v>49852</v>
      </c>
      <c r="H227">
        <v>0.91376239189999997</v>
      </c>
      <c r="I227">
        <v>14.550421310100001</v>
      </c>
      <c r="J227">
        <v>56921</v>
      </c>
      <c r="K227">
        <v>56921</v>
      </c>
      <c r="L227">
        <v>56606.55</v>
      </c>
      <c r="M227" s="3">
        <v>46276.947083333333</v>
      </c>
    </row>
    <row r="228" spans="1:13" x14ac:dyDescent="0.25">
      <c r="A228" s="2">
        <v>0.94722222222222219</v>
      </c>
      <c r="B228">
        <v>489900</v>
      </c>
      <c r="C228">
        <v>536135</v>
      </c>
      <c r="D228">
        <v>-46235</v>
      </c>
      <c r="E228">
        <v>53531</v>
      </c>
      <c r="F228">
        <v>3679</v>
      </c>
      <c r="G228">
        <v>49852</v>
      </c>
      <c r="H228">
        <v>0.91376239189999997</v>
      </c>
      <c r="I228">
        <v>14.550421310100001</v>
      </c>
      <c r="J228">
        <v>56921</v>
      </c>
      <c r="K228">
        <v>56500.32</v>
      </c>
      <c r="L228">
        <v>56606.55</v>
      </c>
      <c r="M228" s="3">
        <v>46276.947708333333</v>
      </c>
    </row>
    <row r="229" spans="1:13" x14ac:dyDescent="0.25">
      <c r="A229" s="2">
        <v>0.94930555555555551</v>
      </c>
      <c r="B229">
        <v>489900</v>
      </c>
      <c r="C229">
        <v>536135</v>
      </c>
      <c r="D229">
        <v>-46235</v>
      </c>
      <c r="E229">
        <v>53531</v>
      </c>
      <c r="F229">
        <v>3679</v>
      </c>
      <c r="G229">
        <v>49852</v>
      </c>
      <c r="H229">
        <v>0.91376239189999997</v>
      </c>
      <c r="I229">
        <v>14.550421310100001</v>
      </c>
      <c r="J229">
        <v>56921</v>
      </c>
      <c r="K229">
        <v>56921</v>
      </c>
      <c r="L229">
        <v>56606.55</v>
      </c>
      <c r="M229" s="3">
        <v>46276.949328703704</v>
      </c>
    </row>
    <row r="230" spans="1:13" x14ac:dyDescent="0.25">
      <c r="A230" s="2">
        <v>0.94930555555555551</v>
      </c>
      <c r="B230">
        <v>489900</v>
      </c>
      <c r="C230">
        <v>536135</v>
      </c>
      <c r="D230">
        <v>-46235</v>
      </c>
      <c r="E230">
        <v>53531</v>
      </c>
      <c r="F230">
        <v>3679</v>
      </c>
      <c r="G230">
        <v>49852</v>
      </c>
      <c r="H230">
        <v>0.91376239189999997</v>
      </c>
      <c r="I230">
        <v>14.550421310100001</v>
      </c>
      <c r="J230">
        <v>56921</v>
      </c>
      <c r="K230">
        <v>56500.33</v>
      </c>
      <c r="L230">
        <v>56606.55</v>
      </c>
      <c r="M230" s="3">
        <v>46276.949918981481</v>
      </c>
    </row>
    <row r="231" spans="1:13" x14ac:dyDescent="0.25">
      <c r="A231" s="2">
        <v>0.95138888888888884</v>
      </c>
      <c r="B231">
        <v>489900</v>
      </c>
      <c r="C231">
        <v>536135</v>
      </c>
      <c r="D231">
        <v>-46235</v>
      </c>
      <c r="E231">
        <v>53531</v>
      </c>
      <c r="F231">
        <v>3679</v>
      </c>
      <c r="G231">
        <v>49852</v>
      </c>
      <c r="H231">
        <v>0.91376239189999997</v>
      </c>
      <c r="I231">
        <v>14.550421310100001</v>
      </c>
      <c r="J231">
        <v>56921</v>
      </c>
      <c r="K231">
        <v>56921</v>
      </c>
      <c r="L231">
        <v>56606.55</v>
      </c>
      <c r="M231" s="3">
        <v>46276.951562499999</v>
      </c>
    </row>
    <row r="232" spans="1:13" x14ac:dyDescent="0.25">
      <c r="A232" s="2">
        <v>0.95208333333333328</v>
      </c>
      <c r="B232">
        <v>489900</v>
      </c>
      <c r="C232">
        <v>536135</v>
      </c>
      <c r="D232">
        <v>-46235</v>
      </c>
      <c r="E232">
        <v>53531</v>
      </c>
      <c r="F232">
        <v>3679</v>
      </c>
      <c r="G232">
        <v>49852</v>
      </c>
      <c r="H232">
        <v>0.91376239189999997</v>
      </c>
      <c r="I232">
        <v>14.550421310100001</v>
      </c>
      <c r="J232">
        <v>56921</v>
      </c>
      <c r="K232">
        <v>56500.33</v>
      </c>
      <c r="L232">
        <v>56606.55</v>
      </c>
      <c r="M232" s="3">
        <v>46276.952141203707</v>
      </c>
    </row>
    <row r="233" spans="1:13" x14ac:dyDescent="0.25">
      <c r="A233" s="2">
        <v>0.95347222222222228</v>
      </c>
      <c r="B233">
        <v>489900</v>
      </c>
      <c r="C233">
        <v>536135</v>
      </c>
      <c r="D233">
        <v>-46235</v>
      </c>
      <c r="E233">
        <v>53531</v>
      </c>
      <c r="F233">
        <v>3679</v>
      </c>
      <c r="G233">
        <v>49852</v>
      </c>
      <c r="H233">
        <v>0.91376239189999997</v>
      </c>
      <c r="I233">
        <v>14.550421310100001</v>
      </c>
      <c r="J233">
        <v>56921</v>
      </c>
      <c r="K233">
        <v>56921</v>
      </c>
      <c r="L233">
        <v>56606.55</v>
      </c>
      <c r="M233" s="3">
        <v>46276.95380787037</v>
      </c>
    </row>
    <row r="234" spans="1:13" x14ac:dyDescent="0.25">
      <c r="A234" s="2">
        <v>0.95416666666666672</v>
      </c>
      <c r="B234">
        <v>489900</v>
      </c>
      <c r="C234">
        <v>536135</v>
      </c>
      <c r="D234">
        <v>-46235</v>
      </c>
      <c r="E234">
        <v>53531</v>
      </c>
      <c r="F234">
        <v>3679</v>
      </c>
      <c r="G234">
        <v>49852</v>
      </c>
      <c r="H234">
        <v>0.91376239189999997</v>
      </c>
      <c r="I234">
        <v>14.550421310100001</v>
      </c>
      <c r="J234">
        <v>56921</v>
      </c>
      <c r="K234">
        <v>56500.33</v>
      </c>
      <c r="L234">
        <v>56606.55</v>
      </c>
      <c r="M234" s="3">
        <v>46276.954351851855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2061-6D23-46DA-A479-081EE8E71897}">
  <dimension ref="A1:AE236"/>
  <sheetViews>
    <sheetView topLeftCell="A10" workbookViewId="0"/>
  </sheetViews>
  <sheetFormatPr defaultRowHeight="15" x14ac:dyDescent="0.25"/>
  <sheetData>
    <row r="1" spans="1:31" x14ac:dyDescent="0.25">
      <c r="B1">
        <v>25550</v>
      </c>
    </row>
    <row r="2" spans="1:31" x14ac:dyDescent="0.25">
      <c r="A2" t="s">
        <v>0</v>
      </c>
      <c r="B2">
        <v>25200</v>
      </c>
      <c r="C2">
        <v>25250</v>
      </c>
      <c r="D2">
        <v>25300</v>
      </c>
      <c r="E2">
        <v>25350</v>
      </c>
      <c r="F2">
        <v>25400</v>
      </c>
      <c r="G2">
        <v>25450</v>
      </c>
      <c r="H2">
        <v>25500</v>
      </c>
      <c r="I2">
        <v>25550</v>
      </c>
      <c r="J2">
        <v>25600</v>
      </c>
      <c r="K2">
        <v>25650</v>
      </c>
      <c r="L2">
        <v>25700</v>
      </c>
      <c r="M2">
        <v>25750</v>
      </c>
      <c r="N2">
        <v>25800</v>
      </c>
      <c r="O2">
        <v>25850</v>
      </c>
      <c r="P2">
        <v>25900</v>
      </c>
      <c r="Q2">
        <v>25200</v>
      </c>
      <c r="R2">
        <v>25250</v>
      </c>
      <c r="S2">
        <v>25300</v>
      </c>
      <c r="T2">
        <v>25350</v>
      </c>
      <c r="U2">
        <v>25400</v>
      </c>
      <c r="V2">
        <v>25450</v>
      </c>
      <c r="W2">
        <v>25500</v>
      </c>
      <c r="X2">
        <v>25550</v>
      </c>
      <c r="Y2">
        <v>25600</v>
      </c>
      <c r="Z2">
        <v>25650</v>
      </c>
      <c r="AA2">
        <v>25700</v>
      </c>
      <c r="AB2">
        <v>25750</v>
      </c>
      <c r="AC2">
        <v>25800</v>
      </c>
      <c r="AD2">
        <v>25850</v>
      </c>
      <c r="AE2">
        <v>25900</v>
      </c>
    </row>
    <row r="3" spans="1:31" x14ac:dyDescent="0.25">
      <c r="A3" s="2">
        <v>0.34027777777777779</v>
      </c>
      <c r="B3">
        <v>0</v>
      </c>
      <c r="C3">
        <v>0</v>
      </c>
      <c r="D3">
        <v>0</v>
      </c>
      <c r="E3">
        <v>0</v>
      </c>
      <c r="F3">
        <v>9</v>
      </c>
      <c r="G3">
        <v>15</v>
      </c>
      <c r="H3">
        <v>32</v>
      </c>
      <c r="I3">
        <v>315</v>
      </c>
      <c r="J3">
        <v>-6</v>
      </c>
      <c r="K3">
        <v>57</v>
      </c>
      <c r="L3">
        <v>-16</v>
      </c>
      <c r="M3">
        <v>-20</v>
      </c>
      <c r="N3">
        <v>8</v>
      </c>
      <c r="O3">
        <v>189</v>
      </c>
      <c r="P3">
        <v>-13</v>
      </c>
      <c r="Q3">
        <v>5</v>
      </c>
      <c r="R3">
        <v>0</v>
      </c>
      <c r="S3">
        <v>-12</v>
      </c>
      <c r="T3">
        <v>0</v>
      </c>
      <c r="U3">
        <v>36</v>
      </c>
      <c r="V3">
        <v>63</v>
      </c>
      <c r="W3">
        <v>-174</v>
      </c>
      <c r="X3">
        <v>516</v>
      </c>
      <c r="Y3">
        <v>-22</v>
      </c>
      <c r="Z3">
        <v>45</v>
      </c>
      <c r="AA3">
        <v>-25</v>
      </c>
      <c r="AB3">
        <v>-29</v>
      </c>
      <c r="AC3">
        <v>0</v>
      </c>
      <c r="AD3">
        <v>-3</v>
      </c>
      <c r="AE3">
        <v>0</v>
      </c>
    </row>
    <row r="4" spans="1:31" x14ac:dyDescent="0.25">
      <c r="A4" s="2">
        <v>0.45208333333333334</v>
      </c>
      <c r="B4">
        <v>0</v>
      </c>
      <c r="C4">
        <v>0</v>
      </c>
      <c r="D4">
        <v>0</v>
      </c>
      <c r="E4">
        <v>0</v>
      </c>
      <c r="F4">
        <v>26</v>
      </c>
      <c r="G4">
        <v>23</v>
      </c>
      <c r="H4">
        <v>72</v>
      </c>
      <c r="I4">
        <v>35</v>
      </c>
      <c r="J4">
        <v>62</v>
      </c>
      <c r="K4">
        <v>34</v>
      </c>
      <c r="L4">
        <v>60</v>
      </c>
      <c r="M4">
        <v>6</v>
      </c>
      <c r="N4">
        <v>-49</v>
      </c>
      <c r="O4">
        <v>-1</v>
      </c>
      <c r="P4">
        <v>127</v>
      </c>
      <c r="Q4">
        <v>28</v>
      </c>
      <c r="R4">
        <v>28</v>
      </c>
      <c r="S4">
        <v>53</v>
      </c>
      <c r="T4">
        <v>14</v>
      </c>
      <c r="U4">
        <v>58</v>
      </c>
      <c r="V4">
        <v>-7</v>
      </c>
      <c r="W4">
        <v>86</v>
      </c>
      <c r="X4">
        <v>-25</v>
      </c>
      <c r="Y4">
        <v>50</v>
      </c>
      <c r="Z4">
        <v>-8</v>
      </c>
      <c r="AA4">
        <v>-11</v>
      </c>
      <c r="AB4">
        <v>-54</v>
      </c>
      <c r="AC4">
        <v>-316</v>
      </c>
      <c r="AD4">
        <v>-3</v>
      </c>
      <c r="AE4">
        <v>0</v>
      </c>
    </row>
    <row r="5" spans="1:31" x14ac:dyDescent="0.25">
      <c r="A5" s="2">
        <v>0.45416666666666666</v>
      </c>
      <c r="B5">
        <v>0</v>
      </c>
      <c r="C5">
        <v>0</v>
      </c>
      <c r="D5">
        <v>0</v>
      </c>
      <c r="E5">
        <v>0</v>
      </c>
      <c r="F5">
        <v>26</v>
      </c>
      <c r="G5">
        <v>23</v>
      </c>
      <c r="H5">
        <v>72</v>
      </c>
      <c r="I5">
        <v>34</v>
      </c>
      <c r="J5">
        <v>60</v>
      </c>
      <c r="K5">
        <v>34</v>
      </c>
      <c r="L5">
        <v>57</v>
      </c>
      <c r="M5">
        <v>6</v>
      </c>
      <c r="N5">
        <v>-49</v>
      </c>
      <c r="O5">
        <v>-1</v>
      </c>
      <c r="P5">
        <v>127</v>
      </c>
      <c r="Q5">
        <v>28</v>
      </c>
      <c r="R5">
        <v>28</v>
      </c>
      <c r="S5">
        <v>53</v>
      </c>
      <c r="T5">
        <v>14</v>
      </c>
      <c r="U5">
        <v>58</v>
      </c>
      <c r="V5">
        <v>-7</v>
      </c>
      <c r="W5">
        <v>83</v>
      </c>
      <c r="X5">
        <v>-27</v>
      </c>
      <c r="Y5">
        <v>46</v>
      </c>
      <c r="Z5">
        <v>-8</v>
      </c>
      <c r="AA5">
        <v>-14</v>
      </c>
      <c r="AB5">
        <v>-54</v>
      </c>
      <c r="AC5">
        <v>-315</v>
      </c>
      <c r="AD5">
        <v>-3</v>
      </c>
      <c r="AE5">
        <v>0</v>
      </c>
    </row>
    <row r="6" spans="1:31" x14ac:dyDescent="0.25">
      <c r="A6" s="2">
        <v>0.45694444444444443</v>
      </c>
      <c r="B6">
        <v>0</v>
      </c>
      <c r="C6">
        <v>0</v>
      </c>
      <c r="D6">
        <v>0</v>
      </c>
      <c r="E6">
        <v>0</v>
      </c>
      <c r="F6">
        <v>26</v>
      </c>
      <c r="G6">
        <v>23</v>
      </c>
      <c r="H6">
        <v>69</v>
      </c>
      <c r="I6">
        <v>30</v>
      </c>
      <c r="J6">
        <v>58</v>
      </c>
      <c r="K6">
        <v>34</v>
      </c>
      <c r="L6">
        <v>55</v>
      </c>
      <c r="M6">
        <v>7</v>
      </c>
      <c r="N6">
        <v>-50</v>
      </c>
      <c r="O6">
        <v>-1</v>
      </c>
      <c r="P6">
        <v>127</v>
      </c>
      <c r="Q6">
        <v>28</v>
      </c>
      <c r="R6">
        <v>29</v>
      </c>
      <c r="S6">
        <v>47</v>
      </c>
      <c r="T6">
        <v>14</v>
      </c>
      <c r="U6">
        <v>60</v>
      </c>
      <c r="V6">
        <v>-7</v>
      </c>
      <c r="W6">
        <v>84</v>
      </c>
      <c r="X6">
        <v>-27</v>
      </c>
      <c r="Y6">
        <v>46</v>
      </c>
      <c r="Z6">
        <v>-8</v>
      </c>
      <c r="AA6">
        <v>-14</v>
      </c>
      <c r="AB6">
        <v>-54</v>
      </c>
      <c r="AC6">
        <v>-315</v>
      </c>
      <c r="AD6">
        <v>-3</v>
      </c>
      <c r="AE6">
        <v>0</v>
      </c>
    </row>
    <row r="7" spans="1:31" x14ac:dyDescent="0.25">
      <c r="A7" s="2">
        <v>0.45902777777777776</v>
      </c>
      <c r="B7">
        <v>0</v>
      </c>
      <c r="C7">
        <v>0</v>
      </c>
      <c r="D7">
        <v>0</v>
      </c>
      <c r="E7">
        <v>0</v>
      </c>
      <c r="F7">
        <v>26</v>
      </c>
      <c r="G7">
        <v>23</v>
      </c>
      <c r="H7">
        <v>74</v>
      </c>
      <c r="I7">
        <v>29</v>
      </c>
      <c r="J7">
        <v>59</v>
      </c>
      <c r="K7">
        <v>30</v>
      </c>
      <c r="L7">
        <v>54</v>
      </c>
      <c r="M7">
        <v>8</v>
      </c>
      <c r="N7">
        <v>-49</v>
      </c>
      <c r="O7">
        <v>-1</v>
      </c>
      <c r="P7">
        <v>126</v>
      </c>
      <c r="Q7">
        <v>28</v>
      </c>
      <c r="R7">
        <v>29</v>
      </c>
      <c r="S7">
        <v>41</v>
      </c>
      <c r="T7">
        <v>14</v>
      </c>
      <c r="U7">
        <v>60</v>
      </c>
      <c r="V7">
        <v>-9</v>
      </c>
      <c r="W7">
        <v>86</v>
      </c>
      <c r="X7">
        <v>-30</v>
      </c>
      <c r="Y7">
        <v>46</v>
      </c>
      <c r="Z7">
        <v>-8</v>
      </c>
      <c r="AA7">
        <v>-15</v>
      </c>
      <c r="AB7">
        <v>-54</v>
      </c>
      <c r="AC7">
        <v>-310</v>
      </c>
      <c r="AD7">
        <v>-3</v>
      </c>
      <c r="AE7">
        <v>0</v>
      </c>
    </row>
    <row r="8" spans="1:31" x14ac:dyDescent="0.25">
      <c r="A8" s="2">
        <v>0.46111111111111114</v>
      </c>
      <c r="B8">
        <v>0</v>
      </c>
      <c r="C8">
        <v>0</v>
      </c>
      <c r="D8">
        <v>0</v>
      </c>
      <c r="E8">
        <v>0</v>
      </c>
      <c r="F8">
        <v>26</v>
      </c>
      <c r="G8">
        <v>23</v>
      </c>
      <c r="H8">
        <v>74</v>
      </c>
      <c r="I8">
        <v>29</v>
      </c>
      <c r="J8">
        <v>59</v>
      </c>
      <c r="K8">
        <v>30</v>
      </c>
      <c r="L8">
        <v>54</v>
      </c>
      <c r="M8">
        <v>7</v>
      </c>
      <c r="N8">
        <v>-49</v>
      </c>
      <c r="O8">
        <v>-1</v>
      </c>
      <c r="P8">
        <v>127</v>
      </c>
      <c r="Q8">
        <v>28</v>
      </c>
      <c r="R8">
        <v>29</v>
      </c>
      <c r="S8">
        <v>41</v>
      </c>
      <c r="T8">
        <v>14</v>
      </c>
      <c r="U8">
        <v>88</v>
      </c>
      <c r="V8">
        <v>-9</v>
      </c>
      <c r="W8">
        <v>87</v>
      </c>
      <c r="X8">
        <v>-30</v>
      </c>
      <c r="Y8">
        <v>47</v>
      </c>
      <c r="Z8">
        <v>-8</v>
      </c>
      <c r="AA8">
        <v>-15</v>
      </c>
      <c r="AB8">
        <v>-54</v>
      </c>
      <c r="AC8">
        <v>-311</v>
      </c>
      <c r="AD8">
        <v>-3</v>
      </c>
      <c r="AE8">
        <v>0</v>
      </c>
    </row>
    <row r="9" spans="1:31" x14ac:dyDescent="0.25">
      <c r="A9" s="2">
        <v>0.46319444444444446</v>
      </c>
      <c r="B9">
        <v>0</v>
      </c>
      <c r="C9">
        <v>0</v>
      </c>
      <c r="D9">
        <v>0</v>
      </c>
      <c r="E9">
        <v>0</v>
      </c>
      <c r="F9">
        <v>26</v>
      </c>
      <c r="G9">
        <v>24</v>
      </c>
      <c r="H9">
        <v>75</v>
      </c>
      <c r="I9">
        <v>28</v>
      </c>
      <c r="J9">
        <v>61</v>
      </c>
      <c r="K9">
        <v>26</v>
      </c>
      <c r="L9">
        <v>54</v>
      </c>
      <c r="M9">
        <v>6</v>
      </c>
      <c r="N9">
        <v>-49</v>
      </c>
      <c r="O9">
        <v>-1</v>
      </c>
      <c r="P9">
        <v>127</v>
      </c>
      <c r="Q9">
        <v>29</v>
      </c>
      <c r="R9">
        <v>29</v>
      </c>
      <c r="S9">
        <v>41</v>
      </c>
      <c r="T9">
        <v>17</v>
      </c>
      <c r="U9">
        <v>88</v>
      </c>
      <c r="V9">
        <v>-14</v>
      </c>
      <c r="W9">
        <v>91</v>
      </c>
      <c r="X9">
        <v>-30</v>
      </c>
      <c r="Y9">
        <v>41</v>
      </c>
      <c r="Z9">
        <v>-8</v>
      </c>
      <c r="AA9">
        <v>-14</v>
      </c>
      <c r="AB9">
        <v>-55</v>
      </c>
      <c r="AC9">
        <v>-311</v>
      </c>
      <c r="AD9">
        <v>-3</v>
      </c>
      <c r="AE9">
        <v>0</v>
      </c>
    </row>
    <row r="10" spans="1:31" x14ac:dyDescent="0.25">
      <c r="A10" s="2">
        <v>0.46527777777777779</v>
      </c>
      <c r="B10">
        <v>0</v>
      </c>
      <c r="C10">
        <v>0</v>
      </c>
      <c r="D10">
        <v>0</v>
      </c>
      <c r="E10">
        <v>0</v>
      </c>
      <c r="F10">
        <v>26</v>
      </c>
      <c r="G10">
        <v>24</v>
      </c>
      <c r="H10">
        <v>75</v>
      </c>
      <c r="I10">
        <v>28</v>
      </c>
      <c r="J10">
        <v>60</v>
      </c>
      <c r="K10">
        <v>26</v>
      </c>
      <c r="L10">
        <v>53</v>
      </c>
      <c r="M10">
        <v>6</v>
      </c>
      <c r="N10">
        <v>-49</v>
      </c>
      <c r="O10">
        <v>-1</v>
      </c>
      <c r="P10">
        <v>128</v>
      </c>
      <c r="Q10">
        <v>29</v>
      </c>
      <c r="R10">
        <v>29</v>
      </c>
      <c r="S10">
        <v>43</v>
      </c>
      <c r="T10">
        <v>17</v>
      </c>
      <c r="U10">
        <v>88</v>
      </c>
      <c r="V10">
        <v>-18</v>
      </c>
      <c r="W10">
        <v>90</v>
      </c>
      <c r="X10">
        <v>-30</v>
      </c>
      <c r="Y10">
        <v>39</v>
      </c>
      <c r="Z10">
        <v>-8</v>
      </c>
      <c r="AA10">
        <v>-14</v>
      </c>
      <c r="AB10">
        <v>-55</v>
      </c>
      <c r="AC10">
        <v>-312</v>
      </c>
      <c r="AD10">
        <v>-3</v>
      </c>
      <c r="AE10">
        <v>0</v>
      </c>
    </row>
    <row r="11" spans="1:31" x14ac:dyDescent="0.25">
      <c r="A11" s="2">
        <v>0.46805555555555556</v>
      </c>
      <c r="B11">
        <v>0</v>
      </c>
      <c r="C11">
        <v>0</v>
      </c>
      <c r="D11">
        <v>0</v>
      </c>
      <c r="E11">
        <v>0</v>
      </c>
      <c r="F11">
        <v>26</v>
      </c>
      <c r="G11">
        <v>24</v>
      </c>
      <c r="H11">
        <v>73</v>
      </c>
      <c r="I11">
        <v>31</v>
      </c>
      <c r="J11">
        <v>78</v>
      </c>
      <c r="K11">
        <v>26</v>
      </c>
      <c r="L11">
        <v>53</v>
      </c>
      <c r="M11">
        <v>6</v>
      </c>
      <c r="N11">
        <v>-46</v>
      </c>
      <c r="O11">
        <v>-1</v>
      </c>
      <c r="P11">
        <v>132</v>
      </c>
      <c r="Q11">
        <v>27</v>
      </c>
      <c r="R11">
        <v>28</v>
      </c>
      <c r="S11">
        <v>29</v>
      </c>
      <c r="T11">
        <v>17</v>
      </c>
      <c r="U11">
        <v>50</v>
      </c>
      <c r="V11">
        <v>-18</v>
      </c>
      <c r="W11">
        <v>105</v>
      </c>
      <c r="X11">
        <v>-32</v>
      </c>
      <c r="Y11">
        <v>47</v>
      </c>
      <c r="Z11">
        <v>-8</v>
      </c>
      <c r="AA11">
        <v>-15</v>
      </c>
      <c r="AB11">
        <v>-55</v>
      </c>
      <c r="AC11">
        <v>-313</v>
      </c>
      <c r="AD11">
        <v>-3</v>
      </c>
      <c r="AE11">
        <v>0</v>
      </c>
    </row>
    <row r="12" spans="1:31" x14ac:dyDescent="0.25">
      <c r="A12" s="2">
        <v>0.47013888888888888</v>
      </c>
      <c r="B12">
        <v>0</v>
      </c>
      <c r="C12">
        <v>0</v>
      </c>
      <c r="D12">
        <v>0</v>
      </c>
      <c r="E12">
        <v>0</v>
      </c>
      <c r="F12">
        <v>25</v>
      </c>
      <c r="G12">
        <v>24</v>
      </c>
      <c r="H12">
        <v>66</v>
      </c>
      <c r="I12">
        <v>32</v>
      </c>
      <c r="J12">
        <v>74</v>
      </c>
      <c r="K12">
        <v>26</v>
      </c>
      <c r="L12">
        <v>29</v>
      </c>
      <c r="M12">
        <v>6</v>
      </c>
      <c r="N12">
        <v>-53</v>
      </c>
      <c r="O12">
        <v>-1</v>
      </c>
      <c r="P12">
        <v>132</v>
      </c>
      <c r="Q12">
        <v>18</v>
      </c>
      <c r="R12">
        <v>25</v>
      </c>
      <c r="S12">
        <v>32</v>
      </c>
      <c r="T12">
        <v>17</v>
      </c>
      <c r="U12">
        <v>50</v>
      </c>
      <c r="V12">
        <v>-18</v>
      </c>
      <c r="W12">
        <v>114</v>
      </c>
      <c r="X12">
        <v>-32</v>
      </c>
      <c r="Y12">
        <v>57</v>
      </c>
      <c r="Z12">
        <v>-9</v>
      </c>
      <c r="AA12">
        <v>-44</v>
      </c>
      <c r="AB12">
        <v>-55</v>
      </c>
      <c r="AC12">
        <v>-324</v>
      </c>
      <c r="AD12">
        <v>-3</v>
      </c>
      <c r="AE12">
        <v>0</v>
      </c>
    </row>
    <row r="13" spans="1:31" x14ac:dyDescent="0.25">
      <c r="A13" s="2">
        <v>0.47222222222222221</v>
      </c>
      <c r="B13">
        <v>0</v>
      </c>
      <c r="C13">
        <v>0</v>
      </c>
      <c r="D13">
        <v>0</v>
      </c>
      <c r="E13">
        <v>0</v>
      </c>
      <c r="F13">
        <v>25</v>
      </c>
      <c r="G13">
        <v>24</v>
      </c>
      <c r="H13">
        <v>66</v>
      </c>
      <c r="I13">
        <v>33</v>
      </c>
      <c r="J13">
        <v>75</v>
      </c>
      <c r="K13">
        <v>28</v>
      </c>
      <c r="L13">
        <v>22</v>
      </c>
      <c r="M13">
        <v>6</v>
      </c>
      <c r="N13">
        <v>-54</v>
      </c>
      <c r="O13">
        <v>0</v>
      </c>
      <c r="P13">
        <v>132</v>
      </c>
      <c r="Q13">
        <v>18</v>
      </c>
      <c r="R13">
        <v>35</v>
      </c>
      <c r="S13">
        <v>25</v>
      </c>
      <c r="T13">
        <v>17</v>
      </c>
      <c r="U13">
        <v>49</v>
      </c>
      <c r="V13">
        <v>-7</v>
      </c>
      <c r="W13">
        <v>125</v>
      </c>
      <c r="X13">
        <v>-32</v>
      </c>
      <c r="Y13">
        <v>57</v>
      </c>
      <c r="Z13">
        <v>-9</v>
      </c>
      <c r="AA13">
        <v>-43</v>
      </c>
      <c r="AB13">
        <v>-57</v>
      </c>
      <c r="AC13">
        <v>-321</v>
      </c>
      <c r="AD13">
        <v>-3</v>
      </c>
      <c r="AE13">
        <v>0</v>
      </c>
    </row>
    <row r="14" spans="1:31" x14ac:dyDescent="0.25">
      <c r="A14" s="2">
        <v>0.47430555555555554</v>
      </c>
      <c r="B14">
        <v>0</v>
      </c>
      <c r="C14">
        <v>0</v>
      </c>
      <c r="D14">
        <v>0</v>
      </c>
      <c r="E14">
        <v>0</v>
      </c>
      <c r="F14">
        <v>25</v>
      </c>
      <c r="G14">
        <v>24</v>
      </c>
      <c r="H14">
        <v>65</v>
      </c>
      <c r="I14">
        <v>32</v>
      </c>
      <c r="J14">
        <v>70</v>
      </c>
      <c r="K14">
        <v>29</v>
      </c>
      <c r="L14">
        <v>22</v>
      </c>
      <c r="M14">
        <v>6</v>
      </c>
      <c r="N14">
        <v>-49</v>
      </c>
      <c r="O14">
        <v>0</v>
      </c>
      <c r="P14">
        <v>132</v>
      </c>
      <c r="Q14">
        <v>18</v>
      </c>
      <c r="R14">
        <v>35</v>
      </c>
      <c r="S14">
        <v>25</v>
      </c>
      <c r="T14">
        <v>17</v>
      </c>
      <c r="U14">
        <v>49</v>
      </c>
      <c r="V14">
        <v>-20</v>
      </c>
      <c r="W14">
        <v>114</v>
      </c>
      <c r="X14">
        <v>-32</v>
      </c>
      <c r="Y14">
        <v>57</v>
      </c>
      <c r="Z14">
        <v>-9</v>
      </c>
      <c r="AA14">
        <v>-43</v>
      </c>
      <c r="AB14">
        <v>-57</v>
      </c>
      <c r="AC14">
        <v>-321</v>
      </c>
      <c r="AD14">
        <v>-3</v>
      </c>
      <c r="AE14">
        <v>0</v>
      </c>
    </row>
    <row r="15" spans="1:31" x14ac:dyDescent="0.25">
      <c r="A15" s="2">
        <v>0.47638888888888886</v>
      </c>
      <c r="B15">
        <v>0</v>
      </c>
      <c r="C15">
        <v>0</v>
      </c>
      <c r="D15">
        <v>0</v>
      </c>
      <c r="E15">
        <v>0</v>
      </c>
      <c r="F15">
        <v>25</v>
      </c>
      <c r="G15">
        <v>24</v>
      </c>
      <c r="H15">
        <v>65</v>
      </c>
      <c r="I15">
        <v>31</v>
      </c>
      <c r="J15">
        <v>70</v>
      </c>
      <c r="K15">
        <v>33</v>
      </c>
      <c r="L15">
        <v>22</v>
      </c>
      <c r="M15">
        <v>6</v>
      </c>
      <c r="N15">
        <v>-49</v>
      </c>
      <c r="O15">
        <v>0</v>
      </c>
      <c r="P15">
        <v>132</v>
      </c>
      <c r="Q15">
        <v>26</v>
      </c>
      <c r="R15">
        <v>35</v>
      </c>
      <c r="S15">
        <v>18</v>
      </c>
      <c r="T15">
        <v>17</v>
      </c>
      <c r="U15">
        <v>49</v>
      </c>
      <c r="V15">
        <v>-27</v>
      </c>
      <c r="W15">
        <v>129</v>
      </c>
      <c r="X15">
        <v>-32</v>
      </c>
      <c r="Y15">
        <v>58</v>
      </c>
      <c r="Z15">
        <v>-8</v>
      </c>
      <c r="AA15">
        <v>-43</v>
      </c>
      <c r="AB15">
        <v>-57</v>
      </c>
      <c r="AC15">
        <v>-320</v>
      </c>
      <c r="AD15">
        <v>-3</v>
      </c>
      <c r="AE15">
        <v>0</v>
      </c>
    </row>
    <row r="16" spans="1:31" x14ac:dyDescent="0.25">
      <c r="A16" s="2">
        <v>0.47916666666666669</v>
      </c>
      <c r="B16">
        <v>0</v>
      </c>
      <c r="C16">
        <v>0</v>
      </c>
      <c r="D16">
        <v>0</v>
      </c>
      <c r="E16">
        <v>0</v>
      </c>
      <c r="F16">
        <v>25</v>
      </c>
      <c r="G16">
        <v>24</v>
      </c>
      <c r="H16">
        <v>65</v>
      </c>
      <c r="I16">
        <v>31</v>
      </c>
      <c r="J16">
        <v>69</v>
      </c>
      <c r="K16">
        <v>33</v>
      </c>
      <c r="L16">
        <v>23</v>
      </c>
      <c r="M16">
        <v>6</v>
      </c>
      <c r="N16">
        <v>-53</v>
      </c>
      <c r="O16">
        <v>0</v>
      </c>
      <c r="P16">
        <v>132</v>
      </c>
      <c r="Q16">
        <v>26</v>
      </c>
      <c r="R16">
        <v>35</v>
      </c>
      <c r="S16">
        <v>16</v>
      </c>
      <c r="T16">
        <v>17</v>
      </c>
      <c r="U16">
        <v>49</v>
      </c>
      <c r="V16">
        <v>-27</v>
      </c>
      <c r="W16">
        <v>168</v>
      </c>
      <c r="X16">
        <v>-32</v>
      </c>
      <c r="Y16">
        <v>58</v>
      </c>
      <c r="Z16">
        <v>-8</v>
      </c>
      <c r="AA16">
        <v>-43</v>
      </c>
      <c r="AB16">
        <v>-57</v>
      </c>
      <c r="AC16">
        <v>-320</v>
      </c>
      <c r="AD16">
        <v>-3</v>
      </c>
      <c r="AE16">
        <v>0</v>
      </c>
    </row>
    <row r="17" spans="1:31" x14ac:dyDescent="0.25">
      <c r="A17" s="2">
        <v>0.48125000000000001</v>
      </c>
      <c r="B17">
        <v>0</v>
      </c>
      <c r="C17">
        <v>0</v>
      </c>
      <c r="D17">
        <v>0</v>
      </c>
      <c r="E17">
        <v>0</v>
      </c>
      <c r="F17">
        <v>25</v>
      </c>
      <c r="G17">
        <v>24</v>
      </c>
      <c r="H17">
        <v>65</v>
      </c>
      <c r="I17">
        <v>31</v>
      </c>
      <c r="J17">
        <v>68</v>
      </c>
      <c r="K17">
        <v>33</v>
      </c>
      <c r="L17">
        <v>23</v>
      </c>
      <c r="M17">
        <v>6</v>
      </c>
      <c r="N17">
        <v>-45</v>
      </c>
      <c r="O17">
        <v>0</v>
      </c>
      <c r="P17">
        <v>132</v>
      </c>
      <c r="Q17">
        <v>26</v>
      </c>
      <c r="R17">
        <v>35</v>
      </c>
      <c r="S17">
        <v>16</v>
      </c>
      <c r="T17">
        <v>17</v>
      </c>
      <c r="U17">
        <v>49</v>
      </c>
      <c r="V17">
        <v>-27</v>
      </c>
      <c r="W17">
        <v>168</v>
      </c>
      <c r="X17">
        <v>-32</v>
      </c>
      <c r="Y17">
        <v>58</v>
      </c>
      <c r="Z17">
        <v>-8</v>
      </c>
      <c r="AA17">
        <v>-43</v>
      </c>
      <c r="AB17">
        <v>-57</v>
      </c>
      <c r="AC17">
        <v>-318</v>
      </c>
      <c r="AD17">
        <v>-3</v>
      </c>
      <c r="AE17">
        <v>0</v>
      </c>
    </row>
    <row r="18" spans="1:31" x14ac:dyDescent="0.25">
      <c r="A18" s="2">
        <v>0.48333333333333334</v>
      </c>
      <c r="B18">
        <v>0</v>
      </c>
      <c r="C18">
        <v>0</v>
      </c>
      <c r="D18">
        <v>0</v>
      </c>
      <c r="E18">
        <v>0</v>
      </c>
      <c r="F18">
        <v>25</v>
      </c>
      <c r="G18">
        <v>24</v>
      </c>
      <c r="H18">
        <v>65</v>
      </c>
      <c r="I18">
        <v>31</v>
      </c>
      <c r="J18">
        <v>70</v>
      </c>
      <c r="K18">
        <v>32</v>
      </c>
      <c r="L18">
        <v>25</v>
      </c>
      <c r="M18">
        <v>6</v>
      </c>
      <c r="N18">
        <v>-47</v>
      </c>
      <c r="O18">
        <v>0</v>
      </c>
      <c r="P18">
        <v>132</v>
      </c>
      <c r="Q18">
        <v>26</v>
      </c>
      <c r="R18">
        <v>37</v>
      </c>
      <c r="S18">
        <v>16</v>
      </c>
      <c r="T18">
        <v>17</v>
      </c>
      <c r="U18">
        <v>47</v>
      </c>
      <c r="V18">
        <v>-27</v>
      </c>
      <c r="W18">
        <v>188</v>
      </c>
      <c r="X18">
        <v>-32</v>
      </c>
      <c r="Y18">
        <v>58</v>
      </c>
      <c r="Z18">
        <v>-8</v>
      </c>
      <c r="AA18">
        <v>-42</v>
      </c>
      <c r="AB18">
        <v>-57</v>
      </c>
      <c r="AC18">
        <v>-318</v>
      </c>
      <c r="AD18">
        <v>-3</v>
      </c>
      <c r="AE18">
        <v>0</v>
      </c>
    </row>
    <row r="19" spans="1:31" x14ac:dyDescent="0.25">
      <c r="A19" s="2">
        <v>0.48541666666666666</v>
      </c>
      <c r="B19">
        <v>0</v>
      </c>
      <c r="C19">
        <v>0</v>
      </c>
      <c r="D19">
        <v>0</v>
      </c>
      <c r="E19">
        <v>0</v>
      </c>
      <c r="F19">
        <v>25</v>
      </c>
      <c r="G19">
        <v>24</v>
      </c>
      <c r="H19">
        <v>63</v>
      </c>
      <c r="I19">
        <v>31</v>
      </c>
      <c r="J19">
        <v>70</v>
      </c>
      <c r="K19">
        <v>29</v>
      </c>
      <c r="L19">
        <v>25</v>
      </c>
      <c r="M19">
        <v>6</v>
      </c>
      <c r="N19">
        <v>-48</v>
      </c>
      <c r="O19">
        <v>0</v>
      </c>
      <c r="P19">
        <v>121</v>
      </c>
      <c r="Q19">
        <v>26</v>
      </c>
      <c r="R19">
        <v>37</v>
      </c>
      <c r="S19">
        <v>16</v>
      </c>
      <c r="T19">
        <v>17</v>
      </c>
      <c r="U19">
        <v>47</v>
      </c>
      <c r="V19">
        <v>-27</v>
      </c>
      <c r="W19">
        <v>199</v>
      </c>
      <c r="X19">
        <v>-27</v>
      </c>
      <c r="Y19">
        <v>58</v>
      </c>
      <c r="Z19">
        <v>-8</v>
      </c>
      <c r="AA19">
        <v>-42</v>
      </c>
      <c r="AB19">
        <v>-57</v>
      </c>
      <c r="AC19">
        <v>-317</v>
      </c>
      <c r="AD19">
        <v>-3</v>
      </c>
      <c r="AE19">
        <v>0</v>
      </c>
    </row>
    <row r="20" spans="1:31" x14ac:dyDescent="0.25">
      <c r="A20" s="2">
        <v>0.48749999999999999</v>
      </c>
      <c r="B20">
        <v>0</v>
      </c>
      <c r="C20">
        <v>0</v>
      </c>
      <c r="D20">
        <v>0</v>
      </c>
      <c r="E20">
        <v>0</v>
      </c>
      <c r="F20">
        <v>25</v>
      </c>
      <c r="G20">
        <v>24</v>
      </c>
      <c r="H20">
        <v>62</v>
      </c>
      <c r="I20">
        <v>31</v>
      </c>
      <c r="J20">
        <v>70</v>
      </c>
      <c r="K20">
        <v>30</v>
      </c>
      <c r="L20">
        <v>25</v>
      </c>
      <c r="M20">
        <v>6</v>
      </c>
      <c r="N20">
        <v>-48</v>
      </c>
      <c r="O20">
        <v>-2</v>
      </c>
      <c r="P20">
        <v>121</v>
      </c>
      <c r="Q20">
        <v>26</v>
      </c>
      <c r="R20">
        <v>37</v>
      </c>
      <c r="S20">
        <v>11</v>
      </c>
      <c r="T20">
        <v>17</v>
      </c>
      <c r="U20">
        <v>47</v>
      </c>
      <c r="V20">
        <v>-27</v>
      </c>
      <c r="W20">
        <v>241</v>
      </c>
      <c r="X20">
        <v>-30</v>
      </c>
      <c r="Y20">
        <v>61</v>
      </c>
      <c r="Z20">
        <v>-8</v>
      </c>
      <c r="AA20">
        <v>-41</v>
      </c>
      <c r="AB20">
        <v>-58</v>
      </c>
      <c r="AC20">
        <v>-317</v>
      </c>
      <c r="AD20">
        <v>-3</v>
      </c>
      <c r="AE20">
        <v>0</v>
      </c>
    </row>
    <row r="21" spans="1:31" x14ac:dyDescent="0.25">
      <c r="A21" s="2">
        <v>0.49027777777777776</v>
      </c>
      <c r="B21">
        <v>0</v>
      </c>
      <c r="C21">
        <v>0</v>
      </c>
      <c r="D21">
        <v>0</v>
      </c>
      <c r="E21">
        <v>0</v>
      </c>
      <c r="F21">
        <v>25</v>
      </c>
      <c r="G21">
        <v>24</v>
      </c>
      <c r="H21">
        <v>61</v>
      </c>
      <c r="I21">
        <v>31</v>
      </c>
      <c r="J21">
        <v>71</v>
      </c>
      <c r="K21">
        <v>31</v>
      </c>
      <c r="L21">
        <v>26</v>
      </c>
      <c r="M21">
        <v>6</v>
      </c>
      <c r="N21">
        <v>-48</v>
      </c>
      <c r="O21">
        <v>-2</v>
      </c>
      <c r="P21">
        <v>121</v>
      </c>
      <c r="Q21">
        <v>26</v>
      </c>
      <c r="R21">
        <v>37</v>
      </c>
      <c r="S21">
        <v>11</v>
      </c>
      <c r="T21">
        <v>17</v>
      </c>
      <c r="U21">
        <v>47</v>
      </c>
      <c r="V21">
        <v>-27</v>
      </c>
      <c r="W21">
        <v>250</v>
      </c>
      <c r="X21">
        <v>-30</v>
      </c>
      <c r="Y21">
        <v>61</v>
      </c>
      <c r="Z21">
        <v>-8</v>
      </c>
      <c r="AA21">
        <v>-41</v>
      </c>
      <c r="AB21">
        <v>-58</v>
      </c>
      <c r="AC21">
        <v>-317</v>
      </c>
      <c r="AD21">
        <v>-3</v>
      </c>
      <c r="AE21">
        <v>0</v>
      </c>
    </row>
    <row r="22" spans="1:31" x14ac:dyDescent="0.25">
      <c r="A22" s="2">
        <v>0.49236111111111114</v>
      </c>
      <c r="B22">
        <v>0</v>
      </c>
      <c r="C22">
        <v>0</v>
      </c>
      <c r="D22">
        <v>0</v>
      </c>
      <c r="E22">
        <v>0</v>
      </c>
      <c r="F22">
        <v>25</v>
      </c>
      <c r="G22">
        <v>24</v>
      </c>
      <c r="H22">
        <v>60</v>
      </c>
      <c r="I22">
        <v>30</v>
      </c>
      <c r="J22">
        <v>71</v>
      </c>
      <c r="K22">
        <v>31</v>
      </c>
      <c r="L22">
        <v>26</v>
      </c>
      <c r="M22">
        <v>6</v>
      </c>
      <c r="N22">
        <v>-50</v>
      </c>
      <c r="O22">
        <v>-2</v>
      </c>
      <c r="P22">
        <v>122</v>
      </c>
      <c r="Q22">
        <v>26</v>
      </c>
      <c r="R22">
        <v>37</v>
      </c>
      <c r="S22">
        <v>9</v>
      </c>
      <c r="T22">
        <v>17</v>
      </c>
      <c r="U22">
        <v>47</v>
      </c>
      <c r="V22">
        <v>-27</v>
      </c>
      <c r="W22">
        <v>255</v>
      </c>
      <c r="X22">
        <v>-30</v>
      </c>
      <c r="Y22">
        <v>61</v>
      </c>
      <c r="Z22">
        <v>-8</v>
      </c>
      <c r="AA22">
        <v>-41</v>
      </c>
      <c r="AB22">
        <v>-58</v>
      </c>
      <c r="AC22">
        <v>-319</v>
      </c>
      <c r="AD22">
        <v>-3</v>
      </c>
      <c r="AE22">
        <v>0</v>
      </c>
    </row>
    <row r="23" spans="1:31" x14ac:dyDescent="0.25">
      <c r="A23" s="2">
        <v>0.49444444444444446</v>
      </c>
      <c r="B23">
        <v>0</v>
      </c>
      <c r="C23">
        <v>0</v>
      </c>
      <c r="D23">
        <v>0</v>
      </c>
      <c r="E23">
        <v>0</v>
      </c>
      <c r="F23">
        <v>25</v>
      </c>
      <c r="G23">
        <v>21</v>
      </c>
      <c r="H23">
        <v>63</v>
      </c>
      <c r="I23">
        <v>30</v>
      </c>
      <c r="J23">
        <v>71</v>
      </c>
      <c r="K23">
        <v>31</v>
      </c>
      <c r="L23">
        <v>27</v>
      </c>
      <c r="M23">
        <v>6</v>
      </c>
      <c r="N23">
        <v>-52</v>
      </c>
      <c r="O23">
        <v>-2</v>
      </c>
      <c r="P23">
        <v>122</v>
      </c>
      <c r="Q23">
        <v>26</v>
      </c>
      <c r="R23">
        <v>37</v>
      </c>
      <c r="S23">
        <v>9</v>
      </c>
      <c r="T23">
        <v>17</v>
      </c>
      <c r="U23">
        <v>47</v>
      </c>
      <c r="V23">
        <v>-27</v>
      </c>
      <c r="W23">
        <v>273</v>
      </c>
      <c r="X23">
        <v>-30</v>
      </c>
      <c r="Y23">
        <v>61</v>
      </c>
      <c r="Z23">
        <v>-8</v>
      </c>
      <c r="AA23">
        <v>-41</v>
      </c>
      <c r="AB23">
        <v>-58</v>
      </c>
      <c r="AC23">
        <v>-319</v>
      </c>
      <c r="AD23">
        <v>-3</v>
      </c>
      <c r="AE23">
        <v>0</v>
      </c>
    </row>
    <row r="24" spans="1:31" x14ac:dyDescent="0.25">
      <c r="A24" s="2">
        <v>0.49652777777777779</v>
      </c>
      <c r="B24">
        <v>0</v>
      </c>
      <c r="C24">
        <v>0</v>
      </c>
      <c r="D24">
        <v>0</v>
      </c>
      <c r="E24">
        <v>0</v>
      </c>
      <c r="F24">
        <v>25</v>
      </c>
      <c r="G24">
        <v>21</v>
      </c>
      <c r="H24">
        <v>64</v>
      </c>
      <c r="I24">
        <v>30</v>
      </c>
      <c r="J24">
        <v>71</v>
      </c>
      <c r="K24">
        <v>31</v>
      </c>
      <c r="L24">
        <v>26</v>
      </c>
      <c r="M24">
        <v>6</v>
      </c>
      <c r="N24">
        <v>-36</v>
      </c>
      <c r="O24">
        <v>-2</v>
      </c>
      <c r="P24">
        <v>121</v>
      </c>
      <c r="Q24">
        <v>32</v>
      </c>
      <c r="R24">
        <v>37</v>
      </c>
      <c r="S24">
        <v>9</v>
      </c>
      <c r="T24">
        <v>17</v>
      </c>
      <c r="U24">
        <v>47</v>
      </c>
      <c r="V24">
        <v>-27</v>
      </c>
      <c r="W24">
        <v>281</v>
      </c>
      <c r="X24">
        <v>-32</v>
      </c>
      <c r="Y24">
        <v>61</v>
      </c>
      <c r="Z24">
        <v>-8</v>
      </c>
      <c r="AA24">
        <v>-41</v>
      </c>
      <c r="AB24">
        <v>-59</v>
      </c>
      <c r="AC24">
        <v>-322</v>
      </c>
      <c r="AD24">
        <v>-3</v>
      </c>
      <c r="AE24">
        <v>0</v>
      </c>
    </row>
    <row r="25" spans="1:31" x14ac:dyDescent="0.25">
      <c r="A25" s="2">
        <v>0.49861111111111112</v>
      </c>
      <c r="B25">
        <v>0</v>
      </c>
      <c r="C25">
        <v>0</v>
      </c>
      <c r="D25">
        <v>0</v>
      </c>
      <c r="E25">
        <v>0</v>
      </c>
      <c r="F25">
        <v>25</v>
      </c>
      <c r="G25">
        <v>21</v>
      </c>
      <c r="H25">
        <v>64</v>
      </c>
      <c r="I25">
        <v>29</v>
      </c>
      <c r="J25">
        <v>72</v>
      </c>
      <c r="K25">
        <v>31</v>
      </c>
      <c r="L25">
        <v>26</v>
      </c>
      <c r="M25">
        <v>7</v>
      </c>
      <c r="N25">
        <v>-42</v>
      </c>
      <c r="O25">
        <v>-2</v>
      </c>
      <c r="P25">
        <v>92</v>
      </c>
      <c r="Q25">
        <v>32</v>
      </c>
      <c r="R25">
        <v>37</v>
      </c>
      <c r="S25">
        <v>11</v>
      </c>
      <c r="T25">
        <v>14</v>
      </c>
      <c r="U25">
        <v>39</v>
      </c>
      <c r="V25">
        <v>-27</v>
      </c>
      <c r="W25">
        <v>281</v>
      </c>
      <c r="X25">
        <v>-27</v>
      </c>
      <c r="Y25">
        <v>64</v>
      </c>
      <c r="Z25">
        <v>-8</v>
      </c>
      <c r="AA25">
        <v>-41</v>
      </c>
      <c r="AB25">
        <v>-59</v>
      </c>
      <c r="AC25">
        <v>-336</v>
      </c>
      <c r="AD25">
        <v>-3</v>
      </c>
      <c r="AE25">
        <v>0</v>
      </c>
    </row>
    <row r="26" spans="1:31" x14ac:dyDescent="0.25">
      <c r="A26" s="2">
        <v>0.50138888888888888</v>
      </c>
      <c r="B26">
        <v>0</v>
      </c>
      <c r="C26">
        <v>0</v>
      </c>
      <c r="D26">
        <v>0</v>
      </c>
      <c r="E26">
        <v>0</v>
      </c>
      <c r="F26">
        <v>25</v>
      </c>
      <c r="G26">
        <v>21</v>
      </c>
      <c r="H26">
        <v>63</v>
      </c>
      <c r="I26">
        <v>29</v>
      </c>
      <c r="J26">
        <v>72</v>
      </c>
      <c r="K26">
        <v>31</v>
      </c>
      <c r="L26">
        <v>26</v>
      </c>
      <c r="M26">
        <v>9</v>
      </c>
      <c r="N26">
        <v>-43</v>
      </c>
      <c r="O26">
        <v>-2</v>
      </c>
      <c r="P26">
        <v>92</v>
      </c>
      <c r="Q26">
        <v>32</v>
      </c>
      <c r="R26">
        <v>37</v>
      </c>
      <c r="S26">
        <v>10</v>
      </c>
      <c r="T26">
        <v>14</v>
      </c>
      <c r="U26">
        <v>39</v>
      </c>
      <c r="V26">
        <v>-27</v>
      </c>
      <c r="W26">
        <v>289</v>
      </c>
      <c r="X26">
        <v>-28</v>
      </c>
      <c r="Y26">
        <v>64</v>
      </c>
      <c r="Z26">
        <v>-8</v>
      </c>
      <c r="AA26">
        <v>-41</v>
      </c>
      <c r="AB26">
        <v>-59</v>
      </c>
      <c r="AC26">
        <v>-342</v>
      </c>
      <c r="AD26">
        <v>-3</v>
      </c>
      <c r="AE26">
        <v>0</v>
      </c>
    </row>
    <row r="27" spans="1:31" x14ac:dyDescent="0.25">
      <c r="A27" s="2">
        <v>0.50347222222222221</v>
      </c>
      <c r="B27">
        <v>0</v>
      </c>
      <c r="C27">
        <v>0</v>
      </c>
      <c r="D27">
        <v>0</v>
      </c>
      <c r="E27">
        <v>0</v>
      </c>
      <c r="F27">
        <v>24</v>
      </c>
      <c r="G27">
        <v>21</v>
      </c>
      <c r="H27">
        <v>63</v>
      </c>
      <c r="I27">
        <v>29</v>
      </c>
      <c r="J27">
        <v>70</v>
      </c>
      <c r="K27">
        <v>31</v>
      </c>
      <c r="L27">
        <v>26</v>
      </c>
      <c r="M27">
        <v>9</v>
      </c>
      <c r="N27">
        <v>-40</v>
      </c>
      <c r="O27">
        <v>-3</v>
      </c>
      <c r="P27">
        <v>91</v>
      </c>
      <c r="Q27">
        <v>33</v>
      </c>
      <c r="R27">
        <v>37</v>
      </c>
      <c r="S27">
        <v>10</v>
      </c>
      <c r="T27">
        <v>14</v>
      </c>
      <c r="U27">
        <v>39</v>
      </c>
      <c r="V27">
        <v>-27</v>
      </c>
      <c r="W27">
        <v>335</v>
      </c>
      <c r="X27">
        <v>-28</v>
      </c>
      <c r="Y27">
        <v>64</v>
      </c>
      <c r="Z27">
        <v>-8</v>
      </c>
      <c r="AA27">
        <v>-42</v>
      </c>
      <c r="AB27">
        <v>-59</v>
      </c>
      <c r="AC27">
        <v>-353</v>
      </c>
      <c r="AD27">
        <v>-3</v>
      </c>
      <c r="AE27">
        <v>0</v>
      </c>
    </row>
    <row r="28" spans="1:31" x14ac:dyDescent="0.25">
      <c r="A28" s="2">
        <v>0.50555555555555554</v>
      </c>
      <c r="B28">
        <v>0</v>
      </c>
      <c r="C28">
        <v>0</v>
      </c>
      <c r="D28">
        <v>0</v>
      </c>
      <c r="E28">
        <v>0</v>
      </c>
      <c r="F28">
        <v>24</v>
      </c>
      <c r="G28">
        <v>21</v>
      </c>
      <c r="H28">
        <v>63</v>
      </c>
      <c r="I28">
        <v>29</v>
      </c>
      <c r="J28">
        <v>71</v>
      </c>
      <c r="K28">
        <v>31</v>
      </c>
      <c r="L28">
        <v>26</v>
      </c>
      <c r="M28">
        <v>9</v>
      </c>
      <c r="N28">
        <v>-40</v>
      </c>
      <c r="O28">
        <v>-3</v>
      </c>
      <c r="P28">
        <v>91</v>
      </c>
      <c r="Q28">
        <v>33</v>
      </c>
      <c r="R28">
        <v>37</v>
      </c>
      <c r="S28">
        <v>9</v>
      </c>
      <c r="T28">
        <v>14</v>
      </c>
      <c r="U28">
        <v>39</v>
      </c>
      <c r="V28">
        <v>-27</v>
      </c>
      <c r="W28">
        <v>355</v>
      </c>
      <c r="X28">
        <v>-33</v>
      </c>
      <c r="Y28">
        <v>64</v>
      </c>
      <c r="Z28">
        <v>-8</v>
      </c>
      <c r="AA28">
        <v>-41</v>
      </c>
      <c r="AB28">
        <v>-59</v>
      </c>
      <c r="AC28">
        <v>-360</v>
      </c>
      <c r="AD28">
        <v>-3</v>
      </c>
      <c r="AE28">
        <v>0</v>
      </c>
    </row>
    <row r="29" spans="1:31" x14ac:dyDescent="0.25">
      <c r="A29" s="2">
        <v>0.50763888888888886</v>
      </c>
      <c r="B29">
        <v>0</v>
      </c>
      <c r="C29">
        <v>0</v>
      </c>
      <c r="D29">
        <v>0</v>
      </c>
      <c r="E29">
        <v>0</v>
      </c>
      <c r="F29">
        <v>24</v>
      </c>
      <c r="G29">
        <v>21</v>
      </c>
      <c r="H29">
        <v>63</v>
      </c>
      <c r="I29">
        <v>29</v>
      </c>
      <c r="J29">
        <v>72</v>
      </c>
      <c r="K29">
        <v>31</v>
      </c>
      <c r="L29">
        <v>26</v>
      </c>
      <c r="M29">
        <v>9</v>
      </c>
      <c r="N29">
        <v>-40</v>
      </c>
      <c r="O29">
        <v>-3</v>
      </c>
      <c r="P29">
        <v>91</v>
      </c>
      <c r="Q29">
        <v>33</v>
      </c>
      <c r="R29">
        <v>37</v>
      </c>
      <c r="S29">
        <v>12</v>
      </c>
      <c r="T29">
        <v>14</v>
      </c>
      <c r="U29">
        <v>39</v>
      </c>
      <c r="V29">
        <v>-27</v>
      </c>
      <c r="W29">
        <v>355</v>
      </c>
      <c r="X29">
        <v>-33</v>
      </c>
      <c r="Y29">
        <v>64</v>
      </c>
      <c r="Z29">
        <v>-8</v>
      </c>
      <c r="AA29">
        <v>-42</v>
      </c>
      <c r="AB29">
        <v>-59</v>
      </c>
      <c r="AC29">
        <v>-364</v>
      </c>
      <c r="AD29">
        <v>-3</v>
      </c>
      <c r="AE29">
        <v>0</v>
      </c>
    </row>
    <row r="30" spans="1:31" x14ac:dyDescent="0.25">
      <c r="A30" s="2">
        <v>0.51041666666666663</v>
      </c>
      <c r="B30">
        <v>0</v>
      </c>
      <c r="C30">
        <v>0</v>
      </c>
      <c r="D30">
        <v>0</v>
      </c>
      <c r="E30">
        <v>0</v>
      </c>
      <c r="F30">
        <v>24</v>
      </c>
      <c r="G30">
        <v>21</v>
      </c>
      <c r="H30">
        <v>63</v>
      </c>
      <c r="I30">
        <v>27</v>
      </c>
      <c r="J30">
        <v>72</v>
      </c>
      <c r="K30">
        <v>31</v>
      </c>
      <c r="L30">
        <v>26</v>
      </c>
      <c r="M30">
        <v>9</v>
      </c>
      <c r="N30">
        <v>-42</v>
      </c>
      <c r="O30">
        <v>-3</v>
      </c>
      <c r="P30">
        <v>91</v>
      </c>
      <c r="Q30">
        <v>33</v>
      </c>
      <c r="R30">
        <v>37</v>
      </c>
      <c r="S30">
        <v>11</v>
      </c>
      <c r="T30">
        <v>14</v>
      </c>
      <c r="U30">
        <v>39</v>
      </c>
      <c r="V30">
        <v>-27</v>
      </c>
      <c r="W30">
        <v>360</v>
      </c>
      <c r="X30">
        <v>-33</v>
      </c>
      <c r="Y30">
        <v>64</v>
      </c>
      <c r="Z30">
        <v>-8</v>
      </c>
      <c r="AA30">
        <v>-42</v>
      </c>
      <c r="AB30">
        <v>-59</v>
      </c>
      <c r="AC30">
        <v>-372</v>
      </c>
      <c r="AD30">
        <v>-3</v>
      </c>
      <c r="AE30">
        <v>0</v>
      </c>
    </row>
    <row r="31" spans="1:31" x14ac:dyDescent="0.25">
      <c r="A31" s="2">
        <v>0.51249999999999996</v>
      </c>
      <c r="B31">
        <v>0</v>
      </c>
      <c r="C31">
        <v>0</v>
      </c>
      <c r="D31">
        <v>0</v>
      </c>
      <c r="E31">
        <v>0</v>
      </c>
      <c r="F31">
        <v>24</v>
      </c>
      <c r="G31">
        <v>21</v>
      </c>
      <c r="H31">
        <v>63</v>
      </c>
      <c r="I31">
        <v>26</v>
      </c>
      <c r="J31">
        <v>72</v>
      </c>
      <c r="K31">
        <v>31</v>
      </c>
      <c r="L31">
        <v>29</v>
      </c>
      <c r="M31">
        <v>9</v>
      </c>
      <c r="N31">
        <v>-43</v>
      </c>
      <c r="O31">
        <v>-3</v>
      </c>
      <c r="P31">
        <v>90</v>
      </c>
      <c r="Q31">
        <v>33</v>
      </c>
      <c r="R31">
        <v>37</v>
      </c>
      <c r="S31">
        <v>10</v>
      </c>
      <c r="T31">
        <v>14</v>
      </c>
      <c r="U31">
        <v>40</v>
      </c>
      <c r="V31">
        <v>-10</v>
      </c>
      <c r="W31">
        <v>361</v>
      </c>
      <c r="X31">
        <v>-33</v>
      </c>
      <c r="Y31">
        <v>65</v>
      </c>
      <c r="Z31">
        <v>-11</v>
      </c>
      <c r="AA31">
        <v>-38</v>
      </c>
      <c r="AB31">
        <v>-59</v>
      </c>
      <c r="AC31">
        <v>-379</v>
      </c>
      <c r="AD31">
        <v>-3</v>
      </c>
      <c r="AE31">
        <v>0</v>
      </c>
    </row>
    <row r="32" spans="1:31" x14ac:dyDescent="0.25">
      <c r="A32" s="2">
        <v>0.51458333333333328</v>
      </c>
      <c r="B32">
        <v>0</v>
      </c>
      <c r="C32">
        <v>0</v>
      </c>
      <c r="D32">
        <v>0</v>
      </c>
      <c r="E32">
        <v>0</v>
      </c>
      <c r="F32">
        <v>24</v>
      </c>
      <c r="G32">
        <v>21</v>
      </c>
      <c r="H32">
        <v>63</v>
      </c>
      <c r="I32">
        <v>26</v>
      </c>
      <c r="J32">
        <v>72</v>
      </c>
      <c r="K32">
        <v>31</v>
      </c>
      <c r="L32">
        <v>32</v>
      </c>
      <c r="M32">
        <v>9</v>
      </c>
      <c r="N32">
        <v>-48</v>
      </c>
      <c r="O32">
        <v>-3</v>
      </c>
      <c r="P32">
        <v>47</v>
      </c>
      <c r="Q32">
        <v>33</v>
      </c>
      <c r="R32">
        <v>37</v>
      </c>
      <c r="S32">
        <v>10</v>
      </c>
      <c r="T32">
        <v>14</v>
      </c>
      <c r="U32">
        <v>40</v>
      </c>
      <c r="V32">
        <v>-6</v>
      </c>
      <c r="W32">
        <v>361</v>
      </c>
      <c r="X32">
        <v>-31</v>
      </c>
      <c r="Y32">
        <v>65</v>
      </c>
      <c r="Z32">
        <v>-11</v>
      </c>
      <c r="AA32">
        <v>-38</v>
      </c>
      <c r="AB32">
        <v>-59</v>
      </c>
      <c r="AC32">
        <v>-384</v>
      </c>
      <c r="AD32">
        <v>-3</v>
      </c>
      <c r="AE32">
        <v>0</v>
      </c>
    </row>
    <row r="33" spans="1:31" x14ac:dyDescent="0.25">
      <c r="A33" s="2">
        <v>0.51666666666666672</v>
      </c>
      <c r="B33">
        <v>0</v>
      </c>
      <c r="C33">
        <v>0</v>
      </c>
      <c r="D33">
        <v>0</v>
      </c>
      <c r="E33">
        <v>0</v>
      </c>
      <c r="F33">
        <v>24</v>
      </c>
      <c r="G33">
        <v>21</v>
      </c>
      <c r="H33">
        <v>63</v>
      </c>
      <c r="I33">
        <v>26</v>
      </c>
      <c r="J33">
        <v>72</v>
      </c>
      <c r="K33">
        <v>31</v>
      </c>
      <c r="L33">
        <v>32</v>
      </c>
      <c r="M33">
        <v>9</v>
      </c>
      <c r="N33">
        <v>-49</v>
      </c>
      <c r="O33">
        <v>-3</v>
      </c>
      <c r="P33">
        <v>47</v>
      </c>
      <c r="Q33">
        <v>33</v>
      </c>
      <c r="R33">
        <v>37</v>
      </c>
      <c r="S33">
        <v>8</v>
      </c>
      <c r="T33">
        <v>14</v>
      </c>
      <c r="U33">
        <v>40</v>
      </c>
      <c r="V33">
        <v>-6</v>
      </c>
      <c r="W33">
        <v>362</v>
      </c>
      <c r="X33">
        <v>-33</v>
      </c>
      <c r="Y33">
        <v>70</v>
      </c>
      <c r="Z33">
        <v>-11</v>
      </c>
      <c r="AA33">
        <v>-38</v>
      </c>
      <c r="AB33">
        <v>-59</v>
      </c>
      <c r="AC33">
        <v>-385</v>
      </c>
      <c r="AD33">
        <v>-3</v>
      </c>
      <c r="AE33">
        <v>0</v>
      </c>
    </row>
    <row r="34" spans="1:31" x14ac:dyDescent="0.25">
      <c r="A34" s="2">
        <v>0.51875000000000004</v>
      </c>
      <c r="B34">
        <v>0</v>
      </c>
      <c r="C34">
        <v>0</v>
      </c>
      <c r="D34">
        <v>0</v>
      </c>
      <c r="E34">
        <v>0</v>
      </c>
      <c r="F34">
        <v>24</v>
      </c>
      <c r="G34">
        <v>21</v>
      </c>
      <c r="H34">
        <v>63</v>
      </c>
      <c r="I34">
        <v>26</v>
      </c>
      <c r="J34">
        <v>72</v>
      </c>
      <c r="K34">
        <v>31</v>
      </c>
      <c r="L34">
        <v>32</v>
      </c>
      <c r="M34">
        <v>9</v>
      </c>
      <c r="N34">
        <v>-49</v>
      </c>
      <c r="O34">
        <v>-3</v>
      </c>
      <c r="P34">
        <v>40</v>
      </c>
      <c r="Q34">
        <v>33</v>
      </c>
      <c r="R34">
        <v>37</v>
      </c>
      <c r="S34">
        <v>8</v>
      </c>
      <c r="T34">
        <v>14</v>
      </c>
      <c r="U34">
        <v>51</v>
      </c>
      <c r="V34">
        <v>-6</v>
      </c>
      <c r="W34">
        <v>363</v>
      </c>
      <c r="X34">
        <v>-34</v>
      </c>
      <c r="Y34">
        <v>75</v>
      </c>
      <c r="Z34">
        <v>-11</v>
      </c>
      <c r="AA34">
        <v>-38</v>
      </c>
      <c r="AB34">
        <v>-59</v>
      </c>
      <c r="AC34">
        <v>-385</v>
      </c>
      <c r="AD34">
        <v>-3</v>
      </c>
      <c r="AE34">
        <v>0</v>
      </c>
    </row>
    <row r="35" spans="1:31" x14ac:dyDescent="0.25">
      <c r="A35" s="2">
        <v>0.52152777777777781</v>
      </c>
      <c r="B35">
        <v>0</v>
      </c>
      <c r="C35">
        <v>0</v>
      </c>
      <c r="D35">
        <v>0</v>
      </c>
      <c r="E35">
        <v>0</v>
      </c>
      <c r="F35">
        <v>24</v>
      </c>
      <c r="G35">
        <v>21</v>
      </c>
      <c r="H35">
        <v>63</v>
      </c>
      <c r="I35">
        <v>26</v>
      </c>
      <c r="J35">
        <v>72</v>
      </c>
      <c r="K35">
        <v>31</v>
      </c>
      <c r="L35">
        <v>32</v>
      </c>
      <c r="M35">
        <v>9</v>
      </c>
      <c r="N35">
        <v>-51</v>
      </c>
      <c r="O35">
        <v>-3</v>
      </c>
      <c r="P35">
        <v>40</v>
      </c>
      <c r="Q35">
        <v>34</v>
      </c>
      <c r="R35">
        <v>38</v>
      </c>
      <c r="S35">
        <v>9</v>
      </c>
      <c r="T35">
        <v>14</v>
      </c>
      <c r="U35">
        <v>42</v>
      </c>
      <c r="V35">
        <v>-26</v>
      </c>
      <c r="W35">
        <v>326</v>
      </c>
      <c r="X35">
        <v>-26</v>
      </c>
      <c r="Y35">
        <v>76</v>
      </c>
      <c r="Z35">
        <v>-11</v>
      </c>
      <c r="AA35">
        <v>-38</v>
      </c>
      <c r="AB35">
        <v>-59</v>
      </c>
      <c r="AC35">
        <v>-385</v>
      </c>
      <c r="AD35">
        <v>-3</v>
      </c>
      <c r="AE35">
        <v>0</v>
      </c>
    </row>
    <row r="36" spans="1:31" x14ac:dyDescent="0.25">
      <c r="A36" s="2">
        <v>0.52361111111111114</v>
      </c>
      <c r="B36">
        <v>0</v>
      </c>
      <c r="C36">
        <v>0</v>
      </c>
      <c r="D36">
        <v>0</v>
      </c>
      <c r="E36">
        <v>0</v>
      </c>
      <c r="F36">
        <v>24</v>
      </c>
      <c r="G36">
        <v>21</v>
      </c>
      <c r="H36">
        <v>63</v>
      </c>
      <c r="I36">
        <v>26</v>
      </c>
      <c r="J36">
        <v>72</v>
      </c>
      <c r="K36">
        <v>31</v>
      </c>
      <c r="L36">
        <v>32</v>
      </c>
      <c r="M36">
        <v>8</v>
      </c>
      <c r="N36">
        <v>-51</v>
      </c>
      <c r="O36">
        <v>-3</v>
      </c>
      <c r="P36">
        <v>40</v>
      </c>
      <c r="Q36">
        <v>34</v>
      </c>
      <c r="R36">
        <v>38</v>
      </c>
      <c r="S36">
        <v>9</v>
      </c>
      <c r="T36">
        <v>14</v>
      </c>
      <c r="U36">
        <v>42</v>
      </c>
      <c r="V36">
        <v>-26</v>
      </c>
      <c r="W36">
        <v>372</v>
      </c>
      <c r="X36">
        <v>-26</v>
      </c>
      <c r="Y36">
        <v>76</v>
      </c>
      <c r="Z36">
        <v>-11</v>
      </c>
      <c r="AA36">
        <v>-38</v>
      </c>
      <c r="AB36">
        <v>-59</v>
      </c>
      <c r="AC36">
        <v>-386</v>
      </c>
      <c r="AD36">
        <v>-3</v>
      </c>
      <c r="AE36">
        <v>0</v>
      </c>
    </row>
    <row r="37" spans="1:31" x14ac:dyDescent="0.25">
      <c r="A37" s="2">
        <v>0.52569444444444446</v>
      </c>
      <c r="B37">
        <v>0</v>
      </c>
      <c r="C37">
        <v>0</v>
      </c>
      <c r="D37">
        <v>0</v>
      </c>
      <c r="E37">
        <v>0</v>
      </c>
      <c r="F37">
        <v>24</v>
      </c>
      <c r="G37">
        <v>20</v>
      </c>
      <c r="H37">
        <v>64</v>
      </c>
      <c r="I37">
        <v>26</v>
      </c>
      <c r="J37">
        <v>72</v>
      </c>
      <c r="K37">
        <v>48</v>
      </c>
      <c r="L37">
        <v>32</v>
      </c>
      <c r="M37">
        <v>9</v>
      </c>
      <c r="N37">
        <v>-60</v>
      </c>
      <c r="O37">
        <v>-3</v>
      </c>
      <c r="P37">
        <v>40</v>
      </c>
      <c r="Q37">
        <v>35</v>
      </c>
      <c r="R37">
        <v>36</v>
      </c>
      <c r="S37">
        <v>8</v>
      </c>
      <c r="T37">
        <v>14</v>
      </c>
      <c r="U37">
        <v>41</v>
      </c>
      <c r="V37">
        <v>-26</v>
      </c>
      <c r="W37">
        <v>394</v>
      </c>
      <c r="X37">
        <v>-26</v>
      </c>
      <c r="Y37">
        <v>73</v>
      </c>
      <c r="Z37">
        <v>-12</v>
      </c>
      <c r="AA37">
        <v>-37</v>
      </c>
      <c r="AB37">
        <v>-59</v>
      </c>
      <c r="AC37">
        <v>-387</v>
      </c>
      <c r="AD37">
        <v>-3</v>
      </c>
      <c r="AE37">
        <v>0</v>
      </c>
    </row>
    <row r="38" spans="1:31" x14ac:dyDescent="0.25">
      <c r="A38" s="2">
        <v>0.52777777777777779</v>
      </c>
      <c r="B38">
        <v>0</v>
      </c>
      <c r="C38">
        <v>0</v>
      </c>
      <c r="D38">
        <v>0</v>
      </c>
      <c r="E38">
        <v>0</v>
      </c>
      <c r="F38">
        <v>24</v>
      </c>
      <c r="G38">
        <v>20</v>
      </c>
      <c r="H38">
        <v>65</v>
      </c>
      <c r="I38">
        <v>26</v>
      </c>
      <c r="J38">
        <v>79</v>
      </c>
      <c r="K38">
        <v>46</v>
      </c>
      <c r="L38">
        <v>32</v>
      </c>
      <c r="M38">
        <v>9</v>
      </c>
      <c r="N38">
        <v>-57</v>
      </c>
      <c r="O38">
        <v>-3</v>
      </c>
      <c r="P38">
        <v>40</v>
      </c>
      <c r="Q38">
        <v>35</v>
      </c>
      <c r="R38">
        <v>36</v>
      </c>
      <c r="S38">
        <v>8</v>
      </c>
      <c r="T38">
        <v>14</v>
      </c>
      <c r="U38">
        <v>41</v>
      </c>
      <c r="V38">
        <v>-15</v>
      </c>
      <c r="W38">
        <v>428</v>
      </c>
      <c r="X38">
        <v>-14</v>
      </c>
      <c r="Y38">
        <v>73</v>
      </c>
      <c r="Z38">
        <v>-12</v>
      </c>
      <c r="AA38">
        <v>-37</v>
      </c>
      <c r="AB38">
        <v>-59</v>
      </c>
      <c r="AC38">
        <v>-390</v>
      </c>
      <c r="AD38">
        <v>-4</v>
      </c>
      <c r="AE38">
        <v>0</v>
      </c>
    </row>
    <row r="39" spans="1:31" x14ac:dyDescent="0.25">
      <c r="A39" s="2">
        <v>0.52986111111111112</v>
      </c>
      <c r="B39">
        <v>0</v>
      </c>
      <c r="C39">
        <v>0</v>
      </c>
      <c r="D39">
        <v>0</v>
      </c>
      <c r="E39">
        <v>0</v>
      </c>
      <c r="F39">
        <v>24</v>
      </c>
      <c r="G39">
        <v>20</v>
      </c>
      <c r="H39">
        <v>65</v>
      </c>
      <c r="I39">
        <v>26</v>
      </c>
      <c r="J39">
        <v>76</v>
      </c>
      <c r="K39">
        <v>51</v>
      </c>
      <c r="L39">
        <v>33</v>
      </c>
      <c r="M39">
        <v>9</v>
      </c>
      <c r="N39">
        <v>-57</v>
      </c>
      <c r="O39">
        <v>-3</v>
      </c>
      <c r="P39">
        <v>40</v>
      </c>
      <c r="Q39">
        <v>35</v>
      </c>
      <c r="R39">
        <v>36</v>
      </c>
      <c r="S39">
        <v>8</v>
      </c>
      <c r="T39">
        <v>14</v>
      </c>
      <c r="U39">
        <v>41</v>
      </c>
      <c r="V39">
        <v>-15</v>
      </c>
      <c r="W39">
        <v>434</v>
      </c>
      <c r="X39">
        <v>-14</v>
      </c>
      <c r="Y39">
        <v>73</v>
      </c>
      <c r="Z39">
        <v>-12</v>
      </c>
      <c r="AA39">
        <v>-37</v>
      </c>
      <c r="AB39">
        <v>-59</v>
      </c>
      <c r="AC39">
        <v>-386</v>
      </c>
      <c r="AD39">
        <v>-4</v>
      </c>
      <c r="AE39">
        <v>0</v>
      </c>
    </row>
    <row r="40" spans="1:31" x14ac:dyDescent="0.25">
      <c r="A40" s="2">
        <v>0.53263888888888888</v>
      </c>
      <c r="B40">
        <v>0</v>
      </c>
      <c r="C40">
        <v>0</v>
      </c>
      <c r="D40">
        <v>0</v>
      </c>
      <c r="E40">
        <v>0</v>
      </c>
      <c r="F40">
        <v>24</v>
      </c>
      <c r="G40">
        <v>20</v>
      </c>
      <c r="H40">
        <v>65</v>
      </c>
      <c r="I40">
        <v>26</v>
      </c>
      <c r="J40">
        <v>77</v>
      </c>
      <c r="K40">
        <v>50</v>
      </c>
      <c r="L40">
        <v>33</v>
      </c>
      <c r="M40">
        <v>10</v>
      </c>
      <c r="N40">
        <v>-57</v>
      </c>
      <c r="O40">
        <v>-3</v>
      </c>
      <c r="P40">
        <v>40</v>
      </c>
      <c r="Q40">
        <v>35</v>
      </c>
      <c r="R40">
        <v>36</v>
      </c>
      <c r="S40">
        <v>8</v>
      </c>
      <c r="T40">
        <v>14</v>
      </c>
      <c r="U40">
        <v>41</v>
      </c>
      <c r="V40">
        <v>-15</v>
      </c>
      <c r="W40">
        <v>460</v>
      </c>
      <c r="X40">
        <v>-2</v>
      </c>
      <c r="Y40">
        <v>70</v>
      </c>
      <c r="Z40">
        <v>-12</v>
      </c>
      <c r="AA40">
        <v>-37</v>
      </c>
      <c r="AB40">
        <v>-59</v>
      </c>
      <c r="AC40">
        <v>-386</v>
      </c>
      <c r="AD40">
        <v>-4</v>
      </c>
      <c r="AE40">
        <v>0</v>
      </c>
    </row>
    <row r="41" spans="1:31" x14ac:dyDescent="0.25">
      <c r="A41" s="2">
        <v>0.53472222222222221</v>
      </c>
      <c r="B41">
        <v>0</v>
      </c>
      <c r="C41">
        <v>0</v>
      </c>
      <c r="D41">
        <v>0</v>
      </c>
      <c r="E41">
        <v>0</v>
      </c>
      <c r="F41">
        <v>24</v>
      </c>
      <c r="G41">
        <v>21</v>
      </c>
      <c r="H41">
        <v>65</v>
      </c>
      <c r="I41">
        <v>27</v>
      </c>
      <c r="J41">
        <v>76</v>
      </c>
      <c r="K41">
        <v>50</v>
      </c>
      <c r="L41">
        <v>33</v>
      </c>
      <c r="M41">
        <v>10</v>
      </c>
      <c r="N41">
        <v>-57</v>
      </c>
      <c r="O41">
        <v>-3</v>
      </c>
      <c r="P41">
        <v>40</v>
      </c>
      <c r="Q41">
        <v>35</v>
      </c>
      <c r="R41">
        <v>36</v>
      </c>
      <c r="S41">
        <v>8</v>
      </c>
      <c r="T41">
        <v>14</v>
      </c>
      <c r="U41">
        <v>41</v>
      </c>
      <c r="V41">
        <v>-15</v>
      </c>
      <c r="W41">
        <v>460</v>
      </c>
      <c r="X41">
        <v>18</v>
      </c>
      <c r="Y41">
        <v>69</v>
      </c>
      <c r="Z41">
        <v>-12</v>
      </c>
      <c r="AA41">
        <v>-37</v>
      </c>
      <c r="AB41">
        <v>-59</v>
      </c>
      <c r="AC41">
        <v>-385</v>
      </c>
      <c r="AD41">
        <v>-4</v>
      </c>
      <c r="AE41">
        <v>0</v>
      </c>
    </row>
    <row r="42" spans="1:31" x14ac:dyDescent="0.25">
      <c r="A42" s="2">
        <v>0.53680555555555554</v>
      </c>
      <c r="B42">
        <v>0</v>
      </c>
      <c r="C42">
        <v>0</v>
      </c>
      <c r="D42">
        <v>0</v>
      </c>
      <c r="E42">
        <v>0</v>
      </c>
      <c r="F42">
        <v>24</v>
      </c>
      <c r="G42">
        <v>22</v>
      </c>
      <c r="H42">
        <v>65</v>
      </c>
      <c r="I42">
        <v>26</v>
      </c>
      <c r="J42">
        <v>75</v>
      </c>
      <c r="K42">
        <v>50</v>
      </c>
      <c r="L42">
        <v>33</v>
      </c>
      <c r="M42">
        <v>10</v>
      </c>
      <c r="N42">
        <v>-57</v>
      </c>
      <c r="O42">
        <v>-3</v>
      </c>
      <c r="P42">
        <v>40</v>
      </c>
      <c r="Q42">
        <v>35</v>
      </c>
      <c r="R42">
        <v>36</v>
      </c>
      <c r="S42">
        <v>8</v>
      </c>
      <c r="T42">
        <v>14</v>
      </c>
      <c r="U42">
        <v>41</v>
      </c>
      <c r="V42">
        <v>-13</v>
      </c>
      <c r="W42">
        <v>465</v>
      </c>
      <c r="X42">
        <v>19</v>
      </c>
      <c r="Y42">
        <v>69</v>
      </c>
      <c r="Z42">
        <v>-12</v>
      </c>
      <c r="AA42">
        <v>-37</v>
      </c>
      <c r="AB42">
        <v>-59</v>
      </c>
      <c r="AC42">
        <v>-385</v>
      </c>
      <c r="AD42">
        <v>-4</v>
      </c>
      <c r="AE42">
        <v>0</v>
      </c>
    </row>
    <row r="43" spans="1:31" x14ac:dyDescent="0.25">
      <c r="A43" s="2">
        <v>0.53888888888888886</v>
      </c>
      <c r="B43">
        <v>0</v>
      </c>
      <c r="C43">
        <v>0</v>
      </c>
      <c r="D43">
        <v>0</v>
      </c>
      <c r="E43">
        <v>0</v>
      </c>
      <c r="F43">
        <v>24</v>
      </c>
      <c r="G43">
        <v>22</v>
      </c>
      <c r="H43">
        <v>65</v>
      </c>
      <c r="I43">
        <v>26</v>
      </c>
      <c r="J43">
        <v>75</v>
      </c>
      <c r="K43">
        <v>50</v>
      </c>
      <c r="L43">
        <v>32</v>
      </c>
      <c r="M43">
        <v>10</v>
      </c>
      <c r="N43">
        <v>-67</v>
      </c>
      <c r="O43">
        <v>-3</v>
      </c>
      <c r="P43">
        <v>31</v>
      </c>
      <c r="Q43">
        <v>35</v>
      </c>
      <c r="R43">
        <v>36</v>
      </c>
      <c r="S43">
        <v>8</v>
      </c>
      <c r="T43">
        <v>14</v>
      </c>
      <c r="U43">
        <v>46</v>
      </c>
      <c r="V43">
        <v>-10</v>
      </c>
      <c r="W43">
        <v>492</v>
      </c>
      <c r="X43">
        <v>19</v>
      </c>
      <c r="Y43">
        <v>69</v>
      </c>
      <c r="Z43">
        <v>-12</v>
      </c>
      <c r="AA43">
        <v>-37</v>
      </c>
      <c r="AB43">
        <v>-59</v>
      </c>
      <c r="AC43">
        <v>-385</v>
      </c>
      <c r="AD43">
        <v>-4</v>
      </c>
      <c r="AE43">
        <v>1</v>
      </c>
    </row>
    <row r="44" spans="1:31" x14ac:dyDescent="0.25">
      <c r="A44" s="2">
        <v>0.54166666666666663</v>
      </c>
      <c r="B44">
        <v>0</v>
      </c>
      <c r="C44">
        <v>0</v>
      </c>
      <c r="D44">
        <v>0</v>
      </c>
      <c r="E44">
        <v>0</v>
      </c>
      <c r="F44">
        <v>24</v>
      </c>
      <c r="G44">
        <v>22</v>
      </c>
      <c r="H44">
        <v>65</v>
      </c>
      <c r="I44">
        <v>26</v>
      </c>
      <c r="J44">
        <v>75</v>
      </c>
      <c r="K44">
        <v>50</v>
      </c>
      <c r="L44">
        <v>32</v>
      </c>
      <c r="M44">
        <v>9</v>
      </c>
      <c r="N44">
        <v>-66</v>
      </c>
      <c r="O44">
        <v>-3</v>
      </c>
      <c r="P44">
        <v>31</v>
      </c>
      <c r="Q44">
        <v>35</v>
      </c>
      <c r="R44">
        <v>36</v>
      </c>
      <c r="S44">
        <v>8</v>
      </c>
      <c r="T44">
        <v>14</v>
      </c>
      <c r="U44">
        <v>46</v>
      </c>
      <c r="V44">
        <v>-10</v>
      </c>
      <c r="W44">
        <v>492</v>
      </c>
      <c r="X44">
        <v>20</v>
      </c>
      <c r="Y44">
        <v>69</v>
      </c>
      <c r="Z44">
        <v>-12</v>
      </c>
      <c r="AA44">
        <v>-37</v>
      </c>
      <c r="AB44">
        <v>-59</v>
      </c>
      <c r="AC44">
        <v>-385</v>
      </c>
      <c r="AD44">
        <v>-4</v>
      </c>
      <c r="AE44">
        <v>1</v>
      </c>
    </row>
    <row r="45" spans="1:31" x14ac:dyDescent="0.25">
      <c r="A45" s="2">
        <v>0.54374999999999996</v>
      </c>
      <c r="B45">
        <v>0</v>
      </c>
      <c r="C45">
        <v>0</v>
      </c>
      <c r="D45">
        <v>0</v>
      </c>
      <c r="E45">
        <v>0</v>
      </c>
      <c r="F45">
        <v>24</v>
      </c>
      <c r="G45">
        <v>22</v>
      </c>
      <c r="H45">
        <v>65</v>
      </c>
      <c r="I45">
        <v>25</v>
      </c>
      <c r="J45">
        <v>75</v>
      </c>
      <c r="K45">
        <v>50</v>
      </c>
      <c r="L45">
        <v>33</v>
      </c>
      <c r="M45">
        <v>9</v>
      </c>
      <c r="N45">
        <v>-66</v>
      </c>
      <c r="O45">
        <v>-3</v>
      </c>
      <c r="P45">
        <v>31</v>
      </c>
      <c r="Q45">
        <v>35</v>
      </c>
      <c r="R45">
        <v>36</v>
      </c>
      <c r="S45">
        <v>8</v>
      </c>
      <c r="T45">
        <v>14</v>
      </c>
      <c r="U45">
        <v>46</v>
      </c>
      <c r="V45">
        <v>-10</v>
      </c>
      <c r="W45">
        <v>492</v>
      </c>
      <c r="X45">
        <v>20</v>
      </c>
      <c r="Y45">
        <v>69</v>
      </c>
      <c r="Z45">
        <v>-12</v>
      </c>
      <c r="AA45">
        <v>-37</v>
      </c>
      <c r="AB45">
        <v>-59</v>
      </c>
      <c r="AC45">
        <v>-385</v>
      </c>
      <c r="AD45">
        <v>-4</v>
      </c>
      <c r="AE45">
        <v>1</v>
      </c>
    </row>
    <row r="46" spans="1:31" x14ac:dyDescent="0.25">
      <c r="A46" s="2">
        <v>0.54583333333333328</v>
      </c>
      <c r="B46">
        <v>0</v>
      </c>
      <c r="C46">
        <v>0</v>
      </c>
      <c r="D46">
        <v>0</v>
      </c>
      <c r="E46">
        <v>0</v>
      </c>
      <c r="F46">
        <v>24</v>
      </c>
      <c r="G46">
        <v>23</v>
      </c>
      <c r="H46">
        <v>65</v>
      </c>
      <c r="I46">
        <v>25</v>
      </c>
      <c r="J46">
        <v>74</v>
      </c>
      <c r="K46">
        <v>50</v>
      </c>
      <c r="L46">
        <v>34</v>
      </c>
      <c r="M46">
        <v>9</v>
      </c>
      <c r="N46">
        <v>-66</v>
      </c>
      <c r="O46">
        <v>-3</v>
      </c>
      <c r="P46">
        <v>31</v>
      </c>
      <c r="Q46">
        <v>35</v>
      </c>
      <c r="R46">
        <v>38</v>
      </c>
      <c r="S46">
        <v>-4</v>
      </c>
      <c r="T46">
        <v>14</v>
      </c>
      <c r="U46">
        <v>46</v>
      </c>
      <c r="V46">
        <v>-10</v>
      </c>
      <c r="W46">
        <v>501</v>
      </c>
      <c r="X46">
        <v>20</v>
      </c>
      <c r="Y46">
        <v>69</v>
      </c>
      <c r="Z46">
        <v>-12</v>
      </c>
      <c r="AA46">
        <v>-37</v>
      </c>
      <c r="AB46">
        <v>-59</v>
      </c>
      <c r="AC46">
        <v>-385</v>
      </c>
      <c r="AD46">
        <v>-4</v>
      </c>
      <c r="AE46">
        <v>1</v>
      </c>
    </row>
    <row r="47" spans="1:31" x14ac:dyDescent="0.25">
      <c r="A47" s="2">
        <v>0.54791666666666672</v>
      </c>
      <c r="B47">
        <v>0</v>
      </c>
      <c r="C47">
        <v>0</v>
      </c>
      <c r="D47">
        <v>0</v>
      </c>
      <c r="E47">
        <v>0</v>
      </c>
      <c r="F47">
        <v>24</v>
      </c>
      <c r="G47">
        <v>23</v>
      </c>
      <c r="H47">
        <v>64</v>
      </c>
      <c r="I47">
        <v>25</v>
      </c>
      <c r="J47">
        <v>72</v>
      </c>
      <c r="K47">
        <v>50</v>
      </c>
      <c r="L47">
        <v>34</v>
      </c>
      <c r="M47">
        <v>8</v>
      </c>
      <c r="N47">
        <v>-66</v>
      </c>
      <c r="O47">
        <v>-3</v>
      </c>
      <c r="P47">
        <v>31</v>
      </c>
      <c r="Q47">
        <v>35</v>
      </c>
      <c r="R47">
        <v>38</v>
      </c>
      <c r="S47">
        <v>-8</v>
      </c>
      <c r="T47">
        <v>14</v>
      </c>
      <c r="U47">
        <v>46</v>
      </c>
      <c r="V47">
        <v>-10</v>
      </c>
      <c r="W47">
        <v>524</v>
      </c>
      <c r="X47">
        <v>16</v>
      </c>
      <c r="Y47">
        <v>68</v>
      </c>
      <c r="Z47">
        <v>-12</v>
      </c>
      <c r="AA47">
        <v>-37</v>
      </c>
      <c r="AB47">
        <v>-59</v>
      </c>
      <c r="AC47">
        <v>-385</v>
      </c>
      <c r="AD47">
        <v>-4</v>
      </c>
      <c r="AE47">
        <v>1</v>
      </c>
    </row>
    <row r="48" spans="1:31" x14ac:dyDescent="0.25">
      <c r="A48" s="2">
        <v>0.55000000000000004</v>
      </c>
      <c r="B48">
        <v>0</v>
      </c>
      <c r="C48">
        <v>0</v>
      </c>
      <c r="D48">
        <v>0</v>
      </c>
      <c r="E48">
        <v>0</v>
      </c>
      <c r="F48">
        <v>24</v>
      </c>
      <c r="G48">
        <v>23</v>
      </c>
      <c r="H48">
        <v>64</v>
      </c>
      <c r="I48">
        <v>24</v>
      </c>
      <c r="J48">
        <v>72</v>
      </c>
      <c r="K48">
        <v>50</v>
      </c>
      <c r="L48">
        <v>34</v>
      </c>
      <c r="M48">
        <v>8</v>
      </c>
      <c r="N48">
        <v>-68</v>
      </c>
      <c r="O48">
        <v>-3</v>
      </c>
      <c r="P48">
        <v>31</v>
      </c>
      <c r="Q48">
        <v>35</v>
      </c>
      <c r="R48">
        <v>38</v>
      </c>
      <c r="S48">
        <v>-9</v>
      </c>
      <c r="T48">
        <v>16</v>
      </c>
      <c r="U48">
        <v>46</v>
      </c>
      <c r="V48">
        <v>-10</v>
      </c>
      <c r="W48">
        <v>551</v>
      </c>
      <c r="X48">
        <v>16</v>
      </c>
      <c r="Y48">
        <v>69</v>
      </c>
      <c r="Z48">
        <v>-12</v>
      </c>
      <c r="AA48">
        <v>-37</v>
      </c>
      <c r="AB48">
        <v>-59</v>
      </c>
      <c r="AC48">
        <v>-383</v>
      </c>
      <c r="AD48">
        <v>-4</v>
      </c>
      <c r="AE48">
        <v>1</v>
      </c>
    </row>
    <row r="49" spans="1:31" x14ac:dyDescent="0.25">
      <c r="A49" s="2">
        <v>0.55277777777777781</v>
      </c>
      <c r="B49">
        <v>0</v>
      </c>
      <c r="C49">
        <v>0</v>
      </c>
      <c r="D49">
        <v>0</v>
      </c>
      <c r="E49">
        <v>0</v>
      </c>
      <c r="F49">
        <v>24</v>
      </c>
      <c r="G49">
        <v>23</v>
      </c>
      <c r="H49">
        <v>64</v>
      </c>
      <c r="I49">
        <v>24</v>
      </c>
      <c r="J49">
        <v>72</v>
      </c>
      <c r="K49">
        <v>50</v>
      </c>
      <c r="L49">
        <v>33</v>
      </c>
      <c r="M49">
        <v>8</v>
      </c>
      <c r="N49">
        <v>-69</v>
      </c>
      <c r="O49">
        <v>-3</v>
      </c>
      <c r="P49">
        <v>31</v>
      </c>
      <c r="Q49">
        <v>35</v>
      </c>
      <c r="R49">
        <v>38</v>
      </c>
      <c r="S49">
        <v>-9</v>
      </c>
      <c r="T49">
        <v>16</v>
      </c>
      <c r="U49">
        <v>46</v>
      </c>
      <c r="V49">
        <v>-10</v>
      </c>
      <c r="W49">
        <v>557</v>
      </c>
      <c r="X49">
        <v>15</v>
      </c>
      <c r="Y49">
        <v>70</v>
      </c>
      <c r="Z49">
        <v>-12</v>
      </c>
      <c r="AA49">
        <v>-37</v>
      </c>
      <c r="AB49">
        <v>-59</v>
      </c>
      <c r="AC49">
        <v>-383</v>
      </c>
      <c r="AD49">
        <v>-4</v>
      </c>
      <c r="AE49">
        <v>1</v>
      </c>
    </row>
    <row r="50" spans="1:31" x14ac:dyDescent="0.25">
      <c r="A50" s="2">
        <v>0.55486111111111114</v>
      </c>
      <c r="B50">
        <v>0</v>
      </c>
      <c r="C50">
        <v>0</v>
      </c>
      <c r="D50">
        <v>0</v>
      </c>
      <c r="E50">
        <v>0</v>
      </c>
      <c r="F50">
        <v>24</v>
      </c>
      <c r="G50">
        <v>23</v>
      </c>
      <c r="H50">
        <v>64</v>
      </c>
      <c r="I50">
        <v>24</v>
      </c>
      <c r="J50">
        <v>76</v>
      </c>
      <c r="K50">
        <v>56</v>
      </c>
      <c r="L50">
        <v>33</v>
      </c>
      <c r="M50">
        <v>8</v>
      </c>
      <c r="N50">
        <v>-69</v>
      </c>
      <c r="O50">
        <v>-3</v>
      </c>
      <c r="P50">
        <v>31</v>
      </c>
      <c r="Q50">
        <v>35</v>
      </c>
      <c r="R50">
        <v>38</v>
      </c>
      <c r="S50">
        <v>-9</v>
      </c>
      <c r="T50">
        <v>16</v>
      </c>
      <c r="U50">
        <v>46</v>
      </c>
      <c r="V50">
        <v>-10</v>
      </c>
      <c r="W50">
        <v>567</v>
      </c>
      <c r="X50">
        <v>15</v>
      </c>
      <c r="Y50">
        <v>73</v>
      </c>
      <c r="Z50">
        <v>-12</v>
      </c>
      <c r="AA50">
        <v>-35</v>
      </c>
      <c r="AB50">
        <v>-59</v>
      </c>
      <c r="AC50">
        <v>-383</v>
      </c>
      <c r="AD50">
        <v>-4</v>
      </c>
      <c r="AE50">
        <v>1</v>
      </c>
    </row>
    <row r="51" spans="1:31" x14ac:dyDescent="0.25">
      <c r="A51" s="2">
        <v>0.55694444444444446</v>
      </c>
      <c r="B51">
        <v>0</v>
      </c>
      <c r="C51">
        <v>0</v>
      </c>
      <c r="D51">
        <v>0</v>
      </c>
      <c r="E51">
        <v>0</v>
      </c>
      <c r="F51">
        <v>24</v>
      </c>
      <c r="G51">
        <v>23</v>
      </c>
      <c r="H51">
        <v>64</v>
      </c>
      <c r="I51">
        <v>24</v>
      </c>
      <c r="J51">
        <v>77</v>
      </c>
      <c r="K51">
        <v>54</v>
      </c>
      <c r="L51">
        <v>34</v>
      </c>
      <c r="M51">
        <v>8</v>
      </c>
      <c r="N51">
        <v>-71</v>
      </c>
      <c r="O51">
        <v>-3</v>
      </c>
      <c r="P51">
        <v>31</v>
      </c>
      <c r="Q51">
        <v>35</v>
      </c>
      <c r="R51">
        <v>39</v>
      </c>
      <c r="S51">
        <v>-9</v>
      </c>
      <c r="T51">
        <v>16</v>
      </c>
      <c r="U51">
        <v>46</v>
      </c>
      <c r="V51">
        <v>-10</v>
      </c>
      <c r="W51">
        <v>567</v>
      </c>
      <c r="X51">
        <v>15</v>
      </c>
      <c r="Y51">
        <v>74</v>
      </c>
      <c r="Z51">
        <v>-12</v>
      </c>
      <c r="AA51">
        <v>-35</v>
      </c>
      <c r="AB51">
        <v>-59</v>
      </c>
      <c r="AC51">
        <v>-383</v>
      </c>
      <c r="AD51">
        <v>-4</v>
      </c>
      <c r="AE51">
        <v>1</v>
      </c>
    </row>
    <row r="52" spans="1:31" x14ac:dyDescent="0.25">
      <c r="A52" s="2">
        <v>0.55972222222222223</v>
      </c>
      <c r="B52">
        <v>0</v>
      </c>
      <c r="C52">
        <v>0</v>
      </c>
      <c r="D52">
        <v>0</v>
      </c>
      <c r="E52">
        <v>0</v>
      </c>
      <c r="F52">
        <v>24</v>
      </c>
      <c r="G52">
        <v>23</v>
      </c>
      <c r="H52">
        <v>64</v>
      </c>
      <c r="I52">
        <v>24</v>
      </c>
      <c r="J52">
        <v>76</v>
      </c>
      <c r="K52">
        <v>55</v>
      </c>
      <c r="L52">
        <v>36</v>
      </c>
      <c r="M52">
        <v>8</v>
      </c>
      <c r="N52">
        <v>-70</v>
      </c>
      <c r="O52">
        <v>-3</v>
      </c>
      <c r="P52">
        <v>31</v>
      </c>
      <c r="Q52">
        <v>35</v>
      </c>
      <c r="R52">
        <v>39</v>
      </c>
      <c r="S52">
        <v>-9</v>
      </c>
      <c r="T52">
        <v>16</v>
      </c>
      <c r="U52">
        <v>46</v>
      </c>
      <c r="V52">
        <v>-10</v>
      </c>
      <c r="W52">
        <v>533</v>
      </c>
      <c r="X52">
        <v>15</v>
      </c>
      <c r="Y52">
        <v>74</v>
      </c>
      <c r="Z52">
        <v>-12</v>
      </c>
      <c r="AA52">
        <v>-35</v>
      </c>
      <c r="AB52">
        <v>-59</v>
      </c>
      <c r="AC52">
        <v>-383</v>
      </c>
      <c r="AD52">
        <v>-4</v>
      </c>
      <c r="AE52">
        <v>1</v>
      </c>
    </row>
    <row r="53" spans="1:31" x14ac:dyDescent="0.25">
      <c r="A53" s="2">
        <v>0.56180555555555556</v>
      </c>
      <c r="B53">
        <v>0</v>
      </c>
      <c r="C53">
        <v>0</v>
      </c>
      <c r="D53">
        <v>0</v>
      </c>
      <c r="E53">
        <v>0</v>
      </c>
      <c r="F53">
        <v>24</v>
      </c>
      <c r="G53">
        <v>23</v>
      </c>
      <c r="H53">
        <v>64</v>
      </c>
      <c r="I53">
        <v>24</v>
      </c>
      <c r="J53">
        <v>76</v>
      </c>
      <c r="K53">
        <v>54</v>
      </c>
      <c r="L53">
        <v>35</v>
      </c>
      <c r="M53">
        <v>8</v>
      </c>
      <c r="N53">
        <v>-68</v>
      </c>
      <c r="O53">
        <v>-3</v>
      </c>
      <c r="P53">
        <v>31</v>
      </c>
      <c r="Q53">
        <v>35</v>
      </c>
      <c r="R53">
        <v>40</v>
      </c>
      <c r="S53">
        <v>-10</v>
      </c>
      <c r="T53">
        <v>16</v>
      </c>
      <c r="U53">
        <v>46</v>
      </c>
      <c r="V53">
        <v>-10</v>
      </c>
      <c r="W53">
        <v>533</v>
      </c>
      <c r="X53">
        <v>15</v>
      </c>
      <c r="Y53">
        <v>74</v>
      </c>
      <c r="Z53">
        <v>-12</v>
      </c>
      <c r="AA53">
        <v>-36</v>
      </c>
      <c r="AB53">
        <v>-59</v>
      </c>
      <c r="AC53">
        <v>-383</v>
      </c>
      <c r="AD53">
        <v>-4</v>
      </c>
      <c r="AE53">
        <v>1</v>
      </c>
    </row>
    <row r="54" spans="1:31" x14ac:dyDescent="0.25">
      <c r="A54" s="2">
        <v>0.56388888888888888</v>
      </c>
      <c r="B54">
        <v>0</v>
      </c>
      <c r="C54">
        <v>0</v>
      </c>
      <c r="D54">
        <v>0</v>
      </c>
      <c r="E54">
        <v>0</v>
      </c>
      <c r="F54">
        <v>24</v>
      </c>
      <c r="G54">
        <v>23</v>
      </c>
      <c r="H54">
        <v>63</v>
      </c>
      <c r="I54">
        <v>24</v>
      </c>
      <c r="J54">
        <v>75</v>
      </c>
      <c r="K54">
        <v>44</v>
      </c>
      <c r="L54">
        <v>30</v>
      </c>
      <c r="M54">
        <v>8</v>
      </c>
      <c r="N54">
        <v>-66</v>
      </c>
      <c r="O54">
        <v>-3</v>
      </c>
      <c r="P54">
        <v>37</v>
      </c>
      <c r="Q54">
        <v>36</v>
      </c>
      <c r="R54">
        <v>40</v>
      </c>
      <c r="S54">
        <v>-4</v>
      </c>
      <c r="T54">
        <v>16</v>
      </c>
      <c r="U54">
        <v>46</v>
      </c>
      <c r="V54">
        <v>-21</v>
      </c>
      <c r="W54">
        <v>459</v>
      </c>
      <c r="X54">
        <v>15</v>
      </c>
      <c r="Y54">
        <v>72</v>
      </c>
      <c r="Z54">
        <v>-12</v>
      </c>
      <c r="AA54">
        <v>-35</v>
      </c>
      <c r="AB54">
        <v>-59</v>
      </c>
      <c r="AC54">
        <v>-393</v>
      </c>
      <c r="AD54">
        <v>-4</v>
      </c>
      <c r="AE54">
        <v>2</v>
      </c>
    </row>
    <row r="55" spans="1:31" x14ac:dyDescent="0.25">
      <c r="A55" s="2">
        <v>0.56597222222222221</v>
      </c>
      <c r="B55">
        <v>0</v>
      </c>
      <c r="C55">
        <v>0</v>
      </c>
      <c r="D55">
        <v>0</v>
      </c>
      <c r="E55">
        <v>0</v>
      </c>
      <c r="F55">
        <v>24</v>
      </c>
      <c r="G55">
        <v>23</v>
      </c>
      <c r="H55">
        <v>64</v>
      </c>
      <c r="I55">
        <v>24</v>
      </c>
      <c r="J55">
        <v>74</v>
      </c>
      <c r="K55">
        <v>44</v>
      </c>
      <c r="L55">
        <v>30</v>
      </c>
      <c r="M55">
        <v>8</v>
      </c>
      <c r="N55">
        <v>-65</v>
      </c>
      <c r="O55">
        <v>-3</v>
      </c>
      <c r="P55">
        <v>37</v>
      </c>
      <c r="Q55">
        <v>36</v>
      </c>
      <c r="R55">
        <v>40</v>
      </c>
      <c r="S55">
        <v>-4</v>
      </c>
      <c r="T55">
        <v>16</v>
      </c>
      <c r="U55">
        <v>46</v>
      </c>
      <c r="V55">
        <v>-22</v>
      </c>
      <c r="W55">
        <v>459</v>
      </c>
      <c r="X55">
        <v>15</v>
      </c>
      <c r="Y55">
        <v>72</v>
      </c>
      <c r="Z55">
        <v>-12</v>
      </c>
      <c r="AA55">
        <v>-35</v>
      </c>
      <c r="AB55">
        <v>-59</v>
      </c>
      <c r="AC55">
        <v>-393</v>
      </c>
      <c r="AD55">
        <v>-4</v>
      </c>
      <c r="AE55">
        <v>2</v>
      </c>
    </row>
    <row r="56" spans="1:31" x14ac:dyDescent="0.25">
      <c r="A56" s="2">
        <v>0.56874999999999998</v>
      </c>
      <c r="B56">
        <v>0</v>
      </c>
      <c r="C56">
        <v>0</v>
      </c>
      <c r="D56">
        <v>0</v>
      </c>
      <c r="E56">
        <v>0</v>
      </c>
      <c r="F56">
        <v>24</v>
      </c>
      <c r="G56">
        <v>23</v>
      </c>
      <c r="H56">
        <v>64</v>
      </c>
      <c r="I56">
        <v>24</v>
      </c>
      <c r="J56">
        <v>74</v>
      </c>
      <c r="K56">
        <v>37</v>
      </c>
      <c r="L56">
        <v>31</v>
      </c>
      <c r="M56">
        <v>8</v>
      </c>
      <c r="N56">
        <v>-68</v>
      </c>
      <c r="O56">
        <v>-3</v>
      </c>
      <c r="P56">
        <v>37</v>
      </c>
      <c r="Q56">
        <v>36</v>
      </c>
      <c r="R56">
        <v>40</v>
      </c>
      <c r="S56">
        <v>-6</v>
      </c>
      <c r="T56">
        <v>16</v>
      </c>
      <c r="U56">
        <v>46</v>
      </c>
      <c r="V56">
        <v>-20</v>
      </c>
      <c r="W56">
        <v>449</v>
      </c>
      <c r="X56">
        <v>15</v>
      </c>
      <c r="Y56">
        <v>72</v>
      </c>
      <c r="Z56">
        <v>-12</v>
      </c>
      <c r="AA56">
        <v>-33</v>
      </c>
      <c r="AB56">
        <v>-59</v>
      </c>
      <c r="AC56">
        <v>-392</v>
      </c>
      <c r="AD56">
        <v>-4</v>
      </c>
      <c r="AE56">
        <v>2</v>
      </c>
    </row>
    <row r="57" spans="1:31" x14ac:dyDescent="0.25">
      <c r="A57" s="2">
        <v>0.5708333333333333</v>
      </c>
      <c r="B57">
        <v>0</v>
      </c>
      <c r="C57">
        <v>0</v>
      </c>
      <c r="D57">
        <v>0</v>
      </c>
      <c r="E57">
        <v>0</v>
      </c>
      <c r="F57">
        <v>24</v>
      </c>
      <c r="G57">
        <v>23</v>
      </c>
      <c r="H57">
        <v>63</v>
      </c>
      <c r="I57">
        <v>24</v>
      </c>
      <c r="J57">
        <v>74</v>
      </c>
      <c r="K57">
        <v>34</v>
      </c>
      <c r="L57">
        <v>32</v>
      </c>
      <c r="M57">
        <v>8</v>
      </c>
      <c r="N57">
        <v>-67</v>
      </c>
      <c r="O57">
        <v>-3</v>
      </c>
      <c r="P57">
        <v>37</v>
      </c>
      <c r="Q57">
        <v>36</v>
      </c>
      <c r="R57">
        <v>40</v>
      </c>
      <c r="S57">
        <v>-6</v>
      </c>
      <c r="T57">
        <v>16</v>
      </c>
      <c r="U57">
        <v>46</v>
      </c>
      <c r="V57">
        <v>-20</v>
      </c>
      <c r="W57">
        <v>449</v>
      </c>
      <c r="X57">
        <v>18</v>
      </c>
      <c r="Y57">
        <v>72</v>
      </c>
      <c r="Z57">
        <v>-12</v>
      </c>
      <c r="AA57">
        <v>-33</v>
      </c>
      <c r="AB57">
        <v>-59</v>
      </c>
      <c r="AC57">
        <v>-391</v>
      </c>
      <c r="AD57">
        <v>-4</v>
      </c>
      <c r="AE57">
        <v>2</v>
      </c>
    </row>
    <row r="58" spans="1:31" x14ac:dyDescent="0.25">
      <c r="A58" s="2">
        <v>0.57291666666666663</v>
      </c>
      <c r="B58">
        <v>0</v>
      </c>
      <c r="C58">
        <v>0</v>
      </c>
      <c r="D58">
        <v>0</v>
      </c>
      <c r="E58">
        <v>0</v>
      </c>
      <c r="F58">
        <v>29</v>
      </c>
      <c r="G58">
        <v>23</v>
      </c>
      <c r="H58">
        <v>61</v>
      </c>
      <c r="I58">
        <v>24</v>
      </c>
      <c r="J58">
        <v>74</v>
      </c>
      <c r="K58">
        <v>35</v>
      </c>
      <c r="L58">
        <v>43</v>
      </c>
      <c r="M58">
        <v>7</v>
      </c>
      <c r="N58">
        <v>-66</v>
      </c>
      <c r="O58">
        <v>-3</v>
      </c>
      <c r="P58">
        <v>44</v>
      </c>
      <c r="Q58">
        <v>35</v>
      </c>
      <c r="R58">
        <v>40</v>
      </c>
      <c r="S58">
        <v>-1</v>
      </c>
      <c r="T58">
        <v>16</v>
      </c>
      <c r="U58">
        <v>54</v>
      </c>
      <c r="V58">
        <v>-6</v>
      </c>
      <c r="W58">
        <v>449</v>
      </c>
      <c r="X58">
        <v>22</v>
      </c>
      <c r="Y58">
        <v>83</v>
      </c>
      <c r="Z58">
        <v>-16</v>
      </c>
      <c r="AA58">
        <v>-31</v>
      </c>
      <c r="AB58">
        <v>-58</v>
      </c>
      <c r="AC58">
        <v>-383</v>
      </c>
      <c r="AD58">
        <v>-4</v>
      </c>
      <c r="AE58">
        <v>2</v>
      </c>
    </row>
    <row r="59" spans="1:31" x14ac:dyDescent="0.25">
      <c r="A59" s="2">
        <v>0.57499999999999996</v>
      </c>
      <c r="B59">
        <v>0</v>
      </c>
      <c r="C59">
        <v>0</v>
      </c>
      <c r="D59">
        <v>0</v>
      </c>
      <c r="E59">
        <v>0</v>
      </c>
      <c r="F59">
        <v>29</v>
      </c>
      <c r="G59">
        <v>23</v>
      </c>
      <c r="H59">
        <v>59</v>
      </c>
      <c r="I59">
        <v>24</v>
      </c>
      <c r="J59">
        <v>71</v>
      </c>
      <c r="K59">
        <v>35</v>
      </c>
      <c r="L59">
        <v>44</v>
      </c>
      <c r="M59">
        <v>7</v>
      </c>
      <c r="N59">
        <v>-66</v>
      </c>
      <c r="O59">
        <v>-3</v>
      </c>
      <c r="P59">
        <v>44</v>
      </c>
      <c r="Q59">
        <v>35</v>
      </c>
      <c r="R59">
        <v>40</v>
      </c>
      <c r="S59">
        <v>-1</v>
      </c>
      <c r="T59">
        <v>16</v>
      </c>
      <c r="U59">
        <v>54</v>
      </c>
      <c r="V59">
        <v>-6</v>
      </c>
      <c r="W59">
        <v>480</v>
      </c>
      <c r="X59">
        <v>22</v>
      </c>
      <c r="Y59">
        <v>81</v>
      </c>
      <c r="Z59">
        <v>-16</v>
      </c>
      <c r="AA59">
        <v>-31</v>
      </c>
      <c r="AB59">
        <v>-58</v>
      </c>
      <c r="AC59">
        <v>-380</v>
      </c>
      <c r="AD59">
        <v>-4</v>
      </c>
      <c r="AE59">
        <v>1</v>
      </c>
    </row>
    <row r="60" spans="1:31" x14ac:dyDescent="0.25">
      <c r="A60" s="2">
        <v>0.57777777777777772</v>
      </c>
      <c r="B60">
        <v>0</v>
      </c>
      <c r="C60">
        <v>0</v>
      </c>
      <c r="D60">
        <v>0</v>
      </c>
      <c r="E60">
        <v>0</v>
      </c>
      <c r="F60">
        <v>29</v>
      </c>
      <c r="G60">
        <v>23</v>
      </c>
      <c r="H60">
        <v>59</v>
      </c>
      <c r="I60">
        <v>24</v>
      </c>
      <c r="J60">
        <v>71</v>
      </c>
      <c r="K60">
        <v>35</v>
      </c>
      <c r="L60">
        <v>41</v>
      </c>
      <c r="M60">
        <v>7</v>
      </c>
      <c r="N60">
        <v>-67</v>
      </c>
      <c r="O60">
        <v>-3</v>
      </c>
      <c r="P60">
        <v>44</v>
      </c>
      <c r="Q60">
        <v>35</v>
      </c>
      <c r="R60">
        <v>40</v>
      </c>
      <c r="S60">
        <v>-1</v>
      </c>
      <c r="T60">
        <v>16</v>
      </c>
      <c r="U60">
        <v>54</v>
      </c>
      <c r="V60">
        <v>0</v>
      </c>
      <c r="W60">
        <v>495</v>
      </c>
      <c r="X60">
        <v>22</v>
      </c>
      <c r="Y60">
        <v>81</v>
      </c>
      <c r="Z60">
        <v>-16</v>
      </c>
      <c r="AA60">
        <v>-27</v>
      </c>
      <c r="AB60">
        <v>-59</v>
      </c>
      <c r="AC60">
        <v>-381</v>
      </c>
      <c r="AD60">
        <v>-4</v>
      </c>
      <c r="AE60">
        <v>1</v>
      </c>
    </row>
    <row r="61" spans="1:31" x14ac:dyDescent="0.25">
      <c r="A61" s="2">
        <v>0.57986111111111116</v>
      </c>
      <c r="B61">
        <v>0</v>
      </c>
      <c r="C61">
        <v>0</v>
      </c>
      <c r="D61">
        <v>0</v>
      </c>
      <c r="E61">
        <v>0</v>
      </c>
      <c r="F61">
        <v>29</v>
      </c>
      <c r="G61">
        <v>23</v>
      </c>
      <c r="H61">
        <v>60</v>
      </c>
      <c r="I61">
        <v>24</v>
      </c>
      <c r="J61">
        <v>72</v>
      </c>
      <c r="K61">
        <v>27</v>
      </c>
      <c r="L61">
        <v>37</v>
      </c>
      <c r="M61">
        <v>7</v>
      </c>
      <c r="N61">
        <v>-68</v>
      </c>
      <c r="O61">
        <v>-3</v>
      </c>
      <c r="P61">
        <v>45</v>
      </c>
      <c r="Q61">
        <v>35</v>
      </c>
      <c r="R61">
        <v>40</v>
      </c>
      <c r="S61">
        <v>-5</v>
      </c>
      <c r="T61">
        <v>15</v>
      </c>
      <c r="U61">
        <v>53</v>
      </c>
      <c r="V61">
        <v>0</v>
      </c>
      <c r="W61">
        <v>463</v>
      </c>
      <c r="X61">
        <v>22</v>
      </c>
      <c r="Y61">
        <v>81</v>
      </c>
      <c r="Z61">
        <v>-24</v>
      </c>
      <c r="AA61">
        <v>-28</v>
      </c>
      <c r="AB61">
        <v>-59</v>
      </c>
      <c r="AC61">
        <v>-381</v>
      </c>
      <c r="AD61">
        <v>-4</v>
      </c>
      <c r="AE61">
        <v>4</v>
      </c>
    </row>
    <row r="62" spans="1:31" x14ac:dyDescent="0.25">
      <c r="A62" s="2">
        <v>0.58194444444444449</v>
      </c>
      <c r="B62">
        <v>0</v>
      </c>
      <c r="C62">
        <v>0</v>
      </c>
      <c r="D62">
        <v>0</v>
      </c>
      <c r="E62">
        <v>0</v>
      </c>
      <c r="F62">
        <v>29</v>
      </c>
      <c r="G62">
        <v>23</v>
      </c>
      <c r="H62">
        <v>57</v>
      </c>
      <c r="I62">
        <v>24</v>
      </c>
      <c r="J62">
        <v>69</v>
      </c>
      <c r="K62">
        <v>26</v>
      </c>
      <c r="L62">
        <v>41</v>
      </c>
      <c r="M62">
        <v>7</v>
      </c>
      <c r="N62">
        <v>-62</v>
      </c>
      <c r="O62">
        <v>-3</v>
      </c>
      <c r="P62">
        <v>41</v>
      </c>
      <c r="Q62">
        <v>35</v>
      </c>
      <c r="R62">
        <v>37</v>
      </c>
      <c r="S62">
        <v>-5</v>
      </c>
      <c r="T62">
        <v>16</v>
      </c>
      <c r="U62">
        <v>59</v>
      </c>
      <c r="V62">
        <v>0</v>
      </c>
      <c r="W62">
        <v>479</v>
      </c>
      <c r="X62">
        <v>21</v>
      </c>
      <c r="Y62">
        <v>75</v>
      </c>
      <c r="Z62">
        <v>-20</v>
      </c>
      <c r="AA62">
        <v>-24</v>
      </c>
      <c r="AB62">
        <v>-59</v>
      </c>
      <c r="AC62">
        <v>-375</v>
      </c>
      <c r="AD62">
        <v>-4</v>
      </c>
      <c r="AE62">
        <v>4</v>
      </c>
    </row>
    <row r="63" spans="1:31" x14ac:dyDescent="0.25">
      <c r="A63" s="2">
        <v>0.58402777777777781</v>
      </c>
      <c r="B63">
        <v>0</v>
      </c>
      <c r="C63">
        <v>0</v>
      </c>
      <c r="D63">
        <v>0</v>
      </c>
      <c r="E63">
        <v>0</v>
      </c>
      <c r="F63">
        <v>29</v>
      </c>
      <c r="G63">
        <v>23</v>
      </c>
      <c r="H63">
        <v>55</v>
      </c>
      <c r="I63">
        <v>24</v>
      </c>
      <c r="J63">
        <v>65</v>
      </c>
      <c r="K63">
        <v>24</v>
      </c>
      <c r="L63">
        <v>42</v>
      </c>
      <c r="M63">
        <v>7</v>
      </c>
      <c r="N63">
        <v>-59</v>
      </c>
      <c r="O63">
        <v>-3</v>
      </c>
      <c r="P63">
        <v>42</v>
      </c>
      <c r="Q63">
        <v>35</v>
      </c>
      <c r="R63">
        <v>37</v>
      </c>
      <c r="S63">
        <v>-6</v>
      </c>
      <c r="T63">
        <v>16</v>
      </c>
      <c r="U63">
        <v>64</v>
      </c>
      <c r="V63">
        <v>2</v>
      </c>
      <c r="W63">
        <v>488</v>
      </c>
      <c r="X63">
        <v>21</v>
      </c>
      <c r="Y63">
        <v>72</v>
      </c>
      <c r="Z63">
        <v>-20</v>
      </c>
      <c r="AA63">
        <v>-22</v>
      </c>
      <c r="AB63">
        <v>-59</v>
      </c>
      <c r="AC63">
        <v>-368</v>
      </c>
      <c r="AD63">
        <v>-4</v>
      </c>
      <c r="AE63">
        <v>3</v>
      </c>
    </row>
    <row r="64" spans="1:31" x14ac:dyDescent="0.25">
      <c r="A64" s="2">
        <v>0.58611111111111114</v>
      </c>
      <c r="B64">
        <v>0</v>
      </c>
      <c r="C64">
        <v>0</v>
      </c>
      <c r="D64">
        <v>0</v>
      </c>
      <c r="E64">
        <v>0</v>
      </c>
      <c r="F64">
        <v>28</v>
      </c>
      <c r="G64">
        <v>23</v>
      </c>
      <c r="H64">
        <v>55</v>
      </c>
      <c r="I64">
        <v>25</v>
      </c>
      <c r="J64">
        <v>63</v>
      </c>
      <c r="K64">
        <v>22</v>
      </c>
      <c r="L64">
        <v>41</v>
      </c>
      <c r="M64">
        <v>8</v>
      </c>
      <c r="N64">
        <v>-64</v>
      </c>
      <c r="O64">
        <v>-4</v>
      </c>
      <c r="P64">
        <v>59</v>
      </c>
      <c r="Q64">
        <v>34</v>
      </c>
      <c r="R64">
        <v>37</v>
      </c>
      <c r="S64">
        <v>-1</v>
      </c>
      <c r="T64">
        <v>15</v>
      </c>
      <c r="U64">
        <v>55</v>
      </c>
      <c r="V64">
        <v>0</v>
      </c>
      <c r="W64">
        <v>338</v>
      </c>
      <c r="X64">
        <v>21</v>
      </c>
      <c r="Y64">
        <v>73</v>
      </c>
      <c r="Z64">
        <v>-20</v>
      </c>
      <c r="AA64">
        <v>5</v>
      </c>
      <c r="AB64">
        <v>-58</v>
      </c>
      <c r="AC64">
        <v>-388</v>
      </c>
      <c r="AD64">
        <v>-4</v>
      </c>
      <c r="AE64">
        <v>29</v>
      </c>
    </row>
    <row r="65" spans="1:31" x14ac:dyDescent="0.25">
      <c r="A65" s="2">
        <v>0.58888888888888891</v>
      </c>
      <c r="B65">
        <v>0</v>
      </c>
      <c r="C65">
        <v>0</v>
      </c>
      <c r="D65">
        <v>0</v>
      </c>
      <c r="E65">
        <v>0</v>
      </c>
      <c r="F65">
        <v>28</v>
      </c>
      <c r="G65">
        <v>23</v>
      </c>
      <c r="H65">
        <v>55</v>
      </c>
      <c r="I65">
        <v>24</v>
      </c>
      <c r="J65">
        <v>63</v>
      </c>
      <c r="K65">
        <v>15</v>
      </c>
      <c r="L65">
        <v>35</v>
      </c>
      <c r="M65">
        <v>16</v>
      </c>
      <c r="N65">
        <v>-63</v>
      </c>
      <c r="O65">
        <v>-4</v>
      </c>
      <c r="P65">
        <v>60</v>
      </c>
      <c r="Q65">
        <v>35</v>
      </c>
      <c r="R65">
        <v>37</v>
      </c>
      <c r="S65">
        <v>-1</v>
      </c>
      <c r="T65">
        <v>15</v>
      </c>
      <c r="U65">
        <v>55</v>
      </c>
      <c r="V65">
        <v>0</v>
      </c>
      <c r="W65">
        <v>337</v>
      </c>
      <c r="X65">
        <v>17</v>
      </c>
      <c r="Y65">
        <v>69</v>
      </c>
      <c r="Z65">
        <v>-20</v>
      </c>
      <c r="AA65">
        <v>10</v>
      </c>
      <c r="AB65">
        <v>-58</v>
      </c>
      <c r="AC65">
        <v>-402</v>
      </c>
      <c r="AD65">
        <v>-4</v>
      </c>
      <c r="AE65">
        <v>35</v>
      </c>
    </row>
    <row r="66" spans="1:31" x14ac:dyDescent="0.25">
      <c r="A66" s="2">
        <v>0.59097222222222223</v>
      </c>
      <c r="B66">
        <v>0</v>
      </c>
      <c r="C66">
        <v>0</v>
      </c>
      <c r="D66">
        <v>0</v>
      </c>
      <c r="E66">
        <v>0</v>
      </c>
      <c r="F66">
        <v>28</v>
      </c>
      <c r="G66">
        <v>23</v>
      </c>
      <c r="H66">
        <v>55</v>
      </c>
      <c r="I66">
        <v>24</v>
      </c>
      <c r="J66">
        <v>63</v>
      </c>
      <c r="K66">
        <v>15</v>
      </c>
      <c r="L66">
        <v>37</v>
      </c>
      <c r="M66">
        <v>16</v>
      </c>
      <c r="N66">
        <v>-59</v>
      </c>
      <c r="O66">
        <v>-4</v>
      </c>
      <c r="P66">
        <v>58</v>
      </c>
      <c r="Q66">
        <v>35</v>
      </c>
      <c r="R66">
        <v>36</v>
      </c>
      <c r="S66">
        <v>-13</v>
      </c>
      <c r="T66">
        <v>15</v>
      </c>
      <c r="U66">
        <v>55</v>
      </c>
      <c r="V66">
        <v>0</v>
      </c>
      <c r="W66">
        <v>337</v>
      </c>
      <c r="X66">
        <v>17</v>
      </c>
      <c r="Y66">
        <v>70</v>
      </c>
      <c r="Z66">
        <v>-20</v>
      </c>
      <c r="AA66">
        <v>1</v>
      </c>
      <c r="AB66">
        <v>-57</v>
      </c>
      <c r="AC66">
        <v>-405</v>
      </c>
      <c r="AD66">
        <v>-4</v>
      </c>
      <c r="AE66">
        <v>40</v>
      </c>
    </row>
    <row r="67" spans="1:31" x14ac:dyDescent="0.25">
      <c r="A67" s="2">
        <v>0.59305555555555556</v>
      </c>
      <c r="B67">
        <v>0</v>
      </c>
      <c r="C67">
        <v>0</v>
      </c>
      <c r="D67">
        <v>0</v>
      </c>
      <c r="E67">
        <v>0</v>
      </c>
      <c r="F67">
        <v>28</v>
      </c>
      <c r="G67">
        <v>23</v>
      </c>
      <c r="H67">
        <v>55</v>
      </c>
      <c r="I67">
        <v>23</v>
      </c>
      <c r="J67">
        <v>61</v>
      </c>
      <c r="K67">
        <v>15</v>
      </c>
      <c r="L67">
        <v>38</v>
      </c>
      <c r="M67">
        <v>15</v>
      </c>
      <c r="N67">
        <v>-56</v>
      </c>
      <c r="O67">
        <v>-4</v>
      </c>
      <c r="P67">
        <v>59</v>
      </c>
      <c r="Q67">
        <v>35</v>
      </c>
      <c r="R67">
        <v>36</v>
      </c>
      <c r="S67">
        <v>-13</v>
      </c>
      <c r="T67">
        <v>15</v>
      </c>
      <c r="U67">
        <v>55</v>
      </c>
      <c r="V67">
        <v>0</v>
      </c>
      <c r="W67">
        <v>337</v>
      </c>
      <c r="X67">
        <v>17</v>
      </c>
      <c r="Y67">
        <v>83</v>
      </c>
      <c r="Z67">
        <v>-20</v>
      </c>
      <c r="AA67">
        <v>2</v>
      </c>
      <c r="AB67">
        <v>-59</v>
      </c>
      <c r="AC67">
        <v>-405</v>
      </c>
      <c r="AD67">
        <v>-4</v>
      </c>
      <c r="AE67">
        <v>44</v>
      </c>
    </row>
    <row r="68" spans="1:31" x14ac:dyDescent="0.25">
      <c r="A68" s="2">
        <v>0.59513888888888888</v>
      </c>
      <c r="B68">
        <v>0</v>
      </c>
      <c r="C68">
        <v>0</v>
      </c>
      <c r="D68">
        <v>0</v>
      </c>
      <c r="E68">
        <v>0</v>
      </c>
      <c r="F68">
        <v>28</v>
      </c>
      <c r="G68">
        <v>23</v>
      </c>
      <c r="H68">
        <v>53</v>
      </c>
      <c r="I68">
        <v>23</v>
      </c>
      <c r="J68">
        <v>61</v>
      </c>
      <c r="K68">
        <v>18</v>
      </c>
      <c r="L68">
        <v>37</v>
      </c>
      <c r="M68">
        <v>14</v>
      </c>
      <c r="N68">
        <v>-65</v>
      </c>
      <c r="O68">
        <v>-4</v>
      </c>
      <c r="P68">
        <v>59</v>
      </c>
      <c r="Q68">
        <v>35</v>
      </c>
      <c r="R68">
        <v>36</v>
      </c>
      <c r="S68">
        <v>-13</v>
      </c>
      <c r="T68">
        <v>15</v>
      </c>
      <c r="U68">
        <v>56</v>
      </c>
      <c r="V68">
        <v>0</v>
      </c>
      <c r="W68">
        <v>329</v>
      </c>
      <c r="X68">
        <v>17</v>
      </c>
      <c r="Y68">
        <v>89</v>
      </c>
      <c r="Z68">
        <v>-20</v>
      </c>
      <c r="AA68">
        <v>2</v>
      </c>
      <c r="AB68">
        <v>-59</v>
      </c>
      <c r="AC68">
        <v>-407</v>
      </c>
      <c r="AD68">
        <v>-4</v>
      </c>
      <c r="AE68">
        <v>48</v>
      </c>
    </row>
    <row r="69" spans="1:31" x14ac:dyDescent="0.25">
      <c r="A69" s="2">
        <v>0.59722222222222221</v>
      </c>
      <c r="B69">
        <v>0</v>
      </c>
      <c r="C69">
        <v>0</v>
      </c>
      <c r="D69">
        <v>0</v>
      </c>
      <c r="E69">
        <v>0</v>
      </c>
      <c r="F69">
        <v>28</v>
      </c>
      <c r="G69">
        <v>23</v>
      </c>
      <c r="H69">
        <v>53</v>
      </c>
      <c r="I69">
        <v>23</v>
      </c>
      <c r="J69">
        <v>60</v>
      </c>
      <c r="K69">
        <v>17</v>
      </c>
      <c r="L69">
        <v>37</v>
      </c>
      <c r="M69">
        <v>13</v>
      </c>
      <c r="N69">
        <v>-65</v>
      </c>
      <c r="O69">
        <v>-4</v>
      </c>
      <c r="P69">
        <v>60</v>
      </c>
      <c r="Q69">
        <v>35</v>
      </c>
      <c r="R69">
        <v>36</v>
      </c>
      <c r="S69">
        <v>-13</v>
      </c>
      <c r="T69">
        <v>15</v>
      </c>
      <c r="U69">
        <v>55</v>
      </c>
      <c r="V69">
        <v>-22</v>
      </c>
      <c r="W69">
        <v>330</v>
      </c>
      <c r="X69">
        <v>17</v>
      </c>
      <c r="Y69">
        <v>143</v>
      </c>
      <c r="Z69">
        <v>-20</v>
      </c>
      <c r="AA69">
        <v>2</v>
      </c>
      <c r="AB69">
        <v>-59</v>
      </c>
      <c r="AC69">
        <v>-414</v>
      </c>
      <c r="AD69">
        <v>-4</v>
      </c>
      <c r="AE69">
        <v>52</v>
      </c>
    </row>
    <row r="70" spans="1:31" x14ac:dyDescent="0.25">
      <c r="A70" s="2">
        <v>0.6</v>
      </c>
      <c r="B70">
        <v>0</v>
      </c>
      <c r="C70">
        <v>0</v>
      </c>
      <c r="D70">
        <v>0</v>
      </c>
      <c r="E70">
        <v>0</v>
      </c>
      <c r="F70">
        <v>28</v>
      </c>
      <c r="G70">
        <v>23</v>
      </c>
      <c r="H70">
        <v>53</v>
      </c>
      <c r="I70">
        <v>23</v>
      </c>
      <c r="J70">
        <v>60</v>
      </c>
      <c r="K70">
        <v>17</v>
      </c>
      <c r="L70">
        <v>37</v>
      </c>
      <c r="M70">
        <v>8</v>
      </c>
      <c r="N70">
        <v>-64</v>
      </c>
      <c r="O70">
        <v>-4</v>
      </c>
      <c r="P70">
        <v>60</v>
      </c>
      <c r="Q70">
        <v>35</v>
      </c>
      <c r="R70">
        <v>36</v>
      </c>
      <c r="S70">
        <v>-15</v>
      </c>
      <c r="T70">
        <v>15</v>
      </c>
      <c r="U70">
        <v>55</v>
      </c>
      <c r="V70">
        <v>-22</v>
      </c>
      <c r="W70">
        <v>328</v>
      </c>
      <c r="X70">
        <v>17</v>
      </c>
      <c r="Y70">
        <v>188</v>
      </c>
      <c r="Z70">
        <v>-20</v>
      </c>
      <c r="AA70">
        <v>2</v>
      </c>
      <c r="AB70">
        <v>-59</v>
      </c>
      <c r="AC70">
        <v>-414</v>
      </c>
      <c r="AD70">
        <v>-4</v>
      </c>
      <c r="AE70">
        <v>52</v>
      </c>
    </row>
    <row r="71" spans="1:31" x14ac:dyDescent="0.25">
      <c r="A71" s="2">
        <v>0.6020833333333333</v>
      </c>
      <c r="B71">
        <v>0</v>
      </c>
      <c r="C71">
        <v>0</v>
      </c>
      <c r="D71">
        <v>0</v>
      </c>
      <c r="E71">
        <v>0</v>
      </c>
      <c r="F71">
        <v>28</v>
      </c>
      <c r="G71">
        <v>23</v>
      </c>
      <c r="H71">
        <v>53</v>
      </c>
      <c r="I71">
        <v>23</v>
      </c>
      <c r="J71">
        <v>60</v>
      </c>
      <c r="K71">
        <v>16</v>
      </c>
      <c r="L71">
        <v>37</v>
      </c>
      <c r="M71">
        <v>8</v>
      </c>
      <c r="N71">
        <v>-64</v>
      </c>
      <c r="O71">
        <v>-4</v>
      </c>
      <c r="P71">
        <v>60</v>
      </c>
      <c r="Q71">
        <v>35</v>
      </c>
      <c r="R71">
        <v>36</v>
      </c>
      <c r="S71">
        <v>-16</v>
      </c>
      <c r="T71">
        <v>15</v>
      </c>
      <c r="U71">
        <v>55</v>
      </c>
      <c r="V71">
        <v>-22</v>
      </c>
      <c r="W71">
        <v>325</v>
      </c>
      <c r="X71">
        <v>17</v>
      </c>
      <c r="Y71">
        <v>200</v>
      </c>
      <c r="Z71">
        <v>-20</v>
      </c>
      <c r="AA71">
        <v>2</v>
      </c>
      <c r="AB71">
        <v>-60</v>
      </c>
      <c r="AC71">
        <v>-414</v>
      </c>
      <c r="AD71">
        <v>-4</v>
      </c>
      <c r="AE71">
        <v>52</v>
      </c>
    </row>
    <row r="72" spans="1:31" x14ac:dyDescent="0.25">
      <c r="A72" s="2">
        <v>0.60416666666666663</v>
      </c>
      <c r="B72">
        <v>0</v>
      </c>
      <c r="C72">
        <v>0</v>
      </c>
      <c r="D72">
        <v>0</v>
      </c>
      <c r="E72">
        <v>0</v>
      </c>
      <c r="F72">
        <v>28</v>
      </c>
      <c r="G72">
        <v>23</v>
      </c>
      <c r="H72">
        <v>53</v>
      </c>
      <c r="I72">
        <v>23</v>
      </c>
      <c r="J72">
        <v>60</v>
      </c>
      <c r="K72">
        <v>16</v>
      </c>
      <c r="L72">
        <v>37</v>
      </c>
      <c r="M72">
        <v>7</v>
      </c>
      <c r="N72">
        <v>-59</v>
      </c>
      <c r="O72">
        <v>-4</v>
      </c>
      <c r="P72">
        <v>60</v>
      </c>
      <c r="Q72">
        <v>40</v>
      </c>
      <c r="R72">
        <v>36</v>
      </c>
      <c r="S72">
        <v>-16</v>
      </c>
      <c r="T72">
        <v>15</v>
      </c>
      <c r="U72">
        <v>55</v>
      </c>
      <c r="V72">
        <v>-22</v>
      </c>
      <c r="W72">
        <v>325</v>
      </c>
      <c r="X72">
        <v>17</v>
      </c>
      <c r="Y72">
        <v>200</v>
      </c>
      <c r="Z72">
        <v>-21</v>
      </c>
      <c r="AA72">
        <v>2</v>
      </c>
      <c r="AB72">
        <v>-60</v>
      </c>
      <c r="AC72">
        <v>-415</v>
      </c>
      <c r="AD72">
        <v>-4</v>
      </c>
      <c r="AE72">
        <v>52</v>
      </c>
    </row>
    <row r="73" spans="1:31" x14ac:dyDescent="0.25">
      <c r="A73" s="2">
        <v>0.60624999999999996</v>
      </c>
      <c r="B73">
        <v>0</v>
      </c>
      <c r="C73">
        <v>0</v>
      </c>
      <c r="D73">
        <v>0</v>
      </c>
      <c r="E73">
        <v>0</v>
      </c>
      <c r="F73">
        <v>28</v>
      </c>
      <c r="G73">
        <v>23</v>
      </c>
      <c r="H73">
        <v>53</v>
      </c>
      <c r="I73">
        <v>23</v>
      </c>
      <c r="J73">
        <v>60</v>
      </c>
      <c r="K73">
        <v>16</v>
      </c>
      <c r="L73">
        <v>39</v>
      </c>
      <c r="M73">
        <v>7</v>
      </c>
      <c r="N73">
        <v>-53</v>
      </c>
      <c r="O73">
        <v>-4</v>
      </c>
      <c r="P73">
        <v>58</v>
      </c>
      <c r="Q73">
        <v>40</v>
      </c>
      <c r="R73">
        <v>36</v>
      </c>
      <c r="S73">
        <v>-20</v>
      </c>
      <c r="T73">
        <v>15</v>
      </c>
      <c r="U73">
        <v>54</v>
      </c>
      <c r="V73">
        <v>-22</v>
      </c>
      <c r="W73">
        <v>313</v>
      </c>
      <c r="X73">
        <v>17</v>
      </c>
      <c r="Y73">
        <v>101</v>
      </c>
      <c r="Z73">
        <v>-21</v>
      </c>
      <c r="AA73">
        <v>3</v>
      </c>
      <c r="AB73">
        <v>-63</v>
      </c>
      <c r="AC73">
        <v>-417</v>
      </c>
      <c r="AD73">
        <v>-4</v>
      </c>
      <c r="AE73">
        <v>52</v>
      </c>
    </row>
    <row r="74" spans="1:31" x14ac:dyDescent="0.25">
      <c r="A74" s="2">
        <v>0.60902777777777772</v>
      </c>
      <c r="B74">
        <v>0</v>
      </c>
      <c r="C74">
        <v>0</v>
      </c>
      <c r="D74">
        <v>0</v>
      </c>
      <c r="E74">
        <v>0</v>
      </c>
      <c r="F74">
        <v>28</v>
      </c>
      <c r="G74">
        <v>23</v>
      </c>
      <c r="H74">
        <v>52</v>
      </c>
      <c r="I74">
        <v>23</v>
      </c>
      <c r="J74">
        <v>60</v>
      </c>
      <c r="K74">
        <v>16</v>
      </c>
      <c r="L74">
        <v>41</v>
      </c>
      <c r="M74">
        <v>7</v>
      </c>
      <c r="N74">
        <v>-53</v>
      </c>
      <c r="O74">
        <v>-4</v>
      </c>
      <c r="P74">
        <v>62</v>
      </c>
      <c r="Q74">
        <v>40</v>
      </c>
      <c r="R74">
        <v>36</v>
      </c>
      <c r="S74">
        <v>-20</v>
      </c>
      <c r="T74">
        <v>15</v>
      </c>
      <c r="U74">
        <v>54</v>
      </c>
      <c r="V74">
        <v>-22</v>
      </c>
      <c r="W74">
        <v>313</v>
      </c>
      <c r="X74">
        <v>17</v>
      </c>
      <c r="Y74">
        <v>110</v>
      </c>
      <c r="Z74">
        <v>-21</v>
      </c>
      <c r="AA74">
        <v>3</v>
      </c>
      <c r="AB74">
        <v>-64</v>
      </c>
      <c r="AC74">
        <v>-416</v>
      </c>
      <c r="AD74">
        <v>-4</v>
      </c>
      <c r="AE74">
        <v>49</v>
      </c>
    </row>
    <row r="75" spans="1:31" x14ac:dyDescent="0.25">
      <c r="A75" s="2">
        <v>0.61111111111111116</v>
      </c>
      <c r="B75">
        <v>0</v>
      </c>
      <c r="C75">
        <v>0</v>
      </c>
      <c r="D75">
        <v>0</v>
      </c>
      <c r="E75">
        <v>0</v>
      </c>
      <c r="F75">
        <v>28</v>
      </c>
      <c r="G75">
        <v>23</v>
      </c>
      <c r="H75">
        <v>53</v>
      </c>
      <c r="I75">
        <v>23</v>
      </c>
      <c r="J75">
        <v>56</v>
      </c>
      <c r="K75">
        <v>16</v>
      </c>
      <c r="L75">
        <v>41</v>
      </c>
      <c r="M75">
        <v>7</v>
      </c>
      <c r="N75">
        <v>-46</v>
      </c>
      <c r="O75">
        <v>-4</v>
      </c>
      <c r="P75">
        <v>61</v>
      </c>
      <c r="Q75">
        <v>40</v>
      </c>
      <c r="R75">
        <v>36</v>
      </c>
      <c r="S75">
        <v>-22</v>
      </c>
      <c r="T75">
        <v>15</v>
      </c>
      <c r="U75">
        <v>54</v>
      </c>
      <c r="V75">
        <v>-22</v>
      </c>
      <c r="W75">
        <v>310</v>
      </c>
      <c r="X75">
        <v>17</v>
      </c>
      <c r="Y75">
        <v>108</v>
      </c>
      <c r="Z75">
        <v>-17</v>
      </c>
      <c r="AA75">
        <v>35</v>
      </c>
      <c r="AB75">
        <v>-67</v>
      </c>
      <c r="AC75">
        <v>-416</v>
      </c>
      <c r="AD75">
        <v>-4</v>
      </c>
      <c r="AE75">
        <v>49</v>
      </c>
    </row>
    <row r="76" spans="1:31" x14ac:dyDescent="0.25">
      <c r="A76" s="2">
        <v>0.61319444444444449</v>
      </c>
      <c r="B76">
        <v>0</v>
      </c>
      <c r="C76">
        <v>0</v>
      </c>
      <c r="D76">
        <v>0</v>
      </c>
      <c r="E76">
        <v>0</v>
      </c>
      <c r="F76">
        <v>28</v>
      </c>
      <c r="G76">
        <v>23</v>
      </c>
      <c r="H76">
        <v>53</v>
      </c>
      <c r="I76">
        <v>23</v>
      </c>
      <c r="J76">
        <v>56</v>
      </c>
      <c r="K76">
        <v>16</v>
      </c>
      <c r="L76">
        <v>38</v>
      </c>
      <c r="M76">
        <v>4</v>
      </c>
      <c r="N76">
        <v>-67</v>
      </c>
      <c r="O76">
        <v>-4</v>
      </c>
      <c r="P76">
        <v>52</v>
      </c>
      <c r="Q76">
        <v>40</v>
      </c>
      <c r="R76">
        <v>36</v>
      </c>
      <c r="S76">
        <v>-21</v>
      </c>
      <c r="T76">
        <v>15</v>
      </c>
      <c r="U76">
        <v>54</v>
      </c>
      <c r="V76">
        <v>-22</v>
      </c>
      <c r="W76">
        <v>308</v>
      </c>
      <c r="X76">
        <v>45</v>
      </c>
      <c r="Y76">
        <v>155</v>
      </c>
      <c r="Z76">
        <v>-16</v>
      </c>
      <c r="AA76">
        <v>55</v>
      </c>
      <c r="AB76">
        <v>-77</v>
      </c>
      <c r="AC76">
        <v>-343</v>
      </c>
      <c r="AD76">
        <v>-19</v>
      </c>
      <c r="AE76">
        <v>86</v>
      </c>
    </row>
    <row r="77" spans="1:31" x14ac:dyDescent="0.25">
      <c r="A77" s="2">
        <v>0.61527777777777781</v>
      </c>
      <c r="B77">
        <v>0</v>
      </c>
      <c r="C77">
        <v>0</v>
      </c>
      <c r="D77">
        <v>0</v>
      </c>
      <c r="E77">
        <v>0</v>
      </c>
      <c r="F77">
        <v>28</v>
      </c>
      <c r="G77">
        <v>23</v>
      </c>
      <c r="H77">
        <v>53</v>
      </c>
      <c r="I77">
        <v>23</v>
      </c>
      <c r="J77">
        <v>56</v>
      </c>
      <c r="K77">
        <v>16</v>
      </c>
      <c r="L77">
        <v>37</v>
      </c>
      <c r="M77">
        <v>4</v>
      </c>
      <c r="N77">
        <v>-68</v>
      </c>
      <c r="O77">
        <v>-3</v>
      </c>
      <c r="P77">
        <v>58</v>
      </c>
      <c r="Q77">
        <v>40</v>
      </c>
      <c r="R77">
        <v>36</v>
      </c>
      <c r="S77">
        <v>-21</v>
      </c>
      <c r="T77">
        <v>15</v>
      </c>
      <c r="U77">
        <v>54</v>
      </c>
      <c r="V77">
        <v>-22</v>
      </c>
      <c r="W77">
        <v>308</v>
      </c>
      <c r="X77">
        <v>47</v>
      </c>
      <c r="Y77">
        <v>155</v>
      </c>
      <c r="Z77">
        <v>-16</v>
      </c>
      <c r="AA77">
        <v>82</v>
      </c>
      <c r="AB77">
        <v>-77</v>
      </c>
      <c r="AC77">
        <v>-343</v>
      </c>
      <c r="AD77">
        <v>-19</v>
      </c>
      <c r="AE77">
        <v>89</v>
      </c>
    </row>
    <row r="78" spans="1:31" x14ac:dyDescent="0.25">
      <c r="A78" s="2">
        <v>0.61736111111111114</v>
      </c>
      <c r="B78">
        <v>0</v>
      </c>
      <c r="C78">
        <v>0</v>
      </c>
      <c r="D78">
        <v>0</v>
      </c>
      <c r="E78">
        <v>0</v>
      </c>
      <c r="F78">
        <v>28</v>
      </c>
      <c r="G78">
        <v>23</v>
      </c>
      <c r="H78">
        <v>53</v>
      </c>
      <c r="I78">
        <v>23</v>
      </c>
      <c r="J78">
        <v>56</v>
      </c>
      <c r="K78">
        <v>16</v>
      </c>
      <c r="L78">
        <v>38</v>
      </c>
      <c r="M78">
        <v>-3</v>
      </c>
      <c r="N78">
        <v>-73</v>
      </c>
      <c r="O78">
        <v>-3</v>
      </c>
      <c r="P78">
        <v>56</v>
      </c>
      <c r="Q78">
        <v>40</v>
      </c>
      <c r="R78">
        <v>36</v>
      </c>
      <c r="S78">
        <v>-21</v>
      </c>
      <c r="T78">
        <v>15</v>
      </c>
      <c r="U78">
        <v>54</v>
      </c>
      <c r="V78">
        <v>-22</v>
      </c>
      <c r="W78">
        <v>308</v>
      </c>
      <c r="X78">
        <v>48</v>
      </c>
      <c r="Y78">
        <v>147</v>
      </c>
      <c r="Z78">
        <v>-16</v>
      </c>
      <c r="AA78">
        <v>143</v>
      </c>
      <c r="AB78">
        <v>-77</v>
      </c>
      <c r="AC78">
        <v>-345</v>
      </c>
      <c r="AD78">
        <v>-19</v>
      </c>
      <c r="AE78">
        <v>97</v>
      </c>
    </row>
    <row r="79" spans="1:31" x14ac:dyDescent="0.25">
      <c r="A79" s="2">
        <v>0.62013888888888891</v>
      </c>
      <c r="B79">
        <v>0</v>
      </c>
      <c r="C79">
        <v>0</v>
      </c>
      <c r="D79">
        <v>0</v>
      </c>
      <c r="E79">
        <v>0</v>
      </c>
      <c r="F79">
        <v>28</v>
      </c>
      <c r="G79">
        <v>23</v>
      </c>
      <c r="H79">
        <v>53</v>
      </c>
      <c r="I79">
        <v>23</v>
      </c>
      <c r="J79">
        <v>57</v>
      </c>
      <c r="K79">
        <v>16</v>
      </c>
      <c r="L79">
        <v>39</v>
      </c>
      <c r="M79">
        <v>-3</v>
      </c>
      <c r="N79">
        <v>-75</v>
      </c>
      <c r="O79">
        <v>-2</v>
      </c>
      <c r="P79">
        <v>54</v>
      </c>
      <c r="Q79">
        <v>40</v>
      </c>
      <c r="R79">
        <v>36</v>
      </c>
      <c r="S79">
        <v>-21</v>
      </c>
      <c r="T79">
        <v>15</v>
      </c>
      <c r="U79">
        <v>54</v>
      </c>
      <c r="V79">
        <v>-22</v>
      </c>
      <c r="W79">
        <v>308</v>
      </c>
      <c r="X79">
        <v>48</v>
      </c>
      <c r="Y79">
        <v>148</v>
      </c>
      <c r="Z79">
        <v>-15</v>
      </c>
      <c r="AA79">
        <v>178</v>
      </c>
      <c r="AB79">
        <v>-80</v>
      </c>
      <c r="AC79">
        <v>-346</v>
      </c>
      <c r="AD79">
        <v>-19</v>
      </c>
      <c r="AE79">
        <v>99</v>
      </c>
    </row>
    <row r="80" spans="1:31" x14ac:dyDescent="0.25">
      <c r="A80" s="2">
        <v>0.62222222222222223</v>
      </c>
      <c r="B80">
        <v>0</v>
      </c>
      <c r="C80">
        <v>0</v>
      </c>
      <c r="D80">
        <v>0</v>
      </c>
      <c r="E80">
        <v>0</v>
      </c>
      <c r="F80">
        <v>28</v>
      </c>
      <c r="G80">
        <v>23</v>
      </c>
      <c r="H80">
        <v>53</v>
      </c>
      <c r="I80">
        <v>23</v>
      </c>
      <c r="J80">
        <v>56</v>
      </c>
      <c r="K80">
        <v>16</v>
      </c>
      <c r="L80">
        <v>41</v>
      </c>
      <c r="M80">
        <v>-3</v>
      </c>
      <c r="N80">
        <v>28</v>
      </c>
      <c r="O80">
        <v>1</v>
      </c>
      <c r="P80">
        <v>54</v>
      </c>
      <c r="Q80">
        <v>40</v>
      </c>
      <c r="R80">
        <v>36</v>
      </c>
      <c r="S80">
        <v>-21</v>
      </c>
      <c r="T80">
        <v>15</v>
      </c>
      <c r="U80">
        <v>54</v>
      </c>
      <c r="V80">
        <v>-22</v>
      </c>
      <c r="W80">
        <v>314</v>
      </c>
      <c r="X80">
        <v>48</v>
      </c>
      <c r="Y80">
        <v>198</v>
      </c>
      <c r="Z80">
        <v>-16</v>
      </c>
      <c r="AA80">
        <v>216</v>
      </c>
      <c r="AB80">
        <v>-79</v>
      </c>
      <c r="AC80">
        <v>-344</v>
      </c>
      <c r="AD80">
        <v>-19</v>
      </c>
      <c r="AE80">
        <v>101</v>
      </c>
    </row>
    <row r="81" spans="1:31" x14ac:dyDescent="0.25">
      <c r="A81" s="2">
        <v>0.62430555555555556</v>
      </c>
      <c r="B81">
        <v>0</v>
      </c>
      <c r="C81">
        <v>0</v>
      </c>
      <c r="D81">
        <v>0</v>
      </c>
      <c r="E81">
        <v>0</v>
      </c>
      <c r="F81">
        <v>28</v>
      </c>
      <c r="G81">
        <v>23</v>
      </c>
      <c r="H81">
        <v>53</v>
      </c>
      <c r="I81">
        <v>23</v>
      </c>
      <c r="J81">
        <v>56</v>
      </c>
      <c r="K81">
        <v>16</v>
      </c>
      <c r="L81">
        <v>41</v>
      </c>
      <c r="M81">
        <v>-3</v>
      </c>
      <c r="N81">
        <v>60</v>
      </c>
      <c r="O81">
        <v>3</v>
      </c>
      <c r="P81">
        <v>54</v>
      </c>
      <c r="Q81">
        <v>40</v>
      </c>
      <c r="R81">
        <v>36</v>
      </c>
      <c r="S81">
        <v>-20</v>
      </c>
      <c r="T81">
        <v>15</v>
      </c>
      <c r="U81">
        <v>54</v>
      </c>
      <c r="V81">
        <v>-22</v>
      </c>
      <c r="W81">
        <v>314</v>
      </c>
      <c r="X81">
        <v>48</v>
      </c>
      <c r="Y81">
        <v>196</v>
      </c>
      <c r="Z81">
        <v>-16</v>
      </c>
      <c r="AA81">
        <v>216</v>
      </c>
      <c r="AB81">
        <v>-84</v>
      </c>
      <c r="AC81">
        <v>-338</v>
      </c>
      <c r="AD81">
        <v>-19</v>
      </c>
      <c r="AE81">
        <v>100</v>
      </c>
    </row>
    <row r="82" spans="1:31" x14ac:dyDescent="0.25">
      <c r="A82" s="2">
        <v>0.62638888888888888</v>
      </c>
      <c r="B82">
        <v>0</v>
      </c>
      <c r="C82">
        <v>0</v>
      </c>
      <c r="D82">
        <v>0</v>
      </c>
      <c r="E82">
        <v>0</v>
      </c>
      <c r="F82">
        <v>28</v>
      </c>
      <c r="G82">
        <v>23</v>
      </c>
      <c r="H82">
        <v>52</v>
      </c>
      <c r="I82">
        <v>23</v>
      </c>
      <c r="J82">
        <v>56</v>
      </c>
      <c r="K82">
        <v>16</v>
      </c>
      <c r="L82">
        <v>40</v>
      </c>
      <c r="M82">
        <v>-3</v>
      </c>
      <c r="N82">
        <v>107</v>
      </c>
      <c r="O82">
        <v>4</v>
      </c>
      <c r="P82">
        <v>53</v>
      </c>
      <c r="Q82">
        <v>39</v>
      </c>
      <c r="R82">
        <v>36</v>
      </c>
      <c r="S82">
        <v>-20</v>
      </c>
      <c r="T82">
        <v>15</v>
      </c>
      <c r="U82">
        <v>54</v>
      </c>
      <c r="V82">
        <v>-21</v>
      </c>
      <c r="W82">
        <v>315</v>
      </c>
      <c r="X82">
        <v>50</v>
      </c>
      <c r="Y82">
        <v>190</v>
      </c>
      <c r="Z82">
        <v>-16</v>
      </c>
      <c r="AA82">
        <v>127</v>
      </c>
      <c r="AB82">
        <v>-85</v>
      </c>
      <c r="AC82">
        <v>-314</v>
      </c>
      <c r="AD82">
        <v>-19</v>
      </c>
      <c r="AE82">
        <v>106</v>
      </c>
    </row>
    <row r="83" spans="1:31" x14ac:dyDescent="0.25">
      <c r="A83" s="2">
        <v>0.62916666666666665</v>
      </c>
      <c r="B83">
        <v>0</v>
      </c>
      <c r="C83">
        <v>0</v>
      </c>
      <c r="D83">
        <v>0</v>
      </c>
      <c r="E83">
        <v>0</v>
      </c>
      <c r="F83">
        <v>28</v>
      </c>
      <c r="G83">
        <v>22</v>
      </c>
      <c r="H83">
        <v>51</v>
      </c>
      <c r="I83">
        <v>23</v>
      </c>
      <c r="J83">
        <v>56</v>
      </c>
      <c r="K83">
        <v>15</v>
      </c>
      <c r="L83">
        <v>40</v>
      </c>
      <c r="M83">
        <v>-4</v>
      </c>
      <c r="N83">
        <v>128</v>
      </c>
      <c r="O83">
        <v>4</v>
      </c>
      <c r="P83">
        <v>56</v>
      </c>
      <c r="Q83">
        <v>39</v>
      </c>
      <c r="R83">
        <v>36</v>
      </c>
      <c r="S83">
        <v>-20</v>
      </c>
      <c r="T83">
        <v>15</v>
      </c>
      <c r="U83">
        <v>54</v>
      </c>
      <c r="V83">
        <v>-21</v>
      </c>
      <c r="W83">
        <v>315</v>
      </c>
      <c r="X83">
        <v>52</v>
      </c>
      <c r="Y83">
        <v>194</v>
      </c>
      <c r="Z83">
        <v>-14</v>
      </c>
      <c r="AA83">
        <v>127</v>
      </c>
      <c r="AB83">
        <v>-86</v>
      </c>
      <c r="AC83">
        <v>-306</v>
      </c>
      <c r="AD83">
        <v>-20</v>
      </c>
      <c r="AE83">
        <v>108</v>
      </c>
    </row>
    <row r="84" spans="1:31" x14ac:dyDescent="0.25">
      <c r="A84" s="2">
        <v>0.63124999999999998</v>
      </c>
      <c r="B84">
        <v>0</v>
      </c>
      <c r="C84">
        <v>0</v>
      </c>
      <c r="D84">
        <v>0</v>
      </c>
      <c r="E84">
        <v>0</v>
      </c>
      <c r="F84">
        <v>28</v>
      </c>
      <c r="G84">
        <v>22</v>
      </c>
      <c r="H84">
        <v>51</v>
      </c>
      <c r="I84">
        <v>23</v>
      </c>
      <c r="J84">
        <v>56</v>
      </c>
      <c r="K84">
        <v>15</v>
      </c>
      <c r="L84">
        <v>40</v>
      </c>
      <c r="M84">
        <v>-4</v>
      </c>
      <c r="N84">
        <v>122</v>
      </c>
      <c r="O84">
        <v>-1</v>
      </c>
      <c r="P84">
        <v>52</v>
      </c>
      <c r="Q84">
        <v>39</v>
      </c>
      <c r="R84">
        <v>36</v>
      </c>
      <c r="S84">
        <v>-20</v>
      </c>
      <c r="T84">
        <v>15</v>
      </c>
      <c r="U84">
        <v>54</v>
      </c>
      <c r="V84">
        <v>-21</v>
      </c>
      <c r="W84">
        <v>315</v>
      </c>
      <c r="X84">
        <v>53</v>
      </c>
      <c r="Y84">
        <v>192</v>
      </c>
      <c r="Z84">
        <v>-14</v>
      </c>
      <c r="AA84">
        <v>128</v>
      </c>
      <c r="AB84">
        <v>-88</v>
      </c>
      <c r="AC84">
        <v>-312</v>
      </c>
      <c r="AD84">
        <v>-19</v>
      </c>
      <c r="AE84">
        <v>108</v>
      </c>
    </row>
    <row r="85" spans="1:31" x14ac:dyDescent="0.25">
      <c r="A85" s="2">
        <v>0.6333333333333333</v>
      </c>
      <c r="B85">
        <v>0</v>
      </c>
      <c r="C85">
        <v>0</v>
      </c>
      <c r="D85">
        <v>0</v>
      </c>
      <c r="E85">
        <v>0</v>
      </c>
      <c r="F85">
        <v>28</v>
      </c>
      <c r="G85">
        <v>22</v>
      </c>
      <c r="H85">
        <v>51</v>
      </c>
      <c r="I85">
        <v>23</v>
      </c>
      <c r="J85">
        <v>55</v>
      </c>
      <c r="K85">
        <v>15</v>
      </c>
      <c r="L85">
        <v>41</v>
      </c>
      <c r="M85">
        <v>-4</v>
      </c>
      <c r="N85">
        <v>128</v>
      </c>
      <c r="O85">
        <v>-1</v>
      </c>
      <c r="P85">
        <v>59</v>
      </c>
      <c r="Q85">
        <v>39</v>
      </c>
      <c r="R85">
        <v>36</v>
      </c>
      <c r="S85">
        <v>-20</v>
      </c>
      <c r="T85">
        <v>15</v>
      </c>
      <c r="U85">
        <v>54</v>
      </c>
      <c r="V85">
        <v>-21</v>
      </c>
      <c r="W85">
        <v>315</v>
      </c>
      <c r="X85">
        <v>51</v>
      </c>
      <c r="Y85">
        <v>195</v>
      </c>
      <c r="Z85">
        <v>-14</v>
      </c>
      <c r="AA85">
        <v>131</v>
      </c>
      <c r="AB85">
        <v>-88</v>
      </c>
      <c r="AC85">
        <v>-295</v>
      </c>
      <c r="AD85">
        <v>-19</v>
      </c>
      <c r="AE85">
        <v>115</v>
      </c>
    </row>
    <row r="86" spans="1:31" x14ac:dyDescent="0.25">
      <c r="A86" s="2">
        <v>0.63541666666666663</v>
      </c>
      <c r="B86">
        <v>0</v>
      </c>
      <c r="C86">
        <v>0</v>
      </c>
      <c r="D86">
        <v>0</v>
      </c>
      <c r="E86">
        <v>0</v>
      </c>
      <c r="F86">
        <v>28</v>
      </c>
      <c r="G86">
        <v>22</v>
      </c>
      <c r="H86">
        <v>51</v>
      </c>
      <c r="I86">
        <v>23</v>
      </c>
      <c r="J86">
        <v>55</v>
      </c>
      <c r="K86">
        <v>15</v>
      </c>
      <c r="L86">
        <v>43</v>
      </c>
      <c r="M86">
        <v>-4</v>
      </c>
      <c r="N86">
        <v>105</v>
      </c>
      <c r="O86">
        <v>3</v>
      </c>
      <c r="P86">
        <v>68</v>
      </c>
      <c r="Q86">
        <v>39</v>
      </c>
      <c r="R86">
        <v>36</v>
      </c>
      <c r="S86">
        <v>-28</v>
      </c>
      <c r="T86">
        <v>15</v>
      </c>
      <c r="U86">
        <v>54</v>
      </c>
      <c r="V86">
        <v>-22</v>
      </c>
      <c r="W86">
        <v>306</v>
      </c>
      <c r="X86">
        <v>46</v>
      </c>
      <c r="Y86">
        <v>179</v>
      </c>
      <c r="Z86">
        <v>-17</v>
      </c>
      <c r="AA86">
        <v>36</v>
      </c>
      <c r="AB86">
        <v>-95</v>
      </c>
      <c r="AC86">
        <v>-299</v>
      </c>
      <c r="AD86">
        <v>-21</v>
      </c>
      <c r="AE86">
        <v>128</v>
      </c>
    </row>
    <row r="87" spans="1:31" x14ac:dyDescent="0.25">
      <c r="A87" s="2">
        <v>0.63749999999999996</v>
      </c>
      <c r="B87">
        <v>0</v>
      </c>
      <c r="C87">
        <v>0</v>
      </c>
      <c r="D87">
        <v>0</v>
      </c>
      <c r="E87">
        <v>0</v>
      </c>
      <c r="F87">
        <v>28</v>
      </c>
      <c r="G87">
        <v>22</v>
      </c>
      <c r="H87">
        <v>51</v>
      </c>
      <c r="I87">
        <v>23</v>
      </c>
      <c r="J87">
        <v>55</v>
      </c>
      <c r="K87">
        <v>15</v>
      </c>
      <c r="L87">
        <v>43</v>
      </c>
      <c r="M87">
        <v>-4</v>
      </c>
      <c r="N87">
        <v>75</v>
      </c>
      <c r="O87">
        <v>-1</v>
      </c>
      <c r="P87">
        <v>65</v>
      </c>
      <c r="Q87">
        <v>39</v>
      </c>
      <c r="R87">
        <v>36</v>
      </c>
      <c r="S87">
        <v>-29</v>
      </c>
      <c r="T87">
        <v>15</v>
      </c>
      <c r="U87">
        <v>50</v>
      </c>
      <c r="V87">
        <v>-22</v>
      </c>
      <c r="W87">
        <v>248</v>
      </c>
      <c r="X87">
        <v>46</v>
      </c>
      <c r="Y87">
        <v>179</v>
      </c>
      <c r="Z87">
        <v>-17</v>
      </c>
      <c r="AA87">
        <v>36</v>
      </c>
      <c r="AB87">
        <v>-94</v>
      </c>
      <c r="AC87">
        <v>-297</v>
      </c>
      <c r="AD87">
        <v>-37</v>
      </c>
      <c r="AE87">
        <v>128</v>
      </c>
    </row>
    <row r="88" spans="1:31" x14ac:dyDescent="0.25">
      <c r="A88" s="2">
        <v>0.64027777777777772</v>
      </c>
      <c r="B88">
        <v>0</v>
      </c>
      <c r="C88">
        <v>0</v>
      </c>
      <c r="D88">
        <v>0</v>
      </c>
      <c r="E88">
        <v>0</v>
      </c>
      <c r="F88">
        <v>28</v>
      </c>
      <c r="G88">
        <v>22</v>
      </c>
      <c r="H88">
        <v>51</v>
      </c>
      <c r="I88">
        <v>23</v>
      </c>
      <c r="J88">
        <v>54</v>
      </c>
      <c r="K88">
        <v>15</v>
      </c>
      <c r="L88">
        <v>43</v>
      </c>
      <c r="M88">
        <v>-4</v>
      </c>
      <c r="N88">
        <v>64</v>
      </c>
      <c r="O88">
        <v>0</v>
      </c>
      <c r="P88">
        <v>65</v>
      </c>
      <c r="Q88">
        <v>39</v>
      </c>
      <c r="R88">
        <v>36</v>
      </c>
      <c r="S88">
        <v>-32</v>
      </c>
      <c r="T88">
        <v>15</v>
      </c>
      <c r="U88">
        <v>50</v>
      </c>
      <c r="V88">
        <v>-22</v>
      </c>
      <c r="W88">
        <v>239</v>
      </c>
      <c r="X88">
        <v>46</v>
      </c>
      <c r="Y88">
        <v>177</v>
      </c>
      <c r="Z88">
        <v>-17</v>
      </c>
      <c r="AA88">
        <v>39</v>
      </c>
      <c r="AB88">
        <v>-95</v>
      </c>
      <c r="AC88">
        <v>-299</v>
      </c>
      <c r="AD88">
        <v>-36</v>
      </c>
      <c r="AE88">
        <v>134</v>
      </c>
    </row>
    <row r="89" spans="1:31" x14ac:dyDescent="0.25">
      <c r="A89" s="2">
        <v>0.64236111111111116</v>
      </c>
      <c r="B89">
        <v>0</v>
      </c>
      <c r="C89">
        <v>0</v>
      </c>
      <c r="D89">
        <v>0</v>
      </c>
      <c r="E89">
        <v>0</v>
      </c>
      <c r="F89">
        <v>28</v>
      </c>
      <c r="G89">
        <v>22</v>
      </c>
      <c r="H89">
        <v>51</v>
      </c>
      <c r="I89">
        <v>23</v>
      </c>
      <c r="J89">
        <v>54</v>
      </c>
      <c r="K89">
        <v>15</v>
      </c>
      <c r="L89">
        <v>42</v>
      </c>
      <c r="M89">
        <v>-4</v>
      </c>
      <c r="N89">
        <v>41</v>
      </c>
      <c r="O89">
        <v>-3</v>
      </c>
      <c r="P89">
        <v>64</v>
      </c>
      <c r="Q89">
        <v>39</v>
      </c>
      <c r="R89">
        <v>36</v>
      </c>
      <c r="S89">
        <v>-30</v>
      </c>
      <c r="T89">
        <v>15</v>
      </c>
      <c r="U89">
        <v>49</v>
      </c>
      <c r="V89">
        <v>-22</v>
      </c>
      <c r="W89">
        <v>239</v>
      </c>
      <c r="X89">
        <v>46</v>
      </c>
      <c r="Y89">
        <v>177</v>
      </c>
      <c r="Z89">
        <v>-17</v>
      </c>
      <c r="AA89">
        <v>54</v>
      </c>
      <c r="AB89">
        <v>-95</v>
      </c>
      <c r="AC89">
        <v>-307</v>
      </c>
      <c r="AD89">
        <v>-39</v>
      </c>
      <c r="AE89">
        <v>132</v>
      </c>
    </row>
    <row r="90" spans="1:31" x14ac:dyDescent="0.25">
      <c r="A90" s="2">
        <v>0.64444444444444449</v>
      </c>
      <c r="B90">
        <v>0</v>
      </c>
      <c r="C90">
        <v>0</v>
      </c>
      <c r="D90">
        <v>0</v>
      </c>
      <c r="E90">
        <v>0</v>
      </c>
      <c r="F90">
        <v>28</v>
      </c>
      <c r="G90">
        <v>22</v>
      </c>
      <c r="H90">
        <v>51</v>
      </c>
      <c r="I90">
        <v>23</v>
      </c>
      <c r="J90">
        <v>54</v>
      </c>
      <c r="K90">
        <v>15</v>
      </c>
      <c r="L90">
        <v>42</v>
      </c>
      <c r="M90">
        <v>-4</v>
      </c>
      <c r="N90">
        <v>35</v>
      </c>
      <c r="O90">
        <v>-3</v>
      </c>
      <c r="P90">
        <v>64</v>
      </c>
      <c r="Q90">
        <v>39</v>
      </c>
      <c r="R90">
        <v>36</v>
      </c>
      <c r="S90">
        <v>-32</v>
      </c>
      <c r="T90">
        <v>15</v>
      </c>
      <c r="U90">
        <v>44</v>
      </c>
      <c r="V90">
        <v>-22</v>
      </c>
      <c r="W90">
        <v>236</v>
      </c>
      <c r="X90">
        <v>64</v>
      </c>
      <c r="Y90">
        <v>178</v>
      </c>
      <c r="Z90">
        <v>-17</v>
      </c>
      <c r="AA90">
        <v>54</v>
      </c>
      <c r="AB90">
        <v>-98</v>
      </c>
      <c r="AC90">
        <v>-314</v>
      </c>
      <c r="AD90">
        <v>-40</v>
      </c>
      <c r="AE90">
        <v>132</v>
      </c>
    </row>
    <row r="91" spans="1:31" x14ac:dyDescent="0.25">
      <c r="A91" s="2">
        <v>0.64652777777777781</v>
      </c>
      <c r="B91">
        <v>0</v>
      </c>
      <c r="C91">
        <v>0</v>
      </c>
      <c r="D91">
        <v>0</v>
      </c>
      <c r="E91">
        <v>0</v>
      </c>
      <c r="F91">
        <v>28</v>
      </c>
      <c r="G91">
        <v>22</v>
      </c>
      <c r="H91">
        <v>51</v>
      </c>
      <c r="I91">
        <v>23</v>
      </c>
      <c r="J91">
        <v>54</v>
      </c>
      <c r="K91">
        <v>15</v>
      </c>
      <c r="L91">
        <v>42</v>
      </c>
      <c r="M91">
        <v>-4</v>
      </c>
      <c r="N91">
        <v>33</v>
      </c>
      <c r="O91">
        <v>-1</v>
      </c>
      <c r="P91">
        <v>62</v>
      </c>
      <c r="Q91">
        <v>41</v>
      </c>
      <c r="R91">
        <v>36</v>
      </c>
      <c r="S91">
        <v>-36</v>
      </c>
      <c r="T91">
        <v>15</v>
      </c>
      <c r="U91">
        <v>40</v>
      </c>
      <c r="V91">
        <v>-22</v>
      </c>
      <c r="W91">
        <v>236</v>
      </c>
      <c r="X91">
        <v>43</v>
      </c>
      <c r="Y91">
        <v>179</v>
      </c>
      <c r="Z91">
        <v>-17</v>
      </c>
      <c r="AA91">
        <v>53</v>
      </c>
      <c r="AB91">
        <v>-98</v>
      </c>
      <c r="AC91">
        <v>-312</v>
      </c>
      <c r="AD91">
        <v>-40</v>
      </c>
      <c r="AE91">
        <v>132</v>
      </c>
    </row>
    <row r="92" spans="1:31" x14ac:dyDescent="0.25">
      <c r="A92" s="2">
        <v>0.64861111111111114</v>
      </c>
      <c r="B92">
        <v>0</v>
      </c>
      <c r="C92">
        <v>0</v>
      </c>
      <c r="D92">
        <v>0</v>
      </c>
      <c r="E92">
        <v>0</v>
      </c>
      <c r="F92">
        <v>28</v>
      </c>
      <c r="G92">
        <v>22</v>
      </c>
      <c r="H92">
        <v>51</v>
      </c>
      <c r="I92">
        <v>22</v>
      </c>
      <c r="J92">
        <v>52</v>
      </c>
      <c r="K92">
        <v>15</v>
      </c>
      <c r="L92">
        <v>39</v>
      </c>
      <c r="M92">
        <v>-4</v>
      </c>
      <c r="N92">
        <v>27</v>
      </c>
      <c r="O92">
        <v>-3</v>
      </c>
      <c r="P92">
        <v>63</v>
      </c>
      <c r="Q92">
        <v>43</v>
      </c>
      <c r="R92">
        <v>36</v>
      </c>
      <c r="S92">
        <v>-35</v>
      </c>
      <c r="T92">
        <v>15</v>
      </c>
      <c r="U92">
        <v>40</v>
      </c>
      <c r="V92">
        <v>-21</v>
      </c>
      <c r="W92">
        <v>225</v>
      </c>
      <c r="X92">
        <v>42</v>
      </c>
      <c r="Y92">
        <v>174</v>
      </c>
      <c r="Z92">
        <v>-18</v>
      </c>
      <c r="AA92">
        <v>51</v>
      </c>
      <c r="AB92">
        <v>-98</v>
      </c>
      <c r="AC92">
        <v>-306</v>
      </c>
      <c r="AD92">
        <v>-40</v>
      </c>
      <c r="AE92">
        <v>128</v>
      </c>
    </row>
    <row r="93" spans="1:31" x14ac:dyDescent="0.25">
      <c r="A93" s="2">
        <v>0.65138888888888891</v>
      </c>
      <c r="B93">
        <v>0</v>
      </c>
      <c r="C93">
        <v>0</v>
      </c>
      <c r="D93">
        <v>0</v>
      </c>
      <c r="E93">
        <v>0</v>
      </c>
      <c r="F93">
        <v>28</v>
      </c>
      <c r="G93">
        <v>22</v>
      </c>
      <c r="H93">
        <v>51</v>
      </c>
      <c r="I93">
        <v>22</v>
      </c>
      <c r="J93">
        <v>51</v>
      </c>
      <c r="K93">
        <v>15</v>
      </c>
      <c r="L93">
        <v>37</v>
      </c>
      <c r="M93">
        <v>-4</v>
      </c>
      <c r="N93">
        <v>27</v>
      </c>
      <c r="O93">
        <v>-4</v>
      </c>
      <c r="P93">
        <v>60</v>
      </c>
      <c r="Q93">
        <v>43</v>
      </c>
      <c r="R93">
        <v>36</v>
      </c>
      <c r="S93">
        <v>-42</v>
      </c>
      <c r="T93">
        <v>15</v>
      </c>
      <c r="U93">
        <v>40</v>
      </c>
      <c r="V93">
        <v>-20</v>
      </c>
      <c r="W93">
        <v>226</v>
      </c>
      <c r="X93">
        <v>41</v>
      </c>
      <c r="Y93">
        <v>176</v>
      </c>
      <c r="Z93">
        <v>-18</v>
      </c>
      <c r="AA93">
        <v>51</v>
      </c>
      <c r="AB93">
        <v>-98</v>
      </c>
      <c r="AC93">
        <v>-301</v>
      </c>
      <c r="AD93">
        <v>-40</v>
      </c>
      <c r="AE93">
        <v>124</v>
      </c>
    </row>
    <row r="94" spans="1:31" x14ac:dyDescent="0.25">
      <c r="A94" s="2">
        <v>0.65347222222222223</v>
      </c>
      <c r="B94">
        <v>0</v>
      </c>
      <c r="C94">
        <v>0</v>
      </c>
      <c r="D94">
        <v>0</v>
      </c>
      <c r="E94">
        <v>0</v>
      </c>
      <c r="F94">
        <v>28</v>
      </c>
      <c r="G94">
        <v>22</v>
      </c>
      <c r="H94">
        <v>51</v>
      </c>
      <c r="I94">
        <v>22</v>
      </c>
      <c r="J94">
        <v>45</v>
      </c>
      <c r="K94">
        <v>14</v>
      </c>
      <c r="L94">
        <v>34</v>
      </c>
      <c r="M94">
        <v>-4</v>
      </c>
      <c r="N94">
        <v>15</v>
      </c>
      <c r="O94">
        <v>-6</v>
      </c>
      <c r="P94">
        <v>60</v>
      </c>
      <c r="Q94">
        <v>42</v>
      </c>
      <c r="R94">
        <v>36</v>
      </c>
      <c r="S94">
        <v>-47</v>
      </c>
      <c r="T94">
        <v>15</v>
      </c>
      <c r="U94">
        <v>39</v>
      </c>
      <c r="V94">
        <v>-21</v>
      </c>
      <c r="W94">
        <v>217</v>
      </c>
      <c r="X94">
        <v>39</v>
      </c>
      <c r="Y94">
        <v>173</v>
      </c>
      <c r="Z94">
        <v>-19</v>
      </c>
      <c r="AA94">
        <v>52</v>
      </c>
      <c r="AB94">
        <v>-99</v>
      </c>
      <c r="AC94">
        <v>-288</v>
      </c>
      <c r="AD94">
        <v>-43</v>
      </c>
      <c r="AE94">
        <v>125</v>
      </c>
    </row>
    <row r="95" spans="1:31" x14ac:dyDescent="0.25">
      <c r="A95" s="2">
        <v>0.65555555555555556</v>
      </c>
      <c r="B95">
        <v>0</v>
      </c>
      <c r="C95">
        <v>0</v>
      </c>
      <c r="D95">
        <v>0</v>
      </c>
      <c r="E95">
        <v>0</v>
      </c>
      <c r="F95">
        <v>28</v>
      </c>
      <c r="G95">
        <v>22</v>
      </c>
      <c r="H95">
        <v>51</v>
      </c>
      <c r="I95">
        <v>22</v>
      </c>
      <c r="J95">
        <v>45</v>
      </c>
      <c r="K95">
        <v>14</v>
      </c>
      <c r="L95">
        <v>34</v>
      </c>
      <c r="M95">
        <v>-4</v>
      </c>
      <c r="N95">
        <v>15</v>
      </c>
      <c r="O95">
        <v>-6</v>
      </c>
      <c r="P95">
        <v>60</v>
      </c>
      <c r="Q95">
        <v>42</v>
      </c>
      <c r="R95">
        <v>36</v>
      </c>
      <c r="S95">
        <v>-47</v>
      </c>
      <c r="T95">
        <v>15</v>
      </c>
      <c r="U95">
        <v>39</v>
      </c>
      <c r="V95">
        <v>-21</v>
      </c>
      <c r="W95">
        <v>217</v>
      </c>
      <c r="X95">
        <v>39</v>
      </c>
      <c r="Y95">
        <v>173</v>
      </c>
      <c r="Z95">
        <v>-19</v>
      </c>
      <c r="AA95">
        <v>52</v>
      </c>
      <c r="AB95">
        <v>-99</v>
      </c>
      <c r="AC95">
        <v>-288</v>
      </c>
      <c r="AD95">
        <v>-43</v>
      </c>
      <c r="AE95">
        <v>125</v>
      </c>
    </row>
    <row r="96" spans="1:31" x14ac:dyDescent="0.25">
      <c r="A96" s="2">
        <v>0.65763888888888888</v>
      </c>
      <c r="B96">
        <v>0</v>
      </c>
      <c r="C96">
        <v>0</v>
      </c>
      <c r="D96">
        <v>0</v>
      </c>
      <c r="E96">
        <v>0</v>
      </c>
      <c r="F96">
        <v>28</v>
      </c>
      <c r="G96">
        <v>22</v>
      </c>
      <c r="H96">
        <v>51</v>
      </c>
      <c r="I96">
        <v>22</v>
      </c>
      <c r="J96">
        <v>45</v>
      </c>
      <c r="K96">
        <v>14</v>
      </c>
      <c r="L96">
        <v>34</v>
      </c>
      <c r="M96">
        <v>-4</v>
      </c>
      <c r="N96">
        <v>15</v>
      </c>
      <c r="O96">
        <v>-6</v>
      </c>
      <c r="P96">
        <v>60</v>
      </c>
      <c r="Q96">
        <v>42</v>
      </c>
      <c r="R96">
        <v>36</v>
      </c>
      <c r="S96">
        <v>-47</v>
      </c>
      <c r="T96">
        <v>15</v>
      </c>
      <c r="U96">
        <v>39</v>
      </c>
      <c r="V96">
        <v>-21</v>
      </c>
      <c r="W96">
        <v>217</v>
      </c>
      <c r="X96">
        <v>39</v>
      </c>
      <c r="Y96">
        <v>173</v>
      </c>
      <c r="Z96">
        <v>-19</v>
      </c>
      <c r="AA96">
        <v>52</v>
      </c>
      <c r="AB96">
        <v>-99</v>
      </c>
      <c r="AC96">
        <v>-288</v>
      </c>
      <c r="AD96">
        <v>-43</v>
      </c>
      <c r="AE96">
        <v>125</v>
      </c>
    </row>
    <row r="97" spans="1:31" x14ac:dyDescent="0.25">
      <c r="A97" s="2">
        <v>0.66041666666666665</v>
      </c>
      <c r="B97">
        <v>0</v>
      </c>
      <c r="C97">
        <v>0</v>
      </c>
      <c r="D97">
        <v>0</v>
      </c>
      <c r="E97">
        <v>0</v>
      </c>
      <c r="F97">
        <v>28</v>
      </c>
      <c r="G97">
        <v>22</v>
      </c>
      <c r="H97">
        <v>51</v>
      </c>
      <c r="I97">
        <v>22</v>
      </c>
      <c r="J97">
        <v>45</v>
      </c>
      <c r="K97">
        <v>14</v>
      </c>
      <c r="L97">
        <v>34</v>
      </c>
      <c r="M97">
        <v>-4</v>
      </c>
      <c r="N97">
        <v>15</v>
      </c>
      <c r="O97">
        <v>-6</v>
      </c>
      <c r="P97">
        <v>60</v>
      </c>
      <c r="Q97">
        <v>42</v>
      </c>
      <c r="R97">
        <v>36</v>
      </c>
      <c r="S97">
        <v>-47</v>
      </c>
      <c r="T97">
        <v>15</v>
      </c>
      <c r="U97">
        <v>39</v>
      </c>
      <c r="V97">
        <v>-21</v>
      </c>
      <c r="W97">
        <v>217</v>
      </c>
      <c r="X97">
        <v>39</v>
      </c>
      <c r="Y97">
        <v>173</v>
      </c>
      <c r="Z97">
        <v>-19</v>
      </c>
      <c r="AA97">
        <v>52</v>
      </c>
      <c r="AB97">
        <v>-99</v>
      </c>
      <c r="AC97">
        <v>-288</v>
      </c>
      <c r="AD97">
        <v>-43</v>
      </c>
      <c r="AE97">
        <v>125</v>
      </c>
    </row>
    <row r="98" spans="1:31" x14ac:dyDescent="0.25">
      <c r="A98" s="2">
        <v>0.66249999999999998</v>
      </c>
      <c r="B98">
        <v>0</v>
      </c>
      <c r="C98">
        <v>0</v>
      </c>
      <c r="D98">
        <v>0</v>
      </c>
      <c r="E98">
        <v>0</v>
      </c>
      <c r="F98">
        <v>28</v>
      </c>
      <c r="G98">
        <v>22</v>
      </c>
      <c r="H98">
        <v>51</v>
      </c>
      <c r="I98">
        <v>22</v>
      </c>
      <c r="J98">
        <v>45</v>
      </c>
      <c r="K98">
        <v>14</v>
      </c>
      <c r="L98">
        <v>34</v>
      </c>
      <c r="M98">
        <v>-4</v>
      </c>
      <c r="N98">
        <v>15</v>
      </c>
      <c r="O98">
        <v>-6</v>
      </c>
      <c r="P98">
        <v>60</v>
      </c>
      <c r="Q98">
        <v>42</v>
      </c>
      <c r="R98">
        <v>36</v>
      </c>
      <c r="S98">
        <v>-47</v>
      </c>
      <c r="T98">
        <v>15</v>
      </c>
      <c r="U98">
        <v>39</v>
      </c>
      <c r="V98">
        <v>-21</v>
      </c>
      <c r="W98">
        <v>217</v>
      </c>
      <c r="X98">
        <v>39</v>
      </c>
      <c r="Y98">
        <v>173</v>
      </c>
      <c r="Z98">
        <v>-19</v>
      </c>
      <c r="AA98">
        <v>52</v>
      </c>
      <c r="AB98">
        <v>-99</v>
      </c>
      <c r="AC98">
        <v>-288</v>
      </c>
      <c r="AD98">
        <v>-43</v>
      </c>
      <c r="AE98">
        <v>125</v>
      </c>
    </row>
    <row r="99" spans="1:31" x14ac:dyDescent="0.25">
      <c r="A99" s="2">
        <v>0.6645833333333333</v>
      </c>
      <c r="B99">
        <v>0</v>
      </c>
      <c r="C99">
        <v>0</v>
      </c>
      <c r="D99">
        <v>0</v>
      </c>
      <c r="E99">
        <v>0</v>
      </c>
      <c r="F99">
        <v>28</v>
      </c>
      <c r="G99">
        <v>22</v>
      </c>
      <c r="H99">
        <v>51</v>
      </c>
      <c r="I99">
        <v>22</v>
      </c>
      <c r="J99">
        <v>45</v>
      </c>
      <c r="K99">
        <v>14</v>
      </c>
      <c r="L99">
        <v>34</v>
      </c>
      <c r="M99">
        <v>-4</v>
      </c>
      <c r="N99">
        <v>15</v>
      </c>
      <c r="O99">
        <v>-6</v>
      </c>
      <c r="P99">
        <v>60</v>
      </c>
      <c r="Q99">
        <v>42</v>
      </c>
      <c r="R99">
        <v>36</v>
      </c>
      <c r="S99">
        <v>-47</v>
      </c>
      <c r="T99">
        <v>15</v>
      </c>
      <c r="U99">
        <v>39</v>
      </c>
      <c r="V99">
        <v>-21</v>
      </c>
      <c r="W99">
        <v>217</v>
      </c>
      <c r="X99">
        <v>39</v>
      </c>
      <c r="Y99">
        <v>173</v>
      </c>
      <c r="Z99">
        <v>-19</v>
      </c>
      <c r="AA99">
        <v>52</v>
      </c>
      <c r="AB99">
        <v>-99</v>
      </c>
      <c r="AC99">
        <v>-288</v>
      </c>
      <c r="AD99">
        <v>-43</v>
      </c>
      <c r="AE99">
        <v>125</v>
      </c>
    </row>
    <row r="100" spans="1:31" x14ac:dyDescent="0.25">
      <c r="A100" s="2">
        <v>0.66666666666666663</v>
      </c>
      <c r="B100">
        <v>0</v>
      </c>
      <c r="C100">
        <v>0</v>
      </c>
      <c r="D100">
        <v>0</v>
      </c>
      <c r="E100">
        <v>0</v>
      </c>
      <c r="F100">
        <v>28</v>
      </c>
      <c r="G100">
        <v>22</v>
      </c>
      <c r="H100">
        <v>51</v>
      </c>
      <c r="I100">
        <v>22</v>
      </c>
      <c r="J100">
        <v>45</v>
      </c>
      <c r="K100">
        <v>14</v>
      </c>
      <c r="L100">
        <v>34</v>
      </c>
      <c r="M100">
        <v>-4</v>
      </c>
      <c r="N100">
        <v>15</v>
      </c>
      <c r="O100">
        <v>-6</v>
      </c>
      <c r="P100">
        <v>60</v>
      </c>
      <c r="Q100">
        <v>42</v>
      </c>
      <c r="R100">
        <v>36</v>
      </c>
      <c r="S100">
        <v>-47</v>
      </c>
      <c r="T100">
        <v>15</v>
      </c>
      <c r="U100">
        <v>39</v>
      </c>
      <c r="V100">
        <v>-21</v>
      </c>
      <c r="W100">
        <v>217</v>
      </c>
      <c r="X100">
        <v>39</v>
      </c>
      <c r="Y100">
        <v>173</v>
      </c>
      <c r="Z100">
        <v>-19</v>
      </c>
      <c r="AA100">
        <v>52</v>
      </c>
      <c r="AB100">
        <v>-99</v>
      </c>
      <c r="AC100">
        <v>-288</v>
      </c>
      <c r="AD100">
        <v>-43</v>
      </c>
      <c r="AE100">
        <v>125</v>
      </c>
    </row>
    <row r="101" spans="1:31" x14ac:dyDescent="0.25">
      <c r="A101" s="2">
        <v>0.6694444444444444</v>
      </c>
      <c r="B101">
        <v>0</v>
      </c>
      <c r="C101">
        <v>0</v>
      </c>
      <c r="D101">
        <v>0</v>
      </c>
      <c r="E101">
        <v>0</v>
      </c>
      <c r="F101">
        <v>28</v>
      </c>
      <c r="G101">
        <v>22</v>
      </c>
      <c r="H101">
        <v>51</v>
      </c>
      <c r="I101">
        <v>22</v>
      </c>
      <c r="J101">
        <v>45</v>
      </c>
      <c r="K101">
        <v>14</v>
      </c>
      <c r="L101">
        <v>34</v>
      </c>
      <c r="M101">
        <v>-4</v>
      </c>
      <c r="N101">
        <v>15</v>
      </c>
      <c r="O101">
        <v>-6</v>
      </c>
      <c r="P101">
        <v>60</v>
      </c>
      <c r="Q101">
        <v>42</v>
      </c>
      <c r="R101">
        <v>36</v>
      </c>
      <c r="S101">
        <v>-47</v>
      </c>
      <c r="T101">
        <v>15</v>
      </c>
      <c r="U101">
        <v>39</v>
      </c>
      <c r="V101">
        <v>-21</v>
      </c>
      <c r="W101">
        <v>217</v>
      </c>
      <c r="X101">
        <v>39</v>
      </c>
      <c r="Y101">
        <v>173</v>
      </c>
      <c r="Z101">
        <v>-19</v>
      </c>
      <c r="AA101">
        <v>52</v>
      </c>
      <c r="AB101">
        <v>-99</v>
      </c>
      <c r="AC101">
        <v>-288</v>
      </c>
      <c r="AD101">
        <v>-43</v>
      </c>
      <c r="AE101">
        <v>125</v>
      </c>
    </row>
    <row r="102" spans="1:31" x14ac:dyDescent="0.25">
      <c r="A102" s="2">
        <v>0.67152777777777772</v>
      </c>
      <c r="B102">
        <v>0</v>
      </c>
      <c r="C102">
        <v>0</v>
      </c>
      <c r="D102">
        <v>0</v>
      </c>
      <c r="E102">
        <v>0</v>
      </c>
      <c r="F102">
        <v>28</v>
      </c>
      <c r="G102">
        <v>22</v>
      </c>
      <c r="H102">
        <v>51</v>
      </c>
      <c r="I102">
        <v>22</v>
      </c>
      <c r="J102">
        <v>45</v>
      </c>
      <c r="K102">
        <v>14</v>
      </c>
      <c r="L102">
        <v>34</v>
      </c>
      <c r="M102">
        <v>-4</v>
      </c>
      <c r="N102">
        <v>15</v>
      </c>
      <c r="O102">
        <v>-6</v>
      </c>
      <c r="P102">
        <v>60</v>
      </c>
      <c r="Q102">
        <v>42</v>
      </c>
      <c r="R102">
        <v>36</v>
      </c>
      <c r="S102">
        <v>-47</v>
      </c>
      <c r="T102">
        <v>15</v>
      </c>
      <c r="U102">
        <v>39</v>
      </c>
      <c r="V102">
        <v>-21</v>
      </c>
      <c r="W102">
        <v>217</v>
      </c>
      <c r="X102">
        <v>39</v>
      </c>
      <c r="Y102">
        <v>173</v>
      </c>
      <c r="Z102">
        <v>-19</v>
      </c>
      <c r="AA102">
        <v>52</v>
      </c>
      <c r="AB102">
        <v>-99</v>
      </c>
      <c r="AC102">
        <v>-288</v>
      </c>
      <c r="AD102">
        <v>-43</v>
      </c>
      <c r="AE102">
        <v>125</v>
      </c>
    </row>
    <row r="103" spans="1:31" x14ac:dyDescent="0.25">
      <c r="A103" s="2">
        <v>0.67361111111111116</v>
      </c>
      <c r="B103">
        <v>0</v>
      </c>
      <c r="C103">
        <v>0</v>
      </c>
      <c r="D103">
        <v>0</v>
      </c>
      <c r="E103">
        <v>0</v>
      </c>
      <c r="F103">
        <v>28</v>
      </c>
      <c r="G103">
        <v>22</v>
      </c>
      <c r="H103">
        <v>51</v>
      </c>
      <c r="I103">
        <v>22</v>
      </c>
      <c r="J103">
        <v>45</v>
      </c>
      <c r="K103">
        <v>14</v>
      </c>
      <c r="L103">
        <v>34</v>
      </c>
      <c r="M103">
        <v>-4</v>
      </c>
      <c r="N103">
        <v>15</v>
      </c>
      <c r="O103">
        <v>-6</v>
      </c>
      <c r="P103">
        <v>60</v>
      </c>
      <c r="Q103">
        <v>42</v>
      </c>
      <c r="R103">
        <v>36</v>
      </c>
      <c r="S103">
        <v>-47</v>
      </c>
      <c r="T103">
        <v>15</v>
      </c>
      <c r="U103">
        <v>39</v>
      </c>
      <c r="V103">
        <v>-21</v>
      </c>
      <c r="W103">
        <v>217</v>
      </c>
      <c r="X103">
        <v>39</v>
      </c>
      <c r="Y103">
        <v>173</v>
      </c>
      <c r="Z103">
        <v>-19</v>
      </c>
      <c r="AA103">
        <v>52</v>
      </c>
      <c r="AB103">
        <v>-99</v>
      </c>
      <c r="AC103">
        <v>-288</v>
      </c>
      <c r="AD103">
        <v>-43</v>
      </c>
      <c r="AE103">
        <v>125</v>
      </c>
    </row>
    <row r="104" spans="1:31" x14ac:dyDescent="0.25">
      <c r="A104" s="2">
        <v>0.67569444444444449</v>
      </c>
      <c r="B104">
        <v>0</v>
      </c>
      <c r="C104">
        <v>0</v>
      </c>
      <c r="D104">
        <v>0</v>
      </c>
      <c r="E104">
        <v>0</v>
      </c>
      <c r="F104">
        <v>28</v>
      </c>
      <c r="G104">
        <v>22</v>
      </c>
      <c r="H104">
        <v>51</v>
      </c>
      <c r="I104">
        <v>22</v>
      </c>
      <c r="J104">
        <v>45</v>
      </c>
      <c r="K104">
        <v>14</v>
      </c>
      <c r="L104">
        <v>34</v>
      </c>
      <c r="M104">
        <v>-4</v>
      </c>
      <c r="N104">
        <v>15</v>
      </c>
      <c r="O104">
        <v>-6</v>
      </c>
      <c r="P104">
        <v>60</v>
      </c>
      <c r="Q104">
        <v>42</v>
      </c>
      <c r="R104">
        <v>36</v>
      </c>
      <c r="S104">
        <v>-47</v>
      </c>
      <c r="T104">
        <v>15</v>
      </c>
      <c r="U104">
        <v>39</v>
      </c>
      <c r="V104">
        <v>-21</v>
      </c>
      <c r="W104">
        <v>217</v>
      </c>
      <c r="X104">
        <v>39</v>
      </c>
      <c r="Y104">
        <v>173</v>
      </c>
      <c r="Z104">
        <v>-19</v>
      </c>
      <c r="AA104">
        <v>52</v>
      </c>
      <c r="AB104">
        <v>-99</v>
      </c>
      <c r="AC104">
        <v>-288</v>
      </c>
      <c r="AD104">
        <v>-43</v>
      </c>
      <c r="AE104">
        <v>125</v>
      </c>
    </row>
    <row r="105" spans="1:31" x14ac:dyDescent="0.25">
      <c r="A105" s="2">
        <v>0.67777777777777781</v>
      </c>
      <c r="B105">
        <v>0</v>
      </c>
      <c r="C105">
        <v>0</v>
      </c>
      <c r="D105">
        <v>0</v>
      </c>
      <c r="E105">
        <v>0</v>
      </c>
      <c r="F105">
        <v>28</v>
      </c>
      <c r="G105">
        <v>22</v>
      </c>
      <c r="H105">
        <v>51</v>
      </c>
      <c r="I105">
        <v>22</v>
      </c>
      <c r="J105">
        <v>45</v>
      </c>
      <c r="K105">
        <v>14</v>
      </c>
      <c r="L105">
        <v>34</v>
      </c>
      <c r="M105">
        <v>-4</v>
      </c>
      <c r="N105">
        <v>15</v>
      </c>
      <c r="O105">
        <v>-6</v>
      </c>
      <c r="P105">
        <v>60</v>
      </c>
      <c r="Q105">
        <v>42</v>
      </c>
      <c r="R105">
        <v>36</v>
      </c>
      <c r="S105">
        <v>-47</v>
      </c>
      <c r="T105">
        <v>15</v>
      </c>
      <c r="U105">
        <v>39</v>
      </c>
      <c r="V105">
        <v>-21</v>
      </c>
      <c r="W105">
        <v>217</v>
      </c>
      <c r="X105">
        <v>39</v>
      </c>
      <c r="Y105">
        <v>173</v>
      </c>
      <c r="Z105">
        <v>-19</v>
      </c>
      <c r="AA105">
        <v>52</v>
      </c>
      <c r="AB105">
        <v>-99</v>
      </c>
      <c r="AC105">
        <v>-288</v>
      </c>
      <c r="AD105">
        <v>-43</v>
      </c>
      <c r="AE105">
        <v>125</v>
      </c>
    </row>
    <row r="106" spans="1:31" x14ac:dyDescent="0.25">
      <c r="A106" s="2">
        <v>0.68055555555555558</v>
      </c>
      <c r="B106">
        <v>0</v>
      </c>
      <c r="C106">
        <v>0</v>
      </c>
      <c r="D106">
        <v>0</v>
      </c>
      <c r="E106">
        <v>0</v>
      </c>
      <c r="F106">
        <v>28</v>
      </c>
      <c r="G106">
        <v>22</v>
      </c>
      <c r="H106">
        <v>51</v>
      </c>
      <c r="I106">
        <v>22</v>
      </c>
      <c r="J106">
        <v>45</v>
      </c>
      <c r="K106">
        <v>14</v>
      </c>
      <c r="L106">
        <v>34</v>
      </c>
      <c r="M106">
        <v>-4</v>
      </c>
      <c r="N106">
        <v>15</v>
      </c>
      <c r="O106">
        <v>-6</v>
      </c>
      <c r="P106">
        <v>60</v>
      </c>
      <c r="Q106">
        <v>42</v>
      </c>
      <c r="R106">
        <v>36</v>
      </c>
      <c r="S106">
        <v>-47</v>
      </c>
      <c r="T106">
        <v>15</v>
      </c>
      <c r="U106">
        <v>39</v>
      </c>
      <c r="V106">
        <v>-21</v>
      </c>
      <c r="W106">
        <v>217</v>
      </c>
      <c r="X106">
        <v>39</v>
      </c>
      <c r="Y106">
        <v>173</v>
      </c>
      <c r="Z106">
        <v>-19</v>
      </c>
      <c r="AA106">
        <v>52</v>
      </c>
      <c r="AB106">
        <v>-99</v>
      </c>
      <c r="AC106">
        <v>-288</v>
      </c>
      <c r="AD106">
        <v>-43</v>
      </c>
      <c r="AE106">
        <v>125</v>
      </c>
    </row>
    <row r="107" spans="1:31" x14ac:dyDescent="0.25">
      <c r="A107" s="2">
        <v>0.68263888888888891</v>
      </c>
      <c r="B107">
        <v>0</v>
      </c>
      <c r="C107">
        <v>0</v>
      </c>
      <c r="D107">
        <v>0</v>
      </c>
      <c r="E107">
        <v>0</v>
      </c>
      <c r="F107">
        <v>28</v>
      </c>
      <c r="G107">
        <v>22</v>
      </c>
      <c r="H107">
        <v>51</v>
      </c>
      <c r="I107">
        <v>22</v>
      </c>
      <c r="J107">
        <v>45</v>
      </c>
      <c r="K107">
        <v>14</v>
      </c>
      <c r="L107">
        <v>34</v>
      </c>
      <c r="M107">
        <v>-4</v>
      </c>
      <c r="N107">
        <v>15</v>
      </c>
      <c r="O107">
        <v>-6</v>
      </c>
      <c r="P107">
        <v>60</v>
      </c>
      <c r="Q107">
        <v>42</v>
      </c>
      <c r="R107">
        <v>36</v>
      </c>
      <c r="S107">
        <v>-47</v>
      </c>
      <c r="T107">
        <v>15</v>
      </c>
      <c r="U107">
        <v>39</v>
      </c>
      <c r="V107">
        <v>-21</v>
      </c>
      <c r="W107">
        <v>217</v>
      </c>
      <c r="X107">
        <v>39</v>
      </c>
      <c r="Y107">
        <v>173</v>
      </c>
      <c r="Z107">
        <v>-19</v>
      </c>
      <c r="AA107">
        <v>52</v>
      </c>
      <c r="AB107">
        <v>-99</v>
      </c>
      <c r="AC107">
        <v>-288</v>
      </c>
      <c r="AD107">
        <v>-43</v>
      </c>
      <c r="AE107">
        <v>125</v>
      </c>
    </row>
    <row r="108" spans="1:31" x14ac:dyDescent="0.25">
      <c r="A108" s="2">
        <v>0.68472222222222223</v>
      </c>
      <c r="B108">
        <v>0</v>
      </c>
      <c r="C108">
        <v>0</v>
      </c>
      <c r="D108">
        <v>0</v>
      </c>
      <c r="E108">
        <v>0</v>
      </c>
      <c r="F108">
        <v>28</v>
      </c>
      <c r="G108">
        <v>22</v>
      </c>
      <c r="H108">
        <v>51</v>
      </c>
      <c r="I108">
        <v>22</v>
      </c>
      <c r="J108">
        <v>45</v>
      </c>
      <c r="K108">
        <v>14</v>
      </c>
      <c r="L108">
        <v>34</v>
      </c>
      <c r="M108">
        <v>-4</v>
      </c>
      <c r="N108">
        <v>15</v>
      </c>
      <c r="O108">
        <v>-6</v>
      </c>
      <c r="P108">
        <v>60</v>
      </c>
      <c r="Q108">
        <v>42</v>
      </c>
      <c r="R108">
        <v>36</v>
      </c>
      <c r="S108">
        <v>-47</v>
      </c>
      <c r="T108">
        <v>15</v>
      </c>
      <c r="U108">
        <v>39</v>
      </c>
      <c r="V108">
        <v>-21</v>
      </c>
      <c r="W108">
        <v>217</v>
      </c>
      <c r="X108">
        <v>39</v>
      </c>
      <c r="Y108">
        <v>173</v>
      </c>
      <c r="Z108">
        <v>-19</v>
      </c>
      <c r="AA108">
        <v>52</v>
      </c>
      <c r="AB108">
        <v>-99</v>
      </c>
      <c r="AC108">
        <v>-288</v>
      </c>
      <c r="AD108">
        <v>-43</v>
      </c>
      <c r="AE108">
        <v>125</v>
      </c>
    </row>
    <row r="109" spans="1:31" x14ac:dyDescent="0.25">
      <c r="A109" s="2">
        <v>0.68680555555555556</v>
      </c>
      <c r="B109">
        <v>0</v>
      </c>
      <c r="C109">
        <v>0</v>
      </c>
      <c r="D109">
        <v>0</v>
      </c>
      <c r="E109">
        <v>0</v>
      </c>
      <c r="F109">
        <v>28</v>
      </c>
      <c r="G109">
        <v>22</v>
      </c>
      <c r="H109">
        <v>51</v>
      </c>
      <c r="I109">
        <v>22</v>
      </c>
      <c r="J109">
        <v>45</v>
      </c>
      <c r="K109">
        <v>14</v>
      </c>
      <c r="L109">
        <v>34</v>
      </c>
      <c r="M109">
        <v>-4</v>
      </c>
      <c r="N109">
        <v>15</v>
      </c>
      <c r="O109">
        <v>-6</v>
      </c>
      <c r="P109">
        <v>60</v>
      </c>
      <c r="Q109">
        <v>42</v>
      </c>
      <c r="R109">
        <v>36</v>
      </c>
      <c r="S109">
        <v>-47</v>
      </c>
      <c r="T109">
        <v>15</v>
      </c>
      <c r="U109">
        <v>39</v>
      </c>
      <c r="V109">
        <v>-21</v>
      </c>
      <c r="W109">
        <v>217</v>
      </c>
      <c r="X109">
        <v>39</v>
      </c>
      <c r="Y109">
        <v>173</v>
      </c>
      <c r="Z109">
        <v>-19</v>
      </c>
      <c r="AA109">
        <v>52</v>
      </c>
      <c r="AB109">
        <v>-99</v>
      </c>
      <c r="AC109">
        <v>-288</v>
      </c>
      <c r="AD109">
        <v>-43</v>
      </c>
      <c r="AE109">
        <v>125</v>
      </c>
    </row>
    <row r="110" spans="1:31" x14ac:dyDescent="0.25">
      <c r="A110" s="2">
        <v>0.68958333333333333</v>
      </c>
      <c r="B110">
        <v>0</v>
      </c>
      <c r="C110">
        <v>0</v>
      </c>
      <c r="D110">
        <v>0</v>
      </c>
      <c r="E110">
        <v>0</v>
      </c>
      <c r="F110">
        <v>28</v>
      </c>
      <c r="G110">
        <v>22</v>
      </c>
      <c r="H110">
        <v>51</v>
      </c>
      <c r="I110">
        <v>22</v>
      </c>
      <c r="J110">
        <v>45</v>
      </c>
      <c r="K110">
        <v>14</v>
      </c>
      <c r="L110">
        <v>34</v>
      </c>
      <c r="M110">
        <v>-4</v>
      </c>
      <c r="N110">
        <v>15</v>
      </c>
      <c r="O110">
        <v>-6</v>
      </c>
      <c r="P110">
        <v>60</v>
      </c>
      <c r="Q110">
        <v>42</v>
      </c>
      <c r="R110">
        <v>36</v>
      </c>
      <c r="S110">
        <v>-47</v>
      </c>
      <c r="T110">
        <v>15</v>
      </c>
      <c r="U110">
        <v>39</v>
      </c>
      <c r="V110">
        <v>-21</v>
      </c>
      <c r="W110">
        <v>217</v>
      </c>
      <c r="X110">
        <v>39</v>
      </c>
      <c r="Y110">
        <v>173</v>
      </c>
      <c r="Z110">
        <v>-19</v>
      </c>
      <c r="AA110">
        <v>52</v>
      </c>
      <c r="AB110">
        <v>-99</v>
      </c>
      <c r="AC110">
        <v>-288</v>
      </c>
      <c r="AD110">
        <v>-43</v>
      </c>
      <c r="AE110">
        <v>125</v>
      </c>
    </row>
    <row r="111" spans="1:31" x14ac:dyDescent="0.25">
      <c r="A111" s="2">
        <v>0.69166666666666665</v>
      </c>
      <c r="B111">
        <v>0</v>
      </c>
      <c r="C111">
        <v>0</v>
      </c>
      <c r="D111">
        <v>0</v>
      </c>
      <c r="E111">
        <v>0</v>
      </c>
      <c r="F111">
        <v>28</v>
      </c>
      <c r="G111">
        <v>22</v>
      </c>
      <c r="H111">
        <v>51</v>
      </c>
      <c r="I111">
        <v>22</v>
      </c>
      <c r="J111">
        <v>45</v>
      </c>
      <c r="K111">
        <v>14</v>
      </c>
      <c r="L111">
        <v>34</v>
      </c>
      <c r="M111">
        <v>-4</v>
      </c>
      <c r="N111">
        <v>15</v>
      </c>
      <c r="O111">
        <v>-6</v>
      </c>
      <c r="P111">
        <v>60</v>
      </c>
      <c r="Q111">
        <v>42</v>
      </c>
      <c r="R111">
        <v>36</v>
      </c>
      <c r="S111">
        <v>-47</v>
      </c>
      <c r="T111">
        <v>15</v>
      </c>
      <c r="U111">
        <v>39</v>
      </c>
      <c r="V111">
        <v>-21</v>
      </c>
      <c r="W111">
        <v>217</v>
      </c>
      <c r="X111">
        <v>39</v>
      </c>
      <c r="Y111">
        <v>173</v>
      </c>
      <c r="Z111">
        <v>-19</v>
      </c>
      <c r="AA111">
        <v>52</v>
      </c>
      <c r="AB111">
        <v>-99</v>
      </c>
      <c r="AC111">
        <v>-288</v>
      </c>
      <c r="AD111">
        <v>-43</v>
      </c>
      <c r="AE111">
        <v>125</v>
      </c>
    </row>
    <row r="112" spans="1:31" x14ac:dyDescent="0.25">
      <c r="A112" s="2">
        <v>0.69374999999999998</v>
      </c>
      <c r="B112">
        <v>0</v>
      </c>
      <c r="C112">
        <v>0</v>
      </c>
      <c r="D112">
        <v>0</v>
      </c>
      <c r="E112">
        <v>0</v>
      </c>
      <c r="F112">
        <v>28</v>
      </c>
      <c r="G112">
        <v>22</v>
      </c>
      <c r="H112">
        <v>51</v>
      </c>
      <c r="I112">
        <v>22</v>
      </c>
      <c r="J112">
        <v>45</v>
      </c>
      <c r="K112">
        <v>14</v>
      </c>
      <c r="L112">
        <v>34</v>
      </c>
      <c r="M112">
        <v>-4</v>
      </c>
      <c r="N112">
        <v>15</v>
      </c>
      <c r="O112">
        <v>-6</v>
      </c>
      <c r="P112">
        <v>60</v>
      </c>
      <c r="Q112">
        <v>42</v>
      </c>
      <c r="R112">
        <v>36</v>
      </c>
      <c r="S112">
        <v>-47</v>
      </c>
      <c r="T112">
        <v>15</v>
      </c>
      <c r="U112">
        <v>39</v>
      </c>
      <c r="V112">
        <v>-21</v>
      </c>
      <c r="W112">
        <v>217</v>
      </c>
      <c r="X112">
        <v>39</v>
      </c>
      <c r="Y112">
        <v>173</v>
      </c>
      <c r="Z112">
        <v>-19</v>
      </c>
      <c r="AA112">
        <v>52</v>
      </c>
      <c r="AB112">
        <v>-99</v>
      </c>
      <c r="AC112">
        <v>-288</v>
      </c>
      <c r="AD112">
        <v>-43</v>
      </c>
      <c r="AE112">
        <v>125</v>
      </c>
    </row>
    <row r="113" spans="1:31" x14ac:dyDescent="0.25">
      <c r="A113" s="2">
        <v>0.6958333333333333</v>
      </c>
      <c r="B113">
        <v>0</v>
      </c>
      <c r="C113">
        <v>0</v>
      </c>
      <c r="D113">
        <v>0</v>
      </c>
      <c r="E113">
        <v>0</v>
      </c>
      <c r="F113">
        <v>28</v>
      </c>
      <c r="G113">
        <v>22</v>
      </c>
      <c r="H113">
        <v>51</v>
      </c>
      <c r="I113">
        <v>22</v>
      </c>
      <c r="J113">
        <v>45</v>
      </c>
      <c r="K113">
        <v>14</v>
      </c>
      <c r="L113">
        <v>34</v>
      </c>
      <c r="M113">
        <v>-4</v>
      </c>
      <c r="N113">
        <v>15</v>
      </c>
      <c r="O113">
        <v>-6</v>
      </c>
      <c r="P113">
        <v>60</v>
      </c>
      <c r="Q113">
        <v>42</v>
      </c>
      <c r="R113">
        <v>36</v>
      </c>
      <c r="S113">
        <v>-47</v>
      </c>
      <c r="T113">
        <v>15</v>
      </c>
      <c r="U113">
        <v>39</v>
      </c>
      <c r="V113">
        <v>-21</v>
      </c>
      <c r="W113">
        <v>217</v>
      </c>
      <c r="X113">
        <v>39</v>
      </c>
      <c r="Y113">
        <v>173</v>
      </c>
      <c r="Z113">
        <v>-19</v>
      </c>
      <c r="AA113">
        <v>52</v>
      </c>
      <c r="AB113">
        <v>-99</v>
      </c>
      <c r="AC113">
        <v>-288</v>
      </c>
      <c r="AD113">
        <v>-43</v>
      </c>
      <c r="AE113">
        <v>125</v>
      </c>
    </row>
    <row r="114" spans="1:31" x14ac:dyDescent="0.25">
      <c r="A114" s="2">
        <v>0.69861111111111107</v>
      </c>
      <c r="B114">
        <v>0</v>
      </c>
      <c r="C114">
        <v>0</v>
      </c>
      <c r="D114">
        <v>0</v>
      </c>
      <c r="E114">
        <v>0</v>
      </c>
      <c r="F114">
        <v>28</v>
      </c>
      <c r="G114">
        <v>22</v>
      </c>
      <c r="H114">
        <v>51</v>
      </c>
      <c r="I114">
        <v>22</v>
      </c>
      <c r="J114">
        <v>45</v>
      </c>
      <c r="K114">
        <v>14</v>
      </c>
      <c r="L114">
        <v>34</v>
      </c>
      <c r="M114">
        <v>-4</v>
      </c>
      <c r="N114">
        <v>15</v>
      </c>
      <c r="O114">
        <v>-6</v>
      </c>
      <c r="P114">
        <v>60</v>
      </c>
      <c r="Q114">
        <v>42</v>
      </c>
      <c r="R114">
        <v>36</v>
      </c>
      <c r="S114">
        <v>-47</v>
      </c>
      <c r="T114">
        <v>15</v>
      </c>
      <c r="U114">
        <v>39</v>
      </c>
      <c r="V114">
        <v>-21</v>
      </c>
      <c r="W114">
        <v>217</v>
      </c>
      <c r="X114">
        <v>39</v>
      </c>
      <c r="Y114">
        <v>173</v>
      </c>
      <c r="Z114">
        <v>-19</v>
      </c>
      <c r="AA114">
        <v>52</v>
      </c>
      <c r="AB114">
        <v>-99</v>
      </c>
      <c r="AC114">
        <v>-288</v>
      </c>
      <c r="AD114">
        <v>-43</v>
      </c>
      <c r="AE114">
        <v>125</v>
      </c>
    </row>
    <row r="115" spans="1:31" x14ac:dyDescent="0.25">
      <c r="A115" s="2">
        <v>0.7006944444444444</v>
      </c>
      <c r="B115">
        <v>0</v>
      </c>
      <c r="C115">
        <v>0</v>
      </c>
      <c r="D115">
        <v>0</v>
      </c>
      <c r="E115">
        <v>0</v>
      </c>
      <c r="F115">
        <v>28</v>
      </c>
      <c r="G115">
        <v>22</v>
      </c>
      <c r="H115">
        <v>51</v>
      </c>
      <c r="I115">
        <v>22</v>
      </c>
      <c r="J115">
        <v>45</v>
      </c>
      <c r="K115">
        <v>14</v>
      </c>
      <c r="L115">
        <v>34</v>
      </c>
      <c r="M115">
        <v>-4</v>
      </c>
      <c r="N115">
        <v>15</v>
      </c>
      <c r="O115">
        <v>-6</v>
      </c>
      <c r="P115">
        <v>60</v>
      </c>
      <c r="Q115">
        <v>42</v>
      </c>
      <c r="R115">
        <v>36</v>
      </c>
      <c r="S115">
        <v>-47</v>
      </c>
      <c r="T115">
        <v>15</v>
      </c>
      <c r="U115">
        <v>39</v>
      </c>
      <c r="V115">
        <v>-21</v>
      </c>
      <c r="W115">
        <v>217</v>
      </c>
      <c r="X115">
        <v>39</v>
      </c>
      <c r="Y115">
        <v>173</v>
      </c>
      <c r="Z115">
        <v>-19</v>
      </c>
      <c r="AA115">
        <v>52</v>
      </c>
      <c r="AB115">
        <v>-99</v>
      </c>
      <c r="AC115">
        <v>-288</v>
      </c>
      <c r="AD115">
        <v>-43</v>
      </c>
      <c r="AE115">
        <v>125</v>
      </c>
    </row>
    <row r="116" spans="1:31" x14ac:dyDescent="0.25">
      <c r="A116" s="2">
        <v>0.70277777777777772</v>
      </c>
      <c r="B116">
        <v>0</v>
      </c>
      <c r="C116">
        <v>0</v>
      </c>
      <c r="D116">
        <v>0</v>
      </c>
      <c r="E116">
        <v>0</v>
      </c>
      <c r="F116">
        <v>28</v>
      </c>
      <c r="G116">
        <v>22</v>
      </c>
      <c r="H116">
        <v>51</v>
      </c>
      <c r="I116">
        <v>22</v>
      </c>
      <c r="J116">
        <v>45</v>
      </c>
      <c r="K116">
        <v>14</v>
      </c>
      <c r="L116">
        <v>34</v>
      </c>
      <c r="M116">
        <v>-4</v>
      </c>
      <c r="N116">
        <v>15</v>
      </c>
      <c r="O116">
        <v>-6</v>
      </c>
      <c r="P116">
        <v>60</v>
      </c>
      <c r="Q116">
        <v>42</v>
      </c>
      <c r="R116">
        <v>36</v>
      </c>
      <c r="S116">
        <v>-47</v>
      </c>
      <c r="T116">
        <v>15</v>
      </c>
      <c r="U116">
        <v>39</v>
      </c>
      <c r="V116">
        <v>-21</v>
      </c>
      <c r="W116">
        <v>217</v>
      </c>
      <c r="X116">
        <v>39</v>
      </c>
      <c r="Y116">
        <v>173</v>
      </c>
      <c r="Z116">
        <v>-19</v>
      </c>
      <c r="AA116">
        <v>52</v>
      </c>
      <c r="AB116">
        <v>-99</v>
      </c>
      <c r="AC116">
        <v>-288</v>
      </c>
      <c r="AD116">
        <v>-43</v>
      </c>
      <c r="AE116">
        <v>125</v>
      </c>
    </row>
    <row r="117" spans="1:31" x14ac:dyDescent="0.25">
      <c r="A117" s="2">
        <v>0.70486111111111116</v>
      </c>
      <c r="B117">
        <v>0</v>
      </c>
      <c r="C117">
        <v>0</v>
      </c>
      <c r="D117">
        <v>0</v>
      </c>
      <c r="E117">
        <v>0</v>
      </c>
      <c r="F117">
        <v>28</v>
      </c>
      <c r="G117">
        <v>22</v>
      </c>
      <c r="H117">
        <v>51</v>
      </c>
      <c r="I117">
        <v>22</v>
      </c>
      <c r="J117">
        <v>45</v>
      </c>
      <c r="K117">
        <v>14</v>
      </c>
      <c r="L117">
        <v>34</v>
      </c>
      <c r="M117">
        <v>-4</v>
      </c>
      <c r="N117">
        <v>15</v>
      </c>
      <c r="O117">
        <v>-6</v>
      </c>
      <c r="P117">
        <v>60</v>
      </c>
      <c r="Q117">
        <v>42</v>
      </c>
      <c r="R117">
        <v>36</v>
      </c>
      <c r="S117">
        <v>-47</v>
      </c>
      <c r="T117">
        <v>15</v>
      </c>
      <c r="U117">
        <v>39</v>
      </c>
      <c r="V117">
        <v>-21</v>
      </c>
      <c r="W117">
        <v>217</v>
      </c>
      <c r="X117">
        <v>39</v>
      </c>
      <c r="Y117">
        <v>173</v>
      </c>
      <c r="Z117">
        <v>-19</v>
      </c>
      <c r="AA117">
        <v>52</v>
      </c>
      <c r="AB117">
        <v>-99</v>
      </c>
      <c r="AC117">
        <v>-288</v>
      </c>
      <c r="AD117">
        <v>-43</v>
      </c>
      <c r="AE117">
        <v>125</v>
      </c>
    </row>
    <row r="118" spans="1:31" x14ac:dyDescent="0.25">
      <c r="A118" s="2">
        <v>0.70694444444444449</v>
      </c>
      <c r="B118">
        <v>0</v>
      </c>
      <c r="C118">
        <v>0</v>
      </c>
      <c r="D118">
        <v>0</v>
      </c>
      <c r="E118">
        <v>0</v>
      </c>
      <c r="F118">
        <v>28</v>
      </c>
      <c r="G118">
        <v>22</v>
      </c>
      <c r="H118">
        <v>51</v>
      </c>
      <c r="I118">
        <v>22</v>
      </c>
      <c r="J118">
        <v>45</v>
      </c>
      <c r="K118">
        <v>14</v>
      </c>
      <c r="L118">
        <v>34</v>
      </c>
      <c r="M118">
        <v>-4</v>
      </c>
      <c r="N118">
        <v>15</v>
      </c>
      <c r="O118">
        <v>-6</v>
      </c>
      <c r="P118">
        <v>60</v>
      </c>
      <c r="Q118">
        <v>42</v>
      </c>
      <c r="R118">
        <v>36</v>
      </c>
      <c r="S118">
        <v>-47</v>
      </c>
      <c r="T118">
        <v>15</v>
      </c>
      <c r="U118">
        <v>39</v>
      </c>
      <c r="V118">
        <v>-21</v>
      </c>
      <c r="W118">
        <v>217</v>
      </c>
      <c r="X118">
        <v>39</v>
      </c>
      <c r="Y118">
        <v>173</v>
      </c>
      <c r="Z118">
        <v>-19</v>
      </c>
      <c r="AA118">
        <v>52</v>
      </c>
      <c r="AB118">
        <v>-99</v>
      </c>
      <c r="AC118">
        <v>-288</v>
      </c>
      <c r="AD118">
        <v>-43</v>
      </c>
      <c r="AE118">
        <v>125</v>
      </c>
    </row>
    <row r="119" spans="1:31" x14ac:dyDescent="0.25">
      <c r="A119" s="2">
        <v>0.70972222222222225</v>
      </c>
      <c r="B119">
        <v>0</v>
      </c>
      <c r="C119">
        <v>0</v>
      </c>
      <c r="D119">
        <v>0</v>
      </c>
      <c r="E119">
        <v>0</v>
      </c>
      <c r="F119">
        <v>28</v>
      </c>
      <c r="G119">
        <v>22</v>
      </c>
      <c r="H119">
        <v>51</v>
      </c>
      <c r="I119">
        <v>22</v>
      </c>
      <c r="J119">
        <v>45</v>
      </c>
      <c r="K119">
        <v>14</v>
      </c>
      <c r="L119">
        <v>34</v>
      </c>
      <c r="M119">
        <v>-4</v>
      </c>
      <c r="N119">
        <v>15</v>
      </c>
      <c r="O119">
        <v>-6</v>
      </c>
      <c r="P119">
        <v>60</v>
      </c>
      <c r="Q119">
        <v>42</v>
      </c>
      <c r="R119">
        <v>36</v>
      </c>
      <c r="S119">
        <v>-47</v>
      </c>
      <c r="T119">
        <v>15</v>
      </c>
      <c r="U119">
        <v>39</v>
      </c>
      <c r="V119">
        <v>-21</v>
      </c>
      <c r="W119">
        <v>217</v>
      </c>
      <c r="X119">
        <v>39</v>
      </c>
      <c r="Y119">
        <v>173</v>
      </c>
      <c r="Z119">
        <v>-19</v>
      </c>
      <c r="AA119">
        <v>52</v>
      </c>
      <c r="AB119">
        <v>-99</v>
      </c>
      <c r="AC119">
        <v>-288</v>
      </c>
      <c r="AD119">
        <v>-43</v>
      </c>
      <c r="AE119">
        <v>125</v>
      </c>
    </row>
    <row r="120" spans="1:31" x14ac:dyDescent="0.25">
      <c r="A120" s="2">
        <v>0.71180555555555558</v>
      </c>
      <c r="B120">
        <v>0</v>
      </c>
      <c r="C120">
        <v>0</v>
      </c>
      <c r="D120">
        <v>0</v>
      </c>
      <c r="E120">
        <v>0</v>
      </c>
      <c r="F120">
        <v>28</v>
      </c>
      <c r="G120">
        <v>22</v>
      </c>
      <c r="H120">
        <v>51</v>
      </c>
      <c r="I120">
        <v>22</v>
      </c>
      <c r="J120">
        <v>45</v>
      </c>
      <c r="K120">
        <v>14</v>
      </c>
      <c r="L120">
        <v>34</v>
      </c>
      <c r="M120">
        <v>-4</v>
      </c>
      <c r="N120">
        <v>15</v>
      </c>
      <c r="O120">
        <v>-6</v>
      </c>
      <c r="P120">
        <v>60</v>
      </c>
      <c r="Q120">
        <v>42</v>
      </c>
      <c r="R120">
        <v>36</v>
      </c>
      <c r="S120">
        <v>-47</v>
      </c>
      <c r="T120">
        <v>15</v>
      </c>
      <c r="U120">
        <v>39</v>
      </c>
      <c r="V120">
        <v>-21</v>
      </c>
      <c r="W120">
        <v>217</v>
      </c>
      <c r="X120">
        <v>39</v>
      </c>
      <c r="Y120">
        <v>173</v>
      </c>
      <c r="Z120">
        <v>-19</v>
      </c>
      <c r="AA120">
        <v>52</v>
      </c>
      <c r="AB120">
        <v>-99</v>
      </c>
      <c r="AC120">
        <v>-288</v>
      </c>
      <c r="AD120">
        <v>-43</v>
      </c>
      <c r="AE120">
        <v>125</v>
      </c>
    </row>
    <row r="121" spans="1:31" x14ac:dyDescent="0.25">
      <c r="A121" s="2">
        <v>0.71388888888888891</v>
      </c>
      <c r="B121">
        <v>0</v>
      </c>
      <c r="C121">
        <v>0</v>
      </c>
      <c r="D121">
        <v>0</v>
      </c>
      <c r="E121">
        <v>0</v>
      </c>
      <c r="F121">
        <v>28</v>
      </c>
      <c r="G121">
        <v>22</v>
      </c>
      <c r="H121">
        <v>51</v>
      </c>
      <c r="I121">
        <v>22</v>
      </c>
      <c r="J121">
        <v>45</v>
      </c>
      <c r="K121">
        <v>14</v>
      </c>
      <c r="L121">
        <v>34</v>
      </c>
      <c r="M121">
        <v>-4</v>
      </c>
      <c r="N121">
        <v>15</v>
      </c>
      <c r="O121">
        <v>-6</v>
      </c>
      <c r="P121">
        <v>60</v>
      </c>
      <c r="Q121">
        <v>42</v>
      </c>
      <c r="R121">
        <v>36</v>
      </c>
      <c r="S121">
        <v>-47</v>
      </c>
      <c r="T121">
        <v>15</v>
      </c>
      <c r="U121">
        <v>39</v>
      </c>
      <c r="V121">
        <v>-21</v>
      </c>
      <c r="W121">
        <v>217</v>
      </c>
      <c r="X121">
        <v>39</v>
      </c>
      <c r="Y121">
        <v>173</v>
      </c>
      <c r="Z121">
        <v>-19</v>
      </c>
      <c r="AA121">
        <v>52</v>
      </c>
      <c r="AB121">
        <v>-99</v>
      </c>
      <c r="AC121">
        <v>-288</v>
      </c>
      <c r="AD121">
        <v>-43</v>
      </c>
      <c r="AE121">
        <v>125</v>
      </c>
    </row>
    <row r="122" spans="1:31" x14ac:dyDescent="0.25">
      <c r="A122" s="2">
        <v>0.71597222222222223</v>
      </c>
      <c r="B122">
        <v>0</v>
      </c>
      <c r="C122">
        <v>0</v>
      </c>
      <c r="D122">
        <v>0</v>
      </c>
      <c r="E122">
        <v>0</v>
      </c>
      <c r="F122">
        <v>28</v>
      </c>
      <c r="G122">
        <v>22</v>
      </c>
      <c r="H122">
        <v>51</v>
      </c>
      <c r="I122">
        <v>22</v>
      </c>
      <c r="J122">
        <v>45</v>
      </c>
      <c r="K122">
        <v>14</v>
      </c>
      <c r="L122">
        <v>34</v>
      </c>
      <c r="M122">
        <v>-4</v>
      </c>
      <c r="N122">
        <v>15</v>
      </c>
      <c r="O122">
        <v>-6</v>
      </c>
      <c r="P122">
        <v>60</v>
      </c>
      <c r="Q122">
        <v>42</v>
      </c>
      <c r="R122">
        <v>36</v>
      </c>
      <c r="S122">
        <v>-47</v>
      </c>
      <c r="T122">
        <v>15</v>
      </c>
      <c r="U122">
        <v>39</v>
      </c>
      <c r="V122">
        <v>-21</v>
      </c>
      <c r="W122">
        <v>217</v>
      </c>
      <c r="X122">
        <v>39</v>
      </c>
      <c r="Y122">
        <v>173</v>
      </c>
      <c r="Z122">
        <v>-19</v>
      </c>
      <c r="AA122">
        <v>52</v>
      </c>
      <c r="AB122">
        <v>-99</v>
      </c>
      <c r="AC122">
        <v>-288</v>
      </c>
      <c r="AD122">
        <v>-43</v>
      </c>
      <c r="AE122">
        <v>125</v>
      </c>
    </row>
    <row r="123" spans="1:31" x14ac:dyDescent="0.25">
      <c r="A123" s="2">
        <v>0.71875</v>
      </c>
      <c r="B123">
        <v>0</v>
      </c>
      <c r="C123">
        <v>0</v>
      </c>
      <c r="D123">
        <v>0</v>
      </c>
      <c r="E123">
        <v>0</v>
      </c>
      <c r="F123">
        <v>28</v>
      </c>
      <c r="G123">
        <v>22</v>
      </c>
      <c r="H123">
        <v>51</v>
      </c>
      <c r="I123">
        <v>22</v>
      </c>
      <c r="J123">
        <v>45</v>
      </c>
      <c r="K123">
        <v>14</v>
      </c>
      <c r="L123">
        <v>34</v>
      </c>
      <c r="M123">
        <v>-4</v>
      </c>
      <c r="N123">
        <v>15</v>
      </c>
      <c r="O123">
        <v>-6</v>
      </c>
      <c r="P123">
        <v>60</v>
      </c>
      <c r="Q123">
        <v>42</v>
      </c>
      <c r="R123">
        <v>36</v>
      </c>
      <c r="S123">
        <v>-47</v>
      </c>
      <c r="T123">
        <v>15</v>
      </c>
      <c r="U123">
        <v>39</v>
      </c>
      <c r="V123">
        <v>-21</v>
      </c>
      <c r="W123">
        <v>217</v>
      </c>
      <c r="X123">
        <v>39</v>
      </c>
      <c r="Y123">
        <v>173</v>
      </c>
      <c r="Z123">
        <v>-19</v>
      </c>
      <c r="AA123">
        <v>52</v>
      </c>
      <c r="AB123">
        <v>-99</v>
      </c>
      <c r="AC123">
        <v>-288</v>
      </c>
      <c r="AD123">
        <v>-43</v>
      </c>
      <c r="AE123">
        <v>125</v>
      </c>
    </row>
    <row r="124" spans="1:31" x14ac:dyDescent="0.25">
      <c r="A124" s="2">
        <v>0.72083333333333333</v>
      </c>
      <c r="B124">
        <v>0</v>
      </c>
      <c r="C124">
        <v>0</v>
      </c>
      <c r="D124">
        <v>0</v>
      </c>
      <c r="E124">
        <v>0</v>
      </c>
      <c r="F124">
        <v>28</v>
      </c>
      <c r="G124">
        <v>22</v>
      </c>
      <c r="H124">
        <v>51</v>
      </c>
      <c r="I124">
        <v>22</v>
      </c>
      <c r="J124">
        <v>45</v>
      </c>
      <c r="K124">
        <v>14</v>
      </c>
      <c r="L124">
        <v>34</v>
      </c>
      <c r="M124">
        <v>-4</v>
      </c>
      <c r="N124">
        <v>15</v>
      </c>
      <c r="O124">
        <v>-6</v>
      </c>
      <c r="P124">
        <v>60</v>
      </c>
      <c r="Q124">
        <v>42</v>
      </c>
      <c r="R124">
        <v>36</v>
      </c>
      <c r="S124">
        <v>-47</v>
      </c>
      <c r="T124">
        <v>15</v>
      </c>
      <c r="U124">
        <v>39</v>
      </c>
      <c r="V124">
        <v>-21</v>
      </c>
      <c r="W124">
        <v>217</v>
      </c>
      <c r="X124">
        <v>39</v>
      </c>
      <c r="Y124">
        <v>173</v>
      </c>
      <c r="Z124">
        <v>-19</v>
      </c>
      <c r="AA124">
        <v>52</v>
      </c>
      <c r="AB124">
        <v>-99</v>
      </c>
      <c r="AC124">
        <v>-288</v>
      </c>
      <c r="AD124">
        <v>-43</v>
      </c>
      <c r="AE124">
        <v>125</v>
      </c>
    </row>
    <row r="125" spans="1:31" x14ac:dyDescent="0.25">
      <c r="A125" s="2">
        <v>0.72291666666666665</v>
      </c>
      <c r="B125">
        <v>0</v>
      </c>
      <c r="C125">
        <v>0</v>
      </c>
      <c r="D125">
        <v>0</v>
      </c>
      <c r="E125">
        <v>0</v>
      </c>
      <c r="F125">
        <v>28</v>
      </c>
      <c r="G125">
        <v>22</v>
      </c>
      <c r="H125">
        <v>51</v>
      </c>
      <c r="I125">
        <v>22</v>
      </c>
      <c r="J125">
        <v>45</v>
      </c>
      <c r="K125">
        <v>14</v>
      </c>
      <c r="L125">
        <v>34</v>
      </c>
      <c r="M125">
        <v>-4</v>
      </c>
      <c r="N125">
        <v>15</v>
      </c>
      <c r="O125">
        <v>-6</v>
      </c>
      <c r="P125">
        <v>60</v>
      </c>
      <c r="Q125">
        <v>42</v>
      </c>
      <c r="R125">
        <v>36</v>
      </c>
      <c r="S125">
        <v>-47</v>
      </c>
      <c r="T125">
        <v>15</v>
      </c>
      <c r="U125">
        <v>39</v>
      </c>
      <c r="V125">
        <v>-21</v>
      </c>
      <c r="W125">
        <v>217</v>
      </c>
      <c r="X125">
        <v>39</v>
      </c>
      <c r="Y125">
        <v>173</v>
      </c>
      <c r="Z125">
        <v>-19</v>
      </c>
      <c r="AA125">
        <v>52</v>
      </c>
      <c r="AB125">
        <v>-99</v>
      </c>
      <c r="AC125">
        <v>-288</v>
      </c>
      <c r="AD125">
        <v>-43</v>
      </c>
      <c r="AE125">
        <v>125</v>
      </c>
    </row>
    <row r="126" spans="1:31" x14ac:dyDescent="0.25">
      <c r="A126" s="2">
        <v>0.72499999999999998</v>
      </c>
      <c r="B126">
        <v>0</v>
      </c>
      <c r="C126">
        <v>0</v>
      </c>
      <c r="D126">
        <v>0</v>
      </c>
      <c r="E126">
        <v>0</v>
      </c>
      <c r="F126">
        <v>28</v>
      </c>
      <c r="G126">
        <v>22</v>
      </c>
      <c r="H126">
        <v>51</v>
      </c>
      <c r="I126">
        <v>22</v>
      </c>
      <c r="J126">
        <v>45</v>
      </c>
      <c r="K126">
        <v>14</v>
      </c>
      <c r="L126">
        <v>34</v>
      </c>
      <c r="M126">
        <v>-4</v>
      </c>
      <c r="N126">
        <v>15</v>
      </c>
      <c r="O126">
        <v>-6</v>
      </c>
      <c r="P126">
        <v>60</v>
      </c>
      <c r="Q126">
        <v>42</v>
      </c>
      <c r="R126">
        <v>36</v>
      </c>
      <c r="S126">
        <v>-47</v>
      </c>
      <c r="T126">
        <v>15</v>
      </c>
      <c r="U126">
        <v>39</v>
      </c>
      <c r="V126">
        <v>-21</v>
      </c>
      <c r="W126">
        <v>217</v>
      </c>
      <c r="X126">
        <v>39</v>
      </c>
      <c r="Y126">
        <v>173</v>
      </c>
      <c r="Z126">
        <v>-19</v>
      </c>
      <c r="AA126">
        <v>52</v>
      </c>
      <c r="AB126">
        <v>-99</v>
      </c>
      <c r="AC126">
        <v>-288</v>
      </c>
      <c r="AD126">
        <v>-43</v>
      </c>
      <c r="AE126">
        <v>125</v>
      </c>
    </row>
    <row r="127" spans="1:31" x14ac:dyDescent="0.25">
      <c r="A127" s="2">
        <v>0.72777777777777775</v>
      </c>
      <c r="B127">
        <v>0</v>
      </c>
      <c r="C127">
        <v>0</v>
      </c>
      <c r="D127">
        <v>0</v>
      </c>
      <c r="E127">
        <v>0</v>
      </c>
      <c r="F127">
        <v>28</v>
      </c>
      <c r="G127">
        <v>22</v>
      </c>
      <c r="H127">
        <v>51</v>
      </c>
      <c r="I127">
        <v>22</v>
      </c>
      <c r="J127">
        <v>45</v>
      </c>
      <c r="K127">
        <v>14</v>
      </c>
      <c r="L127">
        <v>34</v>
      </c>
      <c r="M127">
        <v>-4</v>
      </c>
      <c r="N127">
        <v>15</v>
      </c>
      <c r="O127">
        <v>-6</v>
      </c>
      <c r="P127">
        <v>60</v>
      </c>
      <c r="Q127">
        <v>42</v>
      </c>
      <c r="R127">
        <v>36</v>
      </c>
      <c r="S127">
        <v>-47</v>
      </c>
      <c r="T127">
        <v>15</v>
      </c>
      <c r="U127">
        <v>39</v>
      </c>
      <c r="V127">
        <v>-21</v>
      </c>
      <c r="W127">
        <v>217</v>
      </c>
      <c r="X127">
        <v>39</v>
      </c>
      <c r="Y127">
        <v>173</v>
      </c>
      <c r="Z127">
        <v>-19</v>
      </c>
      <c r="AA127">
        <v>52</v>
      </c>
      <c r="AB127">
        <v>-99</v>
      </c>
      <c r="AC127">
        <v>-288</v>
      </c>
      <c r="AD127">
        <v>-43</v>
      </c>
      <c r="AE127">
        <v>125</v>
      </c>
    </row>
    <row r="128" spans="1:31" x14ac:dyDescent="0.25">
      <c r="A128" s="2">
        <v>0.72986111111111107</v>
      </c>
      <c r="B128">
        <v>0</v>
      </c>
      <c r="C128">
        <v>0</v>
      </c>
      <c r="D128">
        <v>0</v>
      </c>
      <c r="E128">
        <v>0</v>
      </c>
      <c r="F128">
        <v>28</v>
      </c>
      <c r="G128">
        <v>22</v>
      </c>
      <c r="H128">
        <v>51</v>
      </c>
      <c r="I128">
        <v>22</v>
      </c>
      <c r="J128">
        <v>45</v>
      </c>
      <c r="K128">
        <v>14</v>
      </c>
      <c r="L128">
        <v>34</v>
      </c>
      <c r="M128">
        <v>-4</v>
      </c>
      <c r="N128">
        <v>15</v>
      </c>
      <c r="O128">
        <v>-6</v>
      </c>
      <c r="P128">
        <v>60</v>
      </c>
      <c r="Q128">
        <v>42</v>
      </c>
      <c r="R128">
        <v>36</v>
      </c>
      <c r="S128">
        <v>-47</v>
      </c>
      <c r="T128">
        <v>15</v>
      </c>
      <c r="U128">
        <v>39</v>
      </c>
      <c r="V128">
        <v>-21</v>
      </c>
      <c r="W128">
        <v>217</v>
      </c>
      <c r="X128">
        <v>39</v>
      </c>
      <c r="Y128">
        <v>173</v>
      </c>
      <c r="Z128">
        <v>-19</v>
      </c>
      <c r="AA128">
        <v>52</v>
      </c>
      <c r="AB128">
        <v>-99</v>
      </c>
      <c r="AC128">
        <v>-288</v>
      </c>
      <c r="AD128">
        <v>-43</v>
      </c>
      <c r="AE128">
        <v>125</v>
      </c>
    </row>
    <row r="129" spans="1:31" x14ac:dyDescent="0.25">
      <c r="A129" s="2">
        <v>0.7319444444444444</v>
      </c>
      <c r="B129">
        <v>0</v>
      </c>
      <c r="C129">
        <v>0</v>
      </c>
      <c r="D129">
        <v>0</v>
      </c>
      <c r="E129">
        <v>0</v>
      </c>
      <c r="F129">
        <v>28</v>
      </c>
      <c r="G129">
        <v>22</v>
      </c>
      <c r="H129">
        <v>51</v>
      </c>
      <c r="I129">
        <v>22</v>
      </c>
      <c r="J129">
        <v>45</v>
      </c>
      <c r="K129">
        <v>14</v>
      </c>
      <c r="L129">
        <v>34</v>
      </c>
      <c r="M129">
        <v>-4</v>
      </c>
      <c r="N129">
        <v>15</v>
      </c>
      <c r="O129">
        <v>-6</v>
      </c>
      <c r="P129">
        <v>60</v>
      </c>
      <c r="Q129">
        <v>42</v>
      </c>
      <c r="R129">
        <v>36</v>
      </c>
      <c r="S129">
        <v>-47</v>
      </c>
      <c r="T129">
        <v>15</v>
      </c>
      <c r="U129">
        <v>39</v>
      </c>
      <c r="V129">
        <v>-21</v>
      </c>
      <c r="W129">
        <v>217</v>
      </c>
      <c r="X129">
        <v>39</v>
      </c>
      <c r="Y129">
        <v>173</v>
      </c>
      <c r="Z129">
        <v>-19</v>
      </c>
      <c r="AA129">
        <v>52</v>
      </c>
      <c r="AB129">
        <v>-99</v>
      </c>
      <c r="AC129">
        <v>-288</v>
      </c>
      <c r="AD129">
        <v>-43</v>
      </c>
      <c r="AE129">
        <v>125</v>
      </c>
    </row>
    <row r="130" spans="1:31" x14ac:dyDescent="0.25">
      <c r="A130" s="2">
        <v>0.73402777777777772</v>
      </c>
      <c r="B130">
        <v>0</v>
      </c>
      <c r="C130">
        <v>0</v>
      </c>
      <c r="D130">
        <v>0</v>
      </c>
      <c r="E130">
        <v>0</v>
      </c>
      <c r="F130">
        <v>28</v>
      </c>
      <c r="G130">
        <v>22</v>
      </c>
      <c r="H130">
        <v>51</v>
      </c>
      <c r="I130">
        <v>22</v>
      </c>
      <c r="J130">
        <v>45</v>
      </c>
      <c r="K130">
        <v>14</v>
      </c>
      <c r="L130">
        <v>34</v>
      </c>
      <c r="M130">
        <v>-4</v>
      </c>
      <c r="N130">
        <v>15</v>
      </c>
      <c r="O130">
        <v>-6</v>
      </c>
      <c r="P130">
        <v>60</v>
      </c>
      <c r="Q130">
        <v>42</v>
      </c>
      <c r="R130">
        <v>36</v>
      </c>
      <c r="S130">
        <v>-47</v>
      </c>
      <c r="T130">
        <v>15</v>
      </c>
      <c r="U130">
        <v>39</v>
      </c>
      <c r="V130">
        <v>-21</v>
      </c>
      <c r="W130">
        <v>217</v>
      </c>
      <c r="X130">
        <v>39</v>
      </c>
      <c r="Y130">
        <v>173</v>
      </c>
      <c r="Z130">
        <v>-19</v>
      </c>
      <c r="AA130">
        <v>52</v>
      </c>
      <c r="AB130">
        <v>-99</v>
      </c>
      <c r="AC130">
        <v>-288</v>
      </c>
      <c r="AD130">
        <v>-43</v>
      </c>
      <c r="AE130">
        <v>125</v>
      </c>
    </row>
    <row r="131" spans="1:31" x14ac:dyDescent="0.25">
      <c r="A131" s="2">
        <v>0.7368055555555556</v>
      </c>
      <c r="B131">
        <v>0</v>
      </c>
      <c r="C131">
        <v>0</v>
      </c>
      <c r="D131">
        <v>0</v>
      </c>
      <c r="E131">
        <v>0</v>
      </c>
      <c r="F131">
        <v>28</v>
      </c>
      <c r="G131">
        <v>22</v>
      </c>
      <c r="H131">
        <v>51</v>
      </c>
      <c r="I131">
        <v>22</v>
      </c>
      <c r="J131">
        <v>45</v>
      </c>
      <c r="K131">
        <v>14</v>
      </c>
      <c r="L131">
        <v>34</v>
      </c>
      <c r="M131">
        <v>-4</v>
      </c>
      <c r="N131">
        <v>15</v>
      </c>
      <c r="O131">
        <v>-6</v>
      </c>
      <c r="P131">
        <v>60</v>
      </c>
      <c r="Q131">
        <v>42</v>
      </c>
      <c r="R131">
        <v>36</v>
      </c>
      <c r="S131">
        <v>-47</v>
      </c>
      <c r="T131">
        <v>15</v>
      </c>
      <c r="U131">
        <v>39</v>
      </c>
      <c r="V131">
        <v>-21</v>
      </c>
      <c r="W131">
        <v>217</v>
      </c>
      <c r="X131">
        <v>39</v>
      </c>
      <c r="Y131">
        <v>173</v>
      </c>
      <c r="Z131">
        <v>-19</v>
      </c>
      <c r="AA131">
        <v>52</v>
      </c>
      <c r="AB131">
        <v>-99</v>
      </c>
      <c r="AC131">
        <v>-288</v>
      </c>
      <c r="AD131">
        <v>-43</v>
      </c>
      <c r="AE131">
        <v>125</v>
      </c>
    </row>
    <row r="132" spans="1:31" x14ac:dyDescent="0.25">
      <c r="A132" s="2">
        <v>0.73888888888888893</v>
      </c>
      <c r="B132">
        <v>0</v>
      </c>
      <c r="C132">
        <v>0</v>
      </c>
      <c r="D132">
        <v>0</v>
      </c>
      <c r="E132">
        <v>0</v>
      </c>
      <c r="F132">
        <v>28</v>
      </c>
      <c r="G132">
        <v>22</v>
      </c>
      <c r="H132">
        <v>51</v>
      </c>
      <c r="I132">
        <v>22</v>
      </c>
      <c r="J132">
        <v>45</v>
      </c>
      <c r="K132">
        <v>14</v>
      </c>
      <c r="L132">
        <v>34</v>
      </c>
      <c r="M132">
        <v>-4</v>
      </c>
      <c r="N132">
        <v>15</v>
      </c>
      <c r="O132">
        <v>-6</v>
      </c>
      <c r="P132">
        <v>60</v>
      </c>
      <c r="Q132">
        <v>42</v>
      </c>
      <c r="R132">
        <v>36</v>
      </c>
      <c r="S132">
        <v>-47</v>
      </c>
      <c r="T132">
        <v>15</v>
      </c>
      <c r="U132">
        <v>39</v>
      </c>
      <c r="V132">
        <v>-21</v>
      </c>
      <c r="W132">
        <v>217</v>
      </c>
      <c r="X132">
        <v>39</v>
      </c>
      <c r="Y132">
        <v>173</v>
      </c>
      <c r="Z132">
        <v>-19</v>
      </c>
      <c r="AA132">
        <v>52</v>
      </c>
      <c r="AB132">
        <v>-99</v>
      </c>
      <c r="AC132">
        <v>-288</v>
      </c>
      <c r="AD132">
        <v>-43</v>
      </c>
      <c r="AE132">
        <v>125</v>
      </c>
    </row>
    <row r="133" spans="1:31" x14ac:dyDescent="0.25">
      <c r="A133" s="2">
        <v>0.74097222222222225</v>
      </c>
      <c r="B133">
        <v>0</v>
      </c>
      <c r="C133">
        <v>0</v>
      </c>
      <c r="D133">
        <v>0</v>
      </c>
      <c r="E133">
        <v>0</v>
      </c>
      <c r="F133">
        <v>28</v>
      </c>
      <c r="G133">
        <v>22</v>
      </c>
      <c r="H133">
        <v>51</v>
      </c>
      <c r="I133">
        <v>22</v>
      </c>
      <c r="J133">
        <v>45</v>
      </c>
      <c r="K133">
        <v>14</v>
      </c>
      <c r="L133">
        <v>34</v>
      </c>
      <c r="M133">
        <v>-4</v>
      </c>
      <c r="N133">
        <v>15</v>
      </c>
      <c r="O133">
        <v>-6</v>
      </c>
      <c r="P133">
        <v>60</v>
      </c>
      <c r="Q133">
        <v>42</v>
      </c>
      <c r="R133">
        <v>36</v>
      </c>
      <c r="S133">
        <v>-47</v>
      </c>
      <c r="T133">
        <v>15</v>
      </c>
      <c r="U133">
        <v>39</v>
      </c>
      <c r="V133">
        <v>-21</v>
      </c>
      <c r="W133">
        <v>217</v>
      </c>
      <c r="X133">
        <v>39</v>
      </c>
      <c r="Y133">
        <v>173</v>
      </c>
      <c r="Z133">
        <v>-19</v>
      </c>
      <c r="AA133">
        <v>52</v>
      </c>
      <c r="AB133">
        <v>-99</v>
      </c>
      <c r="AC133">
        <v>-288</v>
      </c>
      <c r="AD133">
        <v>-43</v>
      </c>
      <c r="AE133">
        <v>125</v>
      </c>
    </row>
    <row r="134" spans="1:31" x14ac:dyDescent="0.25">
      <c r="A134" s="2">
        <v>0.74305555555555558</v>
      </c>
      <c r="B134">
        <v>0</v>
      </c>
      <c r="C134">
        <v>0</v>
      </c>
      <c r="D134">
        <v>0</v>
      </c>
      <c r="E134">
        <v>0</v>
      </c>
      <c r="F134">
        <v>28</v>
      </c>
      <c r="G134">
        <v>22</v>
      </c>
      <c r="H134">
        <v>51</v>
      </c>
      <c r="I134">
        <v>22</v>
      </c>
      <c r="J134">
        <v>45</v>
      </c>
      <c r="K134">
        <v>14</v>
      </c>
      <c r="L134">
        <v>34</v>
      </c>
      <c r="M134">
        <v>-4</v>
      </c>
      <c r="N134">
        <v>15</v>
      </c>
      <c r="O134">
        <v>-6</v>
      </c>
      <c r="P134">
        <v>60</v>
      </c>
      <c r="Q134">
        <v>42</v>
      </c>
      <c r="R134">
        <v>36</v>
      </c>
      <c r="S134">
        <v>-47</v>
      </c>
      <c r="T134">
        <v>15</v>
      </c>
      <c r="U134">
        <v>39</v>
      </c>
      <c r="V134">
        <v>-21</v>
      </c>
      <c r="W134">
        <v>217</v>
      </c>
      <c r="X134">
        <v>39</v>
      </c>
      <c r="Y134">
        <v>173</v>
      </c>
      <c r="Z134">
        <v>-19</v>
      </c>
      <c r="AA134">
        <v>52</v>
      </c>
      <c r="AB134">
        <v>-99</v>
      </c>
      <c r="AC134">
        <v>-288</v>
      </c>
      <c r="AD134">
        <v>-43</v>
      </c>
      <c r="AE134">
        <v>125</v>
      </c>
    </row>
    <row r="135" spans="1:31" x14ac:dyDescent="0.25">
      <c r="A135" s="2">
        <v>0.74583333333333335</v>
      </c>
      <c r="B135">
        <v>0</v>
      </c>
      <c r="C135">
        <v>0</v>
      </c>
      <c r="D135">
        <v>0</v>
      </c>
      <c r="E135">
        <v>0</v>
      </c>
      <c r="F135">
        <v>28</v>
      </c>
      <c r="G135">
        <v>22</v>
      </c>
      <c r="H135">
        <v>51</v>
      </c>
      <c r="I135">
        <v>22</v>
      </c>
      <c r="J135">
        <v>45</v>
      </c>
      <c r="K135">
        <v>14</v>
      </c>
      <c r="L135">
        <v>34</v>
      </c>
      <c r="M135">
        <v>-4</v>
      </c>
      <c r="N135">
        <v>15</v>
      </c>
      <c r="O135">
        <v>-6</v>
      </c>
      <c r="P135">
        <v>60</v>
      </c>
      <c r="Q135">
        <v>42</v>
      </c>
      <c r="R135">
        <v>36</v>
      </c>
      <c r="S135">
        <v>-47</v>
      </c>
      <c r="T135">
        <v>15</v>
      </c>
      <c r="U135">
        <v>39</v>
      </c>
      <c r="V135">
        <v>-21</v>
      </c>
      <c r="W135">
        <v>217</v>
      </c>
      <c r="X135">
        <v>39</v>
      </c>
      <c r="Y135">
        <v>173</v>
      </c>
      <c r="Z135">
        <v>-19</v>
      </c>
      <c r="AA135">
        <v>52</v>
      </c>
      <c r="AB135">
        <v>-99</v>
      </c>
      <c r="AC135">
        <v>-288</v>
      </c>
      <c r="AD135">
        <v>-43</v>
      </c>
      <c r="AE135">
        <v>125</v>
      </c>
    </row>
    <row r="136" spans="1:31" x14ac:dyDescent="0.25">
      <c r="A136" s="2">
        <v>0.74791666666666667</v>
      </c>
      <c r="B136">
        <v>0</v>
      </c>
      <c r="C136">
        <v>0</v>
      </c>
      <c r="D136">
        <v>0</v>
      </c>
      <c r="E136">
        <v>0</v>
      </c>
      <c r="F136">
        <v>28</v>
      </c>
      <c r="G136">
        <v>22</v>
      </c>
      <c r="H136">
        <v>51</v>
      </c>
      <c r="I136">
        <v>22</v>
      </c>
      <c r="J136">
        <v>45</v>
      </c>
      <c r="K136">
        <v>14</v>
      </c>
      <c r="L136">
        <v>34</v>
      </c>
      <c r="M136">
        <v>-4</v>
      </c>
      <c r="N136">
        <v>15</v>
      </c>
      <c r="O136">
        <v>-6</v>
      </c>
      <c r="P136">
        <v>60</v>
      </c>
      <c r="Q136">
        <v>42</v>
      </c>
      <c r="R136">
        <v>36</v>
      </c>
      <c r="S136">
        <v>-47</v>
      </c>
      <c r="T136">
        <v>15</v>
      </c>
      <c r="U136">
        <v>39</v>
      </c>
      <c r="V136">
        <v>-21</v>
      </c>
      <c r="W136">
        <v>217</v>
      </c>
      <c r="X136">
        <v>39</v>
      </c>
      <c r="Y136">
        <v>173</v>
      </c>
      <c r="Z136">
        <v>-19</v>
      </c>
      <c r="AA136">
        <v>52</v>
      </c>
      <c r="AB136">
        <v>-99</v>
      </c>
      <c r="AC136">
        <v>-288</v>
      </c>
      <c r="AD136">
        <v>-43</v>
      </c>
      <c r="AE136">
        <v>125</v>
      </c>
    </row>
    <row r="137" spans="1:31" x14ac:dyDescent="0.25">
      <c r="A137" s="2">
        <v>0.75</v>
      </c>
      <c r="B137">
        <v>0</v>
      </c>
      <c r="C137">
        <v>0</v>
      </c>
      <c r="D137">
        <v>0</v>
      </c>
      <c r="E137">
        <v>0</v>
      </c>
      <c r="F137">
        <v>28</v>
      </c>
      <c r="G137">
        <v>22</v>
      </c>
      <c r="H137">
        <v>51</v>
      </c>
      <c r="I137">
        <v>22</v>
      </c>
      <c r="J137">
        <v>45</v>
      </c>
      <c r="K137">
        <v>14</v>
      </c>
      <c r="L137">
        <v>34</v>
      </c>
      <c r="M137">
        <v>-4</v>
      </c>
      <c r="N137">
        <v>15</v>
      </c>
      <c r="O137">
        <v>-6</v>
      </c>
      <c r="P137">
        <v>60</v>
      </c>
      <c r="Q137">
        <v>42</v>
      </c>
      <c r="R137">
        <v>36</v>
      </c>
      <c r="S137">
        <v>-47</v>
      </c>
      <c r="T137">
        <v>15</v>
      </c>
      <c r="U137">
        <v>39</v>
      </c>
      <c r="V137">
        <v>-21</v>
      </c>
      <c r="W137">
        <v>217</v>
      </c>
      <c r="X137">
        <v>39</v>
      </c>
      <c r="Y137">
        <v>173</v>
      </c>
      <c r="Z137">
        <v>-19</v>
      </c>
      <c r="AA137">
        <v>52</v>
      </c>
      <c r="AB137">
        <v>-99</v>
      </c>
      <c r="AC137">
        <v>-288</v>
      </c>
      <c r="AD137">
        <v>-43</v>
      </c>
      <c r="AE137">
        <v>125</v>
      </c>
    </row>
    <row r="138" spans="1:31" x14ac:dyDescent="0.25">
      <c r="A138" s="2">
        <v>0.75277777777777777</v>
      </c>
      <c r="B138">
        <v>0</v>
      </c>
      <c r="C138">
        <v>0</v>
      </c>
      <c r="D138">
        <v>0</v>
      </c>
      <c r="E138">
        <v>0</v>
      </c>
      <c r="F138">
        <v>28</v>
      </c>
      <c r="G138">
        <v>22</v>
      </c>
      <c r="H138">
        <v>51</v>
      </c>
      <c r="I138">
        <v>22</v>
      </c>
      <c r="J138">
        <v>45</v>
      </c>
      <c r="K138">
        <v>14</v>
      </c>
      <c r="L138">
        <v>34</v>
      </c>
      <c r="M138">
        <v>-4</v>
      </c>
      <c r="N138">
        <v>15</v>
      </c>
      <c r="O138">
        <v>-6</v>
      </c>
      <c r="P138">
        <v>60</v>
      </c>
      <c r="Q138">
        <v>42</v>
      </c>
      <c r="R138">
        <v>36</v>
      </c>
      <c r="S138">
        <v>-47</v>
      </c>
      <c r="T138">
        <v>15</v>
      </c>
      <c r="U138">
        <v>39</v>
      </c>
      <c r="V138">
        <v>-21</v>
      </c>
      <c r="W138">
        <v>217</v>
      </c>
      <c r="X138">
        <v>39</v>
      </c>
      <c r="Y138">
        <v>173</v>
      </c>
      <c r="Z138">
        <v>-19</v>
      </c>
      <c r="AA138">
        <v>52</v>
      </c>
      <c r="AB138">
        <v>-99</v>
      </c>
      <c r="AC138">
        <v>-288</v>
      </c>
      <c r="AD138">
        <v>-43</v>
      </c>
      <c r="AE138">
        <v>125</v>
      </c>
    </row>
    <row r="139" spans="1:31" x14ac:dyDescent="0.25">
      <c r="A139" s="2">
        <v>0.75486111111111109</v>
      </c>
      <c r="B139">
        <v>0</v>
      </c>
      <c r="C139">
        <v>0</v>
      </c>
      <c r="D139">
        <v>0</v>
      </c>
      <c r="E139">
        <v>0</v>
      </c>
      <c r="F139">
        <v>28</v>
      </c>
      <c r="G139">
        <v>22</v>
      </c>
      <c r="H139">
        <v>51</v>
      </c>
      <c r="I139">
        <v>22</v>
      </c>
      <c r="J139">
        <v>45</v>
      </c>
      <c r="K139">
        <v>14</v>
      </c>
      <c r="L139">
        <v>34</v>
      </c>
      <c r="M139">
        <v>-4</v>
      </c>
      <c r="N139">
        <v>15</v>
      </c>
      <c r="O139">
        <v>-6</v>
      </c>
      <c r="P139">
        <v>60</v>
      </c>
      <c r="Q139">
        <v>42</v>
      </c>
      <c r="R139">
        <v>36</v>
      </c>
      <c r="S139">
        <v>-47</v>
      </c>
      <c r="T139">
        <v>15</v>
      </c>
      <c r="U139">
        <v>39</v>
      </c>
      <c r="V139">
        <v>-21</v>
      </c>
      <c r="W139">
        <v>217</v>
      </c>
      <c r="X139">
        <v>39</v>
      </c>
      <c r="Y139">
        <v>173</v>
      </c>
      <c r="Z139">
        <v>-19</v>
      </c>
      <c r="AA139">
        <v>52</v>
      </c>
      <c r="AB139">
        <v>-99</v>
      </c>
      <c r="AC139">
        <v>-288</v>
      </c>
      <c r="AD139">
        <v>-43</v>
      </c>
      <c r="AE139">
        <v>125</v>
      </c>
    </row>
    <row r="140" spans="1:31" x14ac:dyDescent="0.25">
      <c r="A140" s="2">
        <v>0.75763888888888886</v>
      </c>
      <c r="B140">
        <v>0</v>
      </c>
      <c r="C140">
        <v>0</v>
      </c>
      <c r="D140">
        <v>0</v>
      </c>
      <c r="E140">
        <v>0</v>
      </c>
      <c r="F140">
        <v>28</v>
      </c>
      <c r="G140">
        <v>22</v>
      </c>
      <c r="H140">
        <v>51</v>
      </c>
      <c r="I140">
        <v>22</v>
      </c>
      <c r="J140">
        <v>45</v>
      </c>
      <c r="K140">
        <v>14</v>
      </c>
      <c r="L140">
        <v>34</v>
      </c>
      <c r="M140">
        <v>-4</v>
      </c>
      <c r="N140">
        <v>15</v>
      </c>
      <c r="O140">
        <v>-6</v>
      </c>
      <c r="P140">
        <v>60</v>
      </c>
      <c r="Q140">
        <v>42</v>
      </c>
      <c r="R140">
        <v>36</v>
      </c>
      <c r="S140">
        <v>-47</v>
      </c>
      <c r="T140">
        <v>15</v>
      </c>
      <c r="U140">
        <v>39</v>
      </c>
      <c r="V140">
        <v>-21</v>
      </c>
      <c r="W140">
        <v>217</v>
      </c>
      <c r="X140">
        <v>39</v>
      </c>
      <c r="Y140">
        <v>173</v>
      </c>
      <c r="Z140">
        <v>-19</v>
      </c>
      <c r="AA140">
        <v>52</v>
      </c>
      <c r="AB140">
        <v>-99</v>
      </c>
      <c r="AC140">
        <v>-288</v>
      </c>
      <c r="AD140">
        <v>-43</v>
      </c>
      <c r="AE140">
        <v>125</v>
      </c>
    </row>
    <row r="141" spans="1:31" x14ac:dyDescent="0.25">
      <c r="A141" s="2">
        <v>0.75972222222222219</v>
      </c>
      <c r="B141">
        <v>0</v>
      </c>
      <c r="C141">
        <v>0</v>
      </c>
      <c r="D141">
        <v>0</v>
      </c>
      <c r="E141">
        <v>0</v>
      </c>
      <c r="F141">
        <v>28</v>
      </c>
      <c r="G141">
        <v>22</v>
      </c>
      <c r="H141">
        <v>51</v>
      </c>
      <c r="I141">
        <v>22</v>
      </c>
      <c r="J141">
        <v>45</v>
      </c>
      <c r="K141">
        <v>14</v>
      </c>
      <c r="L141">
        <v>34</v>
      </c>
      <c r="M141">
        <v>-4</v>
      </c>
      <c r="N141">
        <v>15</v>
      </c>
      <c r="O141">
        <v>-6</v>
      </c>
      <c r="P141">
        <v>60</v>
      </c>
      <c r="Q141">
        <v>42</v>
      </c>
      <c r="R141">
        <v>36</v>
      </c>
      <c r="S141">
        <v>-47</v>
      </c>
      <c r="T141">
        <v>15</v>
      </c>
      <c r="U141">
        <v>39</v>
      </c>
      <c r="V141">
        <v>-21</v>
      </c>
      <c r="W141">
        <v>217</v>
      </c>
      <c r="X141">
        <v>39</v>
      </c>
      <c r="Y141">
        <v>173</v>
      </c>
      <c r="Z141">
        <v>-19</v>
      </c>
      <c r="AA141">
        <v>52</v>
      </c>
      <c r="AB141">
        <v>-99</v>
      </c>
      <c r="AC141">
        <v>-288</v>
      </c>
      <c r="AD141">
        <v>-43</v>
      </c>
      <c r="AE141">
        <v>125</v>
      </c>
    </row>
    <row r="142" spans="1:31" x14ac:dyDescent="0.25">
      <c r="A142" s="2">
        <v>0.76180555555555551</v>
      </c>
      <c r="B142">
        <v>0</v>
      </c>
      <c r="C142">
        <v>0</v>
      </c>
      <c r="D142">
        <v>0</v>
      </c>
      <c r="E142">
        <v>0</v>
      </c>
      <c r="F142">
        <v>28</v>
      </c>
      <c r="G142">
        <v>22</v>
      </c>
      <c r="H142">
        <v>51</v>
      </c>
      <c r="I142">
        <v>22</v>
      </c>
      <c r="J142">
        <v>45</v>
      </c>
      <c r="K142">
        <v>14</v>
      </c>
      <c r="L142">
        <v>34</v>
      </c>
      <c r="M142">
        <v>-4</v>
      </c>
      <c r="N142">
        <v>15</v>
      </c>
      <c r="O142">
        <v>-6</v>
      </c>
      <c r="P142">
        <v>60</v>
      </c>
      <c r="Q142">
        <v>42</v>
      </c>
      <c r="R142">
        <v>36</v>
      </c>
      <c r="S142">
        <v>-47</v>
      </c>
      <c r="T142">
        <v>15</v>
      </c>
      <c r="U142">
        <v>39</v>
      </c>
      <c r="V142">
        <v>-21</v>
      </c>
      <c r="W142">
        <v>217</v>
      </c>
      <c r="X142">
        <v>39</v>
      </c>
      <c r="Y142">
        <v>173</v>
      </c>
      <c r="Z142">
        <v>-19</v>
      </c>
      <c r="AA142">
        <v>52</v>
      </c>
      <c r="AB142">
        <v>-99</v>
      </c>
      <c r="AC142">
        <v>-288</v>
      </c>
      <c r="AD142">
        <v>-43</v>
      </c>
      <c r="AE142">
        <v>125</v>
      </c>
    </row>
    <row r="143" spans="1:31" x14ac:dyDescent="0.25">
      <c r="A143" s="2">
        <v>0.76458333333333328</v>
      </c>
      <c r="B143">
        <v>0</v>
      </c>
      <c r="C143">
        <v>0</v>
      </c>
      <c r="D143">
        <v>0</v>
      </c>
      <c r="E143">
        <v>0</v>
      </c>
      <c r="F143">
        <v>28</v>
      </c>
      <c r="G143">
        <v>22</v>
      </c>
      <c r="H143">
        <v>51</v>
      </c>
      <c r="I143">
        <v>22</v>
      </c>
      <c r="J143">
        <v>45</v>
      </c>
      <c r="K143">
        <v>14</v>
      </c>
      <c r="L143">
        <v>34</v>
      </c>
      <c r="M143">
        <v>-4</v>
      </c>
      <c r="N143">
        <v>15</v>
      </c>
      <c r="O143">
        <v>-6</v>
      </c>
      <c r="P143">
        <v>60</v>
      </c>
      <c r="Q143">
        <v>42</v>
      </c>
      <c r="R143">
        <v>36</v>
      </c>
      <c r="S143">
        <v>-47</v>
      </c>
      <c r="T143">
        <v>15</v>
      </c>
      <c r="U143">
        <v>39</v>
      </c>
      <c r="V143">
        <v>-21</v>
      </c>
      <c r="W143">
        <v>217</v>
      </c>
      <c r="X143">
        <v>39</v>
      </c>
      <c r="Y143">
        <v>173</v>
      </c>
      <c r="Z143">
        <v>-19</v>
      </c>
      <c r="AA143">
        <v>52</v>
      </c>
      <c r="AB143">
        <v>-99</v>
      </c>
      <c r="AC143">
        <v>-288</v>
      </c>
      <c r="AD143">
        <v>-43</v>
      </c>
      <c r="AE143">
        <v>125</v>
      </c>
    </row>
    <row r="144" spans="1:31" x14ac:dyDescent="0.25">
      <c r="A144" s="2">
        <v>0.76666666666666672</v>
      </c>
      <c r="B144">
        <v>0</v>
      </c>
      <c r="C144">
        <v>0</v>
      </c>
      <c r="D144">
        <v>0</v>
      </c>
      <c r="E144">
        <v>0</v>
      </c>
      <c r="F144">
        <v>28</v>
      </c>
      <c r="G144">
        <v>22</v>
      </c>
      <c r="H144">
        <v>51</v>
      </c>
      <c r="I144">
        <v>22</v>
      </c>
      <c r="J144">
        <v>45</v>
      </c>
      <c r="K144">
        <v>14</v>
      </c>
      <c r="L144">
        <v>34</v>
      </c>
      <c r="M144">
        <v>-4</v>
      </c>
      <c r="N144">
        <v>15</v>
      </c>
      <c r="O144">
        <v>-6</v>
      </c>
      <c r="P144">
        <v>60</v>
      </c>
      <c r="Q144">
        <v>42</v>
      </c>
      <c r="R144">
        <v>36</v>
      </c>
      <c r="S144">
        <v>-47</v>
      </c>
      <c r="T144">
        <v>15</v>
      </c>
      <c r="U144">
        <v>39</v>
      </c>
      <c r="V144">
        <v>-21</v>
      </c>
      <c r="W144">
        <v>217</v>
      </c>
      <c r="X144">
        <v>39</v>
      </c>
      <c r="Y144">
        <v>173</v>
      </c>
      <c r="Z144">
        <v>-19</v>
      </c>
      <c r="AA144">
        <v>52</v>
      </c>
      <c r="AB144">
        <v>-99</v>
      </c>
      <c r="AC144">
        <v>-288</v>
      </c>
      <c r="AD144">
        <v>-43</v>
      </c>
      <c r="AE144">
        <v>125</v>
      </c>
    </row>
    <row r="145" spans="1:31" x14ac:dyDescent="0.25">
      <c r="A145" s="2">
        <v>0.76944444444444449</v>
      </c>
      <c r="B145">
        <v>0</v>
      </c>
      <c r="C145">
        <v>0</v>
      </c>
      <c r="D145">
        <v>0</v>
      </c>
      <c r="E145">
        <v>0</v>
      </c>
      <c r="F145">
        <v>28</v>
      </c>
      <c r="G145">
        <v>22</v>
      </c>
      <c r="H145">
        <v>51</v>
      </c>
      <c r="I145">
        <v>22</v>
      </c>
      <c r="J145">
        <v>45</v>
      </c>
      <c r="K145">
        <v>14</v>
      </c>
      <c r="L145">
        <v>34</v>
      </c>
      <c r="M145">
        <v>-4</v>
      </c>
      <c r="N145">
        <v>15</v>
      </c>
      <c r="O145">
        <v>-6</v>
      </c>
      <c r="P145">
        <v>60</v>
      </c>
      <c r="Q145">
        <v>42</v>
      </c>
      <c r="R145">
        <v>36</v>
      </c>
      <c r="S145">
        <v>-47</v>
      </c>
      <c r="T145">
        <v>15</v>
      </c>
      <c r="U145">
        <v>39</v>
      </c>
      <c r="V145">
        <v>-21</v>
      </c>
      <c r="W145">
        <v>217</v>
      </c>
      <c r="X145">
        <v>39</v>
      </c>
      <c r="Y145">
        <v>173</v>
      </c>
      <c r="Z145">
        <v>-19</v>
      </c>
      <c r="AA145">
        <v>52</v>
      </c>
      <c r="AB145">
        <v>-99</v>
      </c>
      <c r="AC145">
        <v>-288</v>
      </c>
      <c r="AD145">
        <v>-43</v>
      </c>
      <c r="AE145">
        <v>125</v>
      </c>
    </row>
    <row r="146" spans="1:31" x14ac:dyDescent="0.25">
      <c r="A146" s="2">
        <v>0.77152777777777781</v>
      </c>
      <c r="B146">
        <v>0</v>
      </c>
      <c r="C146">
        <v>0</v>
      </c>
      <c r="D146">
        <v>0</v>
      </c>
      <c r="E146">
        <v>0</v>
      </c>
      <c r="F146">
        <v>28</v>
      </c>
      <c r="G146">
        <v>22</v>
      </c>
      <c r="H146">
        <v>51</v>
      </c>
      <c r="I146">
        <v>22</v>
      </c>
      <c r="J146">
        <v>45</v>
      </c>
      <c r="K146">
        <v>14</v>
      </c>
      <c r="L146">
        <v>34</v>
      </c>
      <c r="M146">
        <v>-4</v>
      </c>
      <c r="N146">
        <v>15</v>
      </c>
      <c r="O146">
        <v>-6</v>
      </c>
      <c r="P146">
        <v>60</v>
      </c>
      <c r="Q146">
        <v>42</v>
      </c>
      <c r="R146">
        <v>36</v>
      </c>
      <c r="S146">
        <v>-47</v>
      </c>
      <c r="T146">
        <v>15</v>
      </c>
      <c r="U146">
        <v>39</v>
      </c>
      <c r="V146">
        <v>-21</v>
      </c>
      <c r="W146">
        <v>217</v>
      </c>
      <c r="X146">
        <v>39</v>
      </c>
      <c r="Y146">
        <v>173</v>
      </c>
      <c r="Z146">
        <v>-19</v>
      </c>
      <c r="AA146">
        <v>52</v>
      </c>
      <c r="AB146">
        <v>-99</v>
      </c>
      <c r="AC146">
        <v>-288</v>
      </c>
      <c r="AD146">
        <v>-43</v>
      </c>
      <c r="AE146">
        <v>125</v>
      </c>
    </row>
    <row r="147" spans="1:31" x14ac:dyDescent="0.25">
      <c r="A147" s="2">
        <v>0.77361111111111114</v>
      </c>
      <c r="B147">
        <v>0</v>
      </c>
      <c r="C147">
        <v>0</v>
      </c>
      <c r="D147">
        <v>0</v>
      </c>
      <c r="E147">
        <v>0</v>
      </c>
      <c r="F147">
        <v>28</v>
      </c>
      <c r="G147">
        <v>22</v>
      </c>
      <c r="H147">
        <v>51</v>
      </c>
      <c r="I147">
        <v>22</v>
      </c>
      <c r="J147">
        <v>45</v>
      </c>
      <c r="K147">
        <v>14</v>
      </c>
      <c r="L147">
        <v>34</v>
      </c>
      <c r="M147">
        <v>-4</v>
      </c>
      <c r="N147">
        <v>15</v>
      </c>
      <c r="O147">
        <v>-6</v>
      </c>
      <c r="P147">
        <v>60</v>
      </c>
      <c r="Q147">
        <v>42</v>
      </c>
      <c r="R147">
        <v>36</v>
      </c>
      <c r="S147">
        <v>-47</v>
      </c>
      <c r="T147">
        <v>15</v>
      </c>
      <c r="U147">
        <v>39</v>
      </c>
      <c r="V147">
        <v>-21</v>
      </c>
      <c r="W147">
        <v>217</v>
      </c>
      <c r="X147">
        <v>39</v>
      </c>
      <c r="Y147">
        <v>173</v>
      </c>
      <c r="Z147">
        <v>-19</v>
      </c>
      <c r="AA147">
        <v>52</v>
      </c>
      <c r="AB147">
        <v>-99</v>
      </c>
      <c r="AC147">
        <v>-288</v>
      </c>
      <c r="AD147">
        <v>-43</v>
      </c>
      <c r="AE147">
        <v>125</v>
      </c>
    </row>
    <row r="148" spans="1:31" x14ac:dyDescent="0.25">
      <c r="A148" s="2">
        <v>0.77569444444444446</v>
      </c>
      <c r="B148">
        <v>0</v>
      </c>
      <c r="C148">
        <v>0</v>
      </c>
      <c r="D148">
        <v>0</v>
      </c>
      <c r="E148">
        <v>0</v>
      </c>
      <c r="F148">
        <v>28</v>
      </c>
      <c r="G148">
        <v>22</v>
      </c>
      <c r="H148">
        <v>51</v>
      </c>
      <c r="I148">
        <v>22</v>
      </c>
      <c r="J148">
        <v>45</v>
      </c>
      <c r="K148">
        <v>14</v>
      </c>
      <c r="L148">
        <v>34</v>
      </c>
      <c r="M148">
        <v>-4</v>
      </c>
      <c r="N148">
        <v>15</v>
      </c>
      <c r="O148">
        <v>-6</v>
      </c>
      <c r="P148">
        <v>60</v>
      </c>
      <c r="Q148">
        <v>42</v>
      </c>
      <c r="R148">
        <v>36</v>
      </c>
      <c r="S148">
        <v>-47</v>
      </c>
      <c r="T148">
        <v>15</v>
      </c>
      <c r="U148">
        <v>39</v>
      </c>
      <c r="V148">
        <v>-21</v>
      </c>
      <c r="W148">
        <v>217</v>
      </c>
      <c r="X148">
        <v>39</v>
      </c>
      <c r="Y148">
        <v>173</v>
      </c>
      <c r="Z148">
        <v>-19</v>
      </c>
      <c r="AA148">
        <v>52</v>
      </c>
      <c r="AB148">
        <v>-99</v>
      </c>
      <c r="AC148">
        <v>-288</v>
      </c>
      <c r="AD148">
        <v>-43</v>
      </c>
      <c r="AE148">
        <v>125</v>
      </c>
    </row>
    <row r="149" spans="1:31" x14ac:dyDescent="0.25">
      <c r="A149" s="2">
        <v>0.77847222222222223</v>
      </c>
      <c r="B149">
        <v>0</v>
      </c>
      <c r="C149">
        <v>0</v>
      </c>
      <c r="D149">
        <v>0</v>
      </c>
      <c r="E149">
        <v>0</v>
      </c>
      <c r="F149">
        <v>28</v>
      </c>
      <c r="G149">
        <v>22</v>
      </c>
      <c r="H149">
        <v>51</v>
      </c>
      <c r="I149">
        <v>22</v>
      </c>
      <c r="J149">
        <v>45</v>
      </c>
      <c r="K149">
        <v>14</v>
      </c>
      <c r="L149">
        <v>34</v>
      </c>
      <c r="M149">
        <v>-4</v>
      </c>
      <c r="N149">
        <v>15</v>
      </c>
      <c r="O149">
        <v>-6</v>
      </c>
      <c r="P149">
        <v>60</v>
      </c>
      <c r="Q149">
        <v>42</v>
      </c>
      <c r="R149">
        <v>36</v>
      </c>
      <c r="S149">
        <v>-47</v>
      </c>
      <c r="T149">
        <v>15</v>
      </c>
      <c r="U149">
        <v>39</v>
      </c>
      <c r="V149">
        <v>-21</v>
      </c>
      <c r="W149">
        <v>217</v>
      </c>
      <c r="X149">
        <v>39</v>
      </c>
      <c r="Y149">
        <v>173</v>
      </c>
      <c r="Z149">
        <v>-19</v>
      </c>
      <c r="AA149">
        <v>52</v>
      </c>
      <c r="AB149">
        <v>-99</v>
      </c>
      <c r="AC149">
        <v>-288</v>
      </c>
      <c r="AD149">
        <v>-43</v>
      </c>
      <c r="AE149">
        <v>125</v>
      </c>
    </row>
    <row r="150" spans="1:31" x14ac:dyDescent="0.25">
      <c r="A150" s="2">
        <v>0.78055555555555556</v>
      </c>
      <c r="B150">
        <v>0</v>
      </c>
      <c r="C150">
        <v>0</v>
      </c>
      <c r="D150">
        <v>0</v>
      </c>
      <c r="E150">
        <v>0</v>
      </c>
      <c r="F150">
        <v>28</v>
      </c>
      <c r="G150">
        <v>22</v>
      </c>
      <c r="H150">
        <v>51</v>
      </c>
      <c r="I150">
        <v>22</v>
      </c>
      <c r="J150">
        <v>45</v>
      </c>
      <c r="K150">
        <v>14</v>
      </c>
      <c r="L150">
        <v>34</v>
      </c>
      <c r="M150">
        <v>-4</v>
      </c>
      <c r="N150">
        <v>15</v>
      </c>
      <c r="O150">
        <v>-6</v>
      </c>
      <c r="P150">
        <v>60</v>
      </c>
      <c r="Q150">
        <v>42</v>
      </c>
      <c r="R150">
        <v>36</v>
      </c>
      <c r="S150">
        <v>-47</v>
      </c>
      <c r="T150">
        <v>15</v>
      </c>
      <c r="U150">
        <v>39</v>
      </c>
      <c r="V150">
        <v>-21</v>
      </c>
      <c r="W150">
        <v>217</v>
      </c>
      <c r="X150">
        <v>39</v>
      </c>
      <c r="Y150">
        <v>173</v>
      </c>
      <c r="Z150">
        <v>-19</v>
      </c>
      <c r="AA150">
        <v>52</v>
      </c>
      <c r="AB150">
        <v>-99</v>
      </c>
      <c r="AC150">
        <v>-288</v>
      </c>
      <c r="AD150">
        <v>-43</v>
      </c>
      <c r="AE150">
        <v>125</v>
      </c>
    </row>
    <row r="151" spans="1:31" x14ac:dyDescent="0.25">
      <c r="A151" s="2">
        <v>0.78263888888888888</v>
      </c>
      <c r="B151">
        <v>0</v>
      </c>
      <c r="C151">
        <v>0</v>
      </c>
      <c r="D151">
        <v>0</v>
      </c>
      <c r="E151">
        <v>0</v>
      </c>
      <c r="F151">
        <v>28</v>
      </c>
      <c r="G151">
        <v>22</v>
      </c>
      <c r="H151">
        <v>51</v>
      </c>
      <c r="I151">
        <v>22</v>
      </c>
      <c r="J151">
        <v>45</v>
      </c>
      <c r="K151">
        <v>14</v>
      </c>
      <c r="L151">
        <v>34</v>
      </c>
      <c r="M151">
        <v>-4</v>
      </c>
      <c r="N151">
        <v>15</v>
      </c>
      <c r="O151">
        <v>-6</v>
      </c>
      <c r="P151">
        <v>60</v>
      </c>
      <c r="Q151">
        <v>42</v>
      </c>
      <c r="R151">
        <v>36</v>
      </c>
      <c r="S151">
        <v>-47</v>
      </c>
      <c r="T151">
        <v>15</v>
      </c>
      <c r="U151">
        <v>39</v>
      </c>
      <c r="V151">
        <v>-21</v>
      </c>
      <c r="W151">
        <v>217</v>
      </c>
      <c r="X151">
        <v>39</v>
      </c>
      <c r="Y151">
        <v>173</v>
      </c>
      <c r="Z151">
        <v>-19</v>
      </c>
      <c r="AA151">
        <v>52</v>
      </c>
      <c r="AB151">
        <v>-99</v>
      </c>
      <c r="AC151">
        <v>-288</v>
      </c>
      <c r="AD151">
        <v>-43</v>
      </c>
      <c r="AE151">
        <v>125</v>
      </c>
    </row>
    <row r="152" spans="1:31" x14ac:dyDescent="0.25">
      <c r="A152" s="2">
        <v>0.78472222222222221</v>
      </c>
      <c r="B152">
        <v>0</v>
      </c>
      <c r="C152">
        <v>0</v>
      </c>
      <c r="D152">
        <v>0</v>
      </c>
      <c r="E152">
        <v>0</v>
      </c>
      <c r="F152">
        <v>28</v>
      </c>
      <c r="G152">
        <v>22</v>
      </c>
      <c r="H152">
        <v>51</v>
      </c>
      <c r="I152">
        <v>22</v>
      </c>
      <c r="J152">
        <v>45</v>
      </c>
      <c r="K152">
        <v>14</v>
      </c>
      <c r="L152">
        <v>34</v>
      </c>
      <c r="M152">
        <v>-4</v>
      </c>
      <c r="N152">
        <v>15</v>
      </c>
      <c r="O152">
        <v>-6</v>
      </c>
      <c r="P152">
        <v>60</v>
      </c>
      <c r="Q152">
        <v>42</v>
      </c>
      <c r="R152">
        <v>36</v>
      </c>
      <c r="S152">
        <v>-47</v>
      </c>
      <c r="T152">
        <v>15</v>
      </c>
      <c r="U152">
        <v>39</v>
      </c>
      <c r="V152">
        <v>-21</v>
      </c>
      <c r="W152">
        <v>217</v>
      </c>
      <c r="X152">
        <v>39</v>
      </c>
      <c r="Y152">
        <v>173</v>
      </c>
      <c r="Z152">
        <v>-19</v>
      </c>
      <c r="AA152">
        <v>52</v>
      </c>
      <c r="AB152">
        <v>-99</v>
      </c>
      <c r="AC152">
        <v>-288</v>
      </c>
      <c r="AD152">
        <v>-43</v>
      </c>
      <c r="AE152">
        <v>125</v>
      </c>
    </row>
    <row r="153" spans="1:31" x14ac:dyDescent="0.25">
      <c r="A153" s="2">
        <v>0.78749999999999998</v>
      </c>
      <c r="B153">
        <v>0</v>
      </c>
      <c r="C153">
        <v>0</v>
      </c>
      <c r="D153">
        <v>0</v>
      </c>
      <c r="E153">
        <v>0</v>
      </c>
      <c r="F153">
        <v>28</v>
      </c>
      <c r="G153">
        <v>22</v>
      </c>
      <c r="H153">
        <v>51</v>
      </c>
      <c r="I153">
        <v>22</v>
      </c>
      <c r="J153">
        <v>45</v>
      </c>
      <c r="K153">
        <v>14</v>
      </c>
      <c r="L153">
        <v>34</v>
      </c>
      <c r="M153">
        <v>-4</v>
      </c>
      <c r="N153">
        <v>15</v>
      </c>
      <c r="O153">
        <v>-6</v>
      </c>
      <c r="P153">
        <v>60</v>
      </c>
      <c r="Q153">
        <v>42</v>
      </c>
      <c r="R153">
        <v>36</v>
      </c>
      <c r="S153">
        <v>-47</v>
      </c>
      <c r="T153">
        <v>15</v>
      </c>
      <c r="U153">
        <v>39</v>
      </c>
      <c r="V153">
        <v>-21</v>
      </c>
      <c r="W153">
        <v>217</v>
      </c>
      <c r="X153">
        <v>39</v>
      </c>
      <c r="Y153">
        <v>173</v>
      </c>
      <c r="Z153">
        <v>-19</v>
      </c>
      <c r="AA153">
        <v>52</v>
      </c>
      <c r="AB153">
        <v>-99</v>
      </c>
      <c r="AC153">
        <v>-288</v>
      </c>
      <c r="AD153">
        <v>-43</v>
      </c>
      <c r="AE153">
        <v>125</v>
      </c>
    </row>
    <row r="154" spans="1:31" x14ac:dyDescent="0.25">
      <c r="A154" s="2">
        <v>0.7895833333333333</v>
      </c>
      <c r="B154">
        <v>0</v>
      </c>
      <c r="C154">
        <v>0</v>
      </c>
      <c r="D154">
        <v>0</v>
      </c>
      <c r="E154">
        <v>0</v>
      </c>
      <c r="F154">
        <v>28</v>
      </c>
      <c r="G154">
        <v>22</v>
      </c>
      <c r="H154">
        <v>51</v>
      </c>
      <c r="I154">
        <v>22</v>
      </c>
      <c r="J154">
        <v>45</v>
      </c>
      <c r="K154">
        <v>14</v>
      </c>
      <c r="L154">
        <v>34</v>
      </c>
      <c r="M154">
        <v>-4</v>
      </c>
      <c r="N154">
        <v>15</v>
      </c>
      <c r="O154">
        <v>-6</v>
      </c>
      <c r="P154">
        <v>60</v>
      </c>
      <c r="Q154">
        <v>42</v>
      </c>
      <c r="R154">
        <v>36</v>
      </c>
      <c r="S154">
        <v>-47</v>
      </c>
      <c r="T154">
        <v>15</v>
      </c>
      <c r="U154">
        <v>39</v>
      </c>
      <c r="V154">
        <v>-21</v>
      </c>
      <c r="W154">
        <v>217</v>
      </c>
      <c r="X154">
        <v>39</v>
      </c>
      <c r="Y154">
        <v>173</v>
      </c>
      <c r="Z154">
        <v>-19</v>
      </c>
      <c r="AA154">
        <v>52</v>
      </c>
      <c r="AB154">
        <v>-99</v>
      </c>
      <c r="AC154">
        <v>-288</v>
      </c>
      <c r="AD154">
        <v>-43</v>
      </c>
      <c r="AE154">
        <v>125</v>
      </c>
    </row>
    <row r="155" spans="1:31" x14ac:dyDescent="0.25">
      <c r="A155" s="2">
        <v>0.79166666666666663</v>
      </c>
      <c r="B155">
        <v>0</v>
      </c>
      <c r="C155">
        <v>0</v>
      </c>
      <c r="D155">
        <v>0</v>
      </c>
      <c r="E155">
        <v>0</v>
      </c>
      <c r="F155">
        <v>28</v>
      </c>
      <c r="G155">
        <v>22</v>
      </c>
      <c r="H155">
        <v>51</v>
      </c>
      <c r="I155">
        <v>22</v>
      </c>
      <c r="J155">
        <v>45</v>
      </c>
      <c r="K155">
        <v>14</v>
      </c>
      <c r="L155">
        <v>34</v>
      </c>
      <c r="M155">
        <v>-4</v>
      </c>
      <c r="N155">
        <v>15</v>
      </c>
      <c r="O155">
        <v>-6</v>
      </c>
      <c r="P155">
        <v>60</v>
      </c>
      <c r="Q155">
        <v>42</v>
      </c>
      <c r="R155">
        <v>36</v>
      </c>
      <c r="S155">
        <v>-47</v>
      </c>
      <c r="T155">
        <v>15</v>
      </c>
      <c r="U155">
        <v>39</v>
      </c>
      <c r="V155">
        <v>-21</v>
      </c>
      <c r="W155">
        <v>217</v>
      </c>
      <c r="X155">
        <v>39</v>
      </c>
      <c r="Y155">
        <v>173</v>
      </c>
      <c r="Z155">
        <v>-19</v>
      </c>
      <c r="AA155">
        <v>52</v>
      </c>
      <c r="AB155">
        <v>-99</v>
      </c>
      <c r="AC155">
        <v>-288</v>
      </c>
      <c r="AD155">
        <v>-43</v>
      </c>
      <c r="AE155">
        <v>125</v>
      </c>
    </row>
    <row r="156" spans="1:31" x14ac:dyDescent="0.25">
      <c r="A156" s="2">
        <v>0.79374999999999996</v>
      </c>
      <c r="B156">
        <v>0</v>
      </c>
      <c r="C156">
        <v>0</v>
      </c>
      <c r="D156">
        <v>0</v>
      </c>
      <c r="E156">
        <v>0</v>
      </c>
      <c r="F156">
        <v>28</v>
      </c>
      <c r="G156">
        <v>22</v>
      </c>
      <c r="H156">
        <v>51</v>
      </c>
      <c r="I156">
        <v>22</v>
      </c>
      <c r="J156">
        <v>45</v>
      </c>
      <c r="K156">
        <v>14</v>
      </c>
      <c r="L156">
        <v>34</v>
      </c>
      <c r="M156">
        <v>-4</v>
      </c>
      <c r="N156">
        <v>15</v>
      </c>
      <c r="O156">
        <v>-6</v>
      </c>
      <c r="P156">
        <v>60</v>
      </c>
      <c r="Q156">
        <v>42</v>
      </c>
      <c r="R156">
        <v>36</v>
      </c>
      <c r="S156">
        <v>-47</v>
      </c>
      <c r="T156">
        <v>15</v>
      </c>
      <c r="U156">
        <v>39</v>
      </c>
      <c r="V156">
        <v>-21</v>
      </c>
      <c r="W156">
        <v>217</v>
      </c>
      <c r="X156">
        <v>39</v>
      </c>
      <c r="Y156">
        <v>173</v>
      </c>
      <c r="Z156">
        <v>-19</v>
      </c>
      <c r="AA156">
        <v>52</v>
      </c>
      <c r="AB156">
        <v>-99</v>
      </c>
      <c r="AC156">
        <v>-288</v>
      </c>
      <c r="AD156">
        <v>-43</v>
      </c>
      <c r="AE156">
        <v>125</v>
      </c>
    </row>
    <row r="157" spans="1:31" x14ac:dyDescent="0.25">
      <c r="A157" s="2">
        <v>0.79652777777777772</v>
      </c>
      <c r="B157">
        <v>0</v>
      </c>
      <c r="C157">
        <v>0</v>
      </c>
      <c r="D157">
        <v>0</v>
      </c>
      <c r="E157">
        <v>0</v>
      </c>
      <c r="F157">
        <v>28</v>
      </c>
      <c r="G157">
        <v>22</v>
      </c>
      <c r="H157">
        <v>51</v>
      </c>
      <c r="I157">
        <v>22</v>
      </c>
      <c r="J157">
        <v>45</v>
      </c>
      <c r="K157">
        <v>14</v>
      </c>
      <c r="L157">
        <v>34</v>
      </c>
      <c r="M157">
        <v>-4</v>
      </c>
      <c r="N157">
        <v>15</v>
      </c>
      <c r="O157">
        <v>-6</v>
      </c>
      <c r="P157">
        <v>60</v>
      </c>
      <c r="Q157">
        <v>42</v>
      </c>
      <c r="R157">
        <v>36</v>
      </c>
      <c r="S157">
        <v>-47</v>
      </c>
      <c r="T157">
        <v>15</v>
      </c>
      <c r="U157">
        <v>39</v>
      </c>
      <c r="V157">
        <v>-21</v>
      </c>
      <c r="W157">
        <v>217</v>
      </c>
      <c r="X157">
        <v>39</v>
      </c>
      <c r="Y157">
        <v>173</v>
      </c>
      <c r="Z157">
        <v>-19</v>
      </c>
      <c r="AA157">
        <v>52</v>
      </c>
      <c r="AB157">
        <v>-99</v>
      </c>
      <c r="AC157">
        <v>-288</v>
      </c>
      <c r="AD157">
        <v>-43</v>
      </c>
      <c r="AE157">
        <v>125</v>
      </c>
    </row>
    <row r="158" spans="1:31" x14ac:dyDescent="0.25">
      <c r="A158" s="2">
        <v>0.79861111111111116</v>
      </c>
      <c r="B158">
        <v>0</v>
      </c>
      <c r="C158">
        <v>0</v>
      </c>
      <c r="D158">
        <v>0</v>
      </c>
      <c r="E158">
        <v>0</v>
      </c>
      <c r="F158">
        <v>28</v>
      </c>
      <c r="G158">
        <v>22</v>
      </c>
      <c r="H158">
        <v>49</v>
      </c>
      <c r="I158">
        <v>21</v>
      </c>
      <c r="J158">
        <v>45</v>
      </c>
      <c r="K158">
        <v>14</v>
      </c>
      <c r="L158">
        <v>32</v>
      </c>
      <c r="M158">
        <v>-4</v>
      </c>
      <c r="N158">
        <v>9</v>
      </c>
      <c r="O158">
        <v>-15</v>
      </c>
      <c r="P158">
        <v>59</v>
      </c>
      <c r="Q158">
        <v>40</v>
      </c>
      <c r="R158">
        <v>35</v>
      </c>
      <c r="S158">
        <v>-47</v>
      </c>
      <c r="T158">
        <v>15</v>
      </c>
      <c r="U158">
        <v>38</v>
      </c>
      <c r="V158">
        <v>-23</v>
      </c>
      <c r="W158">
        <v>211</v>
      </c>
      <c r="X158">
        <v>35</v>
      </c>
      <c r="Y158">
        <v>173</v>
      </c>
      <c r="Z158">
        <v>-19</v>
      </c>
      <c r="AA158">
        <v>52</v>
      </c>
      <c r="AB158">
        <v>-99</v>
      </c>
      <c r="AC158">
        <v>-285</v>
      </c>
      <c r="AD158">
        <v>-39</v>
      </c>
      <c r="AE158">
        <v>132</v>
      </c>
    </row>
    <row r="159" spans="1:31" x14ac:dyDescent="0.25">
      <c r="A159" s="2">
        <v>0.80069444444444449</v>
      </c>
      <c r="B159">
        <v>0</v>
      </c>
      <c r="C159">
        <v>0</v>
      </c>
      <c r="D159">
        <v>0</v>
      </c>
      <c r="E159">
        <v>0</v>
      </c>
      <c r="F159">
        <v>28</v>
      </c>
      <c r="G159">
        <v>22</v>
      </c>
      <c r="H159">
        <v>49</v>
      </c>
      <c r="I159">
        <v>21</v>
      </c>
      <c r="J159">
        <v>45</v>
      </c>
      <c r="K159">
        <v>14</v>
      </c>
      <c r="L159">
        <v>32</v>
      </c>
      <c r="M159">
        <v>-4</v>
      </c>
      <c r="N159">
        <v>9</v>
      </c>
      <c r="O159">
        <v>-15</v>
      </c>
      <c r="P159">
        <v>59</v>
      </c>
      <c r="Q159">
        <v>40</v>
      </c>
      <c r="R159">
        <v>35</v>
      </c>
      <c r="S159">
        <v>-47</v>
      </c>
      <c r="T159">
        <v>15</v>
      </c>
      <c r="U159">
        <v>38</v>
      </c>
      <c r="V159">
        <v>-23</v>
      </c>
      <c r="W159">
        <v>211</v>
      </c>
      <c r="X159">
        <v>35</v>
      </c>
      <c r="Y159">
        <v>173</v>
      </c>
      <c r="Z159">
        <v>-19</v>
      </c>
      <c r="AA159">
        <v>52</v>
      </c>
      <c r="AB159">
        <v>-99</v>
      </c>
      <c r="AC159">
        <v>-285</v>
      </c>
      <c r="AD159">
        <v>-39</v>
      </c>
      <c r="AE159">
        <v>132</v>
      </c>
    </row>
    <row r="160" spans="1:31" x14ac:dyDescent="0.25">
      <c r="A160" s="2">
        <v>0.80277777777777781</v>
      </c>
      <c r="B160">
        <v>0</v>
      </c>
      <c r="C160">
        <v>0</v>
      </c>
      <c r="D160">
        <v>0</v>
      </c>
      <c r="E160">
        <v>0</v>
      </c>
      <c r="F160">
        <v>28</v>
      </c>
      <c r="G160">
        <v>22</v>
      </c>
      <c r="H160">
        <v>49</v>
      </c>
      <c r="I160">
        <v>21</v>
      </c>
      <c r="J160">
        <v>45</v>
      </c>
      <c r="K160">
        <v>14</v>
      </c>
      <c r="L160">
        <v>32</v>
      </c>
      <c r="M160">
        <v>-4</v>
      </c>
      <c r="N160">
        <v>9</v>
      </c>
      <c r="O160">
        <v>-15</v>
      </c>
      <c r="P160">
        <v>59</v>
      </c>
      <c r="Q160">
        <v>40</v>
      </c>
      <c r="R160">
        <v>35</v>
      </c>
      <c r="S160">
        <v>-47</v>
      </c>
      <c r="T160">
        <v>15</v>
      </c>
      <c r="U160">
        <v>38</v>
      </c>
      <c r="V160">
        <v>-23</v>
      </c>
      <c r="W160">
        <v>211</v>
      </c>
      <c r="X160">
        <v>35</v>
      </c>
      <c r="Y160">
        <v>173</v>
      </c>
      <c r="Z160">
        <v>-19</v>
      </c>
      <c r="AA160">
        <v>52</v>
      </c>
      <c r="AB160">
        <v>-99</v>
      </c>
      <c r="AC160">
        <v>-285</v>
      </c>
      <c r="AD160">
        <v>-39</v>
      </c>
      <c r="AE160">
        <v>132</v>
      </c>
    </row>
    <row r="161" spans="1:31" x14ac:dyDescent="0.25">
      <c r="A161" s="2">
        <v>0.80555555555555558</v>
      </c>
      <c r="B161">
        <v>0</v>
      </c>
      <c r="C161">
        <v>0</v>
      </c>
      <c r="D161">
        <v>0</v>
      </c>
      <c r="E161">
        <v>0</v>
      </c>
      <c r="F161">
        <v>28</v>
      </c>
      <c r="G161">
        <v>22</v>
      </c>
      <c r="H161">
        <v>49</v>
      </c>
      <c r="I161">
        <v>21</v>
      </c>
      <c r="J161">
        <v>45</v>
      </c>
      <c r="K161">
        <v>14</v>
      </c>
      <c r="L161">
        <v>32</v>
      </c>
      <c r="M161">
        <v>-4</v>
      </c>
      <c r="N161">
        <v>9</v>
      </c>
      <c r="O161">
        <v>-15</v>
      </c>
      <c r="P161">
        <v>59</v>
      </c>
      <c r="Q161">
        <v>40</v>
      </c>
      <c r="R161">
        <v>35</v>
      </c>
      <c r="S161">
        <v>-47</v>
      </c>
      <c r="T161">
        <v>15</v>
      </c>
      <c r="U161">
        <v>38</v>
      </c>
      <c r="V161">
        <v>-23</v>
      </c>
      <c r="W161">
        <v>211</v>
      </c>
      <c r="X161">
        <v>35</v>
      </c>
      <c r="Y161">
        <v>173</v>
      </c>
      <c r="Z161">
        <v>-19</v>
      </c>
      <c r="AA161">
        <v>52</v>
      </c>
      <c r="AB161">
        <v>-99</v>
      </c>
      <c r="AC161">
        <v>-285</v>
      </c>
      <c r="AD161">
        <v>-39</v>
      </c>
      <c r="AE161">
        <v>132</v>
      </c>
    </row>
    <row r="162" spans="1:31" x14ac:dyDescent="0.25">
      <c r="A162" s="2">
        <v>0.80763888888888891</v>
      </c>
      <c r="B162">
        <v>0</v>
      </c>
      <c r="C162">
        <v>0</v>
      </c>
      <c r="D162">
        <v>0</v>
      </c>
      <c r="E162">
        <v>0</v>
      </c>
      <c r="F162">
        <v>28</v>
      </c>
      <c r="G162">
        <v>22</v>
      </c>
      <c r="H162">
        <v>49</v>
      </c>
      <c r="I162">
        <v>21</v>
      </c>
      <c r="J162">
        <v>45</v>
      </c>
      <c r="K162">
        <v>14</v>
      </c>
      <c r="L162">
        <v>32</v>
      </c>
      <c r="M162">
        <v>-4</v>
      </c>
      <c r="N162">
        <v>9</v>
      </c>
      <c r="O162">
        <v>-15</v>
      </c>
      <c r="P162">
        <v>59</v>
      </c>
      <c r="Q162">
        <v>40</v>
      </c>
      <c r="R162">
        <v>35</v>
      </c>
      <c r="S162">
        <v>-47</v>
      </c>
      <c r="T162">
        <v>15</v>
      </c>
      <c r="U162">
        <v>38</v>
      </c>
      <c r="V162">
        <v>-23</v>
      </c>
      <c r="W162">
        <v>211</v>
      </c>
      <c r="X162">
        <v>35</v>
      </c>
      <c r="Y162">
        <v>173</v>
      </c>
      <c r="Z162">
        <v>-19</v>
      </c>
      <c r="AA162">
        <v>52</v>
      </c>
      <c r="AB162">
        <v>-99</v>
      </c>
      <c r="AC162">
        <v>-285</v>
      </c>
      <c r="AD162">
        <v>-39</v>
      </c>
      <c r="AE162">
        <v>132</v>
      </c>
    </row>
    <row r="163" spans="1:31" x14ac:dyDescent="0.25">
      <c r="A163" s="2">
        <v>0.80972222222222223</v>
      </c>
      <c r="B163">
        <v>0</v>
      </c>
      <c r="C163">
        <v>0</v>
      </c>
      <c r="D163">
        <v>0</v>
      </c>
      <c r="E163">
        <v>0</v>
      </c>
      <c r="F163">
        <v>28</v>
      </c>
      <c r="G163">
        <v>22</v>
      </c>
      <c r="H163">
        <v>49</v>
      </c>
      <c r="I163">
        <v>21</v>
      </c>
      <c r="J163">
        <v>45</v>
      </c>
      <c r="K163">
        <v>14</v>
      </c>
      <c r="L163">
        <v>32</v>
      </c>
      <c r="M163">
        <v>-4</v>
      </c>
      <c r="N163">
        <v>9</v>
      </c>
      <c r="O163">
        <v>-15</v>
      </c>
      <c r="P163">
        <v>59</v>
      </c>
      <c r="Q163">
        <v>40</v>
      </c>
      <c r="R163">
        <v>35</v>
      </c>
      <c r="S163">
        <v>-47</v>
      </c>
      <c r="T163">
        <v>15</v>
      </c>
      <c r="U163">
        <v>38</v>
      </c>
      <c r="V163">
        <v>-23</v>
      </c>
      <c r="W163">
        <v>211</v>
      </c>
      <c r="X163">
        <v>35</v>
      </c>
      <c r="Y163">
        <v>173</v>
      </c>
      <c r="Z163">
        <v>-19</v>
      </c>
      <c r="AA163">
        <v>52</v>
      </c>
      <c r="AB163">
        <v>-99</v>
      </c>
      <c r="AC163">
        <v>-285</v>
      </c>
      <c r="AD163">
        <v>-39</v>
      </c>
      <c r="AE163">
        <v>132</v>
      </c>
    </row>
    <row r="164" spans="1:31" x14ac:dyDescent="0.25">
      <c r="A164" s="2">
        <v>0.81180555555555556</v>
      </c>
      <c r="B164">
        <v>0</v>
      </c>
      <c r="C164">
        <v>0</v>
      </c>
      <c r="D164">
        <v>0</v>
      </c>
      <c r="E164">
        <v>0</v>
      </c>
      <c r="F164">
        <v>28</v>
      </c>
      <c r="G164">
        <v>22</v>
      </c>
      <c r="H164">
        <v>49</v>
      </c>
      <c r="I164">
        <v>21</v>
      </c>
      <c r="J164">
        <v>45</v>
      </c>
      <c r="K164">
        <v>14</v>
      </c>
      <c r="L164">
        <v>32</v>
      </c>
      <c r="M164">
        <v>-4</v>
      </c>
      <c r="N164">
        <v>9</v>
      </c>
      <c r="O164">
        <v>-15</v>
      </c>
      <c r="P164">
        <v>59</v>
      </c>
      <c r="Q164">
        <v>40</v>
      </c>
      <c r="R164">
        <v>35</v>
      </c>
      <c r="S164">
        <v>-47</v>
      </c>
      <c r="T164">
        <v>15</v>
      </c>
      <c r="U164">
        <v>38</v>
      </c>
      <c r="V164">
        <v>-23</v>
      </c>
      <c r="W164">
        <v>211</v>
      </c>
      <c r="X164">
        <v>35</v>
      </c>
      <c r="Y164">
        <v>173</v>
      </c>
      <c r="Z164">
        <v>-19</v>
      </c>
      <c r="AA164">
        <v>52</v>
      </c>
      <c r="AB164">
        <v>-99</v>
      </c>
      <c r="AC164">
        <v>-285</v>
      </c>
      <c r="AD164">
        <v>-39</v>
      </c>
      <c r="AE164">
        <v>132</v>
      </c>
    </row>
    <row r="165" spans="1:31" x14ac:dyDescent="0.25">
      <c r="A165" s="2">
        <v>0.81458333333333333</v>
      </c>
      <c r="B165">
        <v>0</v>
      </c>
      <c r="C165">
        <v>0</v>
      </c>
      <c r="D165">
        <v>0</v>
      </c>
      <c r="E165">
        <v>0</v>
      </c>
      <c r="F165">
        <v>28</v>
      </c>
      <c r="G165">
        <v>22</v>
      </c>
      <c r="H165">
        <v>49</v>
      </c>
      <c r="I165">
        <v>21</v>
      </c>
      <c r="J165">
        <v>45</v>
      </c>
      <c r="K165">
        <v>14</v>
      </c>
      <c r="L165">
        <v>32</v>
      </c>
      <c r="M165">
        <v>-4</v>
      </c>
      <c r="N165">
        <v>9</v>
      </c>
      <c r="O165">
        <v>-15</v>
      </c>
      <c r="P165">
        <v>59</v>
      </c>
      <c r="Q165">
        <v>40</v>
      </c>
      <c r="R165">
        <v>35</v>
      </c>
      <c r="S165">
        <v>-47</v>
      </c>
      <c r="T165">
        <v>15</v>
      </c>
      <c r="U165">
        <v>38</v>
      </c>
      <c r="V165">
        <v>-23</v>
      </c>
      <c r="W165">
        <v>211</v>
      </c>
      <c r="X165">
        <v>35</v>
      </c>
      <c r="Y165">
        <v>173</v>
      </c>
      <c r="Z165">
        <v>-19</v>
      </c>
      <c r="AA165">
        <v>52</v>
      </c>
      <c r="AB165">
        <v>-99</v>
      </c>
      <c r="AC165">
        <v>-285</v>
      </c>
      <c r="AD165">
        <v>-39</v>
      </c>
      <c r="AE165">
        <v>132</v>
      </c>
    </row>
    <row r="166" spans="1:31" x14ac:dyDescent="0.25">
      <c r="A166" s="2">
        <v>0.81666666666666665</v>
      </c>
      <c r="B166">
        <v>0</v>
      </c>
      <c r="C166">
        <v>0</v>
      </c>
      <c r="D166">
        <v>0</v>
      </c>
      <c r="E166">
        <v>0</v>
      </c>
      <c r="F166">
        <v>28</v>
      </c>
      <c r="G166">
        <v>22</v>
      </c>
      <c r="H166">
        <v>49</v>
      </c>
      <c r="I166">
        <v>21</v>
      </c>
      <c r="J166">
        <v>45</v>
      </c>
      <c r="K166">
        <v>14</v>
      </c>
      <c r="L166">
        <v>32</v>
      </c>
      <c r="M166">
        <v>-4</v>
      </c>
      <c r="N166">
        <v>9</v>
      </c>
      <c r="O166">
        <v>-15</v>
      </c>
      <c r="P166">
        <v>59</v>
      </c>
      <c r="Q166">
        <v>40</v>
      </c>
      <c r="R166">
        <v>35</v>
      </c>
      <c r="S166">
        <v>-47</v>
      </c>
      <c r="T166">
        <v>15</v>
      </c>
      <c r="U166">
        <v>38</v>
      </c>
      <c r="V166">
        <v>-23</v>
      </c>
      <c r="W166">
        <v>211</v>
      </c>
      <c r="X166">
        <v>35</v>
      </c>
      <c r="Y166">
        <v>173</v>
      </c>
      <c r="Z166">
        <v>-19</v>
      </c>
      <c r="AA166">
        <v>52</v>
      </c>
      <c r="AB166">
        <v>-99</v>
      </c>
      <c r="AC166">
        <v>-285</v>
      </c>
      <c r="AD166">
        <v>-39</v>
      </c>
      <c r="AE166">
        <v>132</v>
      </c>
    </row>
    <row r="167" spans="1:31" x14ac:dyDescent="0.25">
      <c r="A167" s="2">
        <v>0.81874999999999998</v>
      </c>
      <c r="B167">
        <v>0</v>
      </c>
      <c r="C167">
        <v>0</v>
      </c>
      <c r="D167">
        <v>0</v>
      </c>
      <c r="E167">
        <v>0</v>
      </c>
      <c r="F167">
        <v>28</v>
      </c>
      <c r="G167">
        <v>22</v>
      </c>
      <c r="H167">
        <v>49</v>
      </c>
      <c r="I167">
        <v>21</v>
      </c>
      <c r="J167">
        <v>45</v>
      </c>
      <c r="K167">
        <v>14</v>
      </c>
      <c r="L167">
        <v>32</v>
      </c>
      <c r="M167">
        <v>-4</v>
      </c>
      <c r="N167">
        <v>9</v>
      </c>
      <c r="O167">
        <v>-15</v>
      </c>
      <c r="P167">
        <v>59</v>
      </c>
      <c r="Q167">
        <v>40</v>
      </c>
      <c r="R167">
        <v>35</v>
      </c>
      <c r="S167">
        <v>-47</v>
      </c>
      <c r="T167">
        <v>15</v>
      </c>
      <c r="U167">
        <v>38</v>
      </c>
      <c r="V167">
        <v>-23</v>
      </c>
      <c r="W167">
        <v>211</v>
      </c>
      <c r="X167">
        <v>35</v>
      </c>
      <c r="Y167">
        <v>173</v>
      </c>
      <c r="Z167">
        <v>-19</v>
      </c>
      <c r="AA167">
        <v>52</v>
      </c>
      <c r="AB167">
        <v>-99</v>
      </c>
      <c r="AC167">
        <v>-285</v>
      </c>
      <c r="AD167">
        <v>-39</v>
      </c>
      <c r="AE167">
        <v>132</v>
      </c>
    </row>
    <row r="168" spans="1:31" x14ac:dyDescent="0.25">
      <c r="A168" s="2">
        <v>0.8208333333333333</v>
      </c>
      <c r="B168">
        <v>0</v>
      </c>
      <c r="C168">
        <v>0</v>
      </c>
      <c r="D168">
        <v>0</v>
      </c>
      <c r="E168">
        <v>0</v>
      </c>
      <c r="F168">
        <v>28</v>
      </c>
      <c r="G168">
        <v>22</v>
      </c>
      <c r="H168">
        <v>49</v>
      </c>
      <c r="I168">
        <v>21</v>
      </c>
      <c r="J168">
        <v>45</v>
      </c>
      <c r="K168">
        <v>14</v>
      </c>
      <c r="L168">
        <v>32</v>
      </c>
      <c r="M168">
        <v>-4</v>
      </c>
      <c r="N168">
        <v>9</v>
      </c>
      <c r="O168">
        <v>-15</v>
      </c>
      <c r="P168">
        <v>59</v>
      </c>
      <c r="Q168">
        <v>40</v>
      </c>
      <c r="R168">
        <v>35</v>
      </c>
      <c r="S168">
        <v>-47</v>
      </c>
      <c r="T168">
        <v>15</v>
      </c>
      <c r="U168">
        <v>38</v>
      </c>
      <c r="V168">
        <v>-23</v>
      </c>
      <c r="W168">
        <v>211</v>
      </c>
      <c r="X168">
        <v>35</v>
      </c>
      <c r="Y168">
        <v>173</v>
      </c>
      <c r="Z168">
        <v>-19</v>
      </c>
      <c r="AA168">
        <v>52</v>
      </c>
      <c r="AB168">
        <v>-99</v>
      </c>
      <c r="AC168">
        <v>-285</v>
      </c>
      <c r="AD168">
        <v>-39</v>
      </c>
      <c r="AE168">
        <v>132</v>
      </c>
    </row>
    <row r="169" spans="1:31" x14ac:dyDescent="0.25">
      <c r="A169" s="2">
        <v>0.82361111111111107</v>
      </c>
      <c r="B169">
        <v>0</v>
      </c>
      <c r="C169">
        <v>0</v>
      </c>
      <c r="D169">
        <v>0</v>
      </c>
      <c r="E169">
        <v>0</v>
      </c>
      <c r="F169">
        <v>28</v>
      </c>
      <c r="G169">
        <v>22</v>
      </c>
      <c r="H169">
        <v>49</v>
      </c>
      <c r="I169">
        <v>21</v>
      </c>
      <c r="J169">
        <v>45</v>
      </c>
      <c r="K169">
        <v>14</v>
      </c>
      <c r="L169">
        <v>32</v>
      </c>
      <c r="M169">
        <v>-4</v>
      </c>
      <c r="N169">
        <v>9</v>
      </c>
      <c r="O169">
        <v>-15</v>
      </c>
      <c r="P169">
        <v>59</v>
      </c>
      <c r="Q169">
        <v>40</v>
      </c>
      <c r="R169">
        <v>35</v>
      </c>
      <c r="S169">
        <v>-47</v>
      </c>
      <c r="T169">
        <v>15</v>
      </c>
      <c r="U169">
        <v>38</v>
      </c>
      <c r="V169">
        <v>-23</v>
      </c>
      <c r="W169">
        <v>211</v>
      </c>
      <c r="X169">
        <v>35</v>
      </c>
      <c r="Y169">
        <v>173</v>
      </c>
      <c r="Z169">
        <v>-19</v>
      </c>
      <c r="AA169">
        <v>52</v>
      </c>
      <c r="AB169">
        <v>-99</v>
      </c>
      <c r="AC169">
        <v>-285</v>
      </c>
      <c r="AD169">
        <v>-39</v>
      </c>
      <c r="AE169">
        <v>132</v>
      </c>
    </row>
    <row r="170" spans="1:31" x14ac:dyDescent="0.25">
      <c r="A170" s="2">
        <v>0.8256944444444444</v>
      </c>
      <c r="B170">
        <v>0</v>
      </c>
      <c r="C170">
        <v>0</v>
      </c>
      <c r="D170">
        <v>0</v>
      </c>
      <c r="E170">
        <v>0</v>
      </c>
      <c r="F170">
        <v>28</v>
      </c>
      <c r="G170">
        <v>22</v>
      </c>
      <c r="H170">
        <v>49</v>
      </c>
      <c r="I170">
        <v>21</v>
      </c>
      <c r="J170">
        <v>45</v>
      </c>
      <c r="K170">
        <v>14</v>
      </c>
      <c r="L170">
        <v>32</v>
      </c>
      <c r="M170">
        <v>-4</v>
      </c>
      <c r="N170">
        <v>9</v>
      </c>
      <c r="O170">
        <v>-15</v>
      </c>
      <c r="P170">
        <v>59</v>
      </c>
      <c r="Q170">
        <v>40</v>
      </c>
      <c r="R170">
        <v>35</v>
      </c>
      <c r="S170">
        <v>-47</v>
      </c>
      <c r="T170">
        <v>15</v>
      </c>
      <c r="U170">
        <v>38</v>
      </c>
      <c r="V170">
        <v>-23</v>
      </c>
      <c r="W170">
        <v>211</v>
      </c>
      <c r="X170">
        <v>35</v>
      </c>
      <c r="Y170">
        <v>173</v>
      </c>
      <c r="Z170">
        <v>-19</v>
      </c>
      <c r="AA170">
        <v>52</v>
      </c>
      <c r="AB170">
        <v>-99</v>
      </c>
      <c r="AC170">
        <v>-285</v>
      </c>
      <c r="AD170">
        <v>-39</v>
      </c>
      <c r="AE170">
        <v>132</v>
      </c>
    </row>
    <row r="171" spans="1:31" x14ac:dyDescent="0.25">
      <c r="A171" s="2">
        <v>0.82777777777777772</v>
      </c>
      <c r="B171">
        <v>0</v>
      </c>
      <c r="C171">
        <v>0</v>
      </c>
      <c r="D171">
        <v>0</v>
      </c>
      <c r="E171">
        <v>0</v>
      </c>
      <c r="F171">
        <v>28</v>
      </c>
      <c r="G171">
        <v>22</v>
      </c>
      <c r="H171">
        <v>49</v>
      </c>
      <c r="I171">
        <v>21</v>
      </c>
      <c r="J171">
        <v>45</v>
      </c>
      <c r="K171">
        <v>14</v>
      </c>
      <c r="L171">
        <v>32</v>
      </c>
      <c r="M171">
        <v>-4</v>
      </c>
      <c r="N171">
        <v>9</v>
      </c>
      <c r="O171">
        <v>-15</v>
      </c>
      <c r="P171">
        <v>59</v>
      </c>
      <c r="Q171">
        <v>40</v>
      </c>
      <c r="R171">
        <v>35</v>
      </c>
      <c r="S171">
        <v>-47</v>
      </c>
      <c r="T171">
        <v>15</v>
      </c>
      <c r="U171">
        <v>38</v>
      </c>
      <c r="V171">
        <v>-23</v>
      </c>
      <c r="W171">
        <v>211</v>
      </c>
      <c r="X171">
        <v>35</v>
      </c>
      <c r="Y171">
        <v>173</v>
      </c>
      <c r="Z171">
        <v>-19</v>
      </c>
      <c r="AA171">
        <v>52</v>
      </c>
      <c r="AB171">
        <v>-99</v>
      </c>
      <c r="AC171">
        <v>-285</v>
      </c>
      <c r="AD171">
        <v>-39</v>
      </c>
      <c r="AE171">
        <v>132</v>
      </c>
    </row>
    <row r="172" spans="1:31" x14ac:dyDescent="0.25">
      <c r="A172" s="2">
        <v>0.82986111111111116</v>
      </c>
      <c r="B172">
        <v>0</v>
      </c>
      <c r="C172">
        <v>0</v>
      </c>
      <c r="D172">
        <v>0</v>
      </c>
      <c r="E172">
        <v>0</v>
      </c>
      <c r="F172">
        <v>28</v>
      </c>
      <c r="G172">
        <v>22</v>
      </c>
      <c r="H172">
        <v>49</v>
      </c>
      <c r="I172">
        <v>21</v>
      </c>
      <c r="J172">
        <v>45</v>
      </c>
      <c r="K172">
        <v>14</v>
      </c>
      <c r="L172">
        <v>32</v>
      </c>
      <c r="M172">
        <v>-4</v>
      </c>
      <c r="N172">
        <v>9</v>
      </c>
      <c r="O172">
        <v>-15</v>
      </c>
      <c r="P172">
        <v>59</v>
      </c>
      <c r="Q172">
        <v>40</v>
      </c>
      <c r="R172">
        <v>35</v>
      </c>
      <c r="S172">
        <v>-47</v>
      </c>
      <c r="T172">
        <v>15</v>
      </c>
      <c r="U172">
        <v>38</v>
      </c>
      <c r="V172">
        <v>-23</v>
      </c>
      <c r="W172">
        <v>211</v>
      </c>
      <c r="X172">
        <v>35</v>
      </c>
      <c r="Y172">
        <v>173</v>
      </c>
      <c r="Z172">
        <v>-19</v>
      </c>
      <c r="AA172">
        <v>52</v>
      </c>
      <c r="AB172">
        <v>-99</v>
      </c>
      <c r="AC172">
        <v>-285</v>
      </c>
      <c r="AD172">
        <v>-39</v>
      </c>
      <c r="AE172">
        <v>132</v>
      </c>
    </row>
    <row r="173" spans="1:31" x14ac:dyDescent="0.25">
      <c r="A173" s="2">
        <v>0.83263888888888893</v>
      </c>
      <c r="B173">
        <v>0</v>
      </c>
      <c r="C173">
        <v>0</v>
      </c>
      <c r="D173">
        <v>0</v>
      </c>
      <c r="E173">
        <v>0</v>
      </c>
      <c r="F173">
        <v>28</v>
      </c>
      <c r="G173">
        <v>22</v>
      </c>
      <c r="H173">
        <v>49</v>
      </c>
      <c r="I173">
        <v>21</v>
      </c>
      <c r="J173">
        <v>45</v>
      </c>
      <c r="K173">
        <v>14</v>
      </c>
      <c r="L173">
        <v>32</v>
      </c>
      <c r="M173">
        <v>-4</v>
      </c>
      <c r="N173">
        <v>9</v>
      </c>
      <c r="O173">
        <v>-15</v>
      </c>
      <c r="P173">
        <v>59</v>
      </c>
      <c r="Q173">
        <v>40</v>
      </c>
      <c r="R173">
        <v>35</v>
      </c>
      <c r="S173">
        <v>-47</v>
      </c>
      <c r="T173">
        <v>15</v>
      </c>
      <c r="U173">
        <v>38</v>
      </c>
      <c r="V173">
        <v>-23</v>
      </c>
      <c r="W173">
        <v>211</v>
      </c>
      <c r="X173">
        <v>35</v>
      </c>
      <c r="Y173">
        <v>173</v>
      </c>
      <c r="Z173">
        <v>-19</v>
      </c>
      <c r="AA173">
        <v>52</v>
      </c>
      <c r="AB173">
        <v>-99</v>
      </c>
      <c r="AC173">
        <v>-285</v>
      </c>
      <c r="AD173">
        <v>-39</v>
      </c>
      <c r="AE173">
        <v>132</v>
      </c>
    </row>
    <row r="174" spans="1:31" x14ac:dyDescent="0.25">
      <c r="A174" s="2">
        <v>0.83472222222222225</v>
      </c>
      <c r="B174">
        <v>0</v>
      </c>
      <c r="C174">
        <v>0</v>
      </c>
      <c r="D174">
        <v>0</v>
      </c>
      <c r="E174">
        <v>0</v>
      </c>
      <c r="F174">
        <v>28</v>
      </c>
      <c r="G174">
        <v>22</v>
      </c>
      <c r="H174">
        <v>49</v>
      </c>
      <c r="I174">
        <v>21</v>
      </c>
      <c r="J174">
        <v>45</v>
      </c>
      <c r="K174">
        <v>14</v>
      </c>
      <c r="L174">
        <v>32</v>
      </c>
      <c r="M174">
        <v>-4</v>
      </c>
      <c r="N174">
        <v>9</v>
      </c>
      <c r="O174">
        <v>-15</v>
      </c>
      <c r="P174">
        <v>59</v>
      </c>
      <c r="Q174">
        <v>40</v>
      </c>
      <c r="R174">
        <v>35</v>
      </c>
      <c r="S174">
        <v>-47</v>
      </c>
      <c r="T174">
        <v>15</v>
      </c>
      <c r="U174">
        <v>38</v>
      </c>
      <c r="V174">
        <v>-23</v>
      </c>
      <c r="W174">
        <v>211</v>
      </c>
      <c r="X174">
        <v>35</v>
      </c>
      <c r="Y174">
        <v>173</v>
      </c>
      <c r="Z174">
        <v>-19</v>
      </c>
      <c r="AA174">
        <v>52</v>
      </c>
      <c r="AB174">
        <v>-99</v>
      </c>
      <c r="AC174">
        <v>-285</v>
      </c>
      <c r="AD174">
        <v>-39</v>
      </c>
      <c r="AE174">
        <v>132</v>
      </c>
    </row>
    <row r="175" spans="1:31" x14ac:dyDescent="0.25">
      <c r="A175" s="2">
        <v>0.83680555555555558</v>
      </c>
      <c r="B175">
        <v>0</v>
      </c>
      <c r="C175">
        <v>0</v>
      </c>
      <c r="D175">
        <v>0</v>
      </c>
      <c r="E175">
        <v>0</v>
      </c>
      <c r="F175">
        <v>28</v>
      </c>
      <c r="G175">
        <v>22</v>
      </c>
      <c r="H175">
        <v>49</v>
      </c>
      <c r="I175">
        <v>21</v>
      </c>
      <c r="J175">
        <v>45</v>
      </c>
      <c r="K175">
        <v>14</v>
      </c>
      <c r="L175">
        <v>32</v>
      </c>
      <c r="M175">
        <v>-4</v>
      </c>
      <c r="N175">
        <v>9</v>
      </c>
      <c r="O175">
        <v>-15</v>
      </c>
      <c r="P175">
        <v>59</v>
      </c>
      <c r="Q175">
        <v>40</v>
      </c>
      <c r="R175">
        <v>35</v>
      </c>
      <c r="S175">
        <v>-47</v>
      </c>
      <c r="T175">
        <v>15</v>
      </c>
      <c r="U175">
        <v>38</v>
      </c>
      <c r="V175">
        <v>-23</v>
      </c>
      <c r="W175">
        <v>211</v>
      </c>
      <c r="X175">
        <v>35</v>
      </c>
      <c r="Y175">
        <v>173</v>
      </c>
      <c r="Z175">
        <v>-19</v>
      </c>
      <c r="AA175">
        <v>52</v>
      </c>
      <c r="AB175">
        <v>-99</v>
      </c>
      <c r="AC175">
        <v>-285</v>
      </c>
      <c r="AD175">
        <v>-39</v>
      </c>
      <c r="AE175">
        <v>132</v>
      </c>
    </row>
    <row r="176" spans="1:31" x14ac:dyDescent="0.25">
      <c r="A176" s="2">
        <v>0.83888888888888891</v>
      </c>
      <c r="B176">
        <v>0</v>
      </c>
      <c r="C176">
        <v>0</v>
      </c>
      <c r="D176">
        <v>0</v>
      </c>
      <c r="E176">
        <v>0</v>
      </c>
      <c r="F176">
        <v>28</v>
      </c>
      <c r="G176">
        <v>22</v>
      </c>
      <c r="H176">
        <v>49</v>
      </c>
      <c r="I176">
        <v>21</v>
      </c>
      <c r="J176">
        <v>45</v>
      </c>
      <c r="K176">
        <v>14</v>
      </c>
      <c r="L176">
        <v>32</v>
      </c>
      <c r="M176">
        <v>-4</v>
      </c>
      <c r="N176">
        <v>9</v>
      </c>
      <c r="O176">
        <v>-15</v>
      </c>
      <c r="P176">
        <v>59</v>
      </c>
      <c r="Q176">
        <v>40</v>
      </c>
      <c r="R176">
        <v>35</v>
      </c>
      <c r="S176">
        <v>-47</v>
      </c>
      <c r="T176">
        <v>15</v>
      </c>
      <c r="U176">
        <v>38</v>
      </c>
      <c r="V176">
        <v>-23</v>
      </c>
      <c r="W176">
        <v>211</v>
      </c>
      <c r="X176">
        <v>35</v>
      </c>
      <c r="Y176">
        <v>173</v>
      </c>
      <c r="Z176">
        <v>-19</v>
      </c>
      <c r="AA176">
        <v>52</v>
      </c>
      <c r="AB176">
        <v>-99</v>
      </c>
      <c r="AC176">
        <v>-285</v>
      </c>
      <c r="AD176">
        <v>-39</v>
      </c>
      <c r="AE176">
        <v>132</v>
      </c>
    </row>
    <row r="177" spans="1:31" x14ac:dyDescent="0.25">
      <c r="A177" s="2">
        <v>0.84166666666666667</v>
      </c>
      <c r="B177">
        <v>0</v>
      </c>
      <c r="C177">
        <v>0</v>
      </c>
      <c r="D177">
        <v>0</v>
      </c>
      <c r="E177">
        <v>0</v>
      </c>
      <c r="F177">
        <v>28</v>
      </c>
      <c r="G177">
        <v>22</v>
      </c>
      <c r="H177">
        <v>49</v>
      </c>
      <c r="I177">
        <v>21</v>
      </c>
      <c r="J177">
        <v>45</v>
      </c>
      <c r="K177">
        <v>14</v>
      </c>
      <c r="L177">
        <v>32</v>
      </c>
      <c r="M177">
        <v>-4</v>
      </c>
      <c r="N177">
        <v>9</v>
      </c>
      <c r="O177">
        <v>-15</v>
      </c>
      <c r="P177">
        <v>59</v>
      </c>
      <c r="Q177">
        <v>40</v>
      </c>
      <c r="R177">
        <v>35</v>
      </c>
      <c r="S177">
        <v>-47</v>
      </c>
      <c r="T177">
        <v>15</v>
      </c>
      <c r="U177">
        <v>38</v>
      </c>
      <c r="V177">
        <v>-23</v>
      </c>
      <c r="W177">
        <v>211</v>
      </c>
      <c r="X177">
        <v>35</v>
      </c>
      <c r="Y177">
        <v>173</v>
      </c>
      <c r="Z177">
        <v>-19</v>
      </c>
      <c r="AA177">
        <v>52</v>
      </c>
      <c r="AB177">
        <v>-99</v>
      </c>
      <c r="AC177">
        <v>-285</v>
      </c>
      <c r="AD177">
        <v>-39</v>
      </c>
      <c r="AE177">
        <v>132</v>
      </c>
    </row>
    <row r="178" spans="1:31" x14ac:dyDescent="0.25">
      <c r="A178" s="2">
        <v>0.84375</v>
      </c>
      <c r="B178">
        <v>0</v>
      </c>
      <c r="C178">
        <v>0</v>
      </c>
      <c r="D178">
        <v>0</v>
      </c>
      <c r="E178">
        <v>0</v>
      </c>
      <c r="F178">
        <v>28</v>
      </c>
      <c r="G178">
        <v>22</v>
      </c>
      <c r="H178">
        <v>49</v>
      </c>
      <c r="I178">
        <v>21</v>
      </c>
      <c r="J178">
        <v>45</v>
      </c>
      <c r="K178">
        <v>14</v>
      </c>
      <c r="L178">
        <v>32</v>
      </c>
      <c r="M178">
        <v>-4</v>
      </c>
      <c r="N178">
        <v>9</v>
      </c>
      <c r="O178">
        <v>-15</v>
      </c>
      <c r="P178">
        <v>59</v>
      </c>
      <c r="Q178">
        <v>40</v>
      </c>
      <c r="R178">
        <v>35</v>
      </c>
      <c r="S178">
        <v>-47</v>
      </c>
      <c r="T178">
        <v>15</v>
      </c>
      <c r="U178">
        <v>38</v>
      </c>
      <c r="V178">
        <v>-23</v>
      </c>
      <c r="W178">
        <v>211</v>
      </c>
      <c r="X178">
        <v>35</v>
      </c>
      <c r="Y178">
        <v>173</v>
      </c>
      <c r="Z178">
        <v>-19</v>
      </c>
      <c r="AA178">
        <v>52</v>
      </c>
      <c r="AB178">
        <v>-99</v>
      </c>
      <c r="AC178">
        <v>-285</v>
      </c>
      <c r="AD178">
        <v>-39</v>
      </c>
      <c r="AE178">
        <v>132</v>
      </c>
    </row>
    <row r="179" spans="1:31" x14ac:dyDescent="0.25">
      <c r="A179" s="2">
        <v>0.84583333333333333</v>
      </c>
      <c r="B179">
        <v>0</v>
      </c>
      <c r="C179">
        <v>0</v>
      </c>
      <c r="D179">
        <v>0</v>
      </c>
      <c r="E179">
        <v>0</v>
      </c>
      <c r="F179">
        <v>28</v>
      </c>
      <c r="G179">
        <v>22</v>
      </c>
      <c r="H179">
        <v>49</v>
      </c>
      <c r="I179">
        <v>21</v>
      </c>
      <c r="J179">
        <v>45</v>
      </c>
      <c r="K179">
        <v>14</v>
      </c>
      <c r="L179">
        <v>32</v>
      </c>
      <c r="M179">
        <v>-4</v>
      </c>
      <c r="N179">
        <v>9</v>
      </c>
      <c r="O179">
        <v>-15</v>
      </c>
      <c r="P179">
        <v>59</v>
      </c>
      <c r="Q179">
        <v>40</v>
      </c>
      <c r="R179">
        <v>35</v>
      </c>
      <c r="S179">
        <v>-47</v>
      </c>
      <c r="T179">
        <v>15</v>
      </c>
      <c r="U179">
        <v>38</v>
      </c>
      <c r="V179">
        <v>-23</v>
      </c>
      <c r="W179">
        <v>211</v>
      </c>
      <c r="X179">
        <v>35</v>
      </c>
      <c r="Y179">
        <v>173</v>
      </c>
      <c r="Z179">
        <v>-19</v>
      </c>
      <c r="AA179">
        <v>52</v>
      </c>
      <c r="AB179">
        <v>-99</v>
      </c>
      <c r="AC179">
        <v>-285</v>
      </c>
      <c r="AD179">
        <v>-39</v>
      </c>
      <c r="AE179">
        <v>132</v>
      </c>
    </row>
    <row r="180" spans="1:31" x14ac:dyDescent="0.25">
      <c r="A180" s="2">
        <v>0.84791666666666665</v>
      </c>
      <c r="B180">
        <v>0</v>
      </c>
      <c r="C180">
        <v>0</v>
      </c>
      <c r="D180">
        <v>0</v>
      </c>
      <c r="E180">
        <v>0</v>
      </c>
      <c r="F180">
        <v>28</v>
      </c>
      <c r="G180">
        <v>22</v>
      </c>
      <c r="H180">
        <v>49</v>
      </c>
      <c r="I180">
        <v>21</v>
      </c>
      <c r="J180">
        <v>45</v>
      </c>
      <c r="K180">
        <v>14</v>
      </c>
      <c r="L180">
        <v>32</v>
      </c>
      <c r="M180">
        <v>-4</v>
      </c>
      <c r="N180">
        <v>9</v>
      </c>
      <c r="O180">
        <v>-15</v>
      </c>
      <c r="P180">
        <v>59</v>
      </c>
      <c r="Q180">
        <v>40</v>
      </c>
      <c r="R180">
        <v>35</v>
      </c>
      <c r="S180">
        <v>-47</v>
      </c>
      <c r="T180">
        <v>15</v>
      </c>
      <c r="U180">
        <v>38</v>
      </c>
      <c r="V180">
        <v>-23</v>
      </c>
      <c r="W180">
        <v>211</v>
      </c>
      <c r="X180">
        <v>35</v>
      </c>
      <c r="Y180">
        <v>173</v>
      </c>
      <c r="Z180">
        <v>-19</v>
      </c>
      <c r="AA180">
        <v>52</v>
      </c>
      <c r="AB180">
        <v>-99</v>
      </c>
      <c r="AC180">
        <v>-285</v>
      </c>
      <c r="AD180">
        <v>-39</v>
      </c>
      <c r="AE180">
        <v>132</v>
      </c>
    </row>
    <row r="181" spans="1:31" x14ac:dyDescent="0.25">
      <c r="A181" s="2">
        <v>0.85069444444444442</v>
      </c>
      <c r="B181">
        <v>0</v>
      </c>
      <c r="C181">
        <v>0</v>
      </c>
      <c r="D181">
        <v>0</v>
      </c>
      <c r="E181">
        <v>0</v>
      </c>
      <c r="F181">
        <v>28</v>
      </c>
      <c r="G181">
        <v>22</v>
      </c>
      <c r="H181">
        <v>49</v>
      </c>
      <c r="I181">
        <v>21</v>
      </c>
      <c r="J181">
        <v>45</v>
      </c>
      <c r="K181">
        <v>14</v>
      </c>
      <c r="L181">
        <v>32</v>
      </c>
      <c r="M181">
        <v>-4</v>
      </c>
      <c r="N181">
        <v>9</v>
      </c>
      <c r="O181">
        <v>-15</v>
      </c>
      <c r="P181">
        <v>59</v>
      </c>
      <c r="Q181">
        <v>40</v>
      </c>
      <c r="R181">
        <v>35</v>
      </c>
      <c r="S181">
        <v>-47</v>
      </c>
      <c r="T181">
        <v>15</v>
      </c>
      <c r="U181">
        <v>38</v>
      </c>
      <c r="V181">
        <v>-23</v>
      </c>
      <c r="W181">
        <v>211</v>
      </c>
      <c r="X181">
        <v>35</v>
      </c>
      <c r="Y181">
        <v>173</v>
      </c>
      <c r="Z181">
        <v>-19</v>
      </c>
      <c r="AA181">
        <v>52</v>
      </c>
      <c r="AB181">
        <v>-99</v>
      </c>
      <c r="AC181">
        <v>-285</v>
      </c>
      <c r="AD181">
        <v>-39</v>
      </c>
      <c r="AE181">
        <v>132</v>
      </c>
    </row>
    <row r="182" spans="1:31" x14ac:dyDescent="0.25">
      <c r="A182" s="2">
        <v>0.85277777777777775</v>
      </c>
      <c r="B182">
        <v>0</v>
      </c>
      <c r="C182">
        <v>0</v>
      </c>
      <c r="D182">
        <v>0</v>
      </c>
      <c r="E182">
        <v>0</v>
      </c>
      <c r="F182">
        <v>28</v>
      </c>
      <c r="G182">
        <v>22</v>
      </c>
      <c r="H182">
        <v>49</v>
      </c>
      <c r="I182">
        <v>21</v>
      </c>
      <c r="J182">
        <v>45</v>
      </c>
      <c r="K182">
        <v>14</v>
      </c>
      <c r="L182">
        <v>32</v>
      </c>
      <c r="M182">
        <v>-4</v>
      </c>
      <c r="N182">
        <v>9</v>
      </c>
      <c r="O182">
        <v>-15</v>
      </c>
      <c r="P182">
        <v>59</v>
      </c>
      <c r="Q182">
        <v>40</v>
      </c>
      <c r="R182">
        <v>35</v>
      </c>
      <c r="S182">
        <v>-47</v>
      </c>
      <c r="T182">
        <v>15</v>
      </c>
      <c r="U182">
        <v>38</v>
      </c>
      <c r="V182">
        <v>-23</v>
      </c>
      <c r="W182">
        <v>211</v>
      </c>
      <c r="X182">
        <v>35</v>
      </c>
      <c r="Y182">
        <v>173</v>
      </c>
      <c r="Z182">
        <v>-19</v>
      </c>
      <c r="AA182">
        <v>52</v>
      </c>
      <c r="AB182">
        <v>-99</v>
      </c>
      <c r="AC182">
        <v>-285</v>
      </c>
      <c r="AD182">
        <v>-39</v>
      </c>
      <c r="AE182">
        <v>132</v>
      </c>
    </row>
    <row r="183" spans="1:31" x14ac:dyDescent="0.25">
      <c r="A183" s="2">
        <v>0.85486111111111107</v>
      </c>
      <c r="B183">
        <v>0</v>
      </c>
      <c r="C183">
        <v>0</v>
      </c>
      <c r="D183">
        <v>0</v>
      </c>
      <c r="E183">
        <v>0</v>
      </c>
      <c r="F183">
        <v>28</v>
      </c>
      <c r="G183">
        <v>22</v>
      </c>
      <c r="H183">
        <v>49</v>
      </c>
      <c r="I183">
        <v>21</v>
      </c>
      <c r="J183">
        <v>45</v>
      </c>
      <c r="K183">
        <v>14</v>
      </c>
      <c r="L183">
        <v>32</v>
      </c>
      <c r="M183">
        <v>-4</v>
      </c>
      <c r="N183">
        <v>9</v>
      </c>
      <c r="O183">
        <v>-15</v>
      </c>
      <c r="P183">
        <v>59</v>
      </c>
      <c r="Q183">
        <v>40</v>
      </c>
      <c r="R183">
        <v>35</v>
      </c>
      <c r="S183">
        <v>-47</v>
      </c>
      <c r="T183">
        <v>15</v>
      </c>
      <c r="U183">
        <v>38</v>
      </c>
      <c r="V183">
        <v>-23</v>
      </c>
      <c r="W183">
        <v>211</v>
      </c>
      <c r="X183">
        <v>35</v>
      </c>
      <c r="Y183">
        <v>173</v>
      </c>
      <c r="Z183">
        <v>-19</v>
      </c>
      <c r="AA183">
        <v>52</v>
      </c>
      <c r="AB183">
        <v>-99</v>
      </c>
      <c r="AC183">
        <v>-285</v>
      </c>
      <c r="AD183">
        <v>-39</v>
      </c>
      <c r="AE183">
        <v>132</v>
      </c>
    </row>
    <row r="184" spans="1:31" x14ac:dyDescent="0.25">
      <c r="A184" s="2">
        <v>0.8569444444444444</v>
      </c>
      <c r="B184">
        <v>0</v>
      </c>
      <c r="C184">
        <v>0</v>
      </c>
      <c r="D184">
        <v>0</v>
      </c>
      <c r="E184">
        <v>0</v>
      </c>
      <c r="F184">
        <v>28</v>
      </c>
      <c r="G184">
        <v>22</v>
      </c>
      <c r="H184">
        <v>49</v>
      </c>
      <c r="I184">
        <v>21</v>
      </c>
      <c r="J184">
        <v>45</v>
      </c>
      <c r="K184">
        <v>14</v>
      </c>
      <c r="L184">
        <v>32</v>
      </c>
      <c r="M184">
        <v>-4</v>
      </c>
      <c r="N184">
        <v>9</v>
      </c>
      <c r="O184">
        <v>-15</v>
      </c>
      <c r="P184">
        <v>59</v>
      </c>
      <c r="Q184">
        <v>40</v>
      </c>
      <c r="R184">
        <v>35</v>
      </c>
      <c r="S184">
        <v>-47</v>
      </c>
      <c r="T184">
        <v>15</v>
      </c>
      <c r="U184">
        <v>38</v>
      </c>
      <c r="V184">
        <v>-23</v>
      </c>
      <c r="W184">
        <v>211</v>
      </c>
      <c r="X184">
        <v>35</v>
      </c>
      <c r="Y184">
        <v>173</v>
      </c>
      <c r="Z184">
        <v>-19</v>
      </c>
      <c r="AA184">
        <v>52</v>
      </c>
      <c r="AB184">
        <v>-99</v>
      </c>
      <c r="AC184">
        <v>-285</v>
      </c>
      <c r="AD184">
        <v>-39</v>
      </c>
      <c r="AE184">
        <v>132</v>
      </c>
    </row>
    <row r="185" spans="1:31" x14ac:dyDescent="0.25">
      <c r="A185" s="2">
        <v>0.85972222222222228</v>
      </c>
      <c r="B185">
        <v>0</v>
      </c>
      <c r="C185">
        <v>0</v>
      </c>
      <c r="D185">
        <v>0</v>
      </c>
      <c r="E185">
        <v>0</v>
      </c>
      <c r="F185">
        <v>28</v>
      </c>
      <c r="G185">
        <v>22</v>
      </c>
      <c r="H185">
        <v>49</v>
      </c>
      <c r="I185">
        <v>21</v>
      </c>
      <c r="J185">
        <v>45</v>
      </c>
      <c r="K185">
        <v>14</v>
      </c>
      <c r="L185">
        <v>32</v>
      </c>
      <c r="M185">
        <v>-4</v>
      </c>
      <c r="N185">
        <v>9</v>
      </c>
      <c r="O185">
        <v>-15</v>
      </c>
      <c r="P185">
        <v>59</v>
      </c>
      <c r="Q185">
        <v>40</v>
      </c>
      <c r="R185">
        <v>35</v>
      </c>
      <c r="S185">
        <v>-47</v>
      </c>
      <c r="T185">
        <v>15</v>
      </c>
      <c r="U185">
        <v>38</v>
      </c>
      <c r="V185">
        <v>-23</v>
      </c>
      <c r="W185">
        <v>211</v>
      </c>
      <c r="X185">
        <v>35</v>
      </c>
      <c r="Y185">
        <v>173</v>
      </c>
      <c r="Z185">
        <v>-19</v>
      </c>
      <c r="AA185">
        <v>52</v>
      </c>
      <c r="AB185">
        <v>-99</v>
      </c>
      <c r="AC185">
        <v>-285</v>
      </c>
      <c r="AD185">
        <v>-39</v>
      </c>
      <c r="AE185">
        <v>132</v>
      </c>
    </row>
    <row r="186" spans="1:31" x14ac:dyDescent="0.25">
      <c r="A186" s="2">
        <v>0.8618055555555556</v>
      </c>
      <c r="B186">
        <v>0</v>
      </c>
      <c r="C186">
        <v>0</v>
      </c>
      <c r="D186">
        <v>0</v>
      </c>
      <c r="E186">
        <v>0</v>
      </c>
      <c r="F186">
        <v>28</v>
      </c>
      <c r="G186">
        <v>22</v>
      </c>
      <c r="H186">
        <v>49</v>
      </c>
      <c r="I186">
        <v>21</v>
      </c>
      <c r="J186">
        <v>45</v>
      </c>
      <c r="K186">
        <v>14</v>
      </c>
      <c r="L186">
        <v>32</v>
      </c>
      <c r="M186">
        <v>-4</v>
      </c>
      <c r="N186">
        <v>9</v>
      </c>
      <c r="O186">
        <v>-15</v>
      </c>
      <c r="P186">
        <v>59</v>
      </c>
      <c r="Q186">
        <v>40</v>
      </c>
      <c r="R186">
        <v>35</v>
      </c>
      <c r="S186">
        <v>-47</v>
      </c>
      <c r="T186">
        <v>15</v>
      </c>
      <c r="U186">
        <v>38</v>
      </c>
      <c r="V186">
        <v>-23</v>
      </c>
      <c r="W186">
        <v>211</v>
      </c>
      <c r="X186">
        <v>35</v>
      </c>
      <c r="Y186">
        <v>173</v>
      </c>
      <c r="Z186">
        <v>-19</v>
      </c>
      <c r="AA186">
        <v>52</v>
      </c>
      <c r="AB186">
        <v>-99</v>
      </c>
      <c r="AC186">
        <v>-285</v>
      </c>
      <c r="AD186">
        <v>-39</v>
      </c>
      <c r="AE186">
        <v>132</v>
      </c>
    </row>
    <row r="187" spans="1:31" x14ac:dyDescent="0.25">
      <c r="A187" s="2">
        <v>0.86388888888888893</v>
      </c>
      <c r="B187">
        <v>0</v>
      </c>
      <c r="C187">
        <v>0</v>
      </c>
      <c r="D187">
        <v>0</v>
      </c>
      <c r="E187">
        <v>0</v>
      </c>
      <c r="F187">
        <v>28</v>
      </c>
      <c r="G187">
        <v>22</v>
      </c>
      <c r="H187">
        <v>49</v>
      </c>
      <c r="I187">
        <v>21</v>
      </c>
      <c r="J187">
        <v>45</v>
      </c>
      <c r="K187">
        <v>14</v>
      </c>
      <c r="L187">
        <v>32</v>
      </c>
      <c r="M187">
        <v>-4</v>
      </c>
      <c r="N187">
        <v>9</v>
      </c>
      <c r="O187">
        <v>-15</v>
      </c>
      <c r="P187">
        <v>59</v>
      </c>
      <c r="Q187">
        <v>40</v>
      </c>
      <c r="R187">
        <v>35</v>
      </c>
      <c r="S187">
        <v>-47</v>
      </c>
      <c r="T187">
        <v>15</v>
      </c>
      <c r="U187">
        <v>38</v>
      </c>
      <c r="V187">
        <v>-23</v>
      </c>
      <c r="W187">
        <v>211</v>
      </c>
      <c r="X187">
        <v>35</v>
      </c>
      <c r="Y187">
        <v>173</v>
      </c>
      <c r="Z187">
        <v>-19</v>
      </c>
      <c r="AA187">
        <v>52</v>
      </c>
      <c r="AB187">
        <v>-99</v>
      </c>
      <c r="AC187">
        <v>-285</v>
      </c>
      <c r="AD187">
        <v>-39</v>
      </c>
      <c r="AE187">
        <v>132</v>
      </c>
    </row>
    <row r="188" spans="1:31" x14ac:dyDescent="0.25">
      <c r="A188" s="2">
        <v>0.86597222222222225</v>
      </c>
      <c r="B188">
        <v>0</v>
      </c>
      <c r="C188">
        <v>0</v>
      </c>
      <c r="D188">
        <v>0</v>
      </c>
      <c r="E188">
        <v>0</v>
      </c>
      <c r="F188">
        <v>28</v>
      </c>
      <c r="G188">
        <v>22</v>
      </c>
      <c r="H188">
        <v>49</v>
      </c>
      <c r="I188">
        <v>21</v>
      </c>
      <c r="J188">
        <v>45</v>
      </c>
      <c r="K188">
        <v>14</v>
      </c>
      <c r="L188">
        <v>32</v>
      </c>
      <c r="M188">
        <v>-4</v>
      </c>
      <c r="N188">
        <v>9</v>
      </c>
      <c r="O188">
        <v>-15</v>
      </c>
      <c r="P188">
        <v>59</v>
      </c>
      <c r="Q188">
        <v>40</v>
      </c>
      <c r="R188">
        <v>35</v>
      </c>
      <c r="S188">
        <v>-47</v>
      </c>
      <c r="T188">
        <v>15</v>
      </c>
      <c r="U188">
        <v>38</v>
      </c>
      <c r="V188">
        <v>-23</v>
      </c>
      <c r="W188">
        <v>211</v>
      </c>
      <c r="X188">
        <v>35</v>
      </c>
      <c r="Y188">
        <v>173</v>
      </c>
      <c r="Z188">
        <v>-19</v>
      </c>
      <c r="AA188">
        <v>52</v>
      </c>
      <c r="AB188">
        <v>-99</v>
      </c>
      <c r="AC188">
        <v>-285</v>
      </c>
      <c r="AD188">
        <v>-39</v>
      </c>
      <c r="AE188">
        <v>132</v>
      </c>
    </row>
    <row r="189" spans="1:31" x14ac:dyDescent="0.25">
      <c r="A189" s="2">
        <v>0.86875000000000002</v>
      </c>
      <c r="B189">
        <v>0</v>
      </c>
      <c r="C189">
        <v>0</v>
      </c>
      <c r="D189">
        <v>0</v>
      </c>
      <c r="E189">
        <v>0</v>
      </c>
      <c r="F189">
        <v>28</v>
      </c>
      <c r="G189">
        <v>22</v>
      </c>
      <c r="H189">
        <v>49</v>
      </c>
      <c r="I189">
        <v>21</v>
      </c>
      <c r="J189">
        <v>45</v>
      </c>
      <c r="K189">
        <v>14</v>
      </c>
      <c r="L189">
        <v>32</v>
      </c>
      <c r="M189">
        <v>-4</v>
      </c>
      <c r="N189">
        <v>9</v>
      </c>
      <c r="O189">
        <v>-15</v>
      </c>
      <c r="P189">
        <v>59</v>
      </c>
      <c r="Q189">
        <v>40</v>
      </c>
      <c r="R189">
        <v>35</v>
      </c>
      <c r="S189">
        <v>-47</v>
      </c>
      <c r="T189">
        <v>15</v>
      </c>
      <c r="U189">
        <v>38</v>
      </c>
      <c r="V189">
        <v>-23</v>
      </c>
      <c r="W189">
        <v>211</v>
      </c>
      <c r="X189">
        <v>35</v>
      </c>
      <c r="Y189">
        <v>173</v>
      </c>
      <c r="Z189">
        <v>-19</v>
      </c>
      <c r="AA189">
        <v>52</v>
      </c>
      <c r="AB189">
        <v>-99</v>
      </c>
      <c r="AC189">
        <v>-285</v>
      </c>
      <c r="AD189">
        <v>-39</v>
      </c>
      <c r="AE189">
        <v>132</v>
      </c>
    </row>
    <row r="190" spans="1:31" x14ac:dyDescent="0.25">
      <c r="A190" s="2">
        <v>0.87083333333333335</v>
      </c>
      <c r="B190">
        <v>0</v>
      </c>
      <c r="C190">
        <v>0</v>
      </c>
      <c r="D190">
        <v>0</v>
      </c>
      <c r="E190">
        <v>0</v>
      </c>
      <c r="F190">
        <v>28</v>
      </c>
      <c r="G190">
        <v>22</v>
      </c>
      <c r="H190">
        <v>49</v>
      </c>
      <c r="I190">
        <v>21</v>
      </c>
      <c r="J190">
        <v>45</v>
      </c>
      <c r="K190">
        <v>14</v>
      </c>
      <c r="L190">
        <v>32</v>
      </c>
      <c r="M190">
        <v>-4</v>
      </c>
      <c r="N190">
        <v>9</v>
      </c>
      <c r="O190">
        <v>-15</v>
      </c>
      <c r="P190">
        <v>59</v>
      </c>
      <c r="Q190">
        <v>40</v>
      </c>
      <c r="R190">
        <v>35</v>
      </c>
      <c r="S190">
        <v>-47</v>
      </c>
      <c r="T190">
        <v>15</v>
      </c>
      <c r="U190">
        <v>38</v>
      </c>
      <c r="V190">
        <v>-23</v>
      </c>
      <c r="W190">
        <v>211</v>
      </c>
      <c r="X190">
        <v>35</v>
      </c>
      <c r="Y190">
        <v>173</v>
      </c>
      <c r="Z190">
        <v>-19</v>
      </c>
      <c r="AA190">
        <v>52</v>
      </c>
      <c r="AB190">
        <v>-99</v>
      </c>
      <c r="AC190">
        <v>-285</v>
      </c>
      <c r="AD190">
        <v>-39</v>
      </c>
      <c r="AE190">
        <v>132</v>
      </c>
    </row>
    <row r="191" spans="1:31" x14ac:dyDescent="0.25">
      <c r="A191" s="2">
        <v>0.87291666666666667</v>
      </c>
      <c r="B191">
        <v>0</v>
      </c>
      <c r="C191">
        <v>0</v>
      </c>
      <c r="D191">
        <v>0</v>
      </c>
      <c r="E191">
        <v>0</v>
      </c>
      <c r="F191">
        <v>28</v>
      </c>
      <c r="G191">
        <v>22</v>
      </c>
      <c r="H191">
        <v>49</v>
      </c>
      <c r="I191">
        <v>21</v>
      </c>
      <c r="J191">
        <v>45</v>
      </c>
      <c r="K191">
        <v>14</v>
      </c>
      <c r="L191">
        <v>32</v>
      </c>
      <c r="M191">
        <v>-4</v>
      </c>
      <c r="N191">
        <v>9</v>
      </c>
      <c r="O191">
        <v>-15</v>
      </c>
      <c r="P191">
        <v>59</v>
      </c>
      <c r="Q191">
        <v>40</v>
      </c>
      <c r="R191">
        <v>35</v>
      </c>
      <c r="S191">
        <v>-47</v>
      </c>
      <c r="T191">
        <v>15</v>
      </c>
      <c r="U191">
        <v>38</v>
      </c>
      <c r="V191">
        <v>-23</v>
      </c>
      <c r="W191">
        <v>211</v>
      </c>
      <c r="X191">
        <v>35</v>
      </c>
      <c r="Y191">
        <v>173</v>
      </c>
      <c r="Z191">
        <v>-19</v>
      </c>
      <c r="AA191">
        <v>52</v>
      </c>
      <c r="AB191">
        <v>-99</v>
      </c>
      <c r="AC191">
        <v>-285</v>
      </c>
      <c r="AD191">
        <v>-39</v>
      </c>
      <c r="AE191">
        <v>132</v>
      </c>
    </row>
    <row r="192" spans="1:31" x14ac:dyDescent="0.25">
      <c r="A192" s="2">
        <v>0.875</v>
      </c>
      <c r="B192">
        <v>0</v>
      </c>
      <c r="C192">
        <v>0</v>
      </c>
      <c r="D192">
        <v>0</v>
      </c>
      <c r="E192">
        <v>0</v>
      </c>
      <c r="F192">
        <v>28</v>
      </c>
      <c r="G192">
        <v>22</v>
      </c>
      <c r="H192">
        <v>49</v>
      </c>
      <c r="I192">
        <v>21</v>
      </c>
      <c r="J192">
        <v>45</v>
      </c>
      <c r="K192">
        <v>14</v>
      </c>
      <c r="L192">
        <v>32</v>
      </c>
      <c r="M192">
        <v>-4</v>
      </c>
      <c r="N192">
        <v>9</v>
      </c>
      <c r="O192">
        <v>-15</v>
      </c>
      <c r="P192">
        <v>59</v>
      </c>
      <c r="Q192">
        <v>40</v>
      </c>
      <c r="R192">
        <v>35</v>
      </c>
      <c r="S192">
        <v>-47</v>
      </c>
      <c r="T192">
        <v>15</v>
      </c>
      <c r="U192">
        <v>38</v>
      </c>
      <c r="V192">
        <v>-23</v>
      </c>
      <c r="W192">
        <v>211</v>
      </c>
      <c r="X192">
        <v>35</v>
      </c>
      <c r="Y192">
        <v>173</v>
      </c>
      <c r="Z192">
        <v>-19</v>
      </c>
      <c r="AA192">
        <v>52</v>
      </c>
      <c r="AB192">
        <v>-99</v>
      </c>
      <c r="AC192">
        <v>-285</v>
      </c>
      <c r="AD192">
        <v>-39</v>
      </c>
      <c r="AE192">
        <v>132</v>
      </c>
    </row>
    <row r="193" spans="1:31" x14ac:dyDescent="0.25">
      <c r="A193" s="2">
        <v>0.87777777777777777</v>
      </c>
      <c r="B193">
        <v>0</v>
      </c>
      <c r="C193">
        <v>0</v>
      </c>
      <c r="D193">
        <v>0</v>
      </c>
      <c r="E193">
        <v>0</v>
      </c>
      <c r="F193">
        <v>28</v>
      </c>
      <c r="G193">
        <v>22</v>
      </c>
      <c r="H193">
        <v>49</v>
      </c>
      <c r="I193">
        <v>21</v>
      </c>
      <c r="J193">
        <v>45</v>
      </c>
      <c r="K193">
        <v>14</v>
      </c>
      <c r="L193">
        <v>32</v>
      </c>
      <c r="M193">
        <v>-4</v>
      </c>
      <c r="N193">
        <v>9</v>
      </c>
      <c r="O193">
        <v>-15</v>
      </c>
      <c r="P193">
        <v>59</v>
      </c>
      <c r="Q193">
        <v>40</v>
      </c>
      <c r="R193">
        <v>35</v>
      </c>
      <c r="S193">
        <v>-47</v>
      </c>
      <c r="T193">
        <v>15</v>
      </c>
      <c r="U193">
        <v>38</v>
      </c>
      <c r="V193">
        <v>-23</v>
      </c>
      <c r="W193">
        <v>211</v>
      </c>
      <c r="X193">
        <v>35</v>
      </c>
      <c r="Y193">
        <v>173</v>
      </c>
      <c r="Z193">
        <v>-19</v>
      </c>
      <c r="AA193">
        <v>52</v>
      </c>
      <c r="AB193">
        <v>-99</v>
      </c>
      <c r="AC193">
        <v>-285</v>
      </c>
      <c r="AD193">
        <v>-39</v>
      </c>
      <c r="AE193">
        <v>132</v>
      </c>
    </row>
    <row r="194" spans="1:31" x14ac:dyDescent="0.25">
      <c r="A194" s="2">
        <v>0.87986111111111109</v>
      </c>
      <c r="B194">
        <v>0</v>
      </c>
      <c r="C194">
        <v>0</v>
      </c>
      <c r="D194">
        <v>0</v>
      </c>
      <c r="E194">
        <v>0</v>
      </c>
      <c r="F194">
        <v>28</v>
      </c>
      <c r="G194">
        <v>22</v>
      </c>
      <c r="H194">
        <v>49</v>
      </c>
      <c r="I194">
        <v>21</v>
      </c>
      <c r="J194">
        <v>45</v>
      </c>
      <c r="K194">
        <v>14</v>
      </c>
      <c r="L194">
        <v>32</v>
      </c>
      <c r="M194">
        <v>-4</v>
      </c>
      <c r="N194">
        <v>9</v>
      </c>
      <c r="O194">
        <v>-15</v>
      </c>
      <c r="P194">
        <v>59</v>
      </c>
      <c r="Q194">
        <v>40</v>
      </c>
      <c r="R194">
        <v>35</v>
      </c>
      <c r="S194">
        <v>-47</v>
      </c>
      <c r="T194">
        <v>15</v>
      </c>
      <c r="U194">
        <v>38</v>
      </c>
      <c r="V194">
        <v>-23</v>
      </c>
      <c r="W194">
        <v>211</v>
      </c>
      <c r="X194">
        <v>35</v>
      </c>
      <c r="Y194">
        <v>173</v>
      </c>
      <c r="Z194">
        <v>-19</v>
      </c>
      <c r="AA194">
        <v>52</v>
      </c>
      <c r="AB194">
        <v>-99</v>
      </c>
      <c r="AC194">
        <v>-285</v>
      </c>
      <c r="AD194">
        <v>-39</v>
      </c>
      <c r="AE194">
        <v>132</v>
      </c>
    </row>
    <row r="195" spans="1:31" x14ac:dyDescent="0.25">
      <c r="A195" s="2">
        <v>0.88194444444444442</v>
      </c>
      <c r="B195">
        <v>0</v>
      </c>
      <c r="C195">
        <v>0</v>
      </c>
      <c r="D195">
        <v>0</v>
      </c>
      <c r="E195">
        <v>0</v>
      </c>
      <c r="F195">
        <v>28</v>
      </c>
      <c r="G195">
        <v>22</v>
      </c>
      <c r="H195">
        <v>49</v>
      </c>
      <c r="I195">
        <v>21</v>
      </c>
      <c r="J195">
        <v>45</v>
      </c>
      <c r="K195">
        <v>14</v>
      </c>
      <c r="L195">
        <v>32</v>
      </c>
      <c r="M195">
        <v>-4</v>
      </c>
      <c r="N195">
        <v>9</v>
      </c>
      <c r="O195">
        <v>-15</v>
      </c>
      <c r="P195">
        <v>59</v>
      </c>
      <c r="Q195">
        <v>40</v>
      </c>
      <c r="R195">
        <v>35</v>
      </c>
      <c r="S195">
        <v>-47</v>
      </c>
      <c r="T195">
        <v>15</v>
      </c>
      <c r="U195">
        <v>38</v>
      </c>
      <c r="V195">
        <v>-23</v>
      </c>
      <c r="W195">
        <v>211</v>
      </c>
      <c r="X195">
        <v>35</v>
      </c>
      <c r="Y195">
        <v>173</v>
      </c>
      <c r="Z195">
        <v>-19</v>
      </c>
      <c r="AA195">
        <v>52</v>
      </c>
      <c r="AB195">
        <v>-99</v>
      </c>
      <c r="AC195">
        <v>-285</v>
      </c>
      <c r="AD195">
        <v>-39</v>
      </c>
      <c r="AE195">
        <v>132</v>
      </c>
    </row>
    <row r="196" spans="1:31" x14ac:dyDescent="0.25">
      <c r="A196" s="2">
        <v>0.88402777777777775</v>
      </c>
      <c r="B196">
        <v>0</v>
      </c>
      <c r="C196">
        <v>0</v>
      </c>
      <c r="D196">
        <v>0</v>
      </c>
      <c r="E196">
        <v>0</v>
      </c>
      <c r="F196">
        <v>28</v>
      </c>
      <c r="G196">
        <v>22</v>
      </c>
      <c r="H196">
        <v>49</v>
      </c>
      <c r="I196">
        <v>21</v>
      </c>
      <c r="J196">
        <v>45</v>
      </c>
      <c r="K196">
        <v>14</v>
      </c>
      <c r="L196">
        <v>32</v>
      </c>
      <c r="M196">
        <v>-4</v>
      </c>
      <c r="N196">
        <v>9</v>
      </c>
      <c r="O196">
        <v>-15</v>
      </c>
      <c r="P196">
        <v>59</v>
      </c>
      <c r="Q196">
        <v>40</v>
      </c>
      <c r="R196">
        <v>35</v>
      </c>
      <c r="S196">
        <v>-47</v>
      </c>
      <c r="T196">
        <v>15</v>
      </c>
      <c r="U196">
        <v>38</v>
      </c>
      <c r="V196">
        <v>-23</v>
      </c>
      <c r="W196">
        <v>211</v>
      </c>
      <c r="X196">
        <v>35</v>
      </c>
      <c r="Y196">
        <v>173</v>
      </c>
      <c r="Z196">
        <v>-19</v>
      </c>
      <c r="AA196">
        <v>52</v>
      </c>
      <c r="AB196">
        <v>-99</v>
      </c>
      <c r="AC196">
        <v>-285</v>
      </c>
      <c r="AD196">
        <v>-39</v>
      </c>
      <c r="AE196">
        <v>132</v>
      </c>
    </row>
    <row r="197" spans="1:31" x14ac:dyDescent="0.25">
      <c r="A197" s="2">
        <v>0.88680555555555551</v>
      </c>
      <c r="B197">
        <v>0</v>
      </c>
      <c r="C197">
        <v>0</v>
      </c>
      <c r="D197">
        <v>0</v>
      </c>
      <c r="E197">
        <v>0</v>
      </c>
      <c r="F197">
        <v>28</v>
      </c>
      <c r="G197">
        <v>22</v>
      </c>
      <c r="H197">
        <v>49</v>
      </c>
      <c r="I197">
        <v>21</v>
      </c>
      <c r="J197">
        <v>45</v>
      </c>
      <c r="K197">
        <v>14</v>
      </c>
      <c r="L197">
        <v>32</v>
      </c>
      <c r="M197">
        <v>-4</v>
      </c>
      <c r="N197">
        <v>9</v>
      </c>
      <c r="O197">
        <v>-15</v>
      </c>
      <c r="P197">
        <v>59</v>
      </c>
      <c r="Q197">
        <v>40</v>
      </c>
      <c r="R197">
        <v>35</v>
      </c>
      <c r="S197">
        <v>-47</v>
      </c>
      <c r="T197">
        <v>15</v>
      </c>
      <c r="U197">
        <v>38</v>
      </c>
      <c r="V197">
        <v>-23</v>
      </c>
      <c r="W197">
        <v>211</v>
      </c>
      <c r="X197">
        <v>35</v>
      </c>
      <c r="Y197">
        <v>173</v>
      </c>
      <c r="Z197">
        <v>-19</v>
      </c>
      <c r="AA197">
        <v>52</v>
      </c>
      <c r="AB197">
        <v>-99</v>
      </c>
      <c r="AC197">
        <v>-285</v>
      </c>
      <c r="AD197">
        <v>-39</v>
      </c>
      <c r="AE197">
        <v>132</v>
      </c>
    </row>
    <row r="198" spans="1:31" x14ac:dyDescent="0.25">
      <c r="A198" s="2">
        <v>0.88888888888888884</v>
      </c>
      <c r="B198">
        <v>0</v>
      </c>
      <c r="C198">
        <v>0</v>
      </c>
      <c r="D198">
        <v>0</v>
      </c>
      <c r="E198">
        <v>0</v>
      </c>
      <c r="F198">
        <v>28</v>
      </c>
      <c r="G198">
        <v>22</v>
      </c>
      <c r="H198">
        <v>49</v>
      </c>
      <c r="I198">
        <v>21</v>
      </c>
      <c r="J198">
        <v>45</v>
      </c>
      <c r="K198">
        <v>14</v>
      </c>
      <c r="L198">
        <v>32</v>
      </c>
      <c r="M198">
        <v>-4</v>
      </c>
      <c r="N198">
        <v>9</v>
      </c>
      <c r="O198">
        <v>-15</v>
      </c>
      <c r="P198">
        <v>59</v>
      </c>
      <c r="Q198">
        <v>40</v>
      </c>
      <c r="R198">
        <v>35</v>
      </c>
      <c r="S198">
        <v>-47</v>
      </c>
      <c r="T198">
        <v>15</v>
      </c>
      <c r="U198">
        <v>38</v>
      </c>
      <c r="V198">
        <v>-23</v>
      </c>
      <c r="W198">
        <v>211</v>
      </c>
      <c r="X198">
        <v>35</v>
      </c>
      <c r="Y198">
        <v>173</v>
      </c>
      <c r="Z198">
        <v>-19</v>
      </c>
      <c r="AA198">
        <v>52</v>
      </c>
      <c r="AB198">
        <v>-99</v>
      </c>
      <c r="AC198">
        <v>-285</v>
      </c>
      <c r="AD198">
        <v>-39</v>
      </c>
      <c r="AE198">
        <v>132</v>
      </c>
    </row>
    <row r="199" spans="1:31" x14ac:dyDescent="0.25">
      <c r="A199" s="2">
        <v>0.89097222222222228</v>
      </c>
      <c r="B199">
        <v>0</v>
      </c>
      <c r="C199">
        <v>0</v>
      </c>
      <c r="D199">
        <v>0</v>
      </c>
      <c r="E199">
        <v>0</v>
      </c>
      <c r="F199">
        <v>28</v>
      </c>
      <c r="G199">
        <v>22</v>
      </c>
      <c r="H199">
        <v>49</v>
      </c>
      <c r="I199">
        <v>21</v>
      </c>
      <c r="J199">
        <v>45</v>
      </c>
      <c r="K199">
        <v>14</v>
      </c>
      <c r="L199">
        <v>32</v>
      </c>
      <c r="M199">
        <v>-4</v>
      </c>
      <c r="N199">
        <v>9</v>
      </c>
      <c r="O199">
        <v>-15</v>
      </c>
      <c r="P199">
        <v>59</v>
      </c>
      <c r="Q199">
        <v>40</v>
      </c>
      <c r="R199">
        <v>35</v>
      </c>
      <c r="S199">
        <v>-47</v>
      </c>
      <c r="T199">
        <v>15</v>
      </c>
      <c r="U199">
        <v>38</v>
      </c>
      <c r="V199">
        <v>-23</v>
      </c>
      <c r="W199">
        <v>211</v>
      </c>
      <c r="X199">
        <v>35</v>
      </c>
      <c r="Y199">
        <v>173</v>
      </c>
      <c r="Z199">
        <v>-19</v>
      </c>
      <c r="AA199">
        <v>52</v>
      </c>
      <c r="AB199">
        <v>-99</v>
      </c>
      <c r="AC199">
        <v>-285</v>
      </c>
      <c r="AD199">
        <v>-39</v>
      </c>
      <c r="AE199">
        <v>132</v>
      </c>
    </row>
    <row r="200" spans="1:31" x14ac:dyDescent="0.25">
      <c r="A200" s="2">
        <v>0.8930555555555556</v>
      </c>
      <c r="B200">
        <v>0</v>
      </c>
      <c r="C200">
        <v>0</v>
      </c>
      <c r="D200">
        <v>0</v>
      </c>
      <c r="E200">
        <v>0</v>
      </c>
      <c r="F200">
        <v>28</v>
      </c>
      <c r="G200">
        <v>22</v>
      </c>
      <c r="H200">
        <v>49</v>
      </c>
      <c r="I200">
        <v>21</v>
      </c>
      <c r="J200">
        <v>45</v>
      </c>
      <c r="K200">
        <v>14</v>
      </c>
      <c r="L200">
        <v>32</v>
      </c>
      <c r="M200">
        <v>-4</v>
      </c>
      <c r="N200">
        <v>9</v>
      </c>
      <c r="O200">
        <v>-15</v>
      </c>
      <c r="P200">
        <v>59</v>
      </c>
      <c r="Q200">
        <v>40</v>
      </c>
      <c r="R200">
        <v>35</v>
      </c>
      <c r="S200">
        <v>-47</v>
      </c>
      <c r="T200">
        <v>15</v>
      </c>
      <c r="U200">
        <v>38</v>
      </c>
      <c r="V200">
        <v>-23</v>
      </c>
      <c r="W200">
        <v>211</v>
      </c>
      <c r="X200">
        <v>35</v>
      </c>
      <c r="Y200">
        <v>173</v>
      </c>
      <c r="Z200">
        <v>-19</v>
      </c>
      <c r="AA200">
        <v>52</v>
      </c>
      <c r="AB200">
        <v>-99</v>
      </c>
      <c r="AC200">
        <v>-285</v>
      </c>
      <c r="AD200">
        <v>-39</v>
      </c>
      <c r="AE200">
        <v>132</v>
      </c>
    </row>
    <row r="201" spans="1:31" x14ac:dyDescent="0.25">
      <c r="A201" s="2">
        <v>0.89583333333333337</v>
      </c>
      <c r="B201">
        <v>0</v>
      </c>
      <c r="C201">
        <v>0</v>
      </c>
      <c r="D201">
        <v>0</v>
      </c>
      <c r="E201">
        <v>0</v>
      </c>
      <c r="F201">
        <v>28</v>
      </c>
      <c r="G201">
        <v>22</v>
      </c>
      <c r="H201">
        <v>49</v>
      </c>
      <c r="I201">
        <v>21</v>
      </c>
      <c r="J201">
        <v>45</v>
      </c>
      <c r="K201">
        <v>14</v>
      </c>
      <c r="L201">
        <v>32</v>
      </c>
      <c r="M201">
        <v>-4</v>
      </c>
      <c r="N201">
        <v>9</v>
      </c>
      <c r="O201">
        <v>-15</v>
      </c>
      <c r="P201">
        <v>59</v>
      </c>
      <c r="Q201">
        <v>40</v>
      </c>
      <c r="R201">
        <v>35</v>
      </c>
      <c r="S201">
        <v>-47</v>
      </c>
      <c r="T201">
        <v>15</v>
      </c>
      <c r="U201">
        <v>38</v>
      </c>
      <c r="V201">
        <v>-23</v>
      </c>
      <c r="W201">
        <v>211</v>
      </c>
      <c r="X201">
        <v>35</v>
      </c>
      <c r="Y201">
        <v>173</v>
      </c>
      <c r="Z201">
        <v>-19</v>
      </c>
      <c r="AA201">
        <v>52</v>
      </c>
      <c r="AB201">
        <v>-99</v>
      </c>
      <c r="AC201">
        <v>-285</v>
      </c>
      <c r="AD201">
        <v>-39</v>
      </c>
      <c r="AE201">
        <v>132</v>
      </c>
    </row>
    <row r="202" spans="1:31" x14ac:dyDescent="0.25">
      <c r="A202" s="2">
        <v>0.8979166666666667</v>
      </c>
      <c r="B202">
        <v>0</v>
      </c>
      <c r="C202">
        <v>0</v>
      </c>
      <c r="D202">
        <v>0</v>
      </c>
      <c r="E202">
        <v>0</v>
      </c>
      <c r="F202">
        <v>28</v>
      </c>
      <c r="G202">
        <v>22</v>
      </c>
      <c r="H202">
        <v>49</v>
      </c>
      <c r="I202">
        <v>21</v>
      </c>
      <c r="J202">
        <v>45</v>
      </c>
      <c r="K202">
        <v>14</v>
      </c>
      <c r="L202">
        <v>32</v>
      </c>
      <c r="M202">
        <v>-4</v>
      </c>
      <c r="N202">
        <v>9</v>
      </c>
      <c r="O202">
        <v>-15</v>
      </c>
      <c r="P202">
        <v>59</v>
      </c>
      <c r="Q202">
        <v>40</v>
      </c>
      <c r="R202">
        <v>35</v>
      </c>
      <c r="S202">
        <v>-47</v>
      </c>
      <c r="T202">
        <v>15</v>
      </c>
      <c r="U202">
        <v>38</v>
      </c>
      <c r="V202">
        <v>-23</v>
      </c>
      <c r="W202">
        <v>211</v>
      </c>
      <c r="X202">
        <v>35</v>
      </c>
      <c r="Y202">
        <v>173</v>
      </c>
      <c r="Z202">
        <v>-19</v>
      </c>
      <c r="AA202">
        <v>52</v>
      </c>
      <c r="AB202">
        <v>-99</v>
      </c>
      <c r="AC202">
        <v>-285</v>
      </c>
      <c r="AD202">
        <v>-39</v>
      </c>
      <c r="AE202">
        <v>132</v>
      </c>
    </row>
    <row r="203" spans="1:31" x14ac:dyDescent="0.25">
      <c r="A203" s="2">
        <v>0.9</v>
      </c>
      <c r="B203">
        <v>0</v>
      </c>
      <c r="C203">
        <v>0</v>
      </c>
      <c r="D203">
        <v>0</v>
      </c>
      <c r="E203">
        <v>0</v>
      </c>
      <c r="F203">
        <v>28</v>
      </c>
      <c r="G203">
        <v>22</v>
      </c>
      <c r="H203">
        <v>49</v>
      </c>
      <c r="I203">
        <v>21</v>
      </c>
      <c r="J203">
        <v>45</v>
      </c>
      <c r="K203">
        <v>14</v>
      </c>
      <c r="L203">
        <v>32</v>
      </c>
      <c r="M203">
        <v>-4</v>
      </c>
      <c r="N203">
        <v>9</v>
      </c>
      <c r="O203">
        <v>-15</v>
      </c>
      <c r="P203">
        <v>59</v>
      </c>
      <c r="Q203">
        <v>40</v>
      </c>
      <c r="R203">
        <v>35</v>
      </c>
      <c r="S203">
        <v>-47</v>
      </c>
      <c r="T203">
        <v>15</v>
      </c>
      <c r="U203">
        <v>38</v>
      </c>
      <c r="V203">
        <v>-23</v>
      </c>
      <c r="W203">
        <v>211</v>
      </c>
      <c r="X203">
        <v>35</v>
      </c>
      <c r="Y203">
        <v>173</v>
      </c>
      <c r="Z203">
        <v>-19</v>
      </c>
      <c r="AA203">
        <v>52</v>
      </c>
      <c r="AB203">
        <v>-99</v>
      </c>
      <c r="AC203">
        <v>-285</v>
      </c>
      <c r="AD203">
        <v>-39</v>
      </c>
      <c r="AE203">
        <v>132</v>
      </c>
    </row>
    <row r="204" spans="1:31" x14ac:dyDescent="0.25">
      <c r="A204" s="2">
        <v>0.90277777777777779</v>
      </c>
      <c r="B204">
        <v>0</v>
      </c>
      <c r="C204">
        <v>0</v>
      </c>
      <c r="D204">
        <v>0</v>
      </c>
      <c r="E204">
        <v>0</v>
      </c>
      <c r="F204">
        <v>28</v>
      </c>
      <c r="G204">
        <v>22</v>
      </c>
      <c r="H204">
        <v>49</v>
      </c>
      <c r="I204">
        <v>21</v>
      </c>
      <c r="J204">
        <v>45</v>
      </c>
      <c r="K204">
        <v>14</v>
      </c>
      <c r="L204">
        <v>32</v>
      </c>
      <c r="M204">
        <v>-4</v>
      </c>
      <c r="N204">
        <v>9</v>
      </c>
      <c r="O204">
        <v>-15</v>
      </c>
      <c r="P204">
        <v>59</v>
      </c>
      <c r="Q204">
        <v>40</v>
      </c>
      <c r="R204">
        <v>35</v>
      </c>
      <c r="S204">
        <v>-47</v>
      </c>
      <c r="T204">
        <v>15</v>
      </c>
      <c r="U204">
        <v>38</v>
      </c>
      <c r="V204">
        <v>-23</v>
      </c>
      <c r="W204">
        <v>211</v>
      </c>
      <c r="X204">
        <v>35</v>
      </c>
      <c r="Y204">
        <v>173</v>
      </c>
      <c r="Z204">
        <v>-19</v>
      </c>
      <c r="AA204">
        <v>52</v>
      </c>
      <c r="AB204">
        <v>-99</v>
      </c>
      <c r="AC204">
        <v>-285</v>
      </c>
      <c r="AD204">
        <v>-39</v>
      </c>
      <c r="AE204">
        <v>132</v>
      </c>
    </row>
    <row r="205" spans="1:31" x14ac:dyDescent="0.25">
      <c r="A205" s="2">
        <v>0.90486111111111112</v>
      </c>
      <c r="B205">
        <v>0</v>
      </c>
      <c r="C205">
        <v>0</v>
      </c>
      <c r="D205">
        <v>0</v>
      </c>
      <c r="E205">
        <v>0</v>
      </c>
      <c r="F205">
        <v>28</v>
      </c>
      <c r="G205">
        <v>22</v>
      </c>
      <c r="H205">
        <v>49</v>
      </c>
      <c r="I205">
        <v>21</v>
      </c>
      <c r="J205">
        <v>45</v>
      </c>
      <c r="K205">
        <v>14</v>
      </c>
      <c r="L205">
        <v>32</v>
      </c>
      <c r="M205">
        <v>-4</v>
      </c>
      <c r="N205">
        <v>9</v>
      </c>
      <c r="O205">
        <v>-15</v>
      </c>
      <c r="P205">
        <v>59</v>
      </c>
      <c r="Q205">
        <v>40</v>
      </c>
      <c r="R205">
        <v>35</v>
      </c>
      <c r="S205">
        <v>-47</v>
      </c>
      <c r="T205">
        <v>15</v>
      </c>
      <c r="U205">
        <v>38</v>
      </c>
      <c r="V205">
        <v>-23</v>
      </c>
      <c r="W205">
        <v>211</v>
      </c>
      <c r="X205">
        <v>35</v>
      </c>
      <c r="Y205">
        <v>173</v>
      </c>
      <c r="Z205">
        <v>-19</v>
      </c>
      <c r="AA205">
        <v>52</v>
      </c>
      <c r="AB205">
        <v>-99</v>
      </c>
      <c r="AC205">
        <v>-285</v>
      </c>
      <c r="AD205">
        <v>-39</v>
      </c>
      <c r="AE205">
        <v>132</v>
      </c>
    </row>
    <row r="206" spans="1:31" x14ac:dyDescent="0.25">
      <c r="A206" s="2">
        <v>0.90694444444444444</v>
      </c>
      <c r="B206">
        <v>0</v>
      </c>
      <c r="C206">
        <v>0</v>
      </c>
      <c r="D206">
        <v>0</v>
      </c>
      <c r="E206">
        <v>0</v>
      </c>
      <c r="F206">
        <v>28</v>
      </c>
      <c r="G206">
        <v>22</v>
      </c>
      <c r="H206">
        <v>49</v>
      </c>
      <c r="I206">
        <v>21</v>
      </c>
      <c r="J206">
        <v>45</v>
      </c>
      <c r="K206">
        <v>14</v>
      </c>
      <c r="L206">
        <v>32</v>
      </c>
      <c r="M206">
        <v>-4</v>
      </c>
      <c r="N206">
        <v>9</v>
      </c>
      <c r="O206">
        <v>-15</v>
      </c>
      <c r="P206">
        <v>59</v>
      </c>
      <c r="Q206">
        <v>40</v>
      </c>
      <c r="R206">
        <v>35</v>
      </c>
      <c r="S206">
        <v>-47</v>
      </c>
      <c r="T206">
        <v>15</v>
      </c>
      <c r="U206">
        <v>38</v>
      </c>
      <c r="V206">
        <v>-23</v>
      </c>
      <c r="W206">
        <v>211</v>
      </c>
      <c r="X206">
        <v>35</v>
      </c>
      <c r="Y206">
        <v>173</v>
      </c>
      <c r="Z206">
        <v>-19</v>
      </c>
      <c r="AA206">
        <v>52</v>
      </c>
      <c r="AB206">
        <v>-99</v>
      </c>
      <c r="AC206">
        <v>-285</v>
      </c>
      <c r="AD206">
        <v>-39</v>
      </c>
      <c r="AE206">
        <v>132</v>
      </c>
    </row>
    <row r="207" spans="1:31" x14ac:dyDescent="0.25">
      <c r="A207" s="2">
        <v>0.90902777777777777</v>
      </c>
      <c r="B207">
        <v>0</v>
      </c>
      <c r="C207">
        <v>0</v>
      </c>
      <c r="D207">
        <v>0</v>
      </c>
      <c r="E207">
        <v>0</v>
      </c>
      <c r="F207">
        <v>28</v>
      </c>
      <c r="G207">
        <v>22</v>
      </c>
      <c r="H207">
        <v>49</v>
      </c>
      <c r="I207">
        <v>21</v>
      </c>
      <c r="J207">
        <v>45</v>
      </c>
      <c r="K207">
        <v>14</v>
      </c>
      <c r="L207">
        <v>32</v>
      </c>
      <c r="M207">
        <v>-4</v>
      </c>
      <c r="N207">
        <v>9</v>
      </c>
      <c r="O207">
        <v>-15</v>
      </c>
      <c r="P207">
        <v>59</v>
      </c>
      <c r="Q207">
        <v>40</v>
      </c>
      <c r="R207">
        <v>35</v>
      </c>
      <c r="S207">
        <v>-47</v>
      </c>
      <c r="T207">
        <v>15</v>
      </c>
      <c r="U207">
        <v>38</v>
      </c>
      <c r="V207">
        <v>-23</v>
      </c>
      <c r="W207">
        <v>211</v>
      </c>
      <c r="X207">
        <v>35</v>
      </c>
      <c r="Y207">
        <v>173</v>
      </c>
      <c r="Z207">
        <v>-19</v>
      </c>
      <c r="AA207">
        <v>52</v>
      </c>
      <c r="AB207">
        <v>-99</v>
      </c>
      <c r="AC207">
        <v>-285</v>
      </c>
      <c r="AD207">
        <v>-39</v>
      </c>
      <c r="AE207">
        <v>132</v>
      </c>
    </row>
    <row r="208" spans="1:31" x14ac:dyDescent="0.25">
      <c r="A208" s="2">
        <v>0.91111111111111109</v>
      </c>
      <c r="B208">
        <v>0</v>
      </c>
      <c r="C208">
        <v>0</v>
      </c>
      <c r="D208">
        <v>0</v>
      </c>
      <c r="E208">
        <v>0</v>
      </c>
      <c r="F208">
        <v>28</v>
      </c>
      <c r="G208">
        <v>22</v>
      </c>
      <c r="H208">
        <v>49</v>
      </c>
      <c r="I208">
        <v>21</v>
      </c>
      <c r="J208">
        <v>45</v>
      </c>
      <c r="K208">
        <v>14</v>
      </c>
      <c r="L208">
        <v>32</v>
      </c>
      <c r="M208">
        <v>-4</v>
      </c>
      <c r="N208">
        <v>9</v>
      </c>
      <c r="O208">
        <v>-15</v>
      </c>
      <c r="P208">
        <v>59</v>
      </c>
      <c r="Q208">
        <v>40</v>
      </c>
      <c r="R208">
        <v>35</v>
      </c>
      <c r="S208">
        <v>-47</v>
      </c>
      <c r="T208">
        <v>15</v>
      </c>
      <c r="U208">
        <v>38</v>
      </c>
      <c r="V208">
        <v>-23</v>
      </c>
      <c r="W208">
        <v>211</v>
      </c>
      <c r="X208">
        <v>35</v>
      </c>
      <c r="Y208">
        <v>173</v>
      </c>
      <c r="Z208">
        <v>-19</v>
      </c>
      <c r="AA208">
        <v>52</v>
      </c>
      <c r="AB208">
        <v>-99</v>
      </c>
      <c r="AC208">
        <v>-285</v>
      </c>
      <c r="AD208">
        <v>-39</v>
      </c>
      <c r="AE208">
        <v>132</v>
      </c>
    </row>
    <row r="209" spans="1:31" x14ac:dyDescent="0.25">
      <c r="A209" s="2">
        <v>0.91388888888888886</v>
      </c>
      <c r="B209">
        <v>0</v>
      </c>
      <c r="C209">
        <v>0</v>
      </c>
      <c r="D209">
        <v>0</v>
      </c>
      <c r="E209">
        <v>0</v>
      </c>
      <c r="F209">
        <v>28</v>
      </c>
      <c r="G209">
        <v>22</v>
      </c>
      <c r="H209">
        <v>49</v>
      </c>
      <c r="I209">
        <v>21</v>
      </c>
      <c r="J209">
        <v>45</v>
      </c>
      <c r="K209">
        <v>14</v>
      </c>
      <c r="L209">
        <v>32</v>
      </c>
      <c r="M209">
        <v>-4</v>
      </c>
      <c r="N209">
        <v>9</v>
      </c>
      <c r="O209">
        <v>-15</v>
      </c>
      <c r="P209">
        <v>59</v>
      </c>
      <c r="Q209">
        <v>40</v>
      </c>
      <c r="R209">
        <v>35</v>
      </c>
      <c r="S209">
        <v>-47</v>
      </c>
      <c r="T209">
        <v>15</v>
      </c>
      <c r="U209">
        <v>38</v>
      </c>
      <c r="V209">
        <v>-23</v>
      </c>
      <c r="W209">
        <v>211</v>
      </c>
      <c r="X209">
        <v>35</v>
      </c>
      <c r="Y209">
        <v>173</v>
      </c>
      <c r="Z209">
        <v>-19</v>
      </c>
      <c r="AA209">
        <v>52</v>
      </c>
      <c r="AB209">
        <v>-99</v>
      </c>
      <c r="AC209">
        <v>-285</v>
      </c>
      <c r="AD209">
        <v>-39</v>
      </c>
      <c r="AE209">
        <v>132</v>
      </c>
    </row>
    <row r="210" spans="1:31" x14ac:dyDescent="0.25">
      <c r="A210" s="2">
        <v>0.91597222222222219</v>
      </c>
      <c r="B210">
        <v>0</v>
      </c>
      <c r="C210">
        <v>0</v>
      </c>
      <c r="D210">
        <v>0</v>
      </c>
      <c r="E210">
        <v>0</v>
      </c>
      <c r="F210">
        <v>28</v>
      </c>
      <c r="G210">
        <v>22</v>
      </c>
      <c r="H210">
        <v>49</v>
      </c>
      <c r="I210">
        <v>21</v>
      </c>
      <c r="J210">
        <v>45</v>
      </c>
      <c r="K210">
        <v>14</v>
      </c>
      <c r="L210">
        <v>32</v>
      </c>
      <c r="M210">
        <v>-4</v>
      </c>
      <c r="N210">
        <v>9</v>
      </c>
      <c r="O210">
        <v>-15</v>
      </c>
      <c r="P210">
        <v>59</v>
      </c>
      <c r="Q210">
        <v>40</v>
      </c>
      <c r="R210">
        <v>35</v>
      </c>
      <c r="S210">
        <v>-47</v>
      </c>
      <c r="T210">
        <v>15</v>
      </c>
      <c r="U210">
        <v>38</v>
      </c>
      <c r="V210">
        <v>-23</v>
      </c>
      <c r="W210">
        <v>211</v>
      </c>
      <c r="X210">
        <v>35</v>
      </c>
      <c r="Y210">
        <v>173</v>
      </c>
      <c r="Z210">
        <v>-19</v>
      </c>
      <c r="AA210">
        <v>52</v>
      </c>
      <c r="AB210">
        <v>-99</v>
      </c>
      <c r="AC210">
        <v>-285</v>
      </c>
      <c r="AD210">
        <v>-39</v>
      </c>
      <c r="AE210">
        <v>132</v>
      </c>
    </row>
    <row r="211" spans="1:31" x14ac:dyDescent="0.25">
      <c r="A211" s="2">
        <v>0.91805555555555551</v>
      </c>
      <c r="B211">
        <v>0</v>
      </c>
      <c r="C211">
        <v>0</v>
      </c>
      <c r="D211">
        <v>0</v>
      </c>
      <c r="E211">
        <v>0</v>
      </c>
      <c r="F211">
        <v>28</v>
      </c>
      <c r="G211">
        <v>22</v>
      </c>
      <c r="H211">
        <v>49</v>
      </c>
      <c r="I211">
        <v>21</v>
      </c>
      <c r="J211">
        <v>45</v>
      </c>
      <c r="K211">
        <v>14</v>
      </c>
      <c r="L211">
        <v>32</v>
      </c>
      <c r="M211">
        <v>-4</v>
      </c>
      <c r="N211">
        <v>9</v>
      </c>
      <c r="O211">
        <v>-15</v>
      </c>
      <c r="P211">
        <v>59</v>
      </c>
      <c r="Q211">
        <v>40</v>
      </c>
      <c r="R211">
        <v>35</v>
      </c>
      <c r="S211">
        <v>-47</v>
      </c>
      <c r="T211">
        <v>15</v>
      </c>
      <c r="U211">
        <v>38</v>
      </c>
      <c r="V211">
        <v>-23</v>
      </c>
      <c r="W211">
        <v>211</v>
      </c>
      <c r="X211">
        <v>35</v>
      </c>
      <c r="Y211">
        <v>173</v>
      </c>
      <c r="Z211">
        <v>-19</v>
      </c>
      <c r="AA211">
        <v>52</v>
      </c>
      <c r="AB211">
        <v>-99</v>
      </c>
      <c r="AC211">
        <v>-285</v>
      </c>
      <c r="AD211">
        <v>-39</v>
      </c>
      <c r="AE211">
        <v>132</v>
      </c>
    </row>
    <row r="212" spans="1:31" x14ac:dyDescent="0.25">
      <c r="A212" s="2">
        <v>0.92013888888888884</v>
      </c>
      <c r="B212">
        <v>0</v>
      </c>
      <c r="C212">
        <v>0</v>
      </c>
      <c r="D212">
        <v>0</v>
      </c>
      <c r="E212">
        <v>0</v>
      </c>
      <c r="F212">
        <v>28</v>
      </c>
      <c r="G212">
        <v>22</v>
      </c>
      <c r="H212">
        <v>49</v>
      </c>
      <c r="I212">
        <v>21</v>
      </c>
      <c r="J212">
        <v>45</v>
      </c>
      <c r="K212">
        <v>14</v>
      </c>
      <c r="L212">
        <v>32</v>
      </c>
      <c r="M212">
        <v>-4</v>
      </c>
      <c r="N212">
        <v>9</v>
      </c>
      <c r="O212">
        <v>-15</v>
      </c>
      <c r="P212">
        <v>59</v>
      </c>
      <c r="Q212">
        <v>40</v>
      </c>
      <c r="R212">
        <v>35</v>
      </c>
      <c r="S212">
        <v>-47</v>
      </c>
      <c r="T212">
        <v>15</v>
      </c>
      <c r="U212">
        <v>38</v>
      </c>
      <c r="V212">
        <v>-23</v>
      </c>
      <c r="W212">
        <v>211</v>
      </c>
      <c r="X212">
        <v>35</v>
      </c>
      <c r="Y212">
        <v>173</v>
      </c>
      <c r="Z212">
        <v>-19</v>
      </c>
      <c r="AA212">
        <v>52</v>
      </c>
      <c r="AB212">
        <v>-99</v>
      </c>
      <c r="AC212">
        <v>-285</v>
      </c>
      <c r="AD212">
        <v>-39</v>
      </c>
      <c r="AE212">
        <v>132</v>
      </c>
    </row>
    <row r="213" spans="1:31" x14ac:dyDescent="0.25">
      <c r="A213" s="2">
        <v>0.92291666666666672</v>
      </c>
      <c r="B213">
        <v>0</v>
      </c>
      <c r="C213">
        <v>0</v>
      </c>
      <c r="D213">
        <v>0</v>
      </c>
      <c r="E213">
        <v>0</v>
      </c>
      <c r="F213">
        <v>28</v>
      </c>
      <c r="G213">
        <v>22</v>
      </c>
      <c r="H213">
        <v>49</v>
      </c>
      <c r="I213">
        <v>21</v>
      </c>
      <c r="J213">
        <v>45</v>
      </c>
      <c r="K213">
        <v>14</v>
      </c>
      <c r="L213">
        <v>32</v>
      </c>
      <c r="M213">
        <v>-4</v>
      </c>
      <c r="N213">
        <v>9</v>
      </c>
      <c r="O213">
        <v>-15</v>
      </c>
      <c r="P213">
        <v>59</v>
      </c>
      <c r="Q213">
        <v>40</v>
      </c>
      <c r="R213">
        <v>35</v>
      </c>
      <c r="S213">
        <v>-47</v>
      </c>
      <c r="T213">
        <v>15</v>
      </c>
      <c r="U213">
        <v>38</v>
      </c>
      <c r="V213">
        <v>-23</v>
      </c>
      <c r="W213">
        <v>211</v>
      </c>
      <c r="X213">
        <v>35</v>
      </c>
      <c r="Y213">
        <v>173</v>
      </c>
      <c r="Z213">
        <v>-19</v>
      </c>
      <c r="AA213">
        <v>52</v>
      </c>
      <c r="AB213">
        <v>-99</v>
      </c>
      <c r="AC213">
        <v>-285</v>
      </c>
      <c r="AD213">
        <v>-39</v>
      </c>
      <c r="AE213">
        <v>132</v>
      </c>
    </row>
    <row r="214" spans="1:31" x14ac:dyDescent="0.25">
      <c r="A214" s="2">
        <v>0.92500000000000004</v>
      </c>
      <c r="B214">
        <v>0</v>
      </c>
      <c r="C214">
        <v>0</v>
      </c>
      <c r="D214">
        <v>0</v>
      </c>
      <c r="E214">
        <v>0</v>
      </c>
      <c r="F214">
        <v>28</v>
      </c>
      <c r="G214">
        <v>22</v>
      </c>
      <c r="H214">
        <v>49</v>
      </c>
      <c r="I214">
        <v>21</v>
      </c>
      <c r="J214">
        <v>45</v>
      </c>
      <c r="K214">
        <v>14</v>
      </c>
      <c r="L214">
        <v>32</v>
      </c>
      <c r="M214">
        <v>-4</v>
      </c>
      <c r="N214">
        <v>9</v>
      </c>
      <c r="O214">
        <v>-15</v>
      </c>
      <c r="P214">
        <v>59</v>
      </c>
      <c r="Q214">
        <v>40</v>
      </c>
      <c r="R214">
        <v>35</v>
      </c>
      <c r="S214">
        <v>-47</v>
      </c>
      <c r="T214">
        <v>15</v>
      </c>
      <c r="U214">
        <v>38</v>
      </c>
      <c r="V214">
        <v>-23</v>
      </c>
      <c r="W214">
        <v>211</v>
      </c>
      <c r="X214">
        <v>35</v>
      </c>
      <c r="Y214">
        <v>173</v>
      </c>
      <c r="Z214">
        <v>-19</v>
      </c>
      <c r="AA214">
        <v>52</v>
      </c>
      <c r="AB214">
        <v>-99</v>
      </c>
      <c r="AC214">
        <v>-285</v>
      </c>
      <c r="AD214">
        <v>-39</v>
      </c>
      <c r="AE214">
        <v>132</v>
      </c>
    </row>
    <row r="215" spans="1:31" x14ac:dyDescent="0.25">
      <c r="A215" s="2">
        <v>0.92708333333333337</v>
      </c>
      <c r="B215">
        <v>0</v>
      </c>
      <c r="C215">
        <v>0</v>
      </c>
      <c r="D215">
        <v>0</v>
      </c>
      <c r="E215">
        <v>0</v>
      </c>
      <c r="F215">
        <v>28</v>
      </c>
      <c r="G215">
        <v>22</v>
      </c>
      <c r="H215">
        <v>49</v>
      </c>
      <c r="I215">
        <v>21</v>
      </c>
      <c r="J215">
        <v>45</v>
      </c>
      <c r="K215">
        <v>14</v>
      </c>
      <c r="L215">
        <v>32</v>
      </c>
      <c r="M215">
        <v>-4</v>
      </c>
      <c r="N215">
        <v>9</v>
      </c>
      <c r="O215">
        <v>-15</v>
      </c>
      <c r="P215">
        <v>59</v>
      </c>
      <c r="Q215">
        <v>40</v>
      </c>
      <c r="R215">
        <v>35</v>
      </c>
      <c r="S215">
        <v>-47</v>
      </c>
      <c r="T215">
        <v>15</v>
      </c>
      <c r="U215">
        <v>38</v>
      </c>
      <c r="V215">
        <v>-23</v>
      </c>
      <c r="W215">
        <v>211</v>
      </c>
      <c r="X215">
        <v>35</v>
      </c>
      <c r="Y215">
        <v>173</v>
      </c>
      <c r="Z215">
        <v>-19</v>
      </c>
      <c r="AA215">
        <v>52</v>
      </c>
      <c r="AB215">
        <v>-99</v>
      </c>
      <c r="AC215">
        <v>-285</v>
      </c>
      <c r="AD215">
        <v>-39</v>
      </c>
      <c r="AE215">
        <v>132</v>
      </c>
    </row>
    <row r="216" spans="1:31" x14ac:dyDescent="0.25">
      <c r="A216" s="2">
        <v>0.9291666666666667</v>
      </c>
      <c r="B216">
        <v>0</v>
      </c>
      <c r="C216">
        <v>0</v>
      </c>
      <c r="D216">
        <v>0</v>
      </c>
      <c r="E216">
        <v>0</v>
      </c>
      <c r="F216">
        <v>28</v>
      </c>
      <c r="G216">
        <v>22</v>
      </c>
      <c r="H216">
        <v>49</v>
      </c>
      <c r="I216">
        <v>21</v>
      </c>
      <c r="J216">
        <v>45</v>
      </c>
      <c r="K216">
        <v>14</v>
      </c>
      <c r="L216">
        <v>32</v>
      </c>
      <c r="M216">
        <v>-4</v>
      </c>
      <c r="N216">
        <v>9</v>
      </c>
      <c r="O216">
        <v>-15</v>
      </c>
      <c r="P216">
        <v>59</v>
      </c>
      <c r="Q216">
        <v>40</v>
      </c>
      <c r="R216">
        <v>35</v>
      </c>
      <c r="S216">
        <v>-47</v>
      </c>
      <c r="T216">
        <v>15</v>
      </c>
      <c r="U216">
        <v>38</v>
      </c>
      <c r="V216">
        <v>-23</v>
      </c>
      <c r="W216">
        <v>211</v>
      </c>
      <c r="X216">
        <v>35</v>
      </c>
      <c r="Y216">
        <v>173</v>
      </c>
      <c r="Z216">
        <v>-19</v>
      </c>
      <c r="AA216">
        <v>52</v>
      </c>
      <c r="AB216">
        <v>-99</v>
      </c>
      <c r="AC216">
        <v>-285</v>
      </c>
      <c r="AD216">
        <v>-39</v>
      </c>
      <c r="AE216">
        <v>132</v>
      </c>
    </row>
    <row r="217" spans="1:31" x14ac:dyDescent="0.25">
      <c r="A217" s="2">
        <v>0.93194444444444446</v>
      </c>
      <c r="B217">
        <v>0</v>
      </c>
      <c r="C217">
        <v>0</v>
      </c>
      <c r="D217">
        <v>0</v>
      </c>
      <c r="E217">
        <v>0</v>
      </c>
      <c r="F217">
        <v>28</v>
      </c>
      <c r="G217">
        <v>22</v>
      </c>
      <c r="H217">
        <v>49</v>
      </c>
      <c r="I217">
        <v>21</v>
      </c>
      <c r="J217">
        <v>45</v>
      </c>
      <c r="K217">
        <v>14</v>
      </c>
      <c r="L217">
        <v>32</v>
      </c>
      <c r="M217">
        <v>-4</v>
      </c>
      <c r="N217">
        <v>9</v>
      </c>
      <c r="O217">
        <v>-15</v>
      </c>
      <c r="P217">
        <v>59</v>
      </c>
      <c r="Q217">
        <v>40</v>
      </c>
      <c r="R217">
        <v>35</v>
      </c>
      <c r="S217">
        <v>-47</v>
      </c>
      <c r="T217">
        <v>15</v>
      </c>
      <c r="U217">
        <v>38</v>
      </c>
      <c r="V217">
        <v>-23</v>
      </c>
      <c r="W217">
        <v>211</v>
      </c>
      <c r="X217">
        <v>35</v>
      </c>
      <c r="Y217">
        <v>173</v>
      </c>
      <c r="Z217">
        <v>-19</v>
      </c>
      <c r="AA217">
        <v>52</v>
      </c>
      <c r="AB217">
        <v>-99</v>
      </c>
      <c r="AC217">
        <v>-285</v>
      </c>
      <c r="AD217">
        <v>-39</v>
      </c>
      <c r="AE217">
        <v>132</v>
      </c>
    </row>
    <row r="218" spans="1:31" x14ac:dyDescent="0.25">
      <c r="A218" s="2">
        <v>0.93402777777777779</v>
      </c>
      <c r="B218">
        <v>0</v>
      </c>
      <c r="C218">
        <v>0</v>
      </c>
      <c r="D218">
        <v>0</v>
      </c>
      <c r="E218">
        <v>0</v>
      </c>
      <c r="F218">
        <v>28</v>
      </c>
      <c r="G218">
        <v>22</v>
      </c>
      <c r="H218">
        <v>49</v>
      </c>
      <c r="I218">
        <v>21</v>
      </c>
      <c r="J218">
        <v>45</v>
      </c>
      <c r="K218">
        <v>14</v>
      </c>
      <c r="L218">
        <v>32</v>
      </c>
      <c r="M218">
        <v>-4</v>
      </c>
      <c r="N218">
        <v>9</v>
      </c>
      <c r="O218">
        <v>-15</v>
      </c>
      <c r="P218">
        <v>59</v>
      </c>
      <c r="Q218">
        <v>40</v>
      </c>
      <c r="R218">
        <v>35</v>
      </c>
      <c r="S218">
        <v>-47</v>
      </c>
      <c r="T218">
        <v>15</v>
      </c>
      <c r="U218">
        <v>38</v>
      </c>
      <c r="V218">
        <v>-23</v>
      </c>
      <c r="W218">
        <v>211</v>
      </c>
      <c r="X218">
        <v>35</v>
      </c>
      <c r="Y218">
        <v>173</v>
      </c>
      <c r="Z218">
        <v>-19</v>
      </c>
      <c r="AA218">
        <v>52</v>
      </c>
      <c r="AB218">
        <v>-99</v>
      </c>
      <c r="AC218">
        <v>-285</v>
      </c>
      <c r="AD218">
        <v>-39</v>
      </c>
      <c r="AE218">
        <v>132</v>
      </c>
    </row>
    <row r="219" spans="1:31" x14ac:dyDescent="0.25">
      <c r="A219" s="2">
        <v>0.93611111111111112</v>
      </c>
      <c r="B219">
        <v>49</v>
      </c>
      <c r="C219">
        <v>21</v>
      </c>
      <c r="D219">
        <v>45</v>
      </c>
      <c r="E219">
        <v>14</v>
      </c>
      <c r="F219">
        <v>32</v>
      </c>
      <c r="G219">
        <v>-4</v>
      </c>
      <c r="H219">
        <v>9</v>
      </c>
      <c r="I219">
        <v>-15</v>
      </c>
      <c r="J219">
        <v>59</v>
      </c>
      <c r="K219">
        <v>3</v>
      </c>
      <c r="L219">
        <v>-41</v>
      </c>
      <c r="M219">
        <v>-9</v>
      </c>
      <c r="N219">
        <v>-281</v>
      </c>
      <c r="O219">
        <v>-1</v>
      </c>
      <c r="P219">
        <v>-14</v>
      </c>
      <c r="Q219">
        <v>211</v>
      </c>
      <c r="R219">
        <v>35</v>
      </c>
      <c r="S219">
        <v>173</v>
      </c>
      <c r="T219">
        <v>-19</v>
      </c>
      <c r="U219">
        <v>52</v>
      </c>
      <c r="V219">
        <v>-99</v>
      </c>
      <c r="W219">
        <v>-285</v>
      </c>
      <c r="X219">
        <v>-39</v>
      </c>
      <c r="Y219">
        <v>132</v>
      </c>
      <c r="Z219">
        <v>1</v>
      </c>
      <c r="AA219">
        <v>-42</v>
      </c>
      <c r="AB219">
        <v>0</v>
      </c>
      <c r="AC219">
        <v>131</v>
      </c>
      <c r="AD219">
        <v>0</v>
      </c>
      <c r="AE219">
        <v>0</v>
      </c>
    </row>
    <row r="220" spans="1:31" x14ac:dyDescent="0.25">
      <c r="A220" s="2">
        <v>0.93611111111111112</v>
      </c>
      <c r="B220">
        <v>0</v>
      </c>
      <c r="C220">
        <v>0</v>
      </c>
      <c r="D220">
        <v>0</v>
      </c>
      <c r="E220">
        <v>0</v>
      </c>
      <c r="F220">
        <v>28</v>
      </c>
      <c r="G220">
        <v>22</v>
      </c>
      <c r="H220">
        <v>49</v>
      </c>
      <c r="I220">
        <v>21</v>
      </c>
      <c r="J220">
        <v>45</v>
      </c>
      <c r="K220">
        <v>14</v>
      </c>
      <c r="L220">
        <v>32</v>
      </c>
      <c r="M220">
        <v>-4</v>
      </c>
      <c r="N220">
        <v>9</v>
      </c>
      <c r="O220">
        <v>-15</v>
      </c>
      <c r="P220">
        <v>59</v>
      </c>
      <c r="Q220">
        <v>40</v>
      </c>
      <c r="R220">
        <v>35</v>
      </c>
      <c r="S220">
        <v>-47</v>
      </c>
      <c r="T220">
        <v>15</v>
      </c>
      <c r="U220">
        <v>38</v>
      </c>
      <c r="V220">
        <v>-23</v>
      </c>
      <c r="W220">
        <v>211</v>
      </c>
      <c r="X220">
        <v>35</v>
      </c>
      <c r="Y220">
        <v>173</v>
      </c>
      <c r="Z220">
        <v>-19</v>
      </c>
      <c r="AA220">
        <v>52</v>
      </c>
      <c r="AB220">
        <v>-99</v>
      </c>
      <c r="AC220">
        <v>-285</v>
      </c>
      <c r="AD220">
        <v>-39</v>
      </c>
      <c r="AE220">
        <v>132</v>
      </c>
    </row>
    <row r="221" spans="1:31" x14ac:dyDescent="0.25">
      <c r="A221" s="2">
        <v>0.9375</v>
      </c>
      <c r="B221">
        <v>49</v>
      </c>
      <c r="C221">
        <v>21</v>
      </c>
      <c r="D221">
        <v>45</v>
      </c>
      <c r="E221">
        <v>14</v>
      </c>
      <c r="F221">
        <v>32</v>
      </c>
      <c r="G221">
        <v>-4</v>
      </c>
      <c r="H221">
        <v>9</v>
      </c>
      <c r="I221">
        <v>-15</v>
      </c>
      <c r="J221">
        <v>59</v>
      </c>
      <c r="K221">
        <v>3</v>
      </c>
      <c r="L221">
        <v>-41</v>
      </c>
      <c r="M221">
        <v>-9</v>
      </c>
      <c r="N221">
        <v>-281</v>
      </c>
      <c r="O221">
        <v>-1</v>
      </c>
      <c r="P221">
        <v>-14</v>
      </c>
      <c r="Q221">
        <v>211</v>
      </c>
      <c r="R221">
        <v>35</v>
      </c>
      <c r="S221">
        <v>173</v>
      </c>
      <c r="T221">
        <v>-19</v>
      </c>
      <c r="U221">
        <v>52</v>
      </c>
      <c r="V221">
        <v>-99</v>
      </c>
      <c r="W221">
        <v>-285</v>
      </c>
      <c r="X221">
        <v>-39</v>
      </c>
      <c r="Y221">
        <v>132</v>
      </c>
      <c r="Z221">
        <v>1</v>
      </c>
      <c r="AA221">
        <v>-42</v>
      </c>
      <c r="AB221">
        <v>0</v>
      </c>
      <c r="AC221">
        <v>131</v>
      </c>
      <c r="AD221">
        <v>0</v>
      </c>
      <c r="AE221">
        <v>0</v>
      </c>
    </row>
    <row r="222" spans="1:31" x14ac:dyDescent="0.25">
      <c r="A222" s="2">
        <v>0.93819444444444444</v>
      </c>
      <c r="B222">
        <v>0</v>
      </c>
      <c r="C222">
        <v>0</v>
      </c>
      <c r="D222">
        <v>0</v>
      </c>
      <c r="E222">
        <v>0</v>
      </c>
      <c r="F222">
        <v>28</v>
      </c>
      <c r="G222">
        <v>22</v>
      </c>
      <c r="H222">
        <v>49</v>
      </c>
      <c r="I222">
        <v>21</v>
      </c>
      <c r="J222">
        <v>45</v>
      </c>
      <c r="K222">
        <v>14</v>
      </c>
      <c r="L222">
        <v>32</v>
      </c>
      <c r="M222">
        <v>-4</v>
      </c>
      <c r="N222">
        <v>9</v>
      </c>
      <c r="O222">
        <v>-15</v>
      </c>
      <c r="P222">
        <v>59</v>
      </c>
      <c r="Q222">
        <v>40</v>
      </c>
      <c r="R222">
        <v>35</v>
      </c>
      <c r="S222">
        <v>-47</v>
      </c>
      <c r="T222">
        <v>15</v>
      </c>
      <c r="U222">
        <v>38</v>
      </c>
      <c r="V222">
        <v>-23</v>
      </c>
      <c r="W222">
        <v>211</v>
      </c>
      <c r="X222">
        <v>35</v>
      </c>
      <c r="Y222">
        <v>173</v>
      </c>
      <c r="Z222">
        <v>-19</v>
      </c>
      <c r="AA222">
        <v>52</v>
      </c>
      <c r="AB222">
        <v>-99</v>
      </c>
      <c r="AC222">
        <v>-285</v>
      </c>
      <c r="AD222">
        <v>-39</v>
      </c>
      <c r="AE222">
        <v>132</v>
      </c>
    </row>
    <row r="223" spans="1:31" x14ac:dyDescent="0.25">
      <c r="A223" s="2">
        <v>0.94027777777777777</v>
      </c>
      <c r="B223">
        <v>49</v>
      </c>
      <c r="C223">
        <v>21</v>
      </c>
      <c r="D223">
        <v>45</v>
      </c>
      <c r="E223">
        <v>14</v>
      </c>
      <c r="F223">
        <v>32</v>
      </c>
      <c r="G223">
        <v>-4</v>
      </c>
      <c r="H223">
        <v>9</v>
      </c>
      <c r="I223">
        <v>-15</v>
      </c>
      <c r="J223">
        <v>59</v>
      </c>
      <c r="K223">
        <v>3</v>
      </c>
      <c r="L223">
        <v>-41</v>
      </c>
      <c r="M223">
        <v>-9</v>
      </c>
      <c r="N223">
        <v>-281</v>
      </c>
      <c r="O223">
        <v>-1</v>
      </c>
      <c r="P223">
        <v>-14</v>
      </c>
      <c r="Q223">
        <v>211</v>
      </c>
      <c r="R223">
        <v>35</v>
      </c>
      <c r="S223">
        <v>173</v>
      </c>
      <c r="T223">
        <v>-19</v>
      </c>
      <c r="U223">
        <v>52</v>
      </c>
      <c r="V223">
        <v>-99</v>
      </c>
      <c r="W223">
        <v>-285</v>
      </c>
      <c r="X223">
        <v>-39</v>
      </c>
      <c r="Y223">
        <v>132</v>
      </c>
      <c r="Z223">
        <v>1</v>
      </c>
      <c r="AA223">
        <v>-42</v>
      </c>
      <c r="AB223">
        <v>0</v>
      </c>
      <c r="AC223">
        <v>131</v>
      </c>
      <c r="AD223">
        <v>0</v>
      </c>
      <c r="AE223">
        <v>0</v>
      </c>
    </row>
    <row r="224" spans="1:31" x14ac:dyDescent="0.25">
      <c r="A224" s="2">
        <v>0.94097222222222221</v>
      </c>
      <c r="B224">
        <v>0</v>
      </c>
      <c r="C224">
        <v>0</v>
      </c>
      <c r="D224">
        <v>0</v>
      </c>
      <c r="E224">
        <v>0</v>
      </c>
      <c r="F224">
        <v>28</v>
      </c>
      <c r="G224">
        <v>22</v>
      </c>
      <c r="H224">
        <v>49</v>
      </c>
      <c r="I224">
        <v>21</v>
      </c>
      <c r="J224">
        <v>45</v>
      </c>
      <c r="K224">
        <v>14</v>
      </c>
      <c r="L224">
        <v>32</v>
      </c>
      <c r="M224">
        <v>-4</v>
      </c>
      <c r="N224">
        <v>9</v>
      </c>
      <c r="O224">
        <v>-15</v>
      </c>
      <c r="P224">
        <v>59</v>
      </c>
      <c r="Q224">
        <v>40</v>
      </c>
      <c r="R224">
        <v>35</v>
      </c>
      <c r="S224">
        <v>-47</v>
      </c>
      <c r="T224">
        <v>15</v>
      </c>
      <c r="U224">
        <v>38</v>
      </c>
      <c r="V224">
        <v>-23</v>
      </c>
      <c r="W224">
        <v>211</v>
      </c>
      <c r="X224">
        <v>35</v>
      </c>
      <c r="Y224">
        <v>173</v>
      </c>
      <c r="Z224">
        <v>-19</v>
      </c>
      <c r="AA224">
        <v>52</v>
      </c>
      <c r="AB224">
        <v>-99</v>
      </c>
      <c r="AC224">
        <v>-285</v>
      </c>
      <c r="AD224">
        <v>-39</v>
      </c>
      <c r="AE224">
        <v>132</v>
      </c>
    </row>
    <row r="225" spans="1:31" x14ac:dyDescent="0.25">
      <c r="A225" s="2">
        <v>0.94236111111111109</v>
      </c>
      <c r="B225">
        <v>49</v>
      </c>
      <c r="C225">
        <v>21</v>
      </c>
      <c r="D225">
        <v>45</v>
      </c>
      <c r="E225">
        <v>14</v>
      </c>
      <c r="F225">
        <v>32</v>
      </c>
      <c r="G225">
        <v>-4</v>
      </c>
      <c r="H225">
        <v>9</v>
      </c>
      <c r="I225">
        <v>-15</v>
      </c>
      <c r="J225">
        <v>59</v>
      </c>
      <c r="K225">
        <v>3</v>
      </c>
      <c r="L225">
        <v>-41</v>
      </c>
      <c r="M225">
        <v>-9</v>
      </c>
      <c r="N225">
        <v>-281</v>
      </c>
      <c r="O225">
        <v>-1</v>
      </c>
      <c r="P225">
        <v>-14</v>
      </c>
      <c r="Q225">
        <v>211</v>
      </c>
      <c r="R225">
        <v>35</v>
      </c>
      <c r="S225">
        <v>173</v>
      </c>
      <c r="T225">
        <v>-19</v>
      </c>
      <c r="U225">
        <v>52</v>
      </c>
      <c r="V225">
        <v>-99</v>
      </c>
      <c r="W225">
        <v>-285</v>
      </c>
      <c r="X225">
        <v>-39</v>
      </c>
      <c r="Y225">
        <v>132</v>
      </c>
      <c r="Z225">
        <v>1</v>
      </c>
      <c r="AA225">
        <v>-42</v>
      </c>
      <c r="AB225">
        <v>0</v>
      </c>
      <c r="AC225">
        <v>131</v>
      </c>
      <c r="AD225">
        <v>0</v>
      </c>
      <c r="AE225">
        <v>0</v>
      </c>
    </row>
    <row r="226" spans="1:31" x14ac:dyDescent="0.25">
      <c r="A226" s="2">
        <v>0.94305555555555554</v>
      </c>
      <c r="B226">
        <v>0</v>
      </c>
      <c r="C226">
        <v>0</v>
      </c>
      <c r="D226">
        <v>0</v>
      </c>
      <c r="E226">
        <v>0</v>
      </c>
      <c r="F226">
        <v>28</v>
      </c>
      <c r="G226">
        <v>22</v>
      </c>
      <c r="H226">
        <v>49</v>
      </c>
      <c r="I226">
        <v>21</v>
      </c>
      <c r="J226">
        <v>45</v>
      </c>
      <c r="K226">
        <v>14</v>
      </c>
      <c r="L226">
        <v>32</v>
      </c>
      <c r="M226">
        <v>-4</v>
      </c>
      <c r="N226">
        <v>9</v>
      </c>
      <c r="O226">
        <v>-15</v>
      </c>
      <c r="P226">
        <v>59</v>
      </c>
      <c r="Q226">
        <v>40</v>
      </c>
      <c r="R226">
        <v>35</v>
      </c>
      <c r="S226">
        <v>-47</v>
      </c>
      <c r="T226">
        <v>15</v>
      </c>
      <c r="U226">
        <v>38</v>
      </c>
      <c r="V226">
        <v>-23</v>
      </c>
      <c r="W226">
        <v>211</v>
      </c>
      <c r="X226">
        <v>35</v>
      </c>
      <c r="Y226">
        <v>173</v>
      </c>
      <c r="Z226">
        <v>-19</v>
      </c>
      <c r="AA226">
        <v>52</v>
      </c>
      <c r="AB226">
        <v>-99</v>
      </c>
      <c r="AC226">
        <v>-285</v>
      </c>
      <c r="AD226">
        <v>-39</v>
      </c>
      <c r="AE226">
        <v>132</v>
      </c>
    </row>
    <row r="227" spans="1:31" x14ac:dyDescent="0.25">
      <c r="A227" s="2">
        <v>0.94444444444444442</v>
      </c>
      <c r="B227">
        <v>49</v>
      </c>
      <c r="C227">
        <v>21</v>
      </c>
      <c r="D227">
        <v>45</v>
      </c>
      <c r="E227">
        <v>14</v>
      </c>
      <c r="F227">
        <v>32</v>
      </c>
      <c r="G227">
        <v>-4</v>
      </c>
      <c r="H227">
        <v>9</v>
      </c>
      <c r="I227">
        <v>-15</v>
      </c>
      <c r="J227">
        <v>59</v>
      </c>
      <c r="K227">
        <v>3</v>
      </c>
      <c r="L227">
        <v>-41</v>
      </c>
      <c r="M227">
        <v>-9</v>
      </c>
      <c r="N227">
        <v>-281</v>
      </c>
      <c r="O227">
        <v>-1</v>
      </c>
      <c r="P227">
        <v>-14</v>
      </c>
      <c r="Q227">
        <v>211</v>
      </c>
      <c r="R227">
        <v>35</v>
      </c>
      <c r="S227">
        <v>173</v>
      </c>
      <c r="T227">
        <v>-19</v>
      </c>
      <c r="U227">
        <v>52</v>
      </c>
      <c r="V227">
        <v>-99</v>
      </c>
      <c r="W227">
        <v>-285</v>
      </c>
      <c r="X227">
        <v>-39</v>
      </c>
      <c r="Y227">
        <v>132</v>
      </c>
      <c r="Z227">
        <v>1</v>
      </c>
      <c r="AA227">
        <v>-42</v>
      </c>
      <c r="AB227">
        <v>0</v>
      </c>
      <c r="AC227">
        <v>131</v>
      </c>
      <c r="AD227">
        <v>0</v>
      </c>
      <c r="AE227">
        <v>0</v>
      </c>
    </row>
    <row r="228" spans="1:31" x14ac:dyDescent="0.25">
      <c r="A228" s="2">
        <v>0.94513888888888886</v>
      </c>
      <c r="B228">
        <v>0</v>
      </c>
      <c r="C228">
        <v>0</v>
      </c>
      <c r="D228">
        <v>0</v>
      </c>
      <c r="E228">
        <v>0</v>
      </c>
      <c r="F228">
        <v>28</v>
      </c>
      <c r="G228">
        <v>22</v>
      </c>
      <c r="H228">
        <v>49</v>
      </c>
      <c r="I228">
        <v>21</v>
      </c>
      <c r="J228">
        <v>45</v>
      </c>
      <c r="K228">
        <v>14</v>
      </c>
      <c r="L228">
        <v>32</v>
      </c>
      <c r="M228">
        <v>-4</v>
      </c>
      <c r="N228">
        <v>9</v>
      </c>
      <c r="O228">
        <v>-15</v>
      </c>
      <c r="P228">
        <v>59</v>
      </c>
      <c r="Q228">
        <v>40</v>
      </c>
      <c r="R228">
        <v>35</v>
      </c>
      <c r="S228">
        <v>-47</v>
      </c>
      <c r="T228">
        <v>15</v>
      </c>
      <c r="U228">
        <v>38</v>
      </c>
      <c r="V228">
        <v>-23</v>
      </c>
      <c r="W228">
        <v>211</v>
      </c>
      <c r="X228">
        <v>35</v>
      </c>
      <c r="Y228">
        <v>173</v>
      </c>
      <c r="Z228">
        <v>-19</v>
      </c>
      <c r="AA228">
        <v>52</v>
      </c>
      <c r="AB228">
        <v>-99</v>
      </c>
      <c r="AC228">
        <v>-285</v>
      </c>
      <c r="AD228">
        <v>-39</v>
      </c>
      <c r="AE228">
        <v>132</v>
      </c>
    </row>
    <row r="229" spans="1:31" x14ac:dyDescent="0.25">
      <c r="A229" s="2">
        <v>0.94652777777777775</v>
      </c>
      <c r="B229">
        <v>49</v>
      </c>
      <c r="C229">
        <v>21</v>
      </c>
      <c r="D229">
        <v>45</v>
      </c>
      <c r="E229">
        <v>14</v>
      </c>
      <c r="F229">
        <v>32</v>
      </c>
      <c r="G229">
        <v>-4</v>
      </c>
      <c r="H229">
        <v>9</v>
      </c>
      <c r="I229">
        <v>-15</v>
      </c>
      <c r="J229">
        <v>59</v>
      </c>
      <c r="K229">
        <v>3</v>
      </c>
      <c r="L229">
        <v>-41</v>
      </c>
      <c r="M229">
        <v>-9</v>
      </c>
      <c r="N229">
        <v>-281</v>
      </c>
      <c r="O229">
        <v>-1</v>
      </c>
      <c r="P229">
        <v>-14</v>
      </c>
      <c r="Q229">
        <v>211</v>
      </c>
      <c r="R229">
        <v>35</v>
      </c>
      <c r="S229">
        <v>173</v>
      </c>
      <c r="T229">
        <v>-19</v>
      </c>
      <c r="U229">
        <v>52</v>
      </c>
      <c r="V229">
        <v>-99</v>
      </c>
      <c r="W229">
        <v>-285</v>
      </c>
      <c r="X229">
        <v>-39</v>
      </c>
      <c r="Y229">
        <v>132</v>
      </c>
      <c r="Z229">
        <v>1</v>
      </c>
      <c r="AA229">
        <v>-42</v>
      </c>
      <c r="AB229">
        <v>0</v>
      </c>
      <c r="AC229">
        <v>131</v>
      </c>
      <c r="AD229">
        <v>0</v>
      </c>
      <c r="AE229">
        <v>0</v>
      </c>
    </row>
    <row r="230" spans="1:31" x14ac:dyDescent="0.25">
      <c r="A230" s="2">
        <v>0.94722222222222219</v>
      </c>
      <c r="B230">
        <v>0</v>
      </c>
      <c r="C230">
        <v>0</v>
      </c>
      <c r="D230">
        <v>0</v>
      </c>
      <c r="E230">
        <v>0</v>
      </c>
      <c r="F230">
        <v>28</v>
      </c>
      <c r="G230">
        <v>22</v>
      </c>
      <c r="H230">
        <v>49</v>
      </c>
      <c r="I230">
        <v>21</v>
      </c>
      <c r="J230">
        <v>45</v>
      </c>
      <c r="K230">
        <v>14</v>
      </c>
      <c r="L230">
        <v>32</v>
      </c>
      <c r="M230">
        <v>-4</v>
      </c>
      <c r="N230">
        <v>9</v>
      </c>
      <c r="O230">
        <v>-15</v>
      </c>
      <c r="P230">
        <v>59</v>
      </c>
      <c r="Q230">
        <v>40</v>
      </c>
      <c r="R230">
        <v>35</v>
      </c>
      <c r="S230">
        <v>-47</v>
      </c>
      <c r="T230">
        <v>15</v>
      </c>
      <c r="U230">
        <v>38</v>
      </c>
      <c r="V230">
        <v>-23</v>
      </c>
      <c r="W230">
        <v>211</v>
      </c>
      <c r="X230">
        <v>35</v>
      </c>
      <c r="Y230">
        <v>173</v>
      </c>
      <c r="Z230">
        <v>-19</v>
      </c>
      <c r="AA230">
        <v>52</v>
      </c>
      <c r="AB230">
        <v>-99</v>
      </c>
      <c r="AC230">
        <v>-285</v>
      </c>
      <c r="AD230">
        <v>-39</v>
      </c>
      <c r="AE230">
        <v>132</v>
      </c>
    </row>
    <row r="231" spans="1:31" x14ac:dyDescent="0.25">
      <c r="A231" s="2">
        <v>0.94930555555555551</v>
      </c>
      <c r="B231">
        <v>49</v>
      </c>
      <c r="C231">
        <v>21</v>
      </c>
      <c r="D231">
        <v>45</v>
      </c>
      <c r="E231">
        <v>14</v>
      </c>
      <c r="F231">
        <v>32</v>
      </c>
      <c r="G231">
        <v>-4</v>
      </c>
      <c r="H231">
        <v>9</v>
      </c>
      <c r="I231">
        <v>-15</v>
      </c>
      <c r="J231">
        <v>59</v>
      </c>
      <c r="K231">
        <v>3</v>
      </c>
      <c r="L231">
        <v>-41</v>
      </c>
      <c r="M231">
        <v>-9</v>
      </c>
      <c r="N231">
        <v>-281</v>
      </c>
      <c r="O231">
        <v>-1</v>
      </c>
      <c r="P231">
        <v>-14</v>
      </c>
      <c r="Q231">
        <v>211</v>
      </c>
      <c r="R231">
        <v>35</v>
      </c>
      <c r="S231">
        <v>173</v>
      </c>
      <c r="T231">
        <v>-19</v>
      </c>
      <c r="U231">
        <v>52</v>
      </c>
      <c r="V231">
        <v>-99</v>
      </c>
      <c r="W231">
        <v>-285</v>
      </c>
      <c r="X231">
        <v>-39</v>
      </c>
      <c r="Y231">
        <v>132</v>
      </c>
      <c r="Z231">
        <v>1</v>
      </c>
      <c r="AA231">
        <v>-42</v>
      </c>
      <c r="AB231">
        <v>0</v>
      </c>
      <c r="AC231">
        <v>131</v>
      </c>
      <c r="AD231">
        <v>0</v>
      </c>
      <c r="AE231">
        <v>0</v>
      </c>
    </row>
    <row r="232" spans="1:31" x14ac:dyDescent="0.25">
      <c r="A232" s="2">
        <v>0.94930555555555551</v>
      </c>
      <c r="B232">
        <v>0</v>
      </c>
      <c r="C232">
        <v>0</v>
      </c>
      <c r="D232">
        <v>0</v>
      </c>
      <c r="E232">
        <v>0</v>
      </c>
      <c r="F232">
        <v>28</v>
      </c>
      <c r="G232">
        <v>22</v>
      </c>
      <c r="H232">
        <v>49</v>
      </c>
      <c r="I232">
        <v>21</v>
      </c>
      <c r="J232">
        <v>45</v>
      </c>
      <c r="K232">
        <v>14</v>
      </c>
      <c r="L232">
        <v>32</v>
      </c>
      <c r="M232">
        <v>-4</v>
      </c>
      <c r="N232">
        <v>9</v>
      </c>
      <c r="O232">
        <v>-15</v>
      </c>
      <c r="P232">
        <v>59</v>
      </c>
      <c r="Q232">
        <v>40</v>
      </c>
      <c r="R232">
        <v>35</v>
      </c>
      <c r="S232">
        <v>-47</v>
      </c>
      <c r="T232">
        <v>15</v>
      </c>
      <c r="U232">
        <v>38</v>
      </c>
      <c r="V232">
        <v>-23</v>
      </c>
      <c r="W232">
        <v>211</v>
      </c>
      <c r="X232">
        <v>35</v>
      </c>
      <c r="Y232">
        <v>173</v>
      </c>
      <c r="Z232">
        <v>-19</v>
      </c>
      <c r="AA232">
        <v>52</v>
      </c>
      <c r="AB232">
        <v>-99</v>
      </c>
      <c r="AC232">
        <v>-285</v>
      </c>
      <c r="AD232">
        <v>-39</v>
      </c>
      <c r="AE232">
        <v>132</v>
      </c>
    </row>
    <row r="233" spans="1:31" x14ac:dyDescent="0.25">
      <c r="A233" s="2">
        <v>0.95138888888888884</v>
      </c>
      <c r="B233">
        <v>49</v>
      </c>
      <c r="C233">
        <v>21</v>
      </c>
      <c r="D233">
        <v>45</v>
      </c>
      <c r="E233">
        <v>14</v>
      </c>
      <c r="F233">
        <v>32</v>
      </c>
      <c r="G233">
        <v>-4</v>
      </c>
      <c r="H233">
        <v>9</v>
      </c>
      <c r="I233">
        <v>-15</v>
      </c>
      <c r="J233">
        <v>59</v>
      </c>
      <c r="K233">
        <v>3</v>
      </c>
      <c r="L233">
        <v>-41</v>
      </c>
      <c r="M233">
        <v>-9</v>
      </c>
      <c r="N233">
        <v>-281</v>
      </c>
      <c r="O233">
        <v>-1</v>
      </c>
      <c r="P233">
        <v>-14</v>
      </c>
      <c r="Q233">
        <v>211</v>
      </c>
      <c r="R233">
        <v>35</v>
      </c>
      <c r="S233">
        <v>173</v>
      </c>
      <c r="T233">
        <v>-19</v>
      </c>
      <c r="U233">
        <v>52</v>
      </c>
      <c r="V233">
        <v>-99</v>
      </c>
      <c r="W233">
        <v>-285</v>
      </c>
      <c r="X233">
        <v>-39</v>
      </c>
      <c r="Y233">
        <v>132</v>
      </c>
      <c r="Z233">
        <v>1</v>
      </c>
      <c r="AA233">
        <v>-42</v>
      </c>
      <c r="AB233">
        <v>0</v>
      </c>
      <c r="AC233">
        <v>131</v>
      </c>
      <c r="AD233">
        <v>0</v>
      </c>
      <c r="AE233">
        <v>0</v>
      </c>
    </row>
    <row r="234" spans="1:31" x14ac:dyDescent="0.25">
      <c r="A234" s="2">
        <v>0.95208333333333328</v>
      </c>
      <c r="B234">
        <v>0</v>
      </c>
      <c r="C234">
        <v>0</v>
      </c>
      <c r="D234">
        <v>0</v>
      </c>
      <c r="E234">
        <v>0</v>
      </c>
      <c r="F234">
        <v>28</v>
      </c>
      <c r="G234">
        <v>22</v>
      </c>
      <c r="H234">
        <v>49</v>
      </c>
      <c r="I234">
        <v>21</v>
      </c>
      <c r="J234">
        <v>45</v>
      </c>
      <c r="K234">
        <v>14</v>
      </c>
      <c r="L234">
        <v>32</v>
      </c>
      <c r="M234">
        <v>-4</v>
      </c>
      <c r="N234">
        <v>9</v>
      </c>
      <c r="O234">
        <v>-15</v>
      </c>
      <c r="P234">
        <v>59</v>
      </c>
      <c r="Q234">
        <v>40</v>
      </c>
      <c r="R234">
        <v>35</v>
      </c>
      <c r="S234">
        <v>-47</v>
      </c>
      <c r="T234">
        <v>15</v>
      </c>
      <c r="U234">
        <v>38</v>
      </c>
      <c r="V234">
        <v>-23</v>
      </c>
      <c r="W234">
        <v>211</v>
      </c>
      <c r="X234">
        <v>35</v>
      </c>
      <c r="Y234">
        <v>173</v>
      </c>
      <c r="Z234">
        <v>-19</v>
      </c>
      <c r="AA234">
        <v>52</v>
      </c>
      <c r="AB234">
        <v>-99</v>
      </c>
      <c r="AC234">
        <v>-285</v>
      </c>
      <c r="AD234">
        <v>-39</v>
      </c>
      <c r="AE234">
        <v>132</v>
      </c>
    </row>
    <row r="235" spans="1:31" x14ac:dyDescent="0.25">
      <c r="A235" s="2">
        <v>0.95347222222222228</v>
      </c>
      <c r="B235">
        <v>49</v>
      </c>
      <c r="C235">
        <v>21</v>
      </c>
      <c r="D235">
        <v>45</v>
      </c>
      <c r="E235">
        <v>14</v>
      </c>
      <c r="F235">
        <v>32</v>
      </c>
      <c r="G235">
        <v>-4</v>
      </c>
      <c r="H235">
        <v>9</v>
      </c>
      <c r="I235">
        <v>-15</v>
      </c>
      <c r="J235">
        <v>59</v>
      </c>
      <c r="K235">
        <v>3</v>
      </c>
      <c r="L235">
        <v>-41</v>
      </c>
      <c r="M235">
        <v>-9</v>
      </c>
      <c r="N235">
        <v>-281</v>
      </c>
      <c r="O235">
        <v>-1</v>
      </c>
      <c r="P235">
        <v>-14</v>
      </c>
      <c r="Q235">
        <v>211</v>
      </c>
      <c r="R235">
        <v>35</v>
      </c>
      <c r="S235">
        <v>173</v>
      </c>
      <c r="T235">
        <v>-19</v>
      </c>
      <c r="U235">
        <v>52</v>
      </c>
      <c r="V235">
        <v>-99</v>
      </c>
      <c r="W235">
        <v>-285</v>
      </c>
      <c r="X235">
        <v>-39</v>
      </c>
      <c r="Y235">
        <v>132</v>
      </c>
      <c r="Z235">
        <v>1</v>
      </c>
      <c r="AA235">
        <v>-42</v>
      </c>
      <c r="AB235">
        <v>0</v>
      </c>
      <c r="AC235">
        <v>131</v>
      </c>
      <c r="AD235">
        <v>0</v>
      </c>
      <c r="AE235">
        <v>0</v>
      </c>
    </row>
    <row r="236" spans="1:31" x14ac:dyDescent="0.25">
      <c r="A236" s="2">
        <v>0.95416666666666672</v>
      </c>
      <c r="B236">
        <v>0</v>
      </c>
      <c r="C236">
        <v>0</v>
      </c>
      <c r="D236">
        <v>0</v>
      </c>
      <c r="E236">
        <v>0</v>
      </c>
      <c r="F236">
        <v>28</v>
      </c>
      <c r="G236">
        <v>22</v>
      </c>
      <c r="H236">
        <v>49</v>
      </c>
      <c r="I236">
        <v>21</v>
      </c>
      <c r="J236">
        <v>45</v>
      </c>
      <c r="K236">
        <v>14</v>
      </c>
      <c r="L236">
        <v>32</v>
      </c>
      <c r="M236">
        <v>-4</v>
      </c>
      <c r="N236">
        <v>9</v>
      </c>
      <c r="O236">
        <v>-15</v>
      </c>
      <c r="P236">
        <v>59</v>
      </c>
      <c r="Q236">
        <v>40</v>
      </c>
      <c r="R236">
        <v>35</v>
      </c>
      <c r="S236">
        <v>-47</v>
      </c>
      <c r="T236">
        <v>15</v>
      </c>
      <c r="U236">
        <v>38</v>
      </c>
      <c r="V236">
        <v>-23</v>
      </c>
      <c r="W236">
        <v>211</v>
      </c>
      <c r="X236">
        <v>35</v>
      </c>
      <c r="Y236">
        <v>173</v>
      </c>
      <c r="Z236">
        <v>-19</v>
      </c>
      <c r="AA236">
        <v>52</v>
      </c>
      <c r="AB236">
        <v>-99</v>
      </c>
      <c r="AC236">
        <v>-285</v>
      </c>
      <c r="AD236">
        <v>-39</v>
      </c>
      <c r="AE236">
        <v>132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C281E-38E9-4203-843A-CF82F7284530}">
  <dimension ref="A1:M235"/>
  <sheetViews>
    <sheetView workbookViewId="0">
      <selection activeCell="C2" sqref="C2"/>
    </sheetView>
  </sheetViews>
  <sheetFormatPr defaultRowHeight="15" x14ac:dyDescent="0.25"/>
  <cols>
    <col min="7" max="7" width="22.140625" customWidth="1"/>
    <col min="13" max="13" width="16" customWidth="1"/>
  </cols>
  <sheetData>
    <row r="1" spans="1:13" x14ac:dyDescent="0.25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27</v>
      </c>
      <c r="M1" t="s">
        <v>25</v>
      </c>
    </row>
    <row r="2" spans="1:13" x14ac:dyDescent="0.25">
      <c r="A2" s="2">
        <v>0.34027777777777779</v>
      </c>
      <c r="B2">
        <v>5473</v>
      </c>
      <c r="C2">
        <v>9482</v>
      </c>
      <c r="D2">
        <v>-4009</v>
      </c>
      <c r="E2">
        <v>425</v>
      </c>
      <c r="F2">
        <v>449</v>
      </c>
      <c r="G2">
        <v>-24</v>
      </c>
      <c r="H2">
        <v>0.5771989032</v>
      </c>
      <c r="I2">
        <v>0.94654788420000002</v>
      </c>
      <c r="J2">
        <v>25562.6</v>
      </c>
      <c r="K2">
        <v>25562.6</v>
      </c>
      <c r="L2">
        <v>25520.3</v>
      </c>
      <c r="M2" s="3">
        <v>46276.340624999997</v>
      </c>
    </row>
    <row r="3" spans="1:13" x14ac:dyDescent="0.25">
      <c r="A3" s="2">
        <v>0.45208333333333334</v>
      </c>
      <c r="B3">
        <v>5576</v>
      </c>
      <c r="C3">
        <v>9965</v>
      </c>
      <c r="D3">
        <v>-4389</v>
      </c>
      <c r="E3">
        <v>103</v>
      </c>
      <c r="F3">
        <v>483</v>
      </c>
      <c r="G3">
        <v>-380</v>
      </c>
      <c r="H3">
        <v>0.55955845459999998</v>
      </c>
      <c r="I3">
        <v>0.21325051759999999</v>
      </c>
      <c r="J3">
        <v>25364</v>
      </c>
      <c r="K3">
        <v>25364</v>
      </c>
      <c r="L3">
        <v>25234.45</v>
      </c>
      <c r="M3" s="3">
        <v>46276.452569444446</v>
      </c>
    </row>
    <row r="4" spans="1:13" x14ac:dyDescent="0.25">
      <c r="A4" s="2">
        <v>0.45416666666666666</v>
      </c>
      <c r="B4">
        <v>5573</v>
      </c>
      <c r="C4">
        <v>9925</v>
      </c>
      <c r="D4">
        <v>-4352</v>
      </c>
      <c r="E4">
        <v>100</v>
      </c>
      <c r="F4">
        <v>443</v>
      </c>
      <c r="G4">
        <v>-343</v>
      </c>
      <c r="H4">
        <v>0.56151133499999994</v>
      </c>
      <c r="I4">
        <v>0.22573363430000001</v>
      </c>
      <c r="J4">
        <v>25328.799999999999</v>
      </c>
      <c r="K4">
        <v>25362.98</v>
      </c>
      <c r="L4">
        <v>25228</v>
      </c>
      <c r="M4" s="3">
        <v>46276.454814814817</v>
      </c>
    </row>
    <row r="5" spans="1:13" x14ac:dyDescent="0.25">
      <c r="A5" s="2">
        <v>0.45694444444444443</v>
      </c>
      <c r="B5">
        <v>5572</v>
      </c>
      <c r="C5">
        <v>9929</v>
      </c>
      <c r="D5">
        <v>-4357</v>
      </c>
      <c r="E5">
        <v>99</v>
      </c>
      <c r="F5">
        <v>447</v>
      </c>
      <c r="G5">
        <v>-348</v>
      </c>
      <c r="H5">
        <v>0.56118440930000002</v>
      </c>
      <c r="I5">
        <v>0.2214765101</v>
      </c>
      <c r="J5">
        <v>25328.799999999999</v>
      </c>
      <c r="K5">
        <v>25362.97</v>
      </c>
      <c r="L5">
        <v>25221.200000000001</v>
      </c>
      <c r="M5" s="3">
        <v>46276.457037037035</v>
      </c>
    </row>
    <row r="6" spans="1:13" x14ac:dyDescent="0.25">
      <c r="A6" s="2">
        <v>0.45902777777777776</v>
      </c>
      <c r="B6">
        <v>5572</v>
      </c>
      <c r="C6">
        <v>9951</v>
      </c>
      <c r="D6">
        <v>-4379</v>
      </c>
      <c r="E6">
        <v>99</v>
      </c>
      <c r="F6">
        <v>469</v>
      </c>
      <c r="G6">
        <v>-370</v>
      </c>
      <c r="H6">
        <v>0.55994372420000005</v>
      </c>
      <c r="I6">
        <v>0.21108742</v>
      </c>
      <c r="J6">
        <v>25328.799999999999</v>
      </c>
      <c r="K6">
        <v>25362.959999999999</v>
      </c>
      <c r="L6">
        <v>25226.85</v>
      </c>
      <c r="M6" s="3">
        <v>46276.459247685183</v>
      </c>
    </row>
    <row r="7" spans="1:13" x14ac:dyDescent="0.25">
      <c r="A7" s="2">
        <v>0.46111111111111114</v>
      </c>
      <c r="B7">
        <v>5601</v>
      </c>
      <c r="C7">
        <v>9955</v>
      </c>
      <c r="D7">
        <v>-4354</v>
      </c>
      <c r="E7">
        <v>128</v>
      </c>
      <c r="F7">
        <v>473</v>
      </c>
      <c r="G7">
        <v>-345</v>
      </c>
      <c r="H7">
        <v>0.56263184330000005</v>
      </c>
      <c r="I7">
        <v>0.27061310779999997</v>
      </c>
      <c r="J7">
        <v>25328.799999999999</v>
      </c>
      <c r="K7">
        <v>25362.95</v>
      </c>
      <c r="L7">
        <v>25214.65</v>
      </c>
      <c r="M7" s="3">
        <v>46276.461469907408</v>
      </c>
    </row>
    <row r="8" spans="1:13" x14ac:dyDescent="0.25">
      <c r="A8" s="2">
        <v>0.46319444444444446</v>
      </c>
      <c r="B8">
        <v>5575</v>
      </c>
      <c r="C8">
        <v>9945</v>
      </c>
      <c r="D8">
        <v>-4370</v>
      </c>
      <c r="E8">
        <v>102</v>
      </c>
      <c r="F8">
        <v>463</v>
      </c>
      <c r="G8">
        <v>-361</v>
      </c>
      <c r="H8">
        <v>0.56058320760000002</v>
      </c>
      <c r="I8">
        <v>0.22030237580000001</v>
      </c>
      <c r="J8">
        <v>25328.799999999999</v>
      </c>
      <c r="K8">
        <v>25362.95</v>
      </c>
      <c r="L8">
        <v>25223.05</v>
      </c>
      <c r="M8" s="3">
        <v>46276.463692129626</v>
      </c>
    </row>
    <row r="9" spans="1:13" x14ac:dyDescent="0.25">
      <c r="A9" s="2">
        <v>0.46527777777777779</v>
      </c>
      <c r="B9">
        <v>5571</v>
      </c>
      <c r="C9">
        <v>9946</v>
      </c>
      <c r="D9">
        <v>-4375</v>
      </c>
      <c r="E9">
        <v>98</v>
      </c>
      <c r="F9">
        <v>464</v>
      </c>
      <c r="G9">
        <v>-366</v>
      </c>
      <c r="H9">
        <v>0.56012467320000003</v>
      </c>
      <c r="I9">
        <v>0.2112068966</v>
      </c>
      <c r="J9">
        <v>25328.799999999999</v>
      </c>
      <c r="K9">
        <v>25362.94</v>
      </c>
      <c r="L9">
        <v>25244.2</v>
      </c>
      <c r="M9" s="3">
        <v>46276.465902777774</v>
      </c>
    </row>
    <row r="10" spans="1:13" x14ac:dyDescent="0.25">
      <c r="A10" s="2">
        <v>0.46805555555555556</v>
      </c>
      <c r="B10">
        <v>5537</v>
      </c>
      <c r="C10">
        <v>9956</v>
      </c>
      <c r="D10">
        <v>-4419</v>
      </c>
      <c r="E10">
        <v>64</v>
      </c>
      <c r="F10">
        <v>474</v>
      </c>
      <c r="G10">
        <v>-410</v>
      </c>
      <c r="H10">
        <v>0.55614704699999995</v>
      </c>
      <c r="I10">
        <v>0.13502109700000001</v>
      </c>
      <c r="J10">
        <v>25375</v>
      </c>
      <c r="K10">
        <v>25363.11</v>
      </c>
      <c r="L10">
        <v>25278.35</v>
      </c>
      <c r="M10" s="3">
        <v>46276.468113425923</v>
      </c>
    </row>
    <row r="11" spans="1:13" x14ac:dyDescent="0.25">
      <c r="A11" s="2">
        <v>0.47013888888888888</v>
      </c>
      <c r="B11">
        <v>5490</v>
      </c>
      <c r="C11">
        <v>9907</v>
      </c>
      <c r="D11">
        <v>-4417</v>
      </c>
      <c r="E11">
        <v>17</v>
      </c>
      <c r="F11">
        <v>425</v>
      </c>
      <c r="G11">
        <v>-408</v>
      </c>
      <c r="H11">
        <v>0.55415362869999996</v>
      </c>
      <c r="I11">
        <v>0.04</v>
      </c>
      <c r="J11">
        <v>25421.8</v>
      </c>
      <c r="K11">
        <v>25363.94</v>
      </c>
      <c r="L11">
        <v>25299.8</v>
      </c>
      <c r="M11" s="3">
        <v>46276.470335648148</v>
      </c>
    </row>
    <row r="12" spans="1:13" x14ac:dyDescent="0.25">
      <c r="A12" s="2">
        <v>0.47222222222222221</v>
      </c>
      <c r="B12">
        <v>5545</v>
      </c>
      <c r="C12">
        <v>9904</v>
      </c>
      <c r="D12">
        <v>-4359</v>
      </c>
      <c r="E12">
        <v>72</v>
      </c>
      <c r="F12">
        <v>422</v>
      </c>
      <c r="G12">
        <v>-350</v>
      </c>
      <c r="H12">
        <v>0.55987479809999996</v>
      </c>
      <c r="I12">
        <v>0.17061611369999999</v>
      </c>
      <c r="J12">
        <v>25421.8</v>
      </c>
      <c r="K12">
        <v>25363.95</v>
      </c>
      <c r="L12">
        <v>25309.200000000001</v>
      </c>
      <c r="M12" s="3">
        <v>46276.472546296296</v>
      </c>
    </row>
    <row r="13" spans="1:13" x14ac:dyDescent="0.25">
      <c r="A13" s="2">
        <v>0.47430555555555554</v>
      </c>
      <c r="B13">
        <v>5505</v>
      </c>
      <c r="C13">
        <v>9897</v>
      </c>
      <c r="D13">
        <v>-4392</v>
      </c>
      <c r="E13">
        <v>32</v>
      </c>
      <c r="F13">
        <v>415</v>
      </c>
      <c r="G13">
        <v>-383</v>
      </c>
      <c r="H13">
        <v>0.55622916040000003</v>
      </c>
      <c r="I13">
        <v>7.7108433700000006E-2</v>
      </c>
      <c r="J13">
        <v>25421.8</v>
      </c>
      <c r="K13">
        <v>25363.96</v>
      </c>
      <c r="L13">
        <v>25314.15</v>
      </c>
      <c r="M13" s="3">
        <v>46276.474814814814</v>
      </c>
    </row>
    <row r="14" spans="1:13" x14ac:dyDescent="0.25">
      <c r="A14" s="2">
        <v>0.47638888888888886</v>
      </c>
      <c r="B14">
        <v>5515</v>
      </c>
      <c r="C14">
        <v>9903</v>
      </c>
      <c r="D14">
        <v>-4388</v>
      </c>
      <c r="E14">
        <v>42</v>
      </c>
      <c r="F14">
        <v>421</v>
      </c>
      <c r="G14">
        <v>-379</v>
      </c>
      <c r="H14">
        <v>0.5569019489</v>
      </c>
      <c r="I14">
        <v>9.9762470300000003E-2</v>
      </c>
      <c r="J14">
        <v>25421.8</v>
      </c>
      <c r="K14">
        <v>25363.98</v>
      </c>
      <c r="L14">
        <v>25305.5</v>
      </c>
      <c r="M14" s="3">
        <v>46276.477037037039</v>
      </c>
    </row>
    <row r="15" spans="1:13" x14ac:dyDescent="0.25">
      <c r="A15" s="2">
        <v>0.47916666666666669</v>
      </c>
      <c r="B15">
        <v>5553</v>
      </c>
      <c r="C15">
        <v>9898</v>
      </c>
      <c r="D15">
        <v>-4345</v>
      </c>
      <c r="E15">
        <v>80</v>
      </c>
      <c r="F15">
        <v>416</v>
      </c>
      <c r="G15">
        <v>-336</v>
      </c>
      <c r="H15">
        <v>0.56102242879999997</v>
      </c>
      <c r="I15">
        <v>0.1923076923</v>
      </c>
      <c r="J15">
        <v>25421.8</v>
      </c>
      <c r="K15">
        <v>25363.99</v>
      </c>
      <c r="L15">
        <v>25300.5</v>
      </c>
      <c r="M15" s="3">
        <v>46276.479247685187</v>
      </c>
    </row>
    <row r="16" spans="1:13" x14ac:dyDescent="0.25">
      <c r="A16" s="2">
        <v>0.48125000000000001</v>
      </c>
      <c r="B16">
        <v>5547</v>
      </c>
      <c r="C16">
        <v>9905</v>
      </c>
      <c r="D16">
        <v>-4358</v>
      </c>
      <c r="E16">
        <v>74</v>
      </c>
      <c r="F16">
        <v>423</v>
      </c>
      <c r="G16">
        <v>-349</v>
      </c>
      <c r="H16">
        <v>0.56002019179999996</v>
      </c>
      <c r="I16">
        <v>0.17494089830000001</v>
      </c>
      <c r="J16">
        <v>25421.8</v>
      </c>
      <c r="K16">
        <v>25364</v>
      </c>
      <c r="L16">
        <v>25304.75</v>
      </c>
      <c r="M16" s="3">
        <v>46276.481481481482</v>
      </c>
    </row>
    <row r="17" spans="1:13" x14ac:dyDescent="0.25">
      <c r="A17" s="2">
        <v>0.48333333333333334</v>
      </c>
      <c r="B17">
        <v>5571</v>
      </c>
      <c r="C17">
        <v>9893</v>
      </c>
      <c r="D17">
        <v>-4322</v>
      </c>
      <c r="E17">
        <v>98</v>
      </c>
      <c r="F17">
        <v>411</v>
      </c>
      <c r="G17">
        <v>-313</v>
      </c>
      <c r="H17">
        <v>0.56312544220000005</v>
      </c>
      <c r="I17">
        <v>0.2384428224</v>
      </c>
      <c r="J17">
        <v>25421.8</v>
      </c>
      <c r="K17">
        <v>25364.02</v>
      </c>
      <c r="L17">
        <v>25302.1</v>
      </c>
      <c r="M17" s="3">
        <v>46276.483703703707</v>
      </c>
    </row>
    <row r="18" spans="1:13" x14ac:dyDescent="0.25">
      <c r="A18" s="2">
        <v>0.48541666666666666</v>
      </c>
      <c r="B18">
        <v>5588</v>
      </c>
      <c r="C18">
        <v>9874</v>
      </c>
      <c r="D18">
        <v>-4286</v>
      </c>
      <c r="E18">
        <v>115</v>
      </c>
      <c r="F18">
        <v>392</v>
      </c>
      <c r="G18">
        <v>-277</v>
      </c>
      <c r="H18">
        <v>0.56593072720000004</v>
      </c>
      <c r="I18">
        <v>0.29336734689999999</v>
      </c>
      <c r="J18">
        <v>25421.8</v>
      </c>
      <c r="K18">
        <v>25364.03</v>
      </c>
      <c r="L18">
        <v>25311.200000000001</v>
      </c>
      <c r="M18" s="3">
        <v>46276.485925925925</v>
      </c>
    </row>
    <row r="19" spans="1:13" x14ac:dyDescent="0.25">
      <c r="A19" s="2">
        <v>0.48749999999999999</v>
      </c>
      <c r="B19">
        <v>5624</v>
      </c>
      <c r="C19">
        <v>9855</v>
      </c>
      <c r="D19">
        <v>-4231</v>
      </c>
      <c r="E19">
        <v>151</v>
      </c>
      <c r="F19">
        <v>373</v>
      </c>
      <c r="G19">
        <v>-222</v>
      </c>
      <c r="H19">
        <v>0.57067478439999997</v>
      </c>
      <c r="I19">
        <v>0.40482573729999999</v>
      </c>
      <c r="J19">
        <v>25421.8</v>
      </c>
      <c r="K19">
        <v>25364.04</v>
      </c>
      <c r="L19">
        <v>25302.9</v>
      </c>
      <c r="M19" s="3">
        <v>46276.48814814815</v>
      </c>
    </row>
    <row r="20" spans="1:13" x14ac:dyDescent="0.25">
      <c r="A20" s="2">
        <v>0.49027777777777776</v>
      </c>
      <c r="B20">
        <v>5633</v>
      </c>
      <c r="C20">
        <v>9852</v>
      </c>
      <c r="D20">
        <v>-4219</v>
      </c>
      <c r="E20">
        <v>160</v>
      </c>
      <c r="F20">
        <v>370</v>
      </c>
      <c r="G20">
        <v>-210</v>
      </c>
      <c r="H20">
        <v>0.57176207879999996</v>
      </c>
      <c r="I20">
        <v>0.43243243240000001</v>
      </c>
      <c r="J20">
        <v>25421.8</v>
      </c>
      <c r="K20">
        <v>25364.06</v>
      </c>
      <c r="L20">
        <v>25312.1</v>
      </c>
      <c r="M20" s="3">
        <v>46276.490381944444</v>
      </c>
    </row>
    <row r="21" spans="1:13" x14ac:dyDescent="0.25">
      <c r="A21" s="2">
        <v>0.49236111111111114</v>
      </c>
      <c r="B21">
        <v>5637</v>
      </c>
      <c r="C21">
        <v>9849</v>
      </c>
      <c r="D21">
        <v>-4212</v>
      </c>
      <c r="E21">
        <v>164</v>
      </c>
      <c r="F21">
        <v>367</v>
      </c>
      <c r="G21">
        <v>-203</v>
      </c>
      <c r="H21">
        <v>0.57234236979999997</v>
      </c>
      <c r="I21">
        <v>0.44686648499999998</v>
      </c>
      <c r="J21">
        <v>25442.799999999999</v>
      </c>
      <c r="K21">
        <v>25366.21</v>
      </c>
      <c r="L21">
        <v>25297.8</v>
      </c>
      <c r="M21" s="3">
        <v>46276.492592592593</v>
      </c>
    </row>
    <row r="22" spans="1:13" x14ac:dyDescent="0.25">
      <c r="A22" s="2">
        <v>0.49444444444444446</v>
      </c>
      <c r="B22">
        <v>5655</v>
      </c>
      <c r="C22">
        <v>9839</v>
      </c>
      <c r="D22">
        <v>-4184</v>
      </c>
      <c r="E22">
        <v>182</v>
      </c>
      <c r="F22">
        <v>357</v>
      </c>
      <c r="G22">
        <v>-175</v>
      </c>
      <c r="H22">
        <v>0.5747535319</v>
      </c>
      <c r="I22">
        <v>0.50980392159999999</v>
      </c>
      <c r="J22">
        <v>25442.799999999999</v>
      </c>
      <c r="K22">
        <v>25366.23</v>
      </c>
      <c r="L22">
        <v>25300.799999999999</v>
      </c>
      <c r="M22" s="3">
        <v>46276.494814814818</v>
      </c>
    </row>
    <row r="23" spans="1:13" x14ac:dyDescent="0.25">
      <c r="A23" s="2">
        <v>0.49652777777777779</v>
      </c>
      <c r="B23">
        <v>5663</v>
      </c>
      <c r="C23">
        <v>9833</v>
      </c>
      <c r="D23">
        <v>-4170</v>
      </c>
      <c r="E23">
        <v>190</v>
      </c>
      <c r="F23">
        <v>351</v>
      </c>
      <c r="G23">
        <v>-161</v>
      </c>
      <c r="H23">
        <v>0.5759178277</v>
      </c>
      <c r="I23">
        <v>0.5413105413</v>
      </c>
      <c r="J23">
        <v>25442.799999999999</v>
      </c>
      <c r="K23">
        <v>25366.240000000002</v>
      </c>
      <c r="L23">
        <v>25290.400000000001</v>
      </c>
      <c r="M23" s="3">
        <v>46276.497037037036</v>
      </c>
    </row>
    <row r="24" spans="1:13" x14ac:dyDescent="0.25">
      <c r="A24" s="2">
        <v>0.49861111111111112</v>
      </c>
      <c r="B24">
        <v>5649</v>
      </c>
      <c r="C24">
        <v>9799</v>
      </c>
      <c r="D24">
        <v>-4150</v>
      </c>
      <c r="E24">
        <v>176</v>
      </c>
      <c r="F24">
        <v>317</v>
      </c>
      <c r="G24">
        <v>-141</v>
      </c>
      <c r="H24">
        <v>0.57648739670000004</v>
      </c>
      <c r="I24">
        <v>0.55520504729999998</v>
      </c>
      <c r="J24">
        <v>25442.799999999999</v>
      </c>
      <c r="K24">
        <v>25366.26</v>
      </c>
      <c r="L24">
        <v>25292.35</v>
      </c>
      <c r="M24" s="3">
        <v>46276.49927083333</v>
      </c>
    </row>
    <row r="25" spans="1:13" x14ac:dyDescent="0.25">
      <c r="A25" s="2">
        <v>0.50138888888888888</v>
      </c>
      <c r="B25">
        <v>5649</v>
      </c>
      <c r="C25">
        <v>9811</v>
      </c>
      <c r="D25">
        <v>-4162</v>
      </c>
      <c r="E25">
        <v>176</v>
      </c>
      <c r="F25">
        <v>329</v>
      </c>
      <c r="G25">
        <v>-153</v>
      </c>
      <c r="H25">
        <v>0.57578228519999997</v>
      </c>
      <c r="I25">
        <v>0.53495440729999999</v>
      </c>
      <c r="J25">
        <v>25422.6</v>
      </c>
      <c r="K25">
        <v>25367.02</v>
      </c>
      <c r="L25">
        <v>25311.5</v>
      </c>
      <c r="M25" s="3">
        <v>46276.501516203702</v>
      </c>
    </row>
    <row r="26" spans="1:13" x14ac:dyDescent="0.25">
      <c r="A26" s="2">
        <v>0.50347222222222221</v>
      </c>
      <c r="B26">
        <v>5693</v>
      </c>
      <c r="C26">
        <v>9807</v>
      </c>
      <c r="D26">
        <v>-4114</v>
      </c>
      <c r="E26">
        <v>220</v>
      </c>
      <c r="F26">
        <v>325</v>
      </c>
      <c r="G26">
        <v>-105</v>
      </c>
      <c r="H26">
        <v>0.58050372179999998</v>
      </c>
      <c r="I26">
        <v>0.67692307689999998</v>
      </c>
      <c r="J26">
        <v>25422.6</v>
      </c>
      <c r="K26">
        <v>25367.03</v>
      </c>
      <c r="L26">
        <v>25306.45</v>
      </c>
      <c r="M26" s="3">
        <v>46276.50372685185</v>
      </c>
    </row>
    <row r="27" spans="1:13" x14ac:dyDescent="0.25">
      <c r="A27" s="2">
        <v>0.50555555555555554</v>
      </c>
      <c r="B27">
        <v>5701</v>
      </c>
      <c r="C27">
        <v>9805</v>
      </c>
      <c r="D27">
        <v>-4104</v>
      </c>
      <c r="E27">
        <v>228</v>
      </c>
      <c r="F27">
        <v>323</v>
      </c>
      <c r="G27">
        <v>-95</v>
      </c>
      <c r="H27">
        <v>0.58143804180000003</v>
      </c>
      <c r="I27">
        <v>0.70588235290000001</v>
      </c>
      <c r="J27">
        <v>25422.6</v>
      </c>
      <c r="K27">
        <v>25367.040000000001</v>
      </c>
      <c r="L27">
        <v>25298.45</v>
      </c>
      <c r="M27" s="3">
        <v>46276.505949074075</v>
      </c>
    </row>
    <row r="28" spans="1:13" x14ac:dyDescent="0.25">
      <c r="A28" s="2">
        <v>0.50763888888888886</v>
      </c>
      <c r="B28">
        <v>5699</v>
      </c>
      <c r="C28">
        <v>9805</v>
      </c>
      <c r="D28">
        <v>-4106</v>
      </c>
      <c r="E28">
        <v>226</v>
      </c>
      <c r="F28">
        <v>323</v>
      </c>
      <c r="G28">
        <v>-97</v>
      </c>
      <c r="H28">
        <v>0.58123406430000002</v>
      </c>
      <c r="I28">
        <v>0.69969040250000003</v>
      </c>
      <c r="J28">
        <v>25422.6</v>
      </c>
      <c r="K28">
        <v>25367.06</v>
      </c>
      <c r="L28">
        <v>25290.55</v>
      </c>
      <c r="M28" s="3">
        <v>46276.508194444446</v>
      </c>
    </row>
    <row r="29" spans="1:13" x14ac:dyDescent="0.25">
      <c r="A29" s="2">
        <v>0.51041666666666663</v>
      </c>
      <c r="B29">
        <v>5697</v>
      </c>
      <c r="C29">
        <v>9798</v>
      </c>
      <c r="D29">
        <v>-4101</v>
      </c>
      <c r="E29">
        <v>224</v>
      </c>
      <c r="F29">
        <v>316</v>
      </c>
      <c r="G29">
        <v>-92</v>
      </c>
      <c r="H29">
        <v>0.58144519289999996</v>
      </c>
      <c r="I29">
        <v>0.70886075950000005</v>
      </c>
      <c r="J29">
        <v>25422.6</v>
      </c>
      <c r="K29">
        <v>25367.07</v>
      </c>
      <c r="L29">
        <v>25280.55</v>
      </c>
      <c r="M29" s="3">
        <v>46276.510428240741</v>
      </c>
    </row>
    <row r="30" spans="1:13" x14ac:dyDescent="0.25">
      <c r="A30" s="2">
        <v>0.51249999999999996</v>
      </c>
      <c r="B30">
        <v>5710</v>
      </c>
      <c r="C30">
        <v>9781</v>
      </c>
      <c r="D30">
        <v>-4071</v>
      </c>
      <c r="E30">
        <v>237</v>
      </c>
      <c r="F30">
        <v>299</v>
      </c>
      <c r="G30">
        <v>-62</v>
      </c>
      <c r="H30">
        <v>0.58378488910000004</v>
      </c>
      <c r="I30">
        <v>0.79264214050000004</v>
      </c>
      <c r="J30">
        <v>25422.6</v>
      </c>
      <c r="K30">
        <v>25367.08</v>
      </c>
      <c r="L30">
        <v>25282.85</v>
      </c>
      <c r="M30" s="3">
        <v>46276.512650462966</v>
      </c>
    </row>
    <row r="31" spans="1:13" x14ac:dyDescent="0.25">
      <c r="A31" s="2">
        <v>0.51458333333333328</v>
      </c>
      <c r="B31">
        <v>5710</v>
      </c>
      <c r="C31">
        <v>9734</v>
      </c>
      <c r="D31">
        <v>-4024</v>
      </c>
      <c r="E31">
        <v>237</v>
      </c>
      <c r="F31">
        <v>252</v>
      </c>
      <c r="G31">
        <v>-15</v>
      </c>
      <c r="H31">
        <v>0.58660365729999997</v>
      </c>
      <c r="I31">
        <v>0.94047619049999998</v>
      </c>
      <c r="J31">
        <v>25422.6</v>
      </c>
      <c r="K31">
        <v>25367.09</v>
      </c>
      <c r="L31">
        <v>25280.45</v>
      </c>
      <c r="M31" s="3">
        <v>46276.514884259261</v>
      </c>
    </row>
    <row r="32" spans="1:13" x14ac:dyDescent="0.25">
      <c r="A32" s="2">
        <v>0.51666666666666672</v>
      </c>
      <c r="B32">
        <v>5712</v>
      </c>
      <c r="C32">
        <v>9731</v>
      </c>
      <c r="D32">
        <v>-4019</v>
      </c>
      <c r="E32">
        <v>239</v>
      </c>
      <c r="F32">
        <v>249</v>
      </c>
      <c r="G32">
        <v>-10</v>
      </c>
      <c r="H32">
        <v>0.58699003189999999</v>
      </c>
      <c r="I32">
        <v>0.95983935740000004</v>
      </c>
      <c r="J32">
        <v>25422.6</v>
      </c>
      <c r="K32">
        <v>25367.11</v>
      </c>
      <c r="L32">
        <v>25301.75</v>
      </c>
      <c r="M32" s="3">
        <v>46276.517106481479</v>
      </c>
    </row>
    <row r="33" spans="1:13" x14ac:dyDescent="0.25">
      <c r="A33" s="2">
        <v>0.51875000000000004</v>
      </c>
      <c r="B33">
        <v>5728</v>
      </c>
      <c r="C33">
        <v>9726</v>
      </c>
      <c r="D33">
        <v>-3998</v>
      </c>
      <c r="E33">
        <v>255</v>
      </c>
      <c r="F33">
        <v>244</v>
      </c>
      <c r="G33">
        <v>11</v>
      </c>
      <c r="H33">
        <v>0.58893687019999996</v>
      </c>
      <c r="I33">
        <v>1.0450819672</v>
      </c>
      <c r="J33">
        <v>25422.6</v>
      </c>
      <c r="K33">
        <v>25367.119999999999</v>
      </c>
      <c r="L33">
        <v>25295.95</v>
      </c>
      <c r="M33" s="3">
        <v>46276.51935185185</v>
      </c>
    </row>
    <row r="34" spans="1:13" x14ac:dyDescent="0.25">
      <c r="A34" s="2">
        <v>0.52152777777777781</v>
      </c>
      <c r="B34">
        <v>5674</v>
      </c>
      <c r="C34">
        <v>9727</v>
      </c>
      <c r="D34">
        <v>-4053</v>
      </c>
      <c r="E34">
        <v>201</v>
      </c>
      <c r="F34">
        <v>245</v>
      </c>
      <c r="G34">
        <v>-44</v>
      </c>
      <c r="H34">
        <v>0.58332476609999995</v>
      </c>
      <c r="I34">
        <v>0.82040816329999999</v>
      </c>
      <c r="J34">
        <v>25422.6</v>
      </c>
      <c r="K34">
        <v>25367.13</v>
      </c>
      <c r="L34">
        <v>25304.400000000001</v>
      </c>
      <c r="M34" s="3">
        <v>46276.521585648145</v>
      </c>
    </row>
    <row r="35" spans="1:13" x14ac:dyDescent="0.25">
      <c r="A35" s="2">
        <v>0.52361111111111114</v>
      </c>
      <c r="B35">
        <v>5719</v>
      </c>
      <c r="C35">
        <v>9729</v>
      </c>
      <c r="D35">
        <v>-4010</v>
      </c>
      <c r="E35">
        <v>246</v>
      </c>
      <c r="F35">
        <v>247</v>
      </c>
      <c r="G35">
        <v>-1</v>
      </c>
      <c r="H35">
        <v>0.58783019839999995</v>
      </c>
      <c r="I35">
        <v>0.99595141700000001</v>
      </c>
      <c r="J35">
        <v>25422.6</v>
      </c>
      <c r="K35">
        <v>25367.14</v>
      </c>
      <c r="L35">
        <v>25300.75</v>
      </c>
      <c r="M35" s="3">
        <v>46276.523819444446</v>
      </c>
    </row>
    <row r="36" spans="1:13" x14ac:dyDescent="0.25">
      <c r="A36" s="2">
        <v>0.52569444444444446</v>
      </c>
      <c r="B36">
        <v>5735</v>
      </c>
      <c r="C36">
        <v>9730</v>
      </c>
      <c r="D36">
        <v>-3995</v>
      </c>
      <c r="E36">
        <v>262</v>
      </c>
      <c r="F36">
        <v>248</v>
      </c>
      <c r="G36">
        <v>14</v>
      </c>
      <c r="H36">
        <v>0.58941418290000003</v>
      </c>
      <c r="I36">
        <v>1.0564516128999999</v>
      </c>
      <c r="J36">
        <v>25422.6</v>
      </c>
      <c r="K36">
        <v>25367.16</v>
      </c>
      <c r="L36">
        <v>25313.15</v>
      </c>
      <c r="M36" s="3">
        <v>46276.526064814818</v>
      </c>
    </row>
    <row r="37" spans="1:13" x14ac:dyDescent="0.25">
      <c r="A37" s="2">
        <v>0.52777777777777779</v>
      </c>
      <c r="B37">
        <v>5775</v>
      </c>
      <c r="C37">
        <v>9763</v>
      </c>
      <c r="D37">
        <v>-3988</v>
      </c>
      <c r="E37">
        <v>302</v>
      </c>
      <c r="F37">
        <v>281</v>
      </c>
      <c r="G37">
        <v>21</v>
      </c>
      <c r="H37">
        <v>0.59151900030000004</v>
      </c>
      <c r="I37">
        <v>1.0747330960999999</v>
      </c>
      <c r="J37">
        <v>25450.3</v>
      </c>
      <c r="K37">
        <v>25369.33</v>
      </c>
      <c r="L37">
        <v>25323.3</v>
      </c>
      <c r="M37" s="3">
        <v>46276.528310185182</v>
      </c>
    </row>
    <row r="38" spans="1:13" x14ac:dyDescent="0.25">
      <c r="A38" s="2">
        <v>0.52986111111111112</v>
      </c>
      <c r="B38">
        <v>5785</v>
      </c>
      <c r="C38">
        <v>9794</v>
      </c>
      <c r="D38">
        <v>-4009</v>
      </c>
      <c r="E38">
        <v>312</v>
      </c>
      <c r="F38">
        <v>312</v>
      </c>
      <c r="G38">
        <v>0</v>
      </c>
      <c r="H38">
        <v>0.59066775579999997</v>
      </c>
      <c r="I38">
        <v>1</v>
      </c>
      <c r="J38">
        <v>25450.3</v>
      </c>
      <c r="K38">
        <v>25369.35</v>
      </c>
      <c r="L38">
        <v>25349.65</v>
      </c>
      <c r="M38" s="3">
        <v>46276.530555555553</v>
      </c>
    </row>
    <row r="39" spans="1:13" x14ac:dyDescent="0.25">
      <c r="A39" s="2">
        <v>0.53263888888888888</v>
      </c>
      <c r="B39">
        <v>5820</v>
      </c>
      <c r="C39">
        <v>9826</v>
      </c>
      <c r="D39">
        <v>-4006</v>
      </c>
      <c r="E39">
        <v>347</v>
      </c>
      <c r="F39">
        <v>344</v>
      </c>
      <c r="G39">
        <v>3</v>
      </c>
      <c r="H39">
        <v>0.59230612660000004</v>
      </c>
      <c r="I39">
        <v>1.0087209302</v>
      </c>
      <c r="J39">
        <v>25450.3</v>
      </c>
      <c r="K39">
        <v>25369.37</v>
      </c>
      <c r="L39">
        <v>25325.35</v>
      </c>
      <c r="M39" s="3">
        <v>46276.532789351855</v>
      </c>
    </row>
    <row r="40" spans="1:13" x14ac:dyDescent="0.25">
      <c r="A40" s="2">
        <v>0.53472222222222221</v>
      </c>
      <c r="B40">
        <v>5839</v>
      </c>
      <c r="C40">
        <v>9845</v>
      </c>
      <c r="D40">
        <v>-4006</v>
      </c>
      <c r="E40">
        <v>366</v>
      </c>
      <c r="F40">
        <v>363</v>
      </c>
      <c r="G40">
        <v>3</v>
      </c>
      <c r="H40">
        <v>0.59309294059999995</v>
      </c>
      <c r="I40">
        <v>1.0082644627999999</v>
      </c>
      <c r="J40">
        <v>25450.3</v>
      </c>
      <c r="K40">
        <v>25369.38</v>
      </c>
      <c r="L40">
        <v>25332.2</v>
      </c>
      <c r="M40" s="3">
        <v>46276.535034722219</v>
      </c>
    </row>
    <row r="41" spans="1:13" x14ac:dyDescent="0.25">
      <c r="A41" s="2">
        <v>0.53680555555555554</v>
      </c>
      <c r="B41">
        <v>5848</v>
      </c>
      <c r="C41">
        <v>9862</v>
      </c>
      <c r="D41">
        <v>-4014</v>
      </c>
      <c r="E41">
        <v>375</v>
      </c>
      <c r="F41">
        <v>380</v>
      </c>
      <c r="G41">
        <v>-5</v>
      </c>
      <c r="H41">
        <v>0.59298316770000004</v>
      </c>
      <c r="I41">
        <v>0.98684210530000005</v>
      </c>
      <c r="J41">
        <v>25450.3</v>
      </c>
      <c r="K41">
        <v>25369.4</v>
      </c>
      <c r="L41">
        <v>25335.65</v>
      </c>
      <c r="M41" s="3">
        <v>46276.537256944444</v>
      </c>
    </row>
    <row r="42" spans="1:13" x14ac:dyDescent="0.25">
      <c r="A42" s="2">
        <v>0.53888888888888886</v>
      </c>
      <c r="B42">
        <v>5896</v>
      </c>
      <c r="C42">
        <v>9900</v>
      </c>
      <c r="D42">
        <v>-4004</v>
      </c>
      <c r="E42">
        <v>423</v>
      </c>
      <c r="F42">
        <v>418</v>
      </c>
      <c r="G42">
        <v>5</v>
      </c>
      <c r="H42">
        <v>0.59555555559999995</v>
      </c>
      <c r="I42">
        <v>1.0119617224999999</v>
      </c>
      <c r="J42">
        <v>25450.3</v>
      </c>
      <c r="K42">
        <v>25369.42</v>
      </c>
      <c r="L42">
        <v>25338.85</v>
      </c>
      <c r="M42" s="3">
        <v>46276.539502314816</v>
      </c>
    </row>
    <row r="43" spans="1:13" x14ac:dyDescent="0.25">
      <c r="A43" s="2">
        <v>0.54166666666666663</v>
      </c>
      <c r="B43">
        <v>5895</v>
      </c>
      <c r="C43">
        <v>9922</v>
      </c>
      <c r="D43">
        <v>-4027</v>
      </c>
      <c r="E43">
        <v>422</v>
      </c>
      <c r="F43">
        <v>440</v>
      </c>
      <c r="G43">
        <v>-18</v>
      </c>
      <c r="H43">
        <v>0.59413424709999996</v>
      </c>
      <c r="I43">
        <v>0.95909090910000006</v>
      </c>
      <c r="J43">
        <v>25450.3</v>
      </c>
      <c r="K43">
        <v>25369.439999999999</v>
      </c>
      <c r="L43">
        <v>25351.1</v>
      </c>
      <c r="M43" s="3">
        <v>46276.54173611111</v>
      </c>
    </row>
    <row r="44" spans="1:13" x14ac:dyDescent="0.25">
      <c r="A44" s="2">
        <v>0.54374999999999996</v>
      </c>
      <c r="B44">
        <v>5891</v>
      </c>
      <c r="C44">
        <v>9943</v>
      </c>
      <c r="D44">
        <v>-4052</v>
      </c>
      <c r="E44">
        <v>418</v>
      </c>
      <c r="F44">
        <v>461</v>
      </c>
      <c r="G44">
        <v>-43</v>
      </c>
      <c r="H44">
        <v>0.59247711960000005</v>
      </c>
      <c r="I44">
        <v>0.90672451190000003</v>
      </c>
      <c r="J44">
        <v>25420.1</v>
      </c>
      <c r="K44">
        <v>25370.73</v>
      </c>
      <c r="L44">
        <v>25323.7</v>
      </c>
      <c r="M44" s="3">
        <v>46276.543969907405</v>
      </c>
    </row>
    <row r="45" spans="1:13" x14ac:dyDescent="0.25">
      <c r="A45" s="2">
        <v>0.54583333333333328</v>
      </c>
      <c r="B45">
        <v>5891</v>
      </c>
      <c r="C45">
        <v>9972</v>
      </c>
      <c r="D45">
        <v>-4081</v>
      </c>
      <c r="E45">
        <v>418</v>
      </c>
      <c r="F45">
        <v>490</v>
      </c>
      <c r="G45">
        <v>-72</v>
      </c>
      <c r="H45">
        <v>0.59075411150000001</v>
      </c>
      <c r="I45">
        <v>0.85306122449999999</v>
      </c>
      <c r="J45">
        <v>25420.1</v>
      </c>
      <c r="K45">
        <v>25370.74</v>
      </c>
      <c r="L45">
        <v>25309.15</v>
      </c>
      <c r="M45" s="3">
        <v>46276.546215277776</v>
      </c>
    </row>
    <row r="46" spans="1:13" x14ac:dyDescent="0.25">
      <c r="A46" s="2">
        <v>0.54791666666666672</v>
      </c>
      <c r="B46">
        <v>5906</v>
      </c>
      <c r="C46">
        <v>10029</v>
      </c>
      <c r="D46">
        <v>-4123</v>
      </c>
      <c r="E46">
        <v>433</v>
      </c>
      <c r="F46">
        <v>547</v>
      </c>
      <c r="G46">
        <v>-114</v>
      </c>
      <c r="H46">
        <v>0.58889221260000002</v>
      </c>
      <c r="I46">
        <v>0.7915904936</v>
      </c>
      <c r="J46">
        <v>25420.1</v>
      </c>
      <c r="K46">
        <v>25370.75</v>
      </c>
      <c r="L46">
        <v>25307.599999999999</v>
      </c>
      <c r="M46" s="3">
        <v>46276.548437500001</v>
      </c>
    </row>
    <row r="47" spans="1:13" x14ac:dyDescent="0.25">
      <c r="A47" s="2">
        <v>0.55000000000000004</v>
      </c>
      <c r="B47">
        <v>5936</v>
      </c>
      <c r="C47">
        <v>10026</v>
      </c>
      <c r="D47">
        <v>-4090</v>
      </c>
      <c r="E47">
        <v>463</v>
      </c>
      <c r="F47">
        <v>544</v>
      </c>
      <c r="G47">
        <v>-81</v>
      </c>
      <c r="H47">
        <v>0.5920606423</v>
      </c>
      <c r="I47">
        <v>0.85110294119999996</v>
      </c>
      <c r="J47">
        <v>25381.200000000001</v>
      </c>
      <c r="K47">
        <v>25370.880000000001</v>
      </c>
      <c r="L47">
        <v>25299.65</v>
      </c>
      <c r="M47" s="3">
        <v>46276.550671296296</v>
      </c>
    </row>
    <row r="48" spans="1:13" x14ac:dyDescent="0.25">
      <c r="A48" s="2">
        <v>0.55277777777777781</v>
      </c>
      <c r="B48">
        <v>5942</v>
      </c>
      <c r="C48">
        <v>10023</v>
      </c>
      <c r="D48">
        <v>-4081</v>
      </c>
      <c r="E48">
        <v>469</v>
      </c>
      <c r="F48">
        <v>541</v>
      </c>
      <c r="G48">
        <v>-72</v>
      </c>
      <c r="H48">
        <v>0.59283647610000001</v>
      </c>
      <c r="I48">
        <v>0.86691312379999996</v>
      </c>
      <c r="J48">
        <v>25381.200000000001</v>
      </c>
      <c r="K48">
        <v>25370.880000000001</v>
      </c>
      <c r="L48">
        <v>25317.3</v>
      </c>
      <c r="M48" s="3">
        <v>46276.552905092591</v>
      </c>
    </row>
    <row r="49" spans="1:13" x14ac:dyDescent="0.25">
      <c r="A49" s="2">
        <v>0.55486111111111114</v>
      </c>
      <c r="B49">
        <v>5956</v>
      </c>
      <c r="C49">
        <v>10072</v>
      </c>
      <c r="D49">
        <v>-4116</v>
      </c>
      <c r="E49">
        <v>483</v>
      </c>
      <c r="F49">
        <v>590</v>
      </c>
      <c r="G49">
        <v>-107</v>
      </c>
      <c r="H49">
        <v>0.59134233520000001</v>
      </c>
      <c r="I49">
        <v>0.81864406779999999</v>
      </c>
      <c r="J49">
        <v>25381.200000000001</v>
      </c>
      <c r="K49">
        <v>25370.880000000001</v>
      </c>
      <c r="L49">
        <v>25314.55</v>
      </c>
      <c r="M49" s="3">
        <v>46276.555127314816</v>
      </c>
    </row>
    <row r="50" spans="1:13" x14ac:dyDescent="0.25">
      <c r="A50" s="2">
        <v>0.55694444444444446</v>
      </c>
      <c r="B50">
        <v>5958</v>
      </c>
      <c r="C50">
        <v>10071</v>
      </c>
      <c r="D50">
        <v>-4113</v>
      </c>
      <c r="E50">
        <v>485</v>
      </c>
      <c r="F50">
        <v>589</v>
      </c>
      <c r="G50">
        <v>-104</v>
      </c>
      <c r="H50">
        <v>0.59159964249999997</v>
      </c>
      <c r="I50">
        <v>0.82342954160000004</v>
      </c>
      <c r="J50">
        <v>25381.200000000001</v>
      </c>
      <c r="K50">
        <v>25370.880000000001</v>
      </c>
      <c r="L50">
        <v>25318.75</v>
      </c>
      <c r="M50" s="3">
        <v>46276.557349537034</v>
      </c>
    </row>
    <row r="51" spans="1:13" x14ac:dyDescent="0.25">
      <c r="A51" s="2">
        <v>0.55972222222222223</v>
      </c>
      <c r="B51">
        <v>5924</v>
      </c>
      <c r="C51">
        <v>10068</v>
      </c>
      <c r="D51">
        <v>-4144</v>
      </c>
      <c r="E51">
        <v>451</v>
      </c>
      <c r="F51">
        <v>586</v>
      </c>
      <c r="G51">
        <v>-135</v>
      </c>
      <c r="H51">
        <v>0.58839888760000003</v>
      </c>
      <c r="I51">
        <v>0.76962457340000001</v>
      </c>
      <c r="J51">
        <v>25381.200000000001</v>
      </c>
      <c r="K51">
        <v>25370.89</v>
      </c>
      <c r="L51">
        <v>25328.95</v>
      </c>
      <c r="M51" s="3">
        <v>46276.559837962966</v>
      </c>
    </row>
    <row r="52" spans="1:13" x14ac:dyDescent="0.25">
      <c r="A52" s="2">
        <v>0.56180555555555556</v>
      </c>
      <c r="B52">
        <v>5913</v>
      </c>
      <c r="C52">
        <v>10056</v>
      </c>
      <c r="D52">
        <v>-4143</v>
      </c>
      <c r="E52">
        <v>440</v>
      </c>
      <c r="F52">
        <v>574</v>
      </c>
      <c r="G52">
        <v>-134</v>
      </c>
      <c r="H52">
        <v>0.58800715989999996</v>
      </c>
      <c r="I52">
        <v>0.76655052260000001</v>
      </c>
      <c r="J52">
        <v>25454</v>
      </c>
      <c r="K52">
        <v>25371.919999999998</v>
      </c>
      <c r="L52">
        <v>25350.9</v>
      </c>
      <c r="M52" s="3">
        <v>46276.562060185184</v>
      </c>
    </row>
    <row r="53" spans="1:13" x14ac:dyDescent="0.25">
      <c r="A53" s="2">
        <v>0.56388888888888888</v>
      </c>
      <c r="B53">
        <v>5825</v>
      </c>
      <c r="C53">
        <v>10035</v>
      </c>
      <c r="D53">
        <v>-4210</v>
      </c>
      <c r="E53">
        <v>352</v>
      </c>
      <c r="F53">
        <v>553</v>
      </c>
      <c r="G53">
        <v>-201</v>
      </c>
      <c r="H53">
        <v>0.58046836069999996</v>
      </c>
      <c r="I53">
        <v>0.63652802890000004</v>
      </c>
      <c r="J53">
        <v>25454</v>
      </c>
      <c r="K53">
        <v>25371.93</v>
      </c>
      <c r="L53">
        <v>25361.25</v>
      </c>
      <c r="M53" s="3">
        <v>46276.564293981479</v>
      </c>
    </row>
    <row r="54" spans="1:13" x14ac:dyDescent="0.25">
      <c r="A54" s="2">
        <v>0.56597222222222221</v>
      </c>
      <c r="B54">
        <v>5827</v>
      </c>
      <c r="C54">
        <v>10034</v>
      </c>
      <c r="D54">
        <v>-4207</v>
      </c>
      <c r="E54">
        <v>354</v>
      </c>
      <c r="F54">
        <v>552</v>
      </c>
      <c r="G54">
        <v>-198</v>
      </c>
      <c r="H54">
        <v>0.58072553319999998</v>
      </c>
      <c r="I54">
        <v>0.64130434780000001</v>
      </c>
      <c r="J54">
        <v>25454</v>
      </c>
      <c r="K54">
        <v>25371.95</v>
      </c>
      <c r="L54">
        <v>25349.85</v>
      </c>
      <c r="M54" s="3">
        <v>46276.56653935185</v>
      </c>
    </row>
    <row r="55" spans="1:13" x14ac:dyDescent="0.25">
      <c r="A55" s="2">
        <v>0.56874999999999998</v>
      </c>
      <c r="B55">
        <v>5814</v>
      </c>
      <c r="C55">
        <v>10007</v>
      </c>
      <c r="D55">
        <v>-4193</v>
      </c>
      <c r="E55">
        <v>341</v>
      </c>
      <c r="F55">
        <v>525</v>
      </c>
      <c r="G55">
        <v>-184</v>
      </c>
      <c r="H55">
        <v>0.58099330469999999</v>
      </c>
      <c r="I55">
        <v>0.64952380949999999</v>
      </c>
      <c r="J55">
        <v>25454</v>
      </c>
      <c r="K55">
        <v>25371.97</v>
      </c>
      <c r="L55">
        <v>25339.15</v>
      </c>
      <c r="M55" s="3">
        <v>46276.568796296298</v>
      </c>
    </row>
    <row r="56" spans="1:13" x14ac:dyDescent="0.25">
      <c r="A56" s="2">
        <v>0.5708333333333333</v>
      </c>
      <c r="B56">
        <v>5818</v>
      </c>
      <c r="C56">
        <v>10002</v>
      </c>
      <c r="D56">
        <v>-4184</v>
      </c>
      <c r="E56">
        <v>345</v>
      </c>
      <c r="F56">
        <v>520</v>
      </c>
      <c r="G56">
        <v>-175</v>
      </c>
      <c r="H56">
        <v>0.58168366329999999</v>
      </c>
      <c r="I56">
        <v>0.6634615385</v>
      </c>
      <c r="J56">
        <v>25440.3</v>
      </c>
      <c r="K56">
        <v>25372.799999999999</v>
      </c>
      <c r="L56">
        <v>25310.55</v>
      </c>
      <c r="M56" s="3">
        <v>46276.57104166667</v>
      </c>
    </row>
    <row r="57" spans="1:13" x14ac:dyDescent="0.25">
      <c r="A57" s="2">
        <v>0.57291666666666663</v>
      </c>
      <c r="B57">
        <v>5857</v>
      </c>
      <c r="C57">
        <v>10020</v>
      </c>
      <c r="D57">
        <v>-4163</v>
      </c>
      <c r="E57">
        <v>384</v>
      </c>
      <c r="F57">
        <v>538</v>
      </c>
      <c r="G57">
        <v>-154</v>
      </c>
      <c r="H57">
        <v>0.58453093810000001</v>
      </c>
      <c r="I57">
        <v>0.7137546468</v>
      </c>
      <c r="J57">
        <v>25440.3</v>
      </c>
      <c r="K57">
        <v>25372.82</v>
      </c>
      <c r="L57">
        <v>25347.15</v>
      </c>
      <c r="M57" s="3">
        <v>46276.573275462964</v>
      </c>
    </row>
    <row r="58" spans="1:13" x14ac:dyDescent="0.25">
      <c r="A58" s="2">
        <v>0.57499999999999996</v>
      </c>
      <c r="B58">
        <v>5884</v>
      </c>
      <c r="C58">
        <v>9999</v>
      </c>
      <c r="D58">
        <v>-4115</v>
      </c>
      <c r="E58">
        <v>411</v>
      </c>
      <c r="F58">
        <v>517</v>
      </c>
      <c r="G58">
        <v>-106</v>
      </c>
      <c r="H58">
        <v>0.58845884589999997</v>
      </c>
      <c r="I58">
        <v>0.79497098649999998</v>
      </c>
      <c r="J58">
        <v>25440.3</v>
      </c>
      <c r="K58">
        <v>25372.83</v>
      </c>
      <c r="L58">
        <v>25341.75</v>
      </c>
      <c r="M58" s="3">
        <v>46276.575509259259</v>
      </c>
    </row>
    <row r="59" spans="1:13" x14ac:dyDescent="0.25">
      <c r="A59" s="2">
        <v>0.57777777777777772</v>
      </c>
      <c r="B59">
        <v>5906</v>
      </c>
      <c r="C59">
        <v>9992</v>
      </c>
      <c r="D59">
        <v>-4086</v>
      </c>
      <c r="E59">
        <v>433</v>
      </c>
      <c r="F59">
        <v>510</v>
      </c>
      <c r="G59">
        <v>-77</v>
      </c>
      <c r="H59">
        <v>0.5910728583</v>
      </c>
      <c r="I59">
        <v>0.84901960779999996</v>
      </c>
      <c r="J59">
        <v>25458.400000000001</v>
      </c>
      <c r="K59">
        <v>25374.880000000001</v>
      </c>
      <c r="L59">
        <v>25367.45</v>
      </c>
      <c r="M59" s="3">
        <v>46276.577789351853</v>
      </c>
    </row>
    <row r="60" spans="1:13" x14ac:dyDescent="0.25">
      <c r="A60" s="2">
        <v>0.57986111111111116</v>
      </c>
      <c r="B60">
        <v>5858</v>
      </c>
      <c r="C60">
        <v>9989</v>
      </c>
      <c r="D60">
        <v>-4131</v>
      </c>
      <c r="E60">
        <v>385</v>
      </c>
      <c r="F60">
        <v>507</v>
      </c>
      <c r="G60">
        <v>-122</v>
      </c>
      <c r="H60">
        <v>0.58644508959999997</v>
      </c>
      <c r="I60">
        <v>0.75936883629999996</v>
      </c>
      <c r="J60">
        <v>25458.400000000001</v>
      </c>
      <c r="K60">
        <v>25374.89</v>
      </c>
      <c r="L60">
        <v>25360.6</v>
      </c>
      <c r="M60" s="3">
        <v>46276.580023148148</v>
      </c>
    </row>
    <row r="61" spans="1:13" x14ac:dyDescent="0.25">
      <c r="A61" s="2">
        <v>0.58194444444444449</v>
      </c>
      <c r="B61">
        <v>5882</v>
      </c>
      <c r="C61">
        <v>9965</v>
      </c>
      <c r="D61">
        <v>-4083</v>
      </c>
      <c r="E61">
        <v>409</v>
      </c>
      <c r="F61">
        <v>483</v>
      </c>
      <c r="G61">
        <v>-74</v>
      </c>
      <c r="H61">
        <v>0.5902659308</v>
      </c>
      <c r="I61">
        <v>0.84679089029999999</v>
      </c>
      <c r="J61">
        <v>25510</v>
      </c>
      <c r="K61">
        <v>25376.49</v>
      </c>
      <c r="L61">
        <v>25420.5</v>
      </c>
      <c r="M61" s="3">
        <v>46276.582268518519</v>
      </c>
    </row>
    <row r="62" spans="1:13" x14ac:dyDescent="0.25">
      <c r="A62" s="2">
        <v>0.58402777777777781</v>
      </c>
      <c r="B62">
        <v>5905</v>
      </c>
      <c r="C62">
        <v>9932</v>
      </c>
      <c r="D62">
        <v>-4027</v>
      </c>
      <c r="E62">
        <v>432</v>
      </c>
      <c r="F62">
        <v>450</v>
      </c>
      <c r="G62">
        <v>-18</v>
      </c>
      <c r="H62">
        <v>0.59454289169999996</v>
      </c>
      <c r="I62">
        <v>0.96</v>
      </c>
      <c r="J62">
        <v>25510</v>
      </c>
      <c r="K62">
        <v>25376.51</v>
      </c>
      <c r="L62">
        <v>25426.45</v>
      </c>
      <c r="M62" s="3">
        <v>46276.584490740737</v>
      </c>
    </row>
    <row r="63" spans="1:13" x14ac:dyDescent="0.25">
      <c r="A63" s="2">
        <v>0.58611111111111114</v>
      </c>
      <c r="B63">
        <v>5780</v>
      </c>
      <c r="C63">
        <v>9901</v>
      </c>
      <c r="D63">
        <v>-4121</v>
      </c>
      <c r="E63">
        <v>307</v>
      </c>
      <c r="F63">
        <v>419</v>
      </c>
      <c r="G63">
        <v>-112</v>
      </c>
      <c r="H63">
        <v>0.58377941619999996</v>
      </c>
      <c r="I63">
        <v>0.73269689739999999</v>
      </c>
      <c r="J63">
        <v>25609.4</v>
      </c>
      <c r="K63">
        <v>25407.47</v>
      </c>
      <c r="L63">
        <v>25499.85</v>
      </c>
      <c r="M63" s="3">
        <v>46276.586736111109</v>
      </c>
    </row>
    <row r="64" spans="1:13" x14ac:dyDescent="0.25">
      <c r="A64" s="2">
        <v>0.58888888888888891</v>
      </c>
      <c r="B64">
        <v>5764</v>
      </c>
      <c r="C64">
        <v>9750</v>
      </c>
      <c r="D64">
        <v>-3986</v>
      </c>
      <c r="E64">
        <v>291</v>
      </c>
      <c r="F64">
        <v>268</v>
      </c>
      <c r="G64">
        <v>23</v>
      </c>
      <c r="H64">
        <v>0.59117948720000002</v>
      </c>
      <c r="I64">
        <v>1.0858208954999999</v>
      </c>
      <c r="J64">
        <v>25612.6</v>
      </c>
      <c r="K64">
        <v>25411.59</v>
      </c>
      <c r="L64">
        <v>25458.05</v>
      </c>
      <c r="M64" s="3">
        <v>46276.588958333334</v>
      </c>
    </row>
    <row r="65" spans="1:13" x14ac:dyDescent="0.25">
      <c r="A65" s="2">
        <v>0.59097222222222223</v>
      </c>
      <c r="B65">
        <v>5746</v>
      </c>
      <c r="C65">
        <v>9579</v>
      </c>
      <c r="D65">
        <v>-3833</v>
      </c>
      <c r="E65">
        <v>273</v>
      </c>
      <c r="F65">
        <v>97</v>
      </c>
      <c r="G65">
        <v>176</v>
      </c>
      <c r="H65">
        <v>0.599853847</v>
      </c>
      <c r="I65">
        <v>2.8144329897000002</v>
      </c>
      <c r="J65">
        <v>25612.6</v>
      </c>
      <c r="K65">
        <v>25411.62</v>
      </c>
      <c r="L65">
        <v>25453.8</v>
      </c>
      <c r="M65" s="3">
        <v>46276.591192129628</v>
      </c>
    </row>
    <row r="66" spans="1:13" x14ac:dyDescent="0.25">
      <c r="A66" s="2">
        <v>0.59305555555555556</v>
      </c>
      <c r="B66">
        <v>5764</v>
      </c>
      <c r="C66">
        <v>9577</v>
      </c>
      <c r="D66">
        <v>-3813</v>
      </c>
      <c r="E66">
        <v>291</v>
      </c>
      <c r="F66">
        <v>95</v>
      </c>
      <c r="G66">
        <v>196</v>
      </c>
      <c r="H66">
        <v>0.60185861959999998</v>
      </c>
      <c r="I66">
        <v>3.0631578947000002</v>
      </c>
      <c r="J66">
        <v>25612.6</v>
      </c>
      <c r="K66">
        <v>25411.65</v>
      </c>
      <c r="L66">
        <v>25452.65</v>
      </c>
      <c r="M66" s="3">
        <v>46276.593425925923</v>
      </c>
    </row>
    <row r="67" spans="1:13" x14ac:dyDescent="0.25">
      <c r="A67" s="2">
        <v>0.59513888888888888</v>
      </c>
      <c r="B67">
        <v>5762</v>
      </c>
      <c r="C67">
        <v>9580</v>
      </c>
      <c r="D67">
        <v>-3818</v>
      </c>
      <c r="E67">
        <v>289</v>
      </c>
      <c r="F67">
        <v>98</v>
      </c>
      <c r="G67">
        <v>191</v>
      </c>
      <c r="H67">
        <v>0.60146137789999998</v>
      </c>
      <c r="I67">
        <v>2.9489795918000001</v>
      </c>
      <c r="J67">
        <v>25575.200000000001</v>
      </c>
      <c r="K67">
        <v>25414.86</v>
      </c>
      <c r="L67">
        <v>25453.25</v>
      </c>
      <c r="M67" s="3">
        <v>46276.595659722225</v>
      </c>
    </row>
    <row r="68" spans="1:13" x14ac:dyDescent="0.25">
      <c r="A68" s="2">
        <v>0.59722222222222221</v>
      </c>
      <c r="B68">
        <v>5789</v>
      </c>
      <c r="C68">
        <v>9561</v>
      </c>
      <c r="D68">
        <v>-3772</v>
      </c>
      <c r="E68">
        <v>316</v>
      </c>
      <c r="F68">
        <v>79</v>
      </c>
      <c r="G68">
        <v>237</v>
      </c>
      <c r="H68">
        <v>0.60548059830000001</v>
      </c>
      <c r="I68">
        <v>4</v>
      </c>
      <c r="J68">
        <v>25575.200000000001</v>
      </c>
      <c r="K68">
        <v>25414.89</v>
      </c>
      <c r="L68">
        <v>25438.3</v>
      </c>
      <c r="M68" s="3">
        <v>46276.597870370373</v>
      </c>
    </row>
    <row r="69" spans="1:13" x14ac:dyDescent="0.25">
      <c r="A69" s="2">
        <v>0.6</v>
      </c>
      <c r="B69">
        <v>5828</v>
      </c>
      <c r="C69">
        <v>9560</v>
      </c>
      <c r="D69">
        <v>-3732</v>
      </c>
      <c r="E69">
        <v>355</v>
      </c>
      <c r="F69">
        <v>78</v>
      </c>
      <c r="G69">
        <v>277</v>
      </c>
      <c r="H69">
        <v>0.60962343100000005</v>
      </c>
      <c r="I69">
        <v>4.5512820513000003</v>
      </c>
      <c r="J69">
        <v>25575.200000000001</v>
      </c>
      <c r="K69">
        <v>25414.92</v>
      </c>
      <c r="L69">
        <v>25443.7</v>
      </c>
      <c r="M69" s="3">
        <v>46276.600104166668</v>
      </c>
    </row>
    <row r="70" spans="1:13" x14ac:dyDescent="0.25">
      <c r="A70" s="2">
        <v>0.6020833333333333</v>
      </c>
      <c r="B70">
        <v>5835</v>
      </c>
      <c r="C70">
        <v>9547</v>
      </c>
      <c r="D70">
        <v>-3712</v>
      </c>
      <c r="E70">
        <v>362</v>
      </c>
      <c r="F70">
        <v>65</v>
      </c>
      <c r="G70">
        <v>297</v>
      </c>
      <c r="H70">
        <v>0.61118676019999996</v>
      </c>
      <c r="I70">
        <v>5.5692307691999998</v>
      </c>
      <c r="J70">
        <v>25575.200000000001</v>
      </c>
      <c r="K70">
        <v>25414.94</v>
      </c>
      <c r="L70">
        <v>25462.6</v>
      </c>
      <c r="M70" s="3">
        <v>46276.602326388886</v>
      </c>
    </row>
    <row r="71" spans="1:13" x14ac:dyDescent="0.25">
      <c r="A71" s="2">
        <v>0.60416666666666663</v>
      </c>
      <c r="B71">
        <v>5800</v>
      </c>
      <c r="C71">
        <v>9546</v>
      </c>
      <c r="D71">
        <v>-3746</v>
      </c>
      <c r="E71">
        <v>327</v>
      </c>
      <c r="F71">
        <v>64</v>
      </c>
      <c r="G71">
        <v>263</v>
      </c>
      <c r="H71">
        <v>0.60758432849999999</v>
      </c>
      <c r="I71">
        <v>5.109375</v>
      </c>
      <c r="J71">
        <v>25575.200000000001</v>
      </c>
      <c r="K71">
        <v>25414.97</v>
      </c>
      <c r="L71">
        <v>25466.9</v>
      </c>
      <c r="M71" s="3">
        <v>46276.604560185187</v>
      </c>
    </row>
    <row r="72" spans="1:13" x14ac:dyDescent="0.25">
      <c r="A72" s="2">
        <v>0.60624999999999996</v>
      </c>
      <c r="B72">
        <v>5665</v>
      </c>
      <c r="C72">
        <v>9555</v>
      </c>
      <c r="D72">
        <v>-3890</v>
      </c>
      <c r="E72">
        <v>192</v>
      </c>
      <c r="F72">
        <v>73</v>
      </c>
      <c r="G72">
        <v>119</v>
      </c>
      <c r="H72">
        <v>0.59288330720000004</v>
      </c>
      <c r="I72">
        <v>2.6301369863000001</v>
      </c>
      <c r="J72">
        <v>25575.200000000001</v>
      </c>
      <c r="K72">
        <v>25415</v>
      </c>
      <c r="L72">
        <v>25475.7</v>
      </c>
      <c r="M72" s="3">
        <v>46276.606793981482</v>
      </c>
    </row>
    <row r="73" spans="1:13" x14ac:dyDescent="0.25">
      <c r="A73" s="2">
        <v>0.60902777777777772</v>
      </c>
      <c r="B73">
        <v>5667</v>
      </c>
      <c r="C73">
        <v>9556</v>
      </c>
      <c r="D73">
        <v>-3889</v>
      </c>
      <c r="E73">
        <v>194</v>
      </c>
      <c r="F73">
        <v>74</v>
      </c>
      <c r="G73">
        <v>120</v>
      </c>
      <c r="H73">
        <v>0.59303055670000004</v>
      </c>
      <c r="I73">
        <v>2.6216216216000001</v>
      </c>
      <c r="J73">
        <v>25626.6</v>
      </c>
      <c r="K73">
        <v>25419.07</v>
      </c>
      <c r="L73">
        <v>25512.5</v>
      </c>
      <c r="M73" s="3">
        <v>46276.609027777777</v>
      </c>
    </row>
    <row r="74" spans="1:13" x14ac:dyDescent="0.25">
      <c r="A74" s="2">
        <v>0.61111111111111116</v>
      </c>
      <c r="B74">
        <v>5687</v>
      </c>
      <c r="C74">
        <v>9512</v>
      </c>
      <c r="D74">
        <v>-3825</v>
      </c>
      <c r="E74">
        <v>214</v>
      </c>
      <c r="F74">
        <v>30</v>
      </c>
      <c r="G74">
        <v>184</v>
      </c>
      <c r="H74">
        <v>0.59787636669999999</v>
      </c>
      <c r="I74">
        <v>7.1333333333000004</v>
      </c>
      <c r="J74">
        <v>25626.6</v>
      </c>
      <c r="K74">
        <v>25419.1</v>
      </c>
      <c r="L74">
        <v>25499.35</v>
      </c>
      <c r="M74" s="3">
        <v>46276.611273148148</v>
      </c>
    </row>
    <row r="75" spans="1:13" x14ac:dyDescent="0.25">
      <c r="A75" s="2">
        <v>0.61319444444444449</v>
      </c>
      <c r="B75">
        <v>5865</v>
      </c>
      <c r="C75">
        <v>9483</v>
      </c>
      <c r="D75">
        <v>-3618</v>
      </c>
      <c r="E75">
        <v>392</v>
      </c>
      <c r="F75">
        <v>1</v>
      </c>
      <c r="G75">
        <v>391</v>
      </c>
      <c r="H75">
        <v>0.61847516609999997</v>
      </c>
      <c r="I75">
        <v>392</v>
      </c>
      <c r="J75">
        <v>25626.6</v>
      </c>
      <c r="K75">
        <v>25419.14</v>
      </c>
      <c r="L75">
        <v>25517.45</v>
      </c>
      <c r="M75" s="3">
        <v>46276.613518518519</v>
      </c>
    </row>
    <row r="76" spans="1:13" x14ac:dyDescent="0.25">
      <c r="A76" s="2">
        <v>0.61527777777777781</v>
      </c>
      <c r="B76">
        <v>5897</v>
      </c>
      <c r="C76">
        <v>9488</v>
      </c>
      <c r="D76">
        <v>-3591</v>
      </c>
      <c r="E76">
        <v>424</v>
      </c>
      <c r="F76">
        <v>6</v>
      </c>
      <c r="G76">
        <v>418</v>
      </c>
      <c r="H76">
        <v>0.62152192240000004</v>
      </c>
      <c r="I76">
        <v>70.666666666699996</v>
      </c>
      <c r="J76">
        <v>25626.6</v>
      </c>
      <c r="K76">
        <v>25419.17</v>
      </c>
      <c r="L76">
        <v>25511.45</v>
      </c>
      <c r="M76" s="3">
        <v>46276.615763888891</v>
      </c>
    </row>
    <row r="77" spans="1:13" x14ac:dyDescent="0.25">
      <c r="A77" s="2">
        <v>0.61736111111111114</v>
      </c>
      <c r="B77">
        <v>5956</v>
      </c>
      <c r="C77">
        <v>9498</v>
      </c>
      <c r="D77">
        <v>-3542</v>
      </c>
      <c r="E77">
        <v>483</v>
      </c>
      <c r="F77">
        <v>16</v>
      </c>
      <c r="G77">
        <v>467</v>
      </c>
      <c r="H77">
        <v>0.62707938510000005</v>
      </c>
      <c r="I77">
        <v>30.1875</v>
      </c>
      <c r="J77">
        <v>25630.7</v>
      </c>
      <c r="K77">
        <v>25423.16</v>
      </c>
      <c r="L77">
        <v>25517.599999999999</v>
      </c>
      <c r="M77" s="3">
        <v>46276.618009259262</v>
      </c>
    </row>
    <row r="78" spans="1:13" x14ac:dyDescent="0.25">
      <c r="A78" s="2">
        <v>0.62013888888888891</v>
      </c>
      <c r="B78">
        <v>5994</v>
      </c>
      <c r="C78">
        <v>9492</v>
      </c>
      <c r="D78">
        <v>-3498</v>
      </c>
      <c r="E78">
        <v>521</v>
      </c>
      <c r="F78">
        <v>10</v>
      </c>
      <c r="G78">
        <v>511</v>
      </c>
      <c r="H78">
        <v>0.63147914029999996</v>
      </c>
      <c r="I78">
        <v>52.1</v>
      </c>
      <c r="J78">
        <v>25630.7</v>
      </c>
      <c r="K78">
        <v>25423.19</v>
      </c>
      <c r="L78">
        <v>25518.5</v>
      </c>
      <c r="M78" s="3">
        <v>46276.620254629626</v>
      </c>
    </row>
    <row r="79" spans="1:13" x14ac:dyDescent="0.25">
      <c r="A79" s="2">
        <v>0.62222222222222223</v>
      </c>
      <c r="B79">
        <v>6091</v>
      </c>
      <c r="C79">
        <v>9593</v>
      </c>
      <c r="D79">
        <v>-3502</v>
      </c>
      <c r="E79">
        <v>618</v>
      </c>
      <c r="F79">
        <v>111</v>
      </c>
      <c r="G79">
        <v>507</v>
      </c>
      <c r="H79">
        <v>0.63494214530000004</v>
      </c>
      <c r="I79">
        <v>5.5675675676000003</v>
      </c>
      <c r="J79">
        <v>25639.5</v>
      </c>
      <c r="K79">
        <v>25425.22</v>
      </c>
      <c r="L79">
        <v>25528.6</v>
      </c>
      <c r="M79" s="3">
        <v>46276.622499999998</v>
      </c>
    </row>
    <row r="80" spans="1:13" x14ac:dyDescent="0.25">
      <c r="A80" s="2">
        <v>0.62430555555555556</v>
      </c>
      <c r="B80">
        <v>6088</v>
      </c>
      <c r="C80">
        <v>9644</v>
      </c>
      <c r="D80">
        <v>-3556</v>
      </c>
      <c r="E80">
        <v>615</v>
      </c>
      <c r="F80">
        <v>162</v>
      </c>
      <c r="G80">
        <v>453</v>
      </c>
      <c r="H80">
        <v>0.63127333060000002</v>
      </c>
      <c r="I80">
        <v>3.7962962963</v>
      </c>
      <c r="J80">
        <v>25639.5</v>
      </c>
      <c r="K80">
        <v>25425.25</v>
      </c>
      <c r="L80">
        <v>25528.85</v>
      </c>
      <c r="M80" s="3">
        <v>46276.624722222223</v>
      </c>
    </row>
    <row r="81" spans="1:13" x14ac:dyDescent="0.25">
      <c r="A81" s="2">
        <v>0.62638888888888888</v>
      </c>
      <c r="B81">
        <v>6035</v>
      </c>
      <c r="C81">
        <v>9705</v>
      </c>
      <c r="D81">
        <v>-3670</v>
      </c>
      <c r="E81">
        <v>562</v>
      </c>
      <c r="F81">
        <v>223</v>
      </c>
      <c r="G81">
        <v>339</v>
      </c>
      <c r="H81">
        <v>0.62184441010000002</v>
      </c>
      <c r="I81">
        <v>2.5201793721999999</v>
      </c>
      <c r="J81">
        <v>25628</v>
      </c>
      <c r="K81">
        <v>25432.560000000001</v>
      </c>
      <c r="L81">
        <v>25509</v>
      </c>
      <c r="M81" s="3">
        <v>46276.626956018517</v>
      </c>
    </row>
    <row r="82" spans="1:13" x14ac:dyDescent="0.25">
      <c r="A82" s="2">
        <v>0.62916666666666665</v>
      </c>
      <c r="B82">
        <v>6038</v>
      </c>
      <c r="C82">
        <v>9728</v>
      </c>
      <c r="D82">
        <v>-3690</v>
      </c>
      <c r="E82">
        <v>565</v>
      </c>
      <c r="F82">
        <v>246</v>
      </c>
      <c r="G82">
        <v>319</v>
      </c>
      <c r="H82">
        <v>0.62068256580000003</v>
      </c>
      <c r="I82">
        <v>2.2967479675</v>
      </c>
      <c r="J82">
        <v>25628</v>
      </c>
      <c r="K82">
        <v>25432.59</v>
      </c>
      <c r="L82">
        <v>25495.35</v>
      </c>
      <c r="M82" s="3">
        <v>46276.629166666666</v>
      </c>
    </row>
    <row r="83" spans="1:13" x14ac:dyDescent="0.25">
      <c r="A83" s="2">
        <v>0.63124999999999998</v>
      </c>
      <c r="B83">
        <v>6047</v>
      </c>
      <c r="C83">
        <v>9738</v>
      </c>
      <c r="D83">
        <v>-3691</v>
      </c>
      <c r="E83">
        <v>574</v>
      </c>
      <c r="F83">
        <v>256</v>
      </c>
      <c r="G83">
        <v>318</v>
      </c>
      <c r="H83">
        <v>0.62096939819999997</v>
      </c>
      <c r="I83">
        <v>2.2421875</v>
      </c>
      <c r="J83">
        <v>25628</v>
      </c>
      <c r="K83">
        <v>25432.62</v>
      </c>
      <c r="L83">
        <v>25530.55</v>
      </c>
      <c r="M83" s="3">
        <v>46276.631412037037</v>
      </c>
    </row>
    <row r="84" spans="1:13" x14ac:dyDescent="0.25">
      <c r="A84" s="2">
        <v>0.6333333333333333</v>
      </c>
      <c r="B84">
        <v>6073</v>
      </c>
      <c r="C84">
        <v>9771</v>
      </c>
      <c r="D84">
        <v>-3698</v>
      </c>
      <c r="E84">
        <v>600</v>
      </c>
      <c r="F84">
        <v>289</v>
      </c>
      <c r="G84">
        <v>311</v>
      </c>
      <c r="H84">
        <v>0.62153310819999996</v>
      </c>
      <c r="I84">
        <v>2.0761245675</v>
      </c>
      <c r="J84">
        <v>25640.5</v>
      </c>
      <c r="K84">
        <v>25436.3</v>
      </c>
      <c r="L84">
        <v>25562.1</v>
      </c>
      <c r="M84" s="3">
        <v>46276.633668981478</v>
      </c>
    </row>
    <row r="85" spans="1:13" x14ac:dyDescent="0.25">
      <c r="A85" s="2">
        <v>0.63541666666666663</v>
      </c>
      <c r="B85">
        <v>5884</v>
      </c>
      <c r="C85">
        <v>9699</v>
      </c>
      <c r="D85">
        <v>-3815</v>
      </c>
      <c r="E85">
        <v>411</v>
      </c>
      <c r="F85">
        <v>217</v>
      </c>
      <c r="G85">
        <v>194</v>
      </c>
      <c r="H85">
        <v>0.60666048049999999</v>
      </c>
      <c r="I85">
        <v>1.8940092166</v>
      </c>
      <c r="J85">
        <v>25640.5</v>
      </c>
      <c r="K85">
        <v>25436.33</v>
      </c>
      <c r="L85">
        <v>25570.05</v>
      </c>
      <c r="M85" s="3">
        <v>46276.635879629626</v>
      </c>
    </row>
    <row r="86" spans="1:13" x14ac:dyDescent="0.25">
      <c r="A86" s="2">
        <v>0.63749999999999996</v>
      </c>
      <c r="B86">
        <v>5807</v>
      </c>
      <c r="C86">
        <v>9660</v>
      </c>
      <c r="D86">
        <v>-3853</v>
      </c>
      <c r="E86">
        <v>334</v>
      </c>
      <c r="F86">
        <v>178</v>
      </c>
      <c r="G86">
        <v>156</v>
      </c>
      <c r="H86">
        <v>0.60113871640000005</v>
      </c>
      <c r="I86">
        <v>1.8764044944</v>
      </c>
      <c r="J86">
        <v>25663.1</v>
      </c>
      <c r="K86">
        <v>25453.05</v>
      </c>
      <c r="L86">
        <v>25570.05</v>
      </c>
      <c r="M86" s="3">
        <v>46276.638101851851</v>
      </c>
    </row>
    <row r="87" spans="1:13" x14ac:dyDescent="0.25">
      <c r="A87" s="2">
        <v>0.64027777777777772</v>
      </c>
      <c r="B87">
        <v>5810</v>
      </c>
      <c r="C87">
        <v>9644</v>
      </c>
      <c r="D87">
        <v>-3834</v>
      </c>
      <c r="E87">
        <v>337</v>
      </c>
      <c r="F87">
        <v>162</v>
      </c>
      <c r="G87">
        <v>175</v>
      </c>
      <c r="H87">
        <v>0.60244711740000001</v>
      </c>
      <c r="I87">
        <v>2.0802469135999999</v>
      </c>
      <c r="J87">
        <v>25663.1</v>
      </c>
      <c r="K87">
        <v>25453.08</v>
      </c>
      <c r="L87">
        <v>25570.05</v>
      </c>
      <c r="M87" s="3">
        <v>46276.640347222223</v>
      </c>
    </row>
    <row r="88" spans="1:13" x14ac:dyDescent="0.25">
      <c r="A88" s="2">
        <v>0.64236111111111116</v>
      </c>
      <c r="B88">
        <v>5829</v>
      </c>
      <c r="C88">
        <v>9631</v>
      </c>
      <c r="D88">
        <v>-3802</v>
      </c>
      <c r="E88">
        <v>356</v>
      </c>
      <c r="F88">
        <v>149</v>
      </c>
      <c r="G88">
        <v>207</v>
      </c>
      <c r="H88">
        <v>0.60523310139999997</v>
      </c>
      <c r="I88">
        <v>2.3892617450000002</v>
      </c>
      <c r="J88">
        <v>25663.1</v>
      </c>
      <c r="K88">
        <v>25453.11</v>
      </c>
      <c r="L88">
        <v>25570.05</v>
      </c>
      <c r="M88" s="3">
        <v>46276.642557870371</v>
      </c>
    </row>
    <row r="89" spans="1:13" x14ac:dyDescent="0.25">
      <c r="A89" s="2">
        <v>0.64444444444444449</v>
      </c>
      <c r="B89">
        <v>5823</v>
      </c>
      <c r="C89">
        <v>9628</v>
      </c>
      <c r="D89">
        <v>-3805</v>
      </c>
      <c r="E89">
        <v>350</v>
      </c>
      <c r="F89">
        <v>146</v>
      </c>
      <c r="G89">
        <v>204</v>
      </c>
      <c r="H89">
        <v>0.60479850440000005</v>
      </c>
      <c r="I89">
        <v>2.3972602740000002</v>
      </c>
      <c r="J89">
        <v>25650.6</v>
      </c>
      <c r="K89">
        <v>25465.25</v>
      </c>
      <c r="L89">
        <v>25570.05</v>
      </c>
      <c r="M89" s="3">
        <v>46276.644780092596</v>
      </c>
    </row>
    <row r="90" spans="1:13" x14ac:dyDescent="0.25">
      <c r="A90" s="2">
        <v>0.64652777777777781</v>
      </c>
      <c r="B90">
        <v>5754</v>
      </c>
      <c r="C90">
        <v>9588</v>
      </c>
      <c r="D90">
        <v>-3834</v>
      </c>
      <c r="E90">
        <v>281</v>
      </c>
      <c r="F90">
        <v>106</v>
      </c>
      <c r="G90">
        <v>175</v>
      </c>
      <c r="H90">
        <v>0.60012515639999997</v>
      </c>
      <c r="I90">
        <v>2.6509433962000002</v>
      </c>
      <c r="J90">
        <v>25640.799999999999</v>
      </c>
      <c r="K90">
        <v>25466.59</v>
      </c>
      <c r="L90">
        <v>25545.4</v>
      </c>
      <c r="M90" s="3">
        <v>46276.647037037037</v>
      </c>
    </row>
    <row r="91" spans="1:13" x14ac:dyDescent="0.25">
      <c r="A91" s="2">
        <v>0.64861111111111114</v>
      </c>
      <c r="B91">
        <v>5751</v>
      </c>
      <c r="C91">
        <v>9536</v>
      </c>
      <c r="D91">
        <v>-3785</v>
      </c>
      <c r="E91">
        <v>278</v>
      </c>
      <c r="F91">
        <v>54</v>
      </c>
      <c r="G91">
        <v>224</v>
      </c>
      <c r="H91">
        <v>0.60308305370000004</v>
      </c>
      <c r="I91">
        <v>5.1481481480999998</v>
      </c>
      <c r="J91">
        <v>25640.799999999999</v>
      </c>
      <c r="K91">
        <v>25466.62</v>
      </c>
      <c r="L91">
        <v>25545.4</v>
      </c>
      <c r="M91" s="3">
        <v>46276.649293981478</v>
      </c>
    </row>
    <row r="92" spans="1:13" x14ac:dyDescent="0.25">
      <c r="A92" s="2">
        <v>0.65138888888888891</v>
      </c>
      <c r="B92">
        <v>5730</v>
      </c>
      <c r="C92">
        <v>9558</v>
      </c>
      <c r="D92">
        <v>-3828</v>
      </c>
      <c r="E92">
        <v>257</v>
      </c>
      <c r="F92">
        <v>76</v>
      </c>
      <c r="G92">
        <v>181</v>
      </c>
      <c r="H92">
        <v>0.59949780289999999</v>
      </c>
      <c r="I92">
        <v>3.3815789474</v>
      </c>
      <c r="J92">
        <v>25640.799999999999</v>
      </c>
      <c r="K92">
        <v>25466.639999999999</v>
      </c>
      <c r="L92">
        <v>25545.4</v>
      </c>
      <c r="M92" s="3">
        <v>46276.65152777778</v>
      </c>
    </row>
    <row r="93" spans="1:13" x14ac:dyDescent="0.25">
      <c r="A93" s="2">
        <v>0.65347222222222223</v>
      </c>
      <c r="B93">
        <v>5718</v>
      </c>
      <c r="C93">
        <v>9522</v>
      </c>
      <c r="D93">
        <v>-3804</v>
      </c>
      <c r="E93">
        <v>245</v>
      </c>
      <c r="F93">
        <v>40</v>
      </c>
      <c r="G93">
        <v>205</v>
      </c>
      <c r="H93">
        <v>0.60050409579999997</v>
      </c>
      <c r="I93">
        <v>6.125</v>
      </c>
      <c r="J93">
        <v>25675.9</v>
      </c>
      <c r="K93">
        <v>25468.22</v>
      </c>
      <c r="L93">
        <v>25545.4</v>
      </c>
      <c r="M93" s="3">
        <v>46276.653761574074</v>
      </c>
    </row>
    <row r="94" spans="1:13" x14ac:dyDescent="0.25">
      <c r="A94" s="2">
        <v>0.65555555555555556</v>
      </c>
      <c r="B94">
        <v>5718</v>
      </c>
      <c r="C94">
        <v>9522</v>
      </c>
      <c r="D94">
        <v>-3804</v>
      </c>
      <c r="E94">
        <v>245</v>
      </c>
      <c r="F94">
        <v>40</v>
      </c>
      <c r="G94">
        <v>205</v>
      </c>
      <c r="H94">
        <v>0.60050409579999997</v>
      </c>
      <c r="I94">
        <v>6.125</v>
      </c>
      <c r="J94">
        <v>25675.9</v>
      </c>
      <c r="K94">
        <v>25468.25</v>
      </c>
      <c r="L94">
        <v>25545.4</v>
      </c>
      <c r="M94" s="3">
        <v>46276.655995370369</v>
      </c>
    </row>
    <row r="95" spans="1:13" x14ac:dyDescent="0.25">
      <c r="A95" s="2">
        <v>0.65763888888888888</v>
      </c>
      <c r="B95">
        <v>5718</v>
      </c>
      <c r="C95">
        <v>9522</v>
      </c>
      <c r="D95">
        <v>-3804</v>
      </c>
      <c r="E95">
        <v>245</v>
      </c>
      <c r="F95">
        <v>40</v>
      </c>
      <c r="G95">
        <v>205</v>
      </c>
      <c r="H95">
        <v>0.60050409579999997</v>
      </c>
      <c r="I95">
        <v>6.125</v>
      </c>
      <c r="J95">
        <v>25675.9</v>
      </c>
      <c r="K95">
        <v>25468.27</v>
      </c>
      <c r="L95">
        <v>25545.4</v>
      </c>
      <c r="M95" s="3">
        <v>46276.658263888887</v>
      </c>
    </row>
    <row r="96" spans="1:13" x14ac:dyDescent="0.25">
      <c r="A96" s="2">
        <v>0.66041666666666665</v>
      </c>
      <c r="B96">
        <v>5718</v>
      </c>
      <c r="C96">
        <v>9522</v>
      </c>
      <c r="D96">
        <v>-3804</v>
      </c>
      <c r="E96">
        <v>245</v>
      </c>
      <c r="F96">
        <v>40</v>
      </c>
      <c r="G96">
        <v>205</v>
      </c>
      <c r="H96">
        <v>0.60050409579999997</v>
      </c>
      <c r="I96">
        <v>6.125</v>
      </c>
      <c r="J96">
        <v>25675.9</v>
      </c>
      <c r="K96">
        <v>25468.3</v>
      </c>
      <c r="L96">
        <v>25545.4</v>
      </c>
      <c r="M96" s="3">
        <v>46276.660497685189</v>
      </c>
    </row>
    <row r="97" spans="1:13" x14ac:dyDescent="0.25">
      <c r="A97" s="2">
        <v>0.66249999999999998</v>
      </c>
      <c r="B97">
        <v>5718</v>
      </c>
      <c r="C97">
        <v>9522</v>
      </c>
      <c r="D97">
        <v>-3804</v>
      </c>
      <c r="E97">
        <v>245</v>
      </c>
      <c r="F97">
        <v>40</v>
      </c>
      <c r="G97">
        <v>205</v>
      </c>
      <c r="H97">
        <v>0.60050409579999997</v>
      </c>
      <c r="I97">
        <v>6.125</v>
      </c>
      <c r="J97">
        <v>25675.9</v>
      </c>
      <c r="K97">
        <v>25468.33</v>
      </c>
      <c r="L97">
        <v>25545.4</v>
      </c>
      <c r="M97" s="3">
        <v>46276.662743055553</v>
      </c>
    </row>
    <row r="98" spans="1:13" x14ac:dyDescent="0.25">
      <c r="A98" s="2">
        <v>0.6645833333333333</v>
      </c>
      <c r="B98">
        <v>5718</v>
      </c>
      <c r="C98">
        <v>9522</v>
      </c>
      <c r="D98">
        <v>-3804</v>
      </c>
      <c r="E98">
        <v>245</v>
      </c>
      <c r="F98">
        <v>40</v>
      </c>
      <c r="G98">
        <v>205</v>
      </c>
      <c r="H98">
        <v>0.60050409579999997</v>
      </c>
      <c r="I98">
        <v>6.125</v>
      </c>
      <c r="J98">
        <v>25675.9</v>
      </c>
      <c r="K98">
        <v>25468.35</v>
      </c>
      <c r="L98">
        <v>25545.4</v>
      </c>
      <c r="M98" s="3">
        <v>46276.664988425924</v>
      </c>
    </row>
    <row r="99" spans="1:13" x14ac:dyDescent="0.25">
      <c r="A99" s="2">
        <v>0.66666666666666663</v>
      </c>
      <c r="B99">
        <v>5718</v>
      </c>
      <c r="C99">
        <v>9522</v>
      </c>
      <c r="D99">
        <v>-3804</v>
      </c>
      <c r="E99">
        <v>245</v>
      </c>
      <c r="F99">
        <v>40</v>
      </c>
      <c r="G99">
        <v>205</v>
      </c>
      <c r="H99">
        <v>0.60050409579999997</v>
      </c>
      <c r="I99">
        <v>6.125</v>
      </c>
      <c r="J99">
        <v>25675.9</v>
      </c>
      <c r="K99">
        <v>25468.38</v>
      </c>
      <c r="L99">
        <v>25545.4</v>
      </c>
      <c r="M99" s="3">
        <v>46276.667222222219</v>
      </c>
    </row>
    <row r="100" spans="1:13" x14ac:dyDescent="0.25">
      <c r="A100" s="2">
        <v>0.6694444444444444</v>
      </c>
      <c r="B100">
        <v>5718</v>
      </c>
      <c r="C100">
        <v>9522</v>
      </c>
      <c r="D100">
        <v>-3804</v>
      </c>
      <c r="E100">
        <v>245</v>
      </c>
      <c r="F100">
        <v>40</v>
      </c>
      <c r="G100">
        <v>205</v>
      </c>
      <c r="H100">
        <v>0.60050409579999997</v>
      </c>
      <c r="I100">
        <v>6.125</v>
      </c>
      <c r="J100">
        <v>25675.9</v>
      </c>
      <c r="K100">
        <v>25468.41</v>
      </c>
      <c r="L100">
        <v>25545.4</v>
      </c>
      <c r="M100" s="3">
        <v>46276.66946759259</v>
      </c>
    </row>
    <row r="101" spans="1:13" x14ac:dyDescent="0.25">
      <c r="A101" s="2">
        <v>0.67152777777777772</v>
      </c>
      <c r="B101">
        <v>5718</v>
      </c>
      <c r="C101">
        <v>9522</v>
      </c>
      <c r="D101">
        <v>-3804</v>
      </c>
      <c r="E101">
        <v>245</v>
      </c>
      <c r="F101">
        <v>40</v>
      </c>
      <c r="G101">
        <v>205</v>
      </c>
      <c r="H101">
        <v>0.60050409579999997</v>
      </c>
      <c r="I101">
        <v>6.125</v>
      </c>
      <c r="J101">
        <v>25675.9</v>
      </c>
      <c r="K101">
        <v>25468.43</v>
      </c>
      <c r="L101">
        <v>25545.4</v>
      </c>
      <c r="M101" s="3">
        <v>46276.671712962961</v>
      </c>
    </row>
    <row r="102" spans="1:13" x14ac:dyDescent="0.25">
      <c r="A102" s="2">
        <v>0.67361111111111116</v>
      </c>
      <c r="B102">
        <v>5718</v>
      </c>
      <c r="C102">
        <v>9522</v>
      </c>
      <c r="D102">
        <v>-3804</v>
      </c>
      <c r="E102">
        <v>245</v>
      </c>
      <c r="F102">
        <v>40</v>
      </c>
      <c r="G102">
        <v>205</v>
      </c>
      <c r="H102">
        <v>0.60050409579999997</v>
      </c>
      <c r="I102">
        <v>6.125</v>
      </c>
      <c r="J102">
        <v>25675.9</v>
      </c>
      <c r="K102">
        <v>25468.46</v>
      </c>
      <c r="L102">
        <v>25545.4</v>
      </c>
      <c r="M102" s="3">
        <v>46276.673958333333</v>
      </c>
    </row>
    <row r="103" spans="1:13" x14ac:dyDescent="0.25">
      <c r="A103" s="2">
        <v>0.67569444444444449</v>
      </c>
      <c r="B103">
        <v>5718</v>
      </c>
      <c r="C103">
        <v>9522</v>
      </c>
      <c r="D103">
        <v>-3804</v>
      </c>
      <c r="E103">
        <v>245</v>
      </c>
      <c r="F103">
        <v>40</v>
      </c>
      <c r="G103">
        <v>205</v>
      </c>
      <c r="H103">
        <v>0.60050409579999997</v>
      </c>
      <c r="I103">
        <v>6.125</v>
      </c>
      <c r="J103">
        <v>25675.9</v>
      </c>
      <c r="K103">
        <v>25468.48</v>
      </c>
      <c r="L103">
        <v>25545.4</v>
      </c>
      <c r="M103" s="3">
        <v>46276.676180555558</v>
      </c>
    </row>
    <row r="104" spans="1:13" x14ac:dyDescent="0.25">
      <c r="A104" s="2">
        <v>0.67777777777777781</v>
      </c>
      <c r="B104">
        <v>5718</v>
      </c>
      <c r="C104">
        <v>9522</v>
      </c>
      <c r="D104">
        <v>-3804</v>
      </c>
      <c r="E104">
        <v>245</v>
      </c>
      <c r="F104">
        <v>40</v>
      </c>
      <c r="G104">
        <v>205</v>
      </c>
      <c r="H104">
        <v>0.60050409579999997</v>
      </c>
      <c r="I104">
        <v>6.125</v>
      </c>
      <c r="J104">
        <v>25675.9</v>
      </c>
      <c r="K104">
        <v>25468.51</v>
      </c>
      <c r="L104">
        <v>25545.4</v>
      </c>
      <c r="M104" s="3">
        <v>46276.678437499999</v>
      </c>
    </row>
    <row r="105" spans="1:13" x14ac:dyDescent="0.25">
      <c r="A105" s="2">
        <v>0.68055555555555558</v>
      </c>
      <c r="B105">
        <v>5718</v>
      </c>
      <c r="C105">
        <v>9522</v>
      </c>
      <c r="D105">
        <v>-3804</v>
      </c>
      <c r="E105">
        <v>245</v>
      </c>
      <c r="F105">
        <v>40</v>
      </c>
      <c r="G105">
        <v>205</v>
      </c>
      <c r="H105">
        <v>0.60050409579999997</v>
      </c>
      <c r="I105">
        <v>6.125</v>
      </c>
      <c r="J105">
        <v>25675.9</v>
      </c>
      <c r="K105">
        <v>25468.54</v>
      </c>
      <c r="L105">
        <v>25545.4</v>
      </c>
      <c r="M105" s="3">
        <v>46276.680694444447</v>
      </c>
    </row>
    <row r="106" spans="1:13" x14ac:dyDescent="0.25">
      <c r="A106" s="2">
        <v>0.68263888888888891</v>
      </c>
      <c r="B106">
        <v>5718</v>
      </c>
      <c r="C106">
        <v>9522</v>
      </c>
      <c r="D106">
        <v>-3804</v>
      </c>
      <c r="E106">
        <v>245</v>
      </c>
      <c r="F106">
        <v>40</v>
      </c>
      <c r="G106">
        <v>205</v>
      </c>
      <c r="H106">
        <v>0.60050409579999997</v>
      </c>
      <c r="I106">
        <v>6.125</v>
      </c>
      <c r="J106">
        <v>25675.9</v>
      </c>
      <c r="K106">
        <v>25468.560000000001</v>
      </c>
      <c r="L106">
        <v>25545.4</v>
      </c>
      <c r="M106" s="3">
        <v>46276.682951388888</v>
      </c>
    </row>
    <row r="107" spans="1:13" x14ac:dyDescent="0.25">
      <c r="A107" s="2">
        <v>0.68472222222222223</v>
      </c>
      <c r="B107">
        <v>5718</v>
      </c>
      <c r="C107">
        <v>9522</v>
      </c>
      <c r="D107">
        <v>-3804</v>
      </c>
      <c r="E107">
        <v>245</v>
      </c>
      <c r="F107">
        <v>40</v>
      </c>
      <c r="G107">
        <v>205</v>
      </c>
      <c r="H107">
        <v>0.60050409579999997</v>
      </c>
      <c r="I107">
        <v>6.125</v>
      </c>
      <c r="J107">
        <v>25675.9</v>
      </c>
      <c r="K107">
        <v>25468.59</v>
      </c>
      <c r="L107">
        <v>25545.4</v>
      </c>
      <c r="M107" s="3">
        <v>46276.685196759259</v>
      </c>
    </row>
    <row r="108" spans="1:13" x14ac:dyDescent="0.25">
      <c r="A108" s="2">
        <v>0.68680555555555556</v>
      </c>
      <c r="B108">
        <v>5718</v>
      </c>
      <c r="C108">
        <v>9522</v>
      </c>
      <c r="D108">
        <v>-3804</v>
      </c>
      <c r="E108">
        <v>245</v>
      </c>
      <c r="F108">
        <v>40</v>
      </c>
      <c r="G108">
        <v>205</v>
      </c>
      <c r="H108">
        <v>0.60050409579999997</v>
      </c>
      <c r="I108">
        <v>6.125</v>
      </c>
      <c r="J108">
        <v>25675.9</v>
      </c>
      <c r="K108">
        <v>25468.61</v>
      </c>
      <c r="L108">
        <v>25545.4</v>
      </c>
      <c r="M108" s="3">
        <v>46276.687442129631</v>
      </c>
    </row>
    <row r="109" spans="1:13" x14ac:dyDescent="0.25">
      <c r="A109" s="2">
        <v>0.68958333333333333</v>
      </c>
      <c r="B109">
        <v>5718</v>
      </c>
      <c r="C109">
        <v>9522</v>
      </c>
      <c r="D109">
        <v>-3804</v>
      </c>
      <c r="E109">
        <v>245</v>
      </c>
      <c r="F109">
        <v>40</v>
      </c>
      <c r="G109">
        <v>205</v>
      </c>
      <c r="H109">
        <v>0.60050409579999997</v>
      </c>
      <c r="I109">
        <v>6.125</v>
      </c>
      <c r="J109">
        <v>25675.9</v>
      </c>
      <c r="K109">
        <v>25468.639999999999</v>
      </c>
      <c r="L109">
        <v>25545.4</v>
      </c>
      <c r="M109" s="3">
        <v>46276.689687500002</v>
      </c>
    </row>
    <row r="110" spans="1:13" x14ac:dyDescent="0.25">
      <c r="A110" s="2">
        <v>0.69166666666666665</v>
      </c>
      <c r="B110">
        <v>5718</v>
      </c>
      <c r="C110">
        <v>9522</v>
      </c>
      <c r="D110">
        <v>-3804</v>
      </c>
      <c r="E110">
        <v>245</v>
      </c>
      <c r="F110">
        <v>40</v>
      </c>
      <c r="G110">
        <v>205</v>
      </c>
      <c r="H110">
        <v>0.60050409579999997</v>
      </c>
      <c r="I110">
        <v>6.125</v>
      </c>
      <c r="J110">
        <v>25675.9</v>
      </c>
      <c r="K110">
        <v>25468.67</v>
      </c>
      <c r="L110">
        <v>25545.4</v>
      </c>
      <c r="M110" s="3">
        <v>46276.691921296297</v>
      </c>
    </row>
    <row r="111" spans="1:13" x14ac:dyDescent="0.25">
      <c r="A111" s="2">
        <v>0.69374999999999998</v>
      </c>
      <c r="B111">
        <v>5718</v>
      </c>
      <c r="C111">
        <v>9522</v>
      </c>
      <c r="D111">
        <v>-3804</v>
      </c>
      <c r="E111">
        <v>245</v>
      </c>
      <c r="F111">
        <v>40</v>
      </c>
      <c r="G111">
        <v>205</v>
      </c>
      <c r="H111">
        <v>0.60050409579999997</v>
      </c>
      <c r="I111">
        <v>6.125</v>
      </c>
      <c r="J111">
        <v>25675.9</v>
      </c>
      <c r="K111">
        <v>25468.69</v>
      </c>
      <c r="L111">
        <v>25545.4</v>
      </c>
      <c r="M111" s="3">
        <v>46276.694166666668</v>
      </c>
    </row>
    <row r="112" spans="1:13" x14ac:dyDescent="0.25">
      <c r="A112" s="2">
        <v>0.6958333333333333</v>
      </c>
      <c r="B112">
        <v>5718</v>
      </c>
      <c r="C112">
        <v>9522</v>
      </c>
      <c r="D112">
        <v>-3804</v>
      </c>
      <c r="E112">
        <v>245</v>
      </c>
      <c r="F112">
        <v>40</v>
      </c>
      <c r="G112">
        <v>205</v>
      </c>
      <c r="H112">
        <v>0.60050409579999997</v>
      </c>
      <c r="I112">
        <v>6.125</v>
      </c>
      <c r="J112">
        <v>25675.9</v>
      </c>
      <c r="K112">
        <v>25468.720000000001</v>
      </c>
      <c r="L112">
        <v>25545.4</v>
      </c>
      <c r="M112" s="3">
        <v>46276.696400462963</v>
      </c>
    </row>
    <row r="113" spans="1:13" x14ac:dyDescent="0.25">
      <c r="A113" s="2">
        <v>0.69861111111111107</v>
      </c>
      <c r="B113">
        <v>5718</v>
      </c>
      <c r="C113">
        <v>9522</v>
      </c>
      <c r="D113">
        <v>-3804</v>
      </c>
      <c r="E113">
        <v>245</v>
      </c>
      <c r="F113">
        <v>40</v>
      </c>
      <c r="G113">
        <v>205</v>
      </c>
      <c r="H113">
        <v>0.60050409579999997</v>
      </c>
      <c r="I113">
        <v>6.125</v>
      </c>
      <c r="J113">
        <v>25675.9</v>
      </c>
      <c r="K113">
        <v>25468.75</v>
      </c>
      <c r="L113">
        <v>25545.4</v>
      </c>
      <c r="M113" s="3">
        <v>46276.698634259257</v>
      </c>
    </row>
    <row r="114" spans="1:13" x14ac:dyDescent="0.25">
      <c r="A114" s="2">
        <v>0.7006944444444444</v>
      </c>
      <c r="B114">
        <v>5718</v>
      </c>
      <c r="C114">
        <v>9522</v>
      </c>
      <c r="D114">
        <v>-3804</v>
      </c>
      <c r="E114">
        <v>245</v>
      </c>
      <c r="F114">
        <v>40</v>
      </c>
      <c r="G114">
        <v>205</v>
      </c>
      <c r="H114">
        <v>0.60050409579999997</v>
      </c>
      <c r="I114">
        <v>6.125</v>
      </c>
      <c r="J114">
        <v>25675.9</v>
      </c>
      <c r="K114">
        <v>25468.77</v>
      </c>
      <c r="L114">
        <v>25545.4</v>
      </c>
      <c r="M114" s="3">
        <v>46276.700868055559</v>
      </c>
    </row>
    <row r="115" spans="1:13" x14ac:dyDescent="0.25">
      <c r="A115" s="2">
        <v>0.70277777777777772</v>
      </c>
      <c r="B115">
        <v>5718</v>
      </c>
      <c r="C115">
        <v>9522</v>
      </c>
      <c r="D115">
        <v>-3804</v>
      </c>
      <c r="E115">
        <v>245</v>
      </c>
      <c r="F115">
        <v>40</v>
      </c>
      <c r="G115">
        <v>205</v>
      </c>
      <c r="H115">
        <v>0.60050409579999997</v>
      </c>
      <c r="I115">
        <v>6.125</v>
      </c>
      <c r="J115">
        <v>25675.9</v>
      </c>
      <c r="K115">
        <v>25468.799999999999</v>
      </c>
      <c r="L115">
        <v>25545.4</v>
      </c>
      <c r="M115" s="3">
        <v>46276.703101851854</v>
      </c>
    </row>
    <row r="116" spans="1:13" x14ac:dyDescent="0.25">
      <c r="A116" s="2">
        <v>0.70486111111111116</v>
      </c>
      <c r="B116">
        <v>5718</v>
      </c>
      <c r="C116">
        <v>9522</v>
      </c>
      <c r="D116">
        <v>-3804</v>
      </c>
      <c r="E116">
        <v>245</v>
      </c>
      <c r="F116">
        <v>40</v>
      </c>
      <c r="G116">
        <v>205</v>
      </c>
      <c r="H116">
        <v>0.60050409579999997</v>
      </c>
      <c r="I116">
        <v>6.125</v>
      </c>
      <c r="J116">
        <v>25675.9</v>
      </c>
      <c r="K116">
        <v>25468.82</v>
      </c>
      <c r="L116">
        <v>25545.4</v>
      </c>
      <c r="M116" s="3">
        <v>46276.705381944441</v>
      </c>
    </row>
    <row r="117" spans="1:13" x14ac:dyDescent="0.25">
      <c r="A117" s="2">
        <v>0.70694444444444449</v>
      </c>
      <c r="B117">
        <v>5718</v>
      </c>
      <c r="C117">
        <v>9522</v>
      </c>
      <c r="D117">
        <v>-3804</v>
      </c>
      <c r="E117">
        <v>245</v>
      </c>
      <c r="F117">
        <v>40</v>
      </c>
      <c r="G117">
        <v>205</v>
      </c>
      <c r="H117">
        <v>0.60050409579999997</v>
      </c>
      <c r="I117">
        <v>6.125</v>
      </c>
      <c r="J117">
        <v>25675.9</v>
      </c>
      <c r="K117">
        <v>25468.85</v>
      </c>
      <c r="L117">
        <v>25545.4</v>
      </c>
      <c r="M117" s="3">
        <v>46276.707627314812</v>
      </c>
    </row>
    <row r="118" spans="1:13" x14ac:dyDescent="0.25">
      <c r="A118" s="2">
        <v>0.70972222222222225</v>
      </c>
      <c r="B118">
        <v>5718</v>
      </c>
      <c r="C118">
        <v>9522</v>
      </c>
      <c r="D118">
        <v>-3804</v>
      </c>
      <c r="E118">
        <v>245</v>
      </c>
      <c r="F118">
        <v>40</v>
      </c>
      <c r="G118">
        <v>205</v>
      </c>
      <c r="H118">
        <v>0.60050409579999997</v>
      </c>
      <c r="I118">
        <v>6.125</v>
      </c>
      <c r="J118">
        <v>25675.9</v>
      </c>
      <c r="K118">
        <v>25468.880000000001</v>
      </c>
      <c r="L118">
        <v>25545.4</v>
      </c>
      <c r="M118" s="3">
        <v>46276.709872685184</v>
      </c>
    </row>
    <row r="119" spans="1:13" x14ac:dyDescent="0.25">
      <c r="A119" s="2">
        <v>0.71180555555555558</v>
      </c>
      <c r="B119">
        <v>5718</v>
      </c>
      <c r="C119">
        <v>9522</v>
      </c>
      <c r="D119">
        <v>-3804</v>
      </c>
      <c r="E119">
        <v>245</v>
      </c>
      <c r="F119">
        <v>40</v>
      </c>
      <c r="G119">
        <v>205</v>
      </c>
      <c r="H119">
        <v>0.60050409579999997</v>
      </c>
      <c r="I119">
        <v>6.125</v>
      </c>
      <c r="J119">
        <v>25675.9</v>
      </c>
      <c r="K119">
        <v>25468.9</v>
      </c>
      <c r="L119">
        <v>25545.4</v>
      </c>
      <c r="M119" s="3">
        <v>46276.712094907409</v>
      </c>
    </row>
    <row r="120" spans="1:13" x14ac:dyDescent="0.25">
      <c r="A120" s="2">
        <v>0.71388888888888891</v>
      </c>
      <c r="B120">
        <v>5718</v>
      </c>
      <c r="C120">
        <v>9522</v>
      </c>
      <c r="D120">
        <v>-3804</v>
      </c>
      <c r="E120">
        <v>245</v>
      </c>
      <c r="F120">
        <v>40</v>
      </c>
      <c r="G120">
        <v>205</v>
      </c>
      <c r="H120">
        <v>0.60050409579999997</v>
      </c>
      <c r="I120">
        <v>6.125</v>
      </c>
      <c r="J120">
        <v>25675.9</v>
      </c>
      <c r="K120">
        <v>25468.93</v>
      </c>
      <c r="L120">
        <v>25545.4</v>
      </c>
      <c r="M120" s="3">
        <v>46276.714328703703</v>
      </c>
    </row>
    <row r="121" spans="1:13" x14ac:dyDescent="0.25">
      <c r="A121" s="2">
        <v>0.71597222222222223</v>
      </c>
      <c r="B121">
        <v>5718</v>
      </c>
      <c r="C121">
        <v>9522</v>
      </c>
      <c r="D121">
        <v>-3804</v>
      </c>
      <c r="E121">
        <v>245</v>
      </c>
      <c r="F121">
        <v>40</v>
      </c>
      <c r="G121">
        <v>205</v>
      </c>
      <c r="H121">
        <v>0.60050409579999997</v>
      </c>
      <c r="I121">
        <v>6.125</v>
      </c>
      <c r="J121">
        <v>25675.9</v>
      </c>
      <c r="K121">
        <v>25468.95</v>
      </c>
      <c r="L121">
        <v>25545.4</v>
      </c>
      <c r="M121" s="3">
        <v>46276.716562499998</v>
      </c>
    </row>
    <row r="122" spans="1:13" x14ac:dyDescent="0.25">
      <c r="A122" s="2">
        <v>0.71875</v>
      </c>
      <c r="B122">
        <v>5718</v>
      </c>
      <c r="C122">
        <v>9522</v>
      </c>
      <c r="D122">
        <v>-3804</v>
      </c>
      <c r="E122">
        <v>245</v>
      </c>
      <c r="F122">
        <v>40</v>
      </c>
      <c r="G122">
        <v>205</v>
      </c>
      <c r="H122">
        <v>0.60050409579999997</v>
      </c>
      <c r="I122">
        <v>6.125</v>
      </c>
      <c r="J122">
        <v>25675.9</v>
      </c>
      <c r="K122">
        <v>25468.98</v>
      </c>
      <c r="L122">
        <v>25545.4</v>
      </c>
      <c r="M122" s="3">
        <v>46276.7187962963</v>
      </c>
    </row>
    <row r="123" spans="1:13" x14ac:dyDescent="0.25">
      <c r="A123" s="2">
        <v>0.72083333333333333</v>
      </c>
      <c r="B123">
        <v>5718</v>
      </c>
      <c r="C123">
        <v>9522</v>
      </c>
      <c r="D123">
        <v>-3804</v>
      </c>
      <c r="E123">
        <v>245</v>
      </c>
      <c r="F123">
        <v>40</v>
      </c>
      <c r="G123">
        <v>205</v>
      </c>
      <c r="H123">
        <v>0.60050409579999997</v>
      </c>
      <c r="I123">
        <v>6.125</v>
      </c>
      <c r="J123">
        <v>25675.9</v>
      </c>
      <c r="K123">
        <v>25469.01</v>
      </c>
      <c r="L123">
        <v>25545.4</v>
      </c>
      <c r="M123" s="3">
        <v>46276.721041666664</v>
      </c>
    </row>
    <row r="124" spans="1:13" x14ac:dyDescent="0.25">
      <c r="A124" s="2">
        <v>0.72291666666666665</v>
      </c>
      <c r="B124">
        <v>5718</v>
      </c>
      <c r="C124">
        <v>9522</v>
      </c>
      <c r="D124">
        <v>-3804</v>
      </c>
      <c r="E124">
        <v>245</v>
      </c>
      <c r="F124">
        <v>40</v>
      </c>
      <c r="G124">
        <v>205</v>
      </c>
      <c r="H124">
        <v>0.60050409579999997</v>
      </c>
      <c r="I124">
        <v>6.125</v>
      </c>
      <c r="J124">
        <v>25675.9</v>
      </c>
      <c r="K124">
        <v>25469.03</v>
      </c>
      <c r="L124">
        <v>25545.4</v>
      </c>
      <c r="M124" s="3">
        <v>46276.723287037035</v>
      </c>
    </row>
    <row r="125" spans="1:13" x14ac:dyDescent="0.25">
      <c r="A125" s="2">
        <v>0.72499999999999998</v>
      </c>
      <c r="B125">
        <v>5718</v>
      </c>
      <c r="C125">
        <v>9522</v>
      </c>
      <c r="D125">
        <v>-3804</v>
      </c>
      <c r="E125">
        <v>245</v>
      </c>
      <c r="F125">
        <v>40</v>
      </c>
      <c r="G125">
        <v>205</v>
      </c>
      <c r="H125">
        <v>0.60050409579999997</v>
      </c>
      <c r="I125">
        <v>6.125</v>
      </c>
      <c r="J125">
        <v>25675.9</v>
      </c>
      <c r="K125">
        <v>25469.06</v>
      </c>
      <c r="L125">
        <v>25545.4</v>
      </c>
      <c r="M125" s="3">
        <v>46276.725532407407</v>
      </c>
    </row>
    <row r="126" spans="1:13" x14ac:dyDescent="0.25">
      <c r="A126" s="2">
        <v>0.72777777777777775</v>
      </c>
      <c r="B126">
        <v>5718</v>
      </c>
      <c r="C126">
        <v>9522</v>
      </c>
      <c r="D126">
        <v>-3804</v>
      </c>
      <c r="E126">
        <v>245</v>
      </c>
      <c r="F126">
        <v>40</v>
      </c>
      <c r="G126">
        <v>205</v>
      </c>
      <c r="H126">
        <v>0.60050409579999997</v>
      </c>
      <c r="I126">
        <v>6.125</v>
      </c>
      <c r="J126">
        <v>25675.9</v>
      </c>
      <c r="K126">
        <v>25469.08</v>
      </c>
      <c r="L126">
        <v>25545.4</v>
      </c>
      <c r="M126" s="3">
        <v>46276.727800925924</v>
      </c>
    </row>
    <row r="127" spans="1:13" x14ac:dyDescent="0.25">
      <c r="A127" s="2">
        <v>0.72986111111111107</v>
      </c>
      <c r="B127">
        <v>5718</v>
      </c>
      <c r="C127">
        <v>9522</v>
      </c>
      <c r="D127">
        <v>-3804</v>
      </c>
      <c r="E127">
        <v>245</v>
      </c>
      <c r="F127">
        <v>40</v>
      </c>
      <c r="G127">
        <v>205</v>
      </c>
      <c r="H127">
        <v>0.60050409579999997</v>
      </c>
      <c r="I127">
        <v>6.125</v>
      </c>
      <c r="J127">
        <v>25675.9</v>
      </c>
      <c r="K127">
        <v>25469.11</v>
      </c>
      <c r="L127">
        <v>25545.4</v>
      </c>
      <c r="M127" s="3">
        <v>46276.730046296296</v>
      </c>
    </row>
    <row r="128" spans="1:13" x14ac:dyDescent="0.25">
      <c r="A128" s="2">
        <v>0.7319444444444444</v>
      </c>
      <c r="B128">
        <v>5718</v>
      </c>
      <c r="C128">
        <v>9522</v>
      </c>
      <c r="D128">
        <v>-3804</v>
      </c>
      <c r="E128">
        <v>245</v>
      </c>
      <c r="F128">
        <v>40</v>
      </c>
      <c r="G128">
        <v>205</v>
      </c>
      <c r="H128">
        <v>0.60050409579999997</v>
      </c>
      <c r="I128">
        <v>6.125</v>
      </c>
      <c r="J128">
        <v>25675.9</v>
      </c>
      <c r="K128">
        <v>25469.14</v>
      </c>
      <c r="L128">
        <v>25545.4</v>
      </c>
      <c r="M128" s="3">
        <v>46276.732256944444</v>
      </c>
    </row>
    <row r="129" spans="1:13" x14ac:dyDescent="0.25">
      <c r="A129" s="2">
        <v>0.73402777777777772</v>
      </c>
      <c r="B129">
        <v>5718</v>
      </c>
      <c r="C129">
        <v>9522</v>
      </c>
      <c r="D129">
        <v>-3804</v>
      </c>
      <c r="E129">
        <v>245</v>
      </c>
      <c r="F129">
        <v>40</v>
      </c>
      <c r="G129">
        <v>205</v>
      </c>
      <c r="H129">
        <v>0.60050409579999997</v>
      </c>
      <c r="I129">
        <v>6.125</v>
      </c>
      <c r="J129">
        <v>25675.9</v>
      </c>
      <c r="K129">
        <v>25469.16</v>
      </c>
      <c r="L129">
        <v>25545.4</v>
      </c>
      <c r="M129" s="3">
        <v>46276.734699074077</v>
      </c>
    </row>
    <row r="130" spans="1:13" x14ac:dyDescent="0.25">
      <c r="A130" s="2">
        <v>0.7368055555555556</v>
      </c>
      <c r="B130">
        <v>5718</v>
      </c>
      <c r="C130">
        <v>9522</v>
      </c>
      <c r="D130">
        <v>-3804</v>
      </c>
      <c r="E130">
        <v>245</v>
      </c>
      <c r="F130">
        <v>40</v>
      </c>
      <c r="G130">
        <v>205</v>
      </c>
      <c r="H130">
        <v>0.60050409579999997</v>
      </c>
      <c r="I130">
        <v>6.125</v>
      </c>
      <c r="J130">
        <v>25675.9</v>
      </c>
      <c r="K130">
        <v>25469.19</v>
      </c>
      <c r="L130">
        <v>25545.4</v>
      </c>
      <c r="M130" s="3">
        <v>46276.736956018518</v>
      </c>
    </row>
    <row r="131" spans="1:13" x14ac:dyDescent="0.25">
      <c r="A131" s="2">
        <v>0.73888888888888893</v>
      </c>
      <c r="B131">
        <v>5718</v>
      </c>
      <c r="C131">
        <v>9522</v>
      </c>
      <c r="D131">
        <v>-3804</v>
      </c>
      <c r="E131">
        <v>245</v>
      </c>
      <c r="F131">
        <v>40</v>
      </c>
      <c r="G131">
        <v>205</v>
      </c>
      <c r="H131">
        <v>0.60050409579999997</v>
      </c>
      <c r="I131">
        <v>6.125</v>
      </c>
      <c r="J131">
        <v>25675.9</v>
      </c>
      <c r="K131">
        <v>25469.21</v>
      </c>
      <c r="L131">
        <v>25545.4</v>
      </c>
      <c r="M131" s="3">
        <v>46276.739189814813</v>
      </c>
    </row>
    <row r="132" spans="1:13" x14ac:dyDescent="0.25">
      <c r="A132" s="2">
        <v>0.74097222222222225</v>
      </c>
      <c r="B132">
        <v>5718</v>
      </c>
      <c r="C132">
        <v>9522</v>
      </c>
      <c r="D132">
        <v>-3804</v>
      </c>
      <c r="E132">
        <v>245</v>
      </c>
      <c r="F132">
        <v>40</v>
      </c>
      <c r="G132">
        <v>205</v>
      </c>
      <c r="H132">
        <v>0.60050409579999997</v>
      </c>
      <c r="I132">
        <v>6.125</v>
      </c>
      <c r="J132">
        <v>25675.9</v>
      </c>
      <c r="K132">
        <v>25469.24</v>
      </c>
      <c r="L132">
        <v>25545.4</v>
      </c>
      <c r="M132" s="3">
        <v>46276.741423611114</v>
      </c>
    </row>
    <row r="133" spans="1:13" x14ac:dyDescent="0.25">
      <c r="A133" s="2">
        <v>0.74305555555555558</v>
      </c>
      <c r="B133">
        <v>5718</v>
      </c>
      <c r="C133">
        <v>9522</v>
      </c>
      <c r="D133">
        <v>-3804</v>
      </c>
      <c r="E133">
        <v>245</v>
      </c>
      <c r="F133">
        <v>40</v>
      </c>
      <c r="G133">
        <v>205</v>
      </c>
      <c r="H133">
        <v>0.60050409579999997</v>
      </c>
      <c r="I133">
        <v>6.125</v>
      </c>
      <c r="J133">
        <v>25675.9</v>
      </c>
      <c r="K133">
        <v>25469.27</v>
      </c>
      <c r="L133">
        <v>25545.4</v>
      </c>
      <c r="M133" s="3">
        <v>46276.743692129632</v>
      </c>
    </row>
    <row r="134" spans="1:13" x14ac:dyDescent="0.25">
      <c r="A134" s="2">
        <v>0.74583333333333335</v>
      </c>
      <c r="B134">
        <v>5718</v>
      </c>
      <c r="C134">
        <v>9522</v>
      </c>
      <c r="D134">
        <v>-3804</v>
      </c>
      <c r="E134">
        <v>245</v>
      </c>
      <c r="F134">
        <v>40</v>
      </c>
      <c r="G134">
        <v>205</v>
      </c>
      <c r="H134">
        <v>0.60050409579999997</v>
      </c>
      <c r="I134">
        <v>6.125</v>
      </c>
      <c r="J134">
        <v>25675.9</v>
      </c>
      <c r="K134">
        <v>25469.29</v>
      </c>
      <c r="L134">
        <v>25545.4</v>
      </c>
      <c r="M134" s="3">
        <v>46276.74596064815</v>
      </c>
    </row>
    <row r="135" spans="1:13" x14ac:dyDescent="0.25">
      <c r="A135" s="2">
        <v>0.74791666666666667</v>
      </c>
      <c r="B135">
        <v>5718</v>
      </c>
      <c r="C135">
        <v>9522</v>
      </c>
      <c r="D135">
        <v>-3804</v>
      </c>
      <c r="E135">
        <v>245</v>
      </c>
      <c r="F135">
        <v>40</v>
      </c>
      <c r="G135">
        <v>205</v>
      </c>
      <c r="H135">
        <v>0.60050409579999997</v>
      </c>
      <c r="I135">
        <v>6.125</v>
      </c>
      <c r="J135">
        <v>25675.9</v>
      </c>
      <c r="K135">
        <v>25469.32</v>
      </c>
      <c r="L135">
        <v>25545.4</v>
      </c>
      <c r="M135" s="3">
        <v>46276.748194444444</v>
      </c>
    </row>
    <row r="136" spans="1:13" x14ac:dyDescent="0.25">
      <c r="A136" s="2">
        <v>0.75</v>
      </c>
      <c r="B136">
        <v>5718</v>
      </c>
      <c r="C136">
        <v>9522</v>
      </c>
      <c r="D136">
        <v>-3804</v>
      </c>
      <c r="E136">
        <v>245</v>
      </c>
      <c r="F136">
        <v>40</v>
      </c>
      <c r="G136">
        <v>205</v>
      </c>
      <c r="H136">
        <v>0.60050409579999997</v>
      </c>
      <c r="I136">
        <v>6.125</v>
      </c>
      <c r="J136">
        <v>25675.9</v>
      </c>
      <c r="K136">
        <v>25469.34</v>
      </c>
      <c r="L136">
        <v>25545.4</v>
      </c>
      <c r="M136" s="3">
        <v>46276.750520833331</v>
      </c>
    </row>
    <row r="137" spans="1:13" x14ac:dyDescent="0.25">
      <c r="A137" s="2">
        <v>0.75277777777777777</v>
      </c>
      <c r="B137">
        <v>5718</v>
      </c>
      <c r="C137">
        <v>9522</v>
      </c>
      <c r="D137">
        <v>-3804</v>
      </c>
      <c r="E137">
        <v>245</v>
      </c>
      <c r="F137">
        <v>40</v>
      </c>
      <c r="G137">
        <v>205</v>
      </c>
      <c r="H137">
        <v>0.60050409579999997</v>
      </c>
      <c r="I137">
        <v>6.125</v>
      </c>
      <c r="J137">
        <v>25675.9</v>
      </c>
      <c r="K137">
        <v>25469.37</v>
      </c>
      <c r="L137">
        <v>25545.4</v>
      </c>
      <c r="M137" s="3">
        <v>46276.752916666665</v>
      </c>
    </row>
    <row r="138" spans="1:13" x14ac:dyDescent="0.25">
      <c r="A138" s="2">
        <v>0.75486111111111109</v>
      </c>
      <c r="B138">
        <v>5718</v>
      </c>
      <c r="C138">
        <v>9522</v>
      </c>
      <c r="D138">
        <v>-3804</v>
      </c>
      <c r="E138">
        <v>245</v>
      </c>
      <c r="F138">
        <v>40</v>
      </c>
      <c r="G138">
        <v>205</v>
      </c>
      <c r="H138">
        <v>0.60050409579999997</v>
      </c>
      <c r="I138">
        <v>6.125</v>
      </c>
      <c r="J138">
        <v>25675.9</v>
      </c>
      <c r="K138">
        <v>25469.39</v>
      </c>
      <c r="L138">
        <v>25545.4</v>
      </c>
      <c r="M138" s="3">
        <v>46276.755324074074</v>
      </c>
    </row>
    <row r="139" spans="1:13" x14ac:dyDescent="0.25">
      <c r="A139" s="2">
        <v>0.75763888888888886</v>
      </c>
      <c r="B139">
        <v>5718</v>
      </c>
      <c r="C139">
        <v>9522</v>
      </c>
      <c r="D139">
        <v>-3804</v>
      </c>
      <c r="E139">
        <v>245</v>
      </c>
      <c r="F139">
        <v>40</v>
      </c>
      <c r="G139">
        <v>205</v>
      </c>
      <c r="H139">
        <v>0.60050409579999997</v>
      </c>
      <c r="I139">
        <v>6.125</v>
      </c>
      <c r="J139">
        <v>25675.9</v>
      </c>
      <c r="K139">
        <v>25469.42</v>
      </c>
      <c r="L139">
        <v>25545.4</v>
      </c>
      <c r="M139" s="3">
        <v>46276.757789351854</v>
      </c>
    </row>
    <row r="140" spans="1:13" x14ac:dyDescent="0.25">
      <c r="A140" s="2">
        <v>0.75972222222222219</v>
      </c>
      <c r="B140">
        <v>5718</v>
      </c>
      <c r="C140">
        <v>9522</v>
      </c>
      <c r="D140">
        <v>-3804</v>
      </c>
      <c r="E140">
        <v>245</v>
      </c>
      <c r="F140">
        <v>40</v>
      </c>
      <c r="G140">
        <v>205</v>
      </c>
      <c r="H140">
        <v>0.60050409579999997</v>
      </c>
      <c r="I140">
        <v>6.125</v>
      </c>
      <c r="J140">
        <v>25675.9</v>
      </c>
      <c r="K140">
        <v>25469.45</v>
      </c>
      <c r="L140">
        <v>25545.4</v>
      </c>
      <c r="M140" s="3">
        <v>46276.760034722225</v>
      </c>
    </row>
    <row r="141" spans="1:13" x14ac:dyDescent="0.25">
      <c r="A141" s="2">
        <v>0.76180555555555551</v>
      </c>
      <c r="B141">
        <v>5718</v>
      </c>
      <c r="C141">
        <v>9522</v>
      </c>
      <c r="D141">
        <v>-3804</v>
      </c>
      <c r="E141">
        <v>245</v>
      </c>
      <c r="F141">
        <v>40</v>
      </c>
      <c r="G141">
        <v>205</v>
      </c>
      <c r="H141">
        <v>0.60050409579999997</v>
      </c>
      <c r="I141">
        <v>6.125</v>
      </c>
      <c r="J141">
        <v>25675.9</v>
      </c>
      <c r="K141">
        <v>25469.47</v>
      </c>
      <c r="L141">
        <v>25545.4</v>
      </c>
      <c r="M141" s="3">
        <v>46276.762280092589</v>
      </c>
    </row>
    <row r="142" spans="1:13" x14ac:dyDescent="0.25">
      <c r="A142" s="2">
        <v>0.76458333333333328</v>
      </c>
      <c r="B142">
        <v>5718</v>
      </c>
      <c r="C142">
        <v>9522</v>
      </c>
      <c r="D142">
        <v>-3804</v>
      </c>
      <c r="E142">
        <v>245</v>
      </c>
      <c r="F142">
        <v>40</v>
      </c>
      <c r="G142">
        <v>205</v>
      </c>
      <c r="H142">
        <v>0.60050409579999997</v>
      </c>
      <c r="I142">
        <v>6.125</v>
      </c>
      <c r="J142">
        <v>25675.9</v>
      </c>
      <c r="K142">
        <v>25469.5</v>
      </c>
      <c r="L142">
        <v>25545.4</v>
      </c>
      <c r="M142" s="3">
        <v>46276.764699074076</v>
      </c>
    </row>
    <row r="143" spans="1:13" x14ac:dyDescent="0.25">
      <c r="A143" s="2">
        <v>0.76666666666666672</v>
      </c>
      <c r="B143">
        <v>5718</v>
      </c>
      <c r="C143">
        <v>9522</v>
      </c>
      <c r="D143">
        <v>-3804</v>
      </c>
      <c r="E143">
        <v>245</v>
      </c>
      <c r="F143">
        <v>40</v>
      </c>
      <c r="G143">
        <v>205</v>
      </c>
      <c r="H143">
        <v>0.60050409579999997</v>
      </c>
      <c r="I143">
        <v>6.125</v>
      </c>
      <c r="J143">
        <v>25675.9</v>
      </c>
      <c r="K143">
        <v>25469.52</v>
      </c>
      <c r="L143">
        <v>25545.4</v>
      </c>
      <c r="M143" s="3">
        <v>46276.767210648148</v>
      </c>
    </row>
    <row r="144" spans="1:13" x14ac:dyDescent="0.25">
      <c r="A144" s="2">
        <v>0.76944444444444449</v>
      </c>
      <c r="B144">
        <v>5718</v>
      </c>
      <c r="C144">
        <v>9522</v>
      </c>
      <c r="D144">
        <v>-3804</v>
      </c>
      <c r="E144">
        <v>245</v>
      </c>
      <c r="F144">
        <v>40</v>
      </c>
      <c r="G144">
        <v>205</v>
      </c>
      <c r="H144">
        <v>0.60050409579999997</v>
      </c>
      <c r="I144">
        <v>6.125</v>
      </c>
      <c r="J144">
        <v>25675.9</v>
      </c>
      <c r="K144">
        <v>25469.55</v>
      </c>
      <c r="L144">
        <v>25545.4</v>
      </c>
      <c r="M144" s="3">
        <v>46276.769479166665</v>
      </c>
    </row>
    <row r="145" spans="1:13" x14ac:dyDescent="0.25">
      <c r="A145" s="2">
        <v>0.77152777777777781</v>
      </c>
      <c r="B145">
        <v>5718</v>
      </c>
      <c r="C145">
        <v>9522</v>
      </c>
      <c r="D145">
        <v>-3804</v>
      </c>
      <c r="E145">
        <v>245</v>
      </c>
      <c r="F145">
        <v>40</v>
      </c>
      <c r="G145">
        <v>205</v>
      </c>
      <c r="H145">
        <v>0.60050409579999997</v>
      </c>
      <c r="I145">
        <v>6.125</v>
      </c>
      <c r="J145">
        <v>25675.9</v>
      </c>
      <c r="K145">
        <v>25469.58</v>
      </c>
      <c r="L145">
        <v>25545.4</v>
      </c>
      <c r="M145" s="3">
        <v>46276.771736111114</v>
      </c>
    </row>
    <row r="146" spans="1:13" x14ac:dyDescent="0.25">
      <c r="A146" s="2">
        <v>0.77361111111111114</v>
      </c>
      <c r="B146">
        <v>5718</v>
      </c>
      <c r="C146">
        <v>9522</v>
      </c>
      <c r="D146">
        <v>-3804</v>
      </c>
      <c r="E146">
        <v>245</v>
      </c>
      <c r="F146">
        <v>40</v>
      </c>
      <c r="G146">
        <v>205</v>
      </c>
      <c r="H146">
        <v>0.60050409579999997</v>
      </c>
      <c r="I146">
        <v>6.125</v>
      </c>
      <c r="J146">
        <v>25675.9</v>
      </c>
      <c r="K146">
        <v>25469.599999999999</v>
      </c>
      <c r="L146">
        <v>25545.4</v>
      </c>
      <c r="M146" s="3">
        <v>46276.773981481485</v>
      </c>
    </row>
    <row r="147" spans="1:13" x14ac:dyDescent="0.25">
      <c r="A147" s="2">
        <v>0.77569444444444446</v>
      </c>
      <c r="B147">
        <v>5718</v>
      </c>
      <c r="C147">
        <v>9522</v>
      </c>
      <c r="D147">
        <v>-3804</v>
      </c>
      <c r="E147">
        <v>245</v>
      </c>
      <c r="F147">
        <v>40</v>
      </c>
      <c r="G147">
        <v>205</v>
      </c>
      <c r="H147">
        <v>0.60050409579999997</v>
      </c>
      <c r="I147">
        <v>6.125</v>
      </c>
      <c r="J147">
        <v>25675.9</v>
      </c>
      <c r="K147">
        <v>25469.63</v>
      </c>
      <c r="L147">
        <v>25545.4</v>
      </c>
      <c r="M147" s="3">
        <v>46276.776261574072</v>
      </c>
    </row>
    <row r="148" spans="1:13" x14ac:dyDescent="0.25">
      <c r="A148" s="2">
        <v>0.77847222222222223</v>
      </c>
      <c r="B148">
        <v>5718</v>
      </c>
      <c r="C148">
        <v>9522</v>
      </c>
      <c r="D148">
        <v>-3804</v>
      </c>
      <c r="E148">
        <v>245</v>
      </c>
      <c r="F148">
        <v>40</v>
      </c>
      <c r="G148">
        <v>205</v>
      </c>
      <c r="H148">
        <v>0.60050409579999997</v>
      </c>
      <c r="I148">
        <v>6.125</v>
      </c>
      <c r="J148">
        <v>25675.9</v>
      </c>
      <c r="K148">
        <v>25469.65</v>
      </c>
      <c r="L148">
        <v>25545.4</v>
      </c>
      <c r="M148" s="3">
        <v>46276.778483796297</v>
      </c>
    </row>
    <row r="149" spans="1:13" x14ac:dyDescent="0.25">
      <c r="A149" s="2">
        <v>0.78055555555555556</v>
      </c>
      <c r="B149">
        <v>5718</v>
      </c>
      <c r="C149">
        <v>9522</v>
      </c>
      <c r="D149">
        <v>-3804</v>
      </c>
      <c r="E149">
        <v>245</v>
      </c>
      <c r="F149">
        <v>40</v>
      </c>
      <c r="G149">
        <v>205</v>
      </c>
      <c r="H149">
        <v>0.60050409579999997</v>
      </c>
      <c r="I149">
        <v>6.125</v>
      </c>
      <c r="J149">
        <v>25675.9</v>
      </c>
      <c r="K149">
        <v>25469.68</v>
      </c>
      <c r="L149">
        <v>25545.4</v>
      </c>
      <c r="M149" s="3">
        <v>46276.780752314815</v>
      </c>
    </row>
    <row r="150" spans="1:13" x14ac:dyDescent="0.25">
      <c r="A150" s="2">
        <v>0.78263888888888888</v>
      </c>
      <c r="B150">
        <v>5718</v>
      </c>
      <c r="C150">
        <v>9522</v>
      </c>
      <c r="D150">
        <v>-3804</v>
      </c>
      <c r="E150">
        <v>245</v>
      </c>
      <c r="F150">
        <v>40</v>
      </c>
      <c r="G150">
        <v>205</v>
      </c>
      <c r="H150">
        <v>0.60050409579999997</v>
      </c>
      <c r="I150">
        <v>6.125</v>
      </c>
      <c r="J150">
        <v>25675.9</v>
      </c>
      <c r="K150">
        <v>25469.71</v>
      </c>
      <c r="L150">
        <v>25545.4</v>
      </c>
      <c r="M150" s="3">
        <v>46276.782997685186</v>
      </c>
    </row>
    <row r="151" spans="1:13" x14ac:dyDescent="0.25">
      <c r="A151" s="2">
        <v>0.78472222222222221</v>
      </c>
      <c r="B151">
        <v>5718</v>
      </c>
      <c r="C151">
        <v>9522</v>
      </c>
      <c r="D151">
        <v>-3804</v>
      </c>
      <c r="E151">
        <v>245</v>
      </c>
      <c r="F151">
        <v>40</v>
      </c>
      <c r="G151">
        <v>205</v>
      </c>
      <c r="H151">
        <v>0.60050409579999997</v>
      </c>
      <c r="I151">
        <v>6.125</v>
      </c>
      <c r="J151">
        <v>25675.9</v>
      </c>
      <c r="K151">
        <v>25469.73</v>
      </c>
      <c r="L151">
        <v>25545.4</v>
      </c>
      <c r="M151" s="3">
        <v>46276.785254629627</v>
      </c>
    </row>
    <row r="152" spans="1:13" x14ac:dyDescent="0.25">
      <c r="A152" s="2">
        <v>0.78749999999999998</v>
      </c>
      <c r="B152">
        <v>5718</v>
      </c>
      <c r="C152">
        <v>9522</v>
      </c>
      <c r="D152">
        <v>-3804</v>
      </c>
      <c r="E152">
        <v>245</v>
      </c>
      <c r="F152">
        <v>40</v>
      </c>
      <c r="G152">
        <v>205</v>
      </c>
      <c r="H152">
        <v>0.60050409579999997</v>
      </c>
      <c r="I152">
        <v>6.125</v>
      </c>
      <c r="J152">
        <v>25675.9</v>
      </c>
      <c r="K152">
        <v>25469.759999999998</v>
      </c>
      <c r="L152">
        <v>25545.4</v>
      </c>
      <c r="M152" s="3">
        <v>46276.787534722222</v>
      </c>
    </row>
    <row r="153" spans="1:13" x14ac:dyDescent="0.25">
      <c r="A153" s="2">
        <v>0.7895833333333333</v>
      </c>
      <c r="B153">
        <v>5718</v>
      </c>
      <c r="C153">
        <v>9522</v>
      </c>
      <c r="D153">
        <v>-3804</v>
      </c>
      <c r="E153">
        <v>245</v>
      </c>
      <c r="F153">
        <v>40</v>
      </c>
      <c r="G153">
        <v>205</v>
      </c>
      <c r="H153">
        <v>0.60050409579999997</v>
      </c>
      <c r="I153">
        <v>6.125</v>
      </c>
      <c r="J153">
        <v>25675.9</v>
      </c>
      <c r="K153">
        <v>25469.78</v>
      </c>
      <c r="L153">
        <v>25545.4</v>
      </c>
      <c r="M153" s="3">
        <v>46276.789814814816</v>
      </c>
    </row>
    <row r="154" spans="1:13" x14ac:dyDescent="0.25">
      <c r="A154" s="2">
        <v>0.79166666666666663</v>
      </c>
      <c r="B154">
        <v>5718</v>
      </c>
      <c r="C154">
        <v>9522</v>
      </c>
      <c r="D154">
        <v>-3804</v>
      </c>
      <c r="E154">
        <v>245</v>
      </c>
      <c r="F154">
        <v>40</v>
      </c>
      <c r="G154">
        <v>205</v>
      </c>
      <c r="H154">
        <v>0.60050409579999997</v>
      </c>
      <c r="I154">
        <v>6.125</v>
      </c>
      <c r="J154">
        <v>25675.9</v>
      </c>
      <c r="K154">
        <v>25469.81</v>
      </c>
      <c r="L154">
        <v>25545.4</v>
      </c>
      <c r="M154" s="3">
        <v>46276.792060185187</v>
      </c>
    </row>
    <row r="155" spans="1:13" x14ac:dyDescent="0.25">
      <c r="A155" s="2">
        <v>0.79374999999999996</v>
      </c>
      <c r="B155">
        <v>5718</v>
      </c>
      <c r="C155">
        <v>9522</v>
      </c>
      <c r="D155">
        <v>-3804</v>
      </c>
      <c r="E155">
        <v>245</v>
      </c>
      <c r="F155">
        <v>40</v>
      </c>
      <c r="G155">
        <v>205</v>
      </c>
      <c r="H155">
        <v>0.60050409579999997</v>
      </c>
      <c r="I155">
        <v>6.125</v>
      </c>
      <c r="J155">
        <v>25675.9</v>
      </c>
      <c r="K155">
        <v>25469.83</v>
      </c>
      <c r="L155">
        <v>25545.4</v>
      </c>
      <c r="M155" s="3">
        <v>46276.794305555559</v>
      </c>
    </row>
    <row r="156" spans="1:13" x14ac:dyDescent="0.25">
      <c r="A156" s="2">
        <v>0.79652777777777772</v>
      </c>
      <c r="B156">
        <v>5718</v>
      </c>
      <c r="C156">
        <v>9522</v>
      </c>
      <c r="D156">
        <v>-3804</v>
      </c>
      <c r="E156">
        <v>245</v>
      </c>
      <c r="F156">
        <v>40</v>
      </c>
      <c r="G156">
        <v>205</v>
      </c>
      <c r="H156">
        <v>0.60050409579999997</v>
      </c>
      <c r="I156">
        <v>6.125</v>
      </c>
      <c r="J156">
        <v>25675.9</v>
      </c>
      <c r="K156">
        <v>25469.86</v>
      </c>
      <c r="L156">
        <v>25545.4</v>
      </c>
      <c r="M156" s="3">
        <v>46276.796550925923</v>
      </c>
    </row>
    <row r="157" spans="1:13" x14ac:dyDescent="0.25">
      <c r="A157" s="2">
        <v>0.79861111111111116</v>
      </c>
      <c r="B157">
        <v>5707</v>
      </c>
      <c r="C157">
        <v>9509</v>
      </c>
      <c r="D157">
        <v>-3802</v>
      </c>
      <c r="E157">
        <v>234</v>
      </c>
      <c r="F157">
        <v>27</v>
      </c>
      <c r="G157">
        <v>207</v>
      </c>
      <c r="H157">
        <v>0.60016826160000003</v>
      </c>
      <c r="I157">
        <v>8.6666666666999994</v>
      </c>
      <c r="J157">
        <v>25675.9</v>
      </c>
      <c r="K157">
        <v>25469.89</v>
      </c>
      <c r="L157">
        <v>25545.4</v>
      </c>
      <c r="M157" s="3">
        <v>46276.798796296294</v>
      </c>
    </row>
    <row r="158" spans="1:13" x14ac:dyDescent="0.25">
      <c r="A158" s="2">
        <v>0.80069444444444449</v>
      </c>
      <c r="B158">
        <v>5707</v>
      </c>
      <c r="C158">
        <v>9509</v>
      </c>
      <c r="D158">
        <v>-3802</v>
      </c>
      <c r="E158">
        <v>234</v>
      </c>
      <c r="F158">
        <v>27</v>
      </c>
      <c r="G158">
        <v>207</v>
      </c>
      <c r="H158">
        <v>0.60016826160000003</v>
      </c>
      <c r="I158">
        <v>8.6666666666999994</v>
      </c>
      <c r="J158">
        <v>25675.9</v>
      </c>
      <c r="K158">
        <v>25469.91</v>
      </c>
      <c r="L158">
        <v>25545.4</v>
      </c>
      <c r="M158" s="3">
        <v>46276.801053240742</v>
      </c>
    </row>
    <row r="159" spans="1:13" x14ac:dyDescent="0.25">
      <c r="A159" s="2">
        <v>0.80277777777777781</v>
      </c>
      <c r="B159">
        <v>5707</v>
      </c>
      <c r="C159">
        <v>9509</v>
      </c>
      <c r="D159">
        <v>-3802</v>
      </c>
      <c r="E159">
        <v>234</v>
      </c>
      <c r="F159">
        <v>27</v>
      </c>
      <c r="G159">
        <v>207</v>
      </c>
      <c r="H159">
        <v>0.60016826160000003</v>
      </c>
      <c r="I159">
        <v>8.6666666666999994</v>
      </c>
      <c r="J159">
        <v>25675.9</v>
      </c>
      <c r="K159">
        <v>25469.94</v>
      </c>
      <c r="L159">
        <v>25545.4</v>
      </c>
      <c r="M159" s="3">
        <v>46276.803310185183</v>
      </c>
    </row>
    <row r="160" spans="1:13" x14ac:dyDescent="0.25">
      <c r="A160" s="2">
        <v>0.80555555555555558</v>
      </c>
      <c r="B160">
        <v>5707</v>
      </c>
      <c r="C160">
        <v>9509</v>
      </c>
      <c r="D160">
        <v>-3802</v>
      </c>
      <c r="E160">
        <v>234</v>
      </c>
      <c r="F160">
        <v>27</v>
      </c>
      <c r="G160">
        <v>207</v>
      </c>
      <c r="H160">
        <v>0.60016826160000003</v>
      </c>
      <c r="I160">
        <v>8.6666666666999994</v>
      </c>
      <c r="J160">
        <v>25675.9</v>
      </c>
      <c r="K160">
        <v>25469.96</v>
      </c>
      <c r="L160">
        <v>25545.4</v>
      </c>
      <c r="M160" s="3">
        <v>46276.805590277778</v>
      </c>
    </row>
    <row r="161" spans="1:13" x14ac:dyDescent="0.25">
      <c r="A161" s="2">
        <v>0.80763888888888891</v>
      </c>
      <c r="B161">
        <v>5707</v>
      </c>
      <c r="C161">
        <v>9509</v>
      </c>
      <c r="D161">
        <v>-3802</v>
      </c>
      <c r="E161">
        <v>234</v>
      </c>
      <c r="F161">
        <v>27</v>
      </c>
      <c r="G161">
        <v>207</v>
      </c>
      <c r="H161">
        <v>0.60016826160000003</v>
      </c>
      <c r="I161">
        <v>8.6666666666999994</v>
      </c>
      <c r="J161">
        <v>25675.9</v>
      </c>
      <c r="K161">
        <v>25469.99</v>
      </c>
      <c r="L161">
        <v>25545.4</v>
      </c>
      <c r="M161" s="3">
        <v>46276.807835648149</v>
      </c>
    </row>
    <row r="162" spans="1:13" x14ac:dyDescent="0.25">
      <c r="A162" s="2">
        <v>0.80972222222222223</v>
      </c>
      <c r="B162">
        <v>5707</v>
      </c>
      <c r="C162">
        <v>9509</v>
      </c>
      <c r="D162">
        <v>-3802</v>
      </c>
      <c r="E162">
        <v>234</v>
      </c>
      <c r="F162">
        <v>27</v>
      </c>
      <c r="G162">
        <v>207</v>
      </c>
      <c r="H162">
        <v>0.60016826160000003</v>
      </c>
      <c r="I162">
        <v>8.6666666666999994</v>
      </c>
      <c r="J162">
        <v>25675.9</v>
      </c>
      <c r="K162">
        <v>25470.01</v>
      </c>
      <c r="L162">
        <v>25545.4</v>
      </c>
      <c r="M162" s="3">
        <v>46276.81009259259</v>
      </c>
    </row>
    <row r="163" spans="1:13" x14ac:dyDescent="0.25">
      <c r="A163" s="2">
        <v>0.81180555555555556</v>
      </c>
      <c r="B163">
        <v>5707</v>
      </c>
      <c r="C163">
        <v>9509</v>
      </c>
      <c r="D163">
        <v>-3802</v>
      </c>
      <c r="E163">
        <v>234</v>
      </c>
      <c r="F163">
        <v>27</v>
      </c>
      <c r="G163">
        <v>207</v>
      </c>
      <c r="H163">
        <v>0.60016826160000003</v>
      </c>
      <c r="I163">
        <v>8.6666666666999994</v>
      </c>
      <c r="J163">
        <v>25675.9</v>
      </c>
      <c r="K163">
        <v>25470.04</v>
      </c>
      <c r="L163">
        <v>25545.4</v>
      </c>
      <c r="M163" s="3">
        <v>46276.812361111108</v>
      </c>
    </row>
    <row r="164" spans="1:13" x14ac:dyDescent="0.25">
      <c r="A164" s="2">
        <v>0.81458333333333333</v>
      </c>
      <c r="B164">
        <v>5707</v>
      </c>
      <c r="C164">
        <v>9509</v>
      </c>
      <c r="D164">
        <v>-3802</v>
      </c>
      <c r="E164">
        <v>234</v>
      </c>
      <c r="F164">
        <v>27</v>
      </c>
      <c r="G164">
        <v>207</v>
      </c>
      <c r="H164">
        <v>0.60016826160000003</v>
      </c>
      <c r="I164">
        <v>8.6666666666999994</v>
      </c>
      <c r="J164">
        <v>25675.9</v>
      </c>
      <c r="K164">
        <v>25470.07</v>
      </c>
      <c r="L164">
        <v>25545.4</v>
      </c>
      <c r="M164" s="3">
        <v>46276.814629629633</v>
      </c>
    </row>
    <row r="165" spans="1:13" x14ac:dyDescent="0.25">
      <c r="A165" s="2">
        <v>0.81666666666666665</v>
      </c>
      <c r="B165">
        <v>5707</v>
      </c>
      <c r="C165">
        <v>9509</v>
      </c>
      <c r="D165">
        <v>-3802</v>
      </c>
      <c r="E165">
        <v>234</v>
      </c>
      <c r="F165">
        <v>27</v>
      </c>
      <c r="G165">
        <v>207</v>
      </c>
      <c r="H165">
        <v>0.60016826160000003</v>
      </c>
      <c r="I165">
        <v>8.6666666666999994</v>
      </c>
      <c r="J165">
        <v>25675.9</v>
      </c>
      <c r="K165">
        <v>25470.09</v>
      </c>
      <c r="L165">
        <v>25545.4</v>
      </c>
      <c r="M165" s="3">
        <v>46276.816886574074</v>
      </c>
    </row>
    <row r="166" spans="1:13" x14ac:dyDescent="0.25">
      <c r="A166" s="2">
        <v>0.81874999999999998</v>
      </c>
      <c r="B166">
        <v>5707</v>
      </c>
      <c r="C166">
        <v>9509</v>
      </c>
      <c r="D166">
        <v>-3802</v>
      </c>
      <c r="E166">
        <v>234</v>
      </c>
      <c r="F166">
        <v>27</v>
      </c>
      <c r="G166">
        <v>207</v>
      </c>
      <c r="H166">
        <v>0.60016826160000003</v>
      </c>
      <c r="I166">
        <v>8.6666666666999994</v>
      </c>
      <c r="J166">
        <v>25675.9</v>
      </c>
      <c r="K166">
        <v>25470.12</v>
      </c>
      <c r="L166">
        <v>25545.4</v>
      </c>
      <c r="M166" s="3">
        <v>46276.819131944445</v>
      </c>
    </row>
    <row r="167" spans="1:13" x14ac:dyDescent="0.25">
      <c r="A167" s="2">
        <v>0.8208333333333333</v>
      </c>
      <c r="B167">
        <v>5707</v>
      </c>
      <c r="C167">
        <v>9509</v>
      </c>
      <c r="D167">
        <v>-3802</v>
      </c>
      <c r="E167">
        <v>234</v>
      </c>
      <c r="F167">
        <v>27</v>
      </c>
      <c r="G167">
        <v>207</v>
      </c>
      <c r="H167">
        <v>0.60016826160000003</v>
      </c>
      <c r="I167">
        <v>8.6666666666999994</v>
      </c>
      <c r="J167">
        <v>25675.9</v>
      </c>
      <c r="K167">
        <v>25470.14</v>
      </c>
      <c r="L167">
        <v>25545.4</v>
      </c>
      <c r="M167" s="3">
        <v>46276.821400462963</v>
      </c>
    </row>
    <row r="168" spans="1:13" x14ac:dyDescent="0.25">
      <c r="A168" s="2">
        <v>0.82361111111111107</v>
      </c>
      <c r="B168">
        <v>5707</v>
      </c>
      <c r="C168">
        <v>9509</v>
      </c>
      <c r="D168">
        <v>-3802</v>
      </c>
      <c r="E168">
        <v>234</v>
      </c>
      <c r="F168">
        <v>27</v>
      </c>
      <c r="G168">
        <v>207</v>
      </c>
      <c r="H168">
        <v>0.60016826160000003</v>
      </c>
      <c r="I168">
        <v>8.6666666666999994</v>
      </c>
      <c r="J168">
        <v>25675.9</v>
      </c>
      <c r="K168">
        <v>25470.17</v>
      </c>
      <c r="L168">
        <v>25545.4</v>
      </c>
      <c r="M168" s="3">
        <v>46276.82366898148</v>
      </c>
    </row>
    <row r="169" spans="1:13" x14ac:dyDescent="0.25">
      <c r="A169" s="2">
        <v>0.8256944444444444</v>
      </c>
      <c r="B169">
        <v>5707</v>
      </c>
      <c r="C169">
        <v>9509</v>
      </c>
      <c r="D169">
        <v>-3802</v>
      </c>
      <c r="E169">
        <v>234</v>
      </c>
      <c r="F169">
        <v>27</v>
      </c>
      <c r="G169">
        <v>207</v>
      </c>
      <c r="H169">
        <v>0.60016826160000003</v>
      </c>
      <c r="I169">
        <v>8.6666666666999994</v>
      </c>
      <c r="J169">
        <v>25675.9</v>
      </c>
      <c r="K169">
        <v>25470.19</v>
      </c>
      <c r="L169">
        <v>25545.4</v>
      </c>
      <c r="M169" s="3">
        <v>46276.825914351852</v>
      </c>
    </row>
    <row r="170" spans="1:13" x14ac:dyDescent="0.25">
      <c r="A170" s="2">
        <v>0.82777777777777772</v>
      </c>
      <c r="B170">
        <v>5707</v>
      </c>
      <c r="C170">
        <v>9509</v>
      </c>
      <c r="D170">
        <v>-3802</v>
      </c>
      <c r="E170">
        <v>234</v>
      </c>
      <c r="F170">
        <v>27</v>
      </c>
      <c r="G170">
        <v>207</v>
      </c>
      <c r="H170">
        <v>0.60016826160000003</v>
      </c>
      <c r="I170">
        <v>8.6666666666999994</v>
      </c>
      <c r="J170">
        <v>25675.9</v>
      </c>
      <c r="K170">
        <v>25470.22</v>
      </c>
      <c r="L170">
        <v>25545.4</v>
      </c>
      <c r="M170" s="3">
        <v>46276.8281712963</v>
      </c>
    </row>
    <row r="171" spans="1:13" x14ac:dyDescent="0.25">
      <c r="A171" s="2">
        <v>0.82986111111111116</v>
      </c>
      <c r="B171">
        <v>5707</v>
      </c>
      <c r="C171">
        <v>9509</v>
      </c>
      <c r="D171">
        <v>-3802</v>
      </c>
      <c r="E171">
        <v>234</v>
      </c>
      <c r="F171">
        <v>27</v>
      </c>
      <c r="G171">
        <v>207</v>
      </c>
      <c r="H171">
        <v>0.60016826160000003</v>
      </c>
      <c r="I171">
        <v>8.6666666666999994</v>
      </c>
      <c r="J171">
        <v>25675.9</v>
      </c>
      <c r="K171">
        <v>25470.25</v>
      </c>
      <c r="L171">
        <v>25545.4</v>
      </c>
      <c r="M171" s="3">
        <v>46276.830474537041</v>
      </c>
    </row>
    <row r="172" spans="1:13" x14ac:dyDescent="0.25">
      <c r="A172" s="2">
        <v>0.83263888888888893</v>
      </c>
      <c r="B172">
        <v>5707</v>
      </c>
      <c r="C172">
        <v>9509</v>
      </c>
      <c r="D172">
        <v>-3802</v>
      </c>
      <c r="E172">
        <v>234</v>
      </c>
      <c r="F172">
        <v>27</v>
      </c>
      <c r="G172">
        <v>207</v>
      </c>
      <c r="H172">
        <v>0.60016826160000003</v>
      </c>
      <c r="I172">
        <v>8.6666666666999994</v>
      </c>
      <c r="J172">
        <v>25675.9</v>
      </c>
      <c r="K172">
        <v>25470.27</v>
      </c>
      <c r="L172">
        <v>25545.4</v>
      </c>
      <c r="M172" s="3">
        <v>46276.832754629628</v>
      </c>
    </row>
    <row r="173" spans="1:13" x14ac:dyDescent="0.25">
      <c r="A173" s="2">
        <v>0.83472222222222225</v>
      </c>
      <c r="B173">
        <v>5707</v>
      </c>
      <c r="C173">
        <v>9509</v>
      </c>
      <c r="D173">
        <v>-3802</v>
      </c>
      <c r="E173">
        <v>234</v>
      </c>
      <c r="F173">
        <v>27</v>
      </c>
      <c r="G173">
        <v>207</v>
      </c>
      <c r="H173">
        <v>0.60016826160000003</v>
      </c>
      <c r="I173">
        <v>8.6666666666999994</v>
      </c>
      <c r="J173">
        <v>25675.9</v>
      </c>
      <c r="K173">
        <v>25470.3</v>
      </c>
      <c r="L173">
        <v>25545.4</v>
      </c>
      <c r="M173" s="3">
        <v>46276.834999999999</v>
      </c>
    </row>
    <row r="174" spans="1:13" x14ac:dyDescent="0.25">
      <c r="A174" s="2">
        <v>0.83680555555555558</v>
      </c>
      <c r="B174">
        <v>5707</v>
      </c>
      <c r="C174">
        <v>9509</v>
      </c>
      <c r="D174">
        <v>-3802</v>
      </c>
      <c r="E174">
        <v>234</v>
      </c>
      <c r="F174">
        <v>27</v>
      </c>
      <c r="G174">
        <v>207</v>
      </c>
      <c r="H174">
        <v>0.60016826160000003</v>
      </c>
      <c r="I174">
        <v>8.6666666666999994</v>
      </c>
      <c r="J174">
        <v>25675.9</v>
      </c>
      <c r="K174">
        <v>25470.32</v>
      </c>
      <c r="L174">
        <v>25545.4</v>
      </c>
      <c r="M174" s="3">
        <v>46276.837233796294</v>
      </c>
    </row>
    <row r="175" spans="1:13" x14ac:dyDescent="0.25">
      <c r="A175" s="2">
        <v>0.83888888888888891</v>
      </c>
      <c r="B175">
        <v>5707</v>
      </c>
      <c r="C175">
        <v>9509</v>
      </c>
      <c r="D175">
        <v>-3802</v>
      </c>
      <c r="E175">
        <v>234</v>
      </c>
      <c r="F175">
        <v>27</v>
      </c>
      <c r="G175">
        <v>207</v>
      </c>
      <c r="H175">
        <v>0.60016826160000003</v>
      </c>
      <c r="I175">
        <v>8.6666666666999994</v>
      </c>
      <c r="J175">
        <v>25675.9</v>
      </c>
      <c r="K175">
        <v>25470.35</v>
      </c>
      <c r="L175">
        <v>25545.4</v>
      </c>
      <c r="M175" s="3">
        <v>46276.839490740742</v>
      </c>
    </row>
    <row r="176" spans="1:13" x14ac:dyDescent="0.25">
      <c r="A176" s="2">
        <v>0.84166666666666667</v>
      </c>
      <c r="B176">
        <v>5707</v>
      </c>
      <c r="C176">
        <v>9509</v>
      </c>
      <c r="D176">
        <v>-3802</v>
      </c>
      <c r="E176">
        <v>234</v>
      </c>
      <c r="F176">
        <v>27</v>
      </c>
      <c r="G176">
        <v>207</v>
      </c>
      <c r="H176">
        <v>0.60016826160000003</v>
      </c>
      <c r="I176">
        <v>8.6666666666999994</v>
      </c>
      <c r="J176">
        <v>25675.9</v>
      </c>
      <c r="K176">
        <v>25470.37</v>
      </c>
      <c r="L176">
        <v>25545.4</v>
      </c>
      <c r="M176" s="3">
        <v>46276.84175925926</v>
      </c>
    </row>
    <row r="177" spans="1:13" x14ac:dyDescent="0.25">
      <c r="A177" s="2">
        <v>0.84375</v>
      </c>
      <c r="B177">
        <v>5707</v>
      </c>
      <c r="C177">
        <v>9509</v>
      </c>
      <c r="D177">
        <v>-3802</v>
      </c>
      <c r="E177">
        <v>234</v>
      </c>
      <c r="F177">
        <v>27</v>
      </c>
      <c r="G177">
        <v>207</v>
      </c>
      <c r="H177">
        <v>0.60016826160000003</v>
      </c>
      <c r="I177">
        <v>8.6666666666999994</v>
      </c>
      <c r="J177">
        <v>25675.9</v>
      </c>
      <c r="K177">
        <v>25470.400000000001</v>
      </c>
      <c r="L177">
        <v>25545.4</v>
      </c>
      <c r="M177" s="3">
        <v>46276.844027777777</v>
      </c>
    </row>
    <row r="178" spans="1:13" x14ac:dyDescent="0.25">
      <c r="A178" s="2">
        <v>0.84583333333333333</v>
      </c>
      <c r="B178">
        <v>5707</v>
      </c>
      <c r="C178">
        <v>9509</v>
      </c>
      <c r="D178">
        <v>-3802</v>
      </c>
      <c r="E178">
        <v>234</v>
      </c>
      <c r="F178">
        <v>27</v>
      </c>
      <c r="G178">
        <v>207</v>
      </c>
      <c r="H178">
        <v>0.60016826160000003</v>
      </c>
      <c r="I178">
        <v>8.6666666666999994</v>
      </c>
      <c r="J178">
        <v>25675.9</v>
      </c>
      <c r="K178">
        <v>25470.43</v>
      </c>
      <c r="L178">
        <v>25545.4</v>
      </c>
      <c r="M178" s="3">
        <v>46276.846273148149</v>
      </c>
    </row>
    <row r="179" spans="1:13" x14ac:dyDescent="0.25">
      <c r="A179" s="2">
        <v>0.84791666666666665</v>
      </c>
      <c r="B179">
        <v>5707</v>
      </c>
      <c r="C179">
        <v>9509</v>
      </c>
      <c r="D179">
        <v>-3802</v>
      </c>
      <c r="E179">
        <v>234</v>
      </c>
      <c r="F179">
        <v>27</v>
      </c>
      <c r="G179">
        <v>207</v>
      </c>
      <c r="H179">
        <v>0.60016826160000003</v>
      </c>
      <c r="I179">
        <v>8.6666666666999994</v>
      </c>
      <c r="J179">
        <v>25675.9</v>
      </c>
      <c r="K179">
        <v>25470.45</v>
      </c>
      <c r="L179">
        <v>25545.4</v>
      </c>
      <c r="M179" s="3">
        <v>46276.84851851852</v>
      </c>
    </row>
    <row r="180" spans="1:13" x14ac:dyDescent="0.25">
      <c r="A180" s="2">
        <v>0.85069444444444442</v>
      </c>
      <c r="B180">
        <v>5707</v>
      </c>
      <c r="C180">
        <v>9509</v>
      </c>
      <c r="D180">
        <v>-3802</v>
      </c>
      <c r="E180">
        <v>234</v>
      </c>
      <c r="F180">
        <v>27</v>
      </c>
      <c r="G180">
        <v>207</v>
      </c>
      <c r="H180">
        <v>0.60016826160000003</v>
      </c>
      <c r="I180">
        <v>8.6666666666999994</v>
      </c>
      <c r="J180">
        <v>25675.9</v>
      </c>
      <c r="K180">
        <v>25470.48</v>
      </c>
      <c r="L180">
        <v>25545.4</v>
      </c>
      <c r="M180" s="3">
        <v>46276.850821759261</v>
      </c>
    </row>
    <row r="181" spans="1:13" x14ac:dyDescent="0.25">
      <c r="A181" s="2">
        <v>0.85277777777777775</v>
      </c>
      <c r="B181">
        <v>5707</v>
      </c>
      <c r="C181">
        <v>9509</v>
      </c>
      <c r="D181">
        <v>-3802</v>
      </c>
      <c r="E181">
        <v>234</v>
      </c>
      <c r="F181">
        <v>27</v>
      </c>
      <c r="G181">
        <v>207</v>
      </c>
      <c r="H181">
        <v>0.60016826160000003</v>
      </c>
      <c r="I181">
        <v>8.6666666666999994</v>
      </c>
      <c r="J181">
        <v>25675.9</v>
      </c>
      <c r="K181">
        <v>25470.5</v>
      </c>
      <c r="L181">
        <v>25545.4</v>
      </c>
      <c r="M181" s="3">
        <v>46276.853067129632</v>
      </c>
    </row>
    <row r="182" spans="1:13" x14ac:dyDescent="0.25">
      <c r="A182" s="2">
        <v>0.85486111111111107</v>
      </c>
      <c r="B182">
        <v>5707</v>
      </c>
      <c r="C182">
        <v>9509</v>
      </c>
      <c r="D182">
        <v>-3802</v>
      </c>
      <c r="E182">
        <v>234</v>
      </c>
      <c r="F182">
        <v>27</v>
      </c>
      <c r="G182">
        <v>207</v>
      </c>
      <c r="H182">
        <v>0.60016826160000003</v>
      </c>
      <c r="I182">
        <v>8.6666666666999994</v>
      </c>
      <c r="J182">
        <v>25675.9</v>
      </c>
      <c r="K182">
        <v>25470.53</v>
      </c>
      <c r="L182">
        <v>25545.4</v>
      </c>
      <c r="M182" s="3">
        <v>46276.855300925927</v>
      </c>
    </row>
    <row r="183" spans="1:13" x14ac:dyDescent="0.25">
      <c r="A183" s="2">
        <v>0.8569444444444444</v>
      </c>
      <c r="B183">
        <v>5707</v>
      </c>
      <c r="C183">
        <v>9509</v>
      </c>
      <c r="D183">
        <v>-3802</v>
      </c>
      <c r="E183">
        <v>234</v>
      </c>
      <c r="F183">
        <v>27</v>
      </c>
      <c r="G183">
        <v>207</v>
      </c>
      <c r="H183">
        <v>0.60016826160000003</v>
      </c>
      <c r="I183">
        <v>8.6666666666999994</v>
      </c>
      <c r="J183">
        <v>25675.9</v>
      </c>
      <c r="K183">
        <v>25470.55</v>
      </c>
      <c r="L183">
        <v>25545.4</v>
      </c>
      <c r="M183" s="3">
        <v>46276.857557870368</v>
      </c>
    </row>
    <row r="184" spans="1:13" x14ac:dyDescent="0.25">
      <c r="A184" s="2">
        <v>0.85972222222222228</v>
      </c>
      <c r="B184">
        <v>5707</v>
      </c>
      <c r="C184">
        <v>9509</v>
      </c>
      <c r="D184">
        <v>-3802</v>
      </c>
      <c r="E184">
        <v>234</v>
      </c>
      <c r="F184">
        <v>27</v>
      </c>
      <c r="G184">
        <v>207</v>
      </c>
      <c r="H184">
        <v>0.60016826160000003</v>
      </c>
      <c r="I184">
        <v>8.6666666666999994</v>
      </c>
      <c r="J184">
        <v>25675.9</v>
      </c>
      <c r="K184">
        <v>25470.58</v>
      </c>
      <c r="L184">
        <v>25545.4</v>
      </c>
      <c r="M184" s="3">
        <v>46276.859791666669</v>
      </c>
    </row>
    <row r="185" spans="1:13" x14ac:dyDescent="0.25">
      <c r="A185" s="2">
        <v>0.8618055555555556</v>
      </c>
      <c r="B185">
        <v>5707</v>
      </c>
      <c r="C185">
        <v>9509</v>
      </c>
      <c r="D185">
        <v>-3802</v>
      </c>
      <c r="E185">
        <v>234</v>
      </c>
      <c r="F185">
        <v>27</v>
      </c>
      <c r="G185">
        <v>207</v>
      </c>
      <c r="H185">
        <v>0.60016826160000003</v>
      </c>
      <c r="I185">
        <v>8.6666666666999994</v>
      </c>
      <c r="J185">
        <v>25675.9</v>
      </c>
      <c r="K185">
        <v>25470.61</v>
      </c>
      <c r="L185">
        <v>25545.4</v>
      </c>
      <c r="M185" s="3">
        <v>46276.862060185187</v>
      </c>
    </row>
    <row r="186" spans="1:13" x14ac:dyDescent="0.25">
      <c r="A186" s="2">
        <v>0.86388888888888893</v>
      </c>
      <c r="B186">
        <v>5707</v>
      </c>
      <c r="C186">
        <v>9509</v>
      </c>
      <c r="D186">
        <v>-3802</v>
      </c>
      <c r="E186">
        <v>234</v>
      </c>
      <c r="F186">
        <v>27</v>
      </c>
      <c r="G186">
        <v>207</v>
      </c>
      <c r="H186">
        <v>0.60016826160000003</v>
      </c>
      <c r="I186">
        <v>8.6666666666999994</v>
      </c>
      <c r="J186">
        <v>25675.9</v>
      </c>
      <c r="K186">
        <v>25470.63</v>
      </c>
      <c r="L186">
        <v>25545.4</v>
      </c>
      <c r="M186" s="3">
        <v>46276.864317129628</v>
      </c>
    </row>
    <row r="187" spans="1:13" x14ac:dyDescent="0.25">
      <c r="A187" s="2">
        <v>0.86597222222222225</v>
      </c>
      <c r="B187">
        <v>5707</v>
      </c>
      <c r="C187">
        <v>9509</v>
      </c>
      <c r="D187">
        <v>-3802</v>
      </c>
      <c r="E187">
        <v>234</v>
      </c>
      <c r="F187">
        <v>27</v>
      </c>
      <c r="G187">
        <v>207</v>
      </c>
      <c r="H187">
        <v>0.60016826160000003</v>
      </c>
      <c r="I187">
        <v>8.6666666666999994</v>
      </c>
      <c r="J187">
        <v>25675.9</v>
      </c>
      <c r="K187">
        <v>25470.66</v>
      </c>
      <c r="L187">
        <v>25545.4</v>
      </c>
      <c r="M187" s="3">
        <v>46276.866574074076</v>
      </c>
    </row>
    <row r="188" spans="1:13" x14ac:dyDescent="0.25">
      <c r="A188" s="2">
        <v>0.86875000000000002</v>
      </c>
      <c r="B188">
        <v>5707</v>
      </c>
      <c r="C188">
        <v>9509</v>
      </c>
      <c r="D188">
        <v>-3802</v>
      </c>
      <c r="E188">
        <v>234</v>
      </c>
      <c r="F188">
        <v>27</v>
      </c>
      <c r="G188">
        <v>207</v>
      </c>
      <c r="H188">
        <v>0.60016826160000003</v>
      </c>
      <c r="I188">
        <v>8.6666666666999994</v>
      </c>
      <c r="J188">
        <v>25675.9</v>
      </c>
      <c r="K188">
        <v>25470.68</v>
      </c>
      <c r="L188">
        <v>25545.4</v>
      </c>
      <c r="M188" s="3">
        <v>46276.868819444448</v>
      </c>
    </row>
    <row r="189" spans="1:13" x14ac:dyDescent="0.25">
      <c r="A189" s="2">
        <v>0.87083333333333335</v>
      </c>
      <c r="B189">
        <v>5707</v>
      </c>
      <c r="C189">
        <v>9509</v>
      </c>
      <c r="D189">
        <v>-3802</v>
      </c>
      <c r="E189">
        <v>234</v>
      </c>
      <c r="F189">
        <v>27</v>
      </c>
      <c r="G189">
        <v>207</v>
      </c>
      <c r="H189">
        <v>0.60016826160000003</v>
      </c>
      <c r="I189">
        <v>8.6666666666999994</v>
      </c>
      <c r="J189">
        <v>25675.9</v>
      </c>
      <c r="K189">
        <v>25470.71</v>
      </c>
      <c r="L189">
        <v>25545.4</v>
      </c>
      <c r="M189" s="3">
        <v>46276.871076388888</v>
      </c>
    </row>
    <row r="190" spans="1:13" x14ac:dyDescent="0.25">
      <c r="A190" s="2">
        <v>0.87291666666666667</v>
      </c>
      <c r="B190">
        <v>5707</v>
      </c>
      <c r="C190">
        <v>9509</v>
      </c>
      <c r="D190">
        <v>-3802</v>
      </c>
      <c r="E190">
        <v>234</v>
      </c>
      <c r="F190">
        <v>27</v>
      </c>
      <c r="G190">
        <v>207</v>
      </c>
      <c r="H190">
        <v>0.60016826160000003</v>
      </c>
      <c r="I190">
        <v>8.6666666666999994</v>
      </c>
      <c r="J190">
        <v>25675.9</v>
      </c>
      <c r="K190">
        <v>25470.73</v>
      </c>
      <c r="L190">
        <v>25545.4</v>
      </c>
      <c r="M190" s="3">
        <v>46276.87332175926</v>
      </c>
    </row>
    <row r="191" spans="1:13" x14ac:dyDescent="0.25">
      <c r="A191" s="2">
        <v>0.875</v>
      </c>
      <c r="B191">
        <v>5707</v>
      </c>
      <c r="C191">
        <v>9509</v>
      </c>
      <c r="D191">
        <v>-3802</v>
      </c>
      <c r="E191">
        <v>234</v>
      </c>
      <c r="F191">
        <v>27</v>
      </c>
      <c r="G191">
        <v>207</v>
      </c>
      <c r="H191">
        <v>0.60016826160000003</v>
      </c>
      <c r="I191">
        <v>8.6666666666999994</v>
      </c>
      <c r="J191">
        <v>25675.9</v>
      </c>
      <c r="K191">
        <v>25470.76</v>
      </c>
      <c r="L191">
        <v>25545.4</v>
      </c>
      <c r="M191" s="3">
        <v>46276.875555555554</v>
      </c>
    </row>
    <row r="192" spans="1:13" x14ac:dyDescent="0.25">
      <c r="A192" s="2">
        <v>0.87777777777777777</v>
      </c>
      <c r="B192">
        <v>5707</v>
      </c>
      <c r="C192">
        <v>9509</v>
      </c>
      <c r="D192">
        <v>-3802</v>
      </c>
      <c r="E192">
        <v>234</v>
      </c>
      <c r="F192">
        <v>27</v>
      </c>
      <c r="G192">
        <v>207</v>
      </c>
      <c r="H192">
        <v>0.60016826160000003</v>
      </c>
      <c r="I192">
        <v>8.6666666666999994</v>
      </c>
      <c r="J192">
        <v>25675.9</v>
      </c>
      <c r="K192">
        <v>25470.78</v>
      </c>
      <c r="L192">
        <v>25545.4</v>
      </c>
      <c r="M192" s="3">
        <v>46276.877847222226</v>
      </c>
    </row>
    <row r="193" spans="1:13" x14ac:dyDescent="0.25">
      <c r="A193" s="2">
        <v>0.87986111111111109</v>
      </c>
      <c r="B193">
        <v>5707</v>
      </c>
      <c r="C193">
        <v>9509</v>
      </c>
      <c r="D193">
        <v>-3802</v>
      </c>
      <c r="E193">
        <v>234</v>
      </c>
      <c r="F193">
        <v>27</v>
      </c>
      <c r="G193">
        <v>207</v>
      </c>
      <c r="H193">
        <v>0.60016826160000003</v>
      </c>
      <c r="I193">
        <v>8.6666666666999994</v>
      </c>
      <c r="J193">
        <v>25675.9</v>
      </c>
      <c r="K193">
        <v>25470.81</v>
      </c>
      <c r="L193">
        <v>25545.4</v>
      </c>
      <c r="M193" s="3">
        <v>46276.880069444444</v>
      </c>
    </row>
    <row r="194" spans="1:13" x14ac:dyDescent="0.25">
      <c r="A194" s="2">
        <v>0.88194444444444442</v>
      </c>
      <c r="B194">
        <v>5707</v>
      </c>
      <c r="C194">
        <v>9509</v>
      </c>
      <c r="D194">
        <v>-3802</v>
      </c>
      <c r="E194">
        <v>234</v>
      </c>
      <c r="F194">
        <v>27</v>
      </c>
      <c r="G194">
        <v>207</v>
      </c>
      <c r="H194">
        <v>0.60016826160000003</v>
      </c>
      <c r="I194">
        <v>8.6666666666999994</v>
      </c>
      <c r="J194">
        <v>25675.9</v>
      </c>
      <c r="K194">
        <v>25470.84</v>
      </c>
      <c r="L194">
        <v>25545.4</v>
      </c>
      <c r="M194" s="3">
        <v>46276.882303240738</v>
      </c>
    </row>
    <row r="195" spans="1:13" x14ac:dyDescent="0.25">
      <c r="A195" s="2">
        <v>0.88402777777777775</v>
      </c>
      <c r="B195">
        <v>5707</v>
      </c>
      <c r="C195">
        <v>9509</v>
      </c>
      <c r="D195">
        <v>-3802</v>
      </c>
      <c r="E195">
        <v>234</v>
      </c>
      <c r="F195">
        <v>27</v>
      </c>
      <c r="G195">
        <v>207</v>
      </c>
      <c r="H195">
        <v>0.60016826160000003</v>
      </c>
      <c r="I195">
        <v>8.6666666666999994</v>
      </c>
      <c r="J195">
        <v>25675.9</v>
      </c>
      <c r="K195">
        <v>25470.86</v>
      </c>
      <c r="L195">
        <v>25545.4</v>
      </c>
      <c r="M195" s="3">
        <v>46276.884548611109</v>
      </c>
    </row>
    <row r="196" spans="1:13" x14ac:dyDescent="0.25">
      <c r="A196" s="2">
        <v>0.88680555555555551</v>
      </c>
      <c r="B196">
        <v>5707</v>
      </c>
      <c r="C196">
        <v>9509</v>
      </c>
      <c r="D196">
        <v>-3802</v>
      </c>
      <c r="E196">
        <v>234</v>
      </c>
      <c r="F196">
        <v>27</v>
      </c>
      <c r="G196">
        <v>207</v>
      </c>
      <c r="H196">
        <v>0.60016826160000003</v>
      </c>
      <c r="I196">
        <v>8.6666666666999994</v>
      </c>
      <c r="J196">
        <v>25675.9</v>
      </c>
      <c r="K196">
        <v>25470.89</v>
      </c>
      <c r="L196">
        <v>25545.4</v>
      </c>
      <c r="M196" s="3">
        <v>46276.886828703704</v>
      </c>
    </row>
    <row r="197" spans="1:13" x14ac:dyDescent="0.25">
      <c r="A197" s="2">
        <v>0.88888888888888884</v>
      </c>
      <c r="B197">
        <v>5707</v>
      </c>
      <c r="C197">
        <v>9509</v>
      </c>
      <c r="D197">
        <v>-3802</v>
      </c>
      <c r="E197">
        <v>234</v>
      </c>
      <c r="F197">
        <v>27</v>
      </c>
      <c r="G197">
        <v>207</v>
      </c>
      <c r="H197">
        <v>0.60016826160000003</v>
      </c>
      <c r="I197">
        <v>8.6666666666999994</v>
      </c>
      <c r="J197">
        <v>25675.9</v>
      </c>
      <c r="K197">
        <v>25470.91</v>
      </c>
      <c r="L197">
        <v>25545.4</v>
      </c>
      <c r="M197" s="3">
        <v>46276.889085648145</v>
      </c>
    </row>
    <row r="198" spans="1:13" x14ac:dyDescent="0.25">
      <c r="A198" s="2">
        <v>0.89097222222222228</v>
      </c>
      <c r="B198">
        <v>5707</v>
      </c>
      <c r="C198">
        <v>9509</v>
      </c>
      <c r="D198">
        <v>-3802</v>
      </c>
      <c r="E198">
        <v>234</v>
      </c>
      <c r="F198">
        <v>27</v>
      </c>
      <c r="G198">
        <v>207</v>
      </c>
      <c r="H198">
        <v>0.60016826160000003</v>
      </c>
      <c r="I198">
        <v>8.6666666666999994</v>
      </c>
      <c r="J198">
        <v>25675.9</v>
      </c>
      <c r="K198">
        <v>25470.94</v>
      </c>
      <c r="L198">
        <v>25545.4</v>
      </c>
      <c r="M198" s="3">
        <v>46276.891342592593</v>
      </c>
    </row>
    <row r="199" spans="1:13" x14ac:dyDescent="0.25">
      <c r="A199" s="2">
        <v>0.8930555555555556</v>
      </c>
      <c r="B199">
        <v>5707</v>
      </c>
      <c r="C199">
        <v>9509</v>
      </c>
      <c r="D199">
        <v>-3802</v>
      </c>
      <c r="E199">
        <v>234</v>
      </c>
      <c r="F199">
        <v>27</v>
      </c>
      <c r="G199">
        <v>207</v>
      </c>
      <c r="H199">
        <v>0.60016826160000003</v>
      </c>
      <c r="I199">
        <v>8.6666666666999994</v>
      </c>
      <c r="J199">
        <v>25675.9</v>
      </c>
      <c r="K199">
        <v>25470.959999999999</v>
      </c>
      <c r="L199">
        <v>25545.4</v>
      </c>
      <c r="M199" s="3">
        <v>46276.893599537034</v>
      </c>
    </row>
    <row r="200" spans="1:13" x14ac:dyDescent="0.25">
      <c r="A200" s="2">
        <v>0.89583333333333337</v>
      </c>
      <c r="B200">
        <v>5707</v>
      </c>
      <c r="C200">
        <v>9509</v>
      </c>
      <c r="D200">
        <v>-3802</v>
      </c>
      <c r="E200">
        <v>234</v>
      </c>
      <c r="F200">
        <v>27</v>
      </c>
      <c r="G200">
        <v>207</v>
      </c>
      <c r="H200">
        <v>0.60016826160000003</v>
      </c>
      <c r="I200">
        <v>8.6666666666999994</v>
      </c>
      <c r="J200">
        <v>25675.9</v>
      </c>
      <c r="K200">
        <v>25470.99</v>
      </c>
      <c r="L200">
        <v>25545.4</v>
      </c>
      <c r="M200" s="3">
        <v>46276.896064814813</v>
      </c>
    </row>
    <row r="201" spans="1:13" x14ac:dyDescent="0.25">
      <c r="A201" s="2">
        <v>0.8979166666666667</v>
      </c>
      <c r="B201">
        <v>5707</v>
      </c>
      <c r="C201">
        <v>9509</v>
      </c>
      <c r="D201">
        <v>-3802</v>
      </c>
      <c r="E201">
        <v>234</v>
      </c>
      <c r="F201">
        <v>27</v>
      </c>
      <c r="G201">
        <v>207</v>
      </c>
      <c r="H201">
        <v>0.60016826160000003</v>
      </c>
      <c r="I201">
        <v>8.6666666666999994</v>
      </c>
      <c r="J201">
        <v>25675.9</v>
      </c>
      <c r="K201">
        <v>25471.01</v>
      </c>
      <c r="L201">
        <v>25545.4</v>
      </c>
      <c r="M201" s="3">
        <v>46276.898321759261</v>
      </c>
    </row>
    <row r="202" spans="1:13" x14ac:dyDescent="0.25">
      <c r="A202" s="2">
        <v>0.9</v>
      </c>
      <c r="B202">
        <v>5707</v>
      </c>
      <c r="C202">
        <v>9509</v>
      </c>
      <c r="D202">
        <v>-3802</v>
      </c>
      <c r="E202">
        <v>234</v>
      </c>
      <c r="F202">
        <v>27</v>
      </c>
      <c r="G202">
        <v>207</v>
      </c>
      <c r="H202">
        <v>0.60016826160000003</v>
      </c>
      <c r="I202">
        <v>8.6666666666999994</v>
      </c>
      <c r="J202">
        <v>25675.9</v>
      </c>
      <c r="K202">
        <v>25471.040000000001</v>
      </c>
      <c r="L202">
        <v>25545.4</v>
      </c>
      <c r="M202" s="3">
        <v>46276.900543981479</v>
      </c>
    </row>
    <row r="203" spans="1:13" x14ac:dyDescent="0.25">
      <c r="A203" s="2">
        <v>0.90277777777777779</v>
      </c>
      <c r="B203">
        <v>5707</v>
      </c>
      <c r="C203">
        <v>9509</v>
      </c>
      <c r="D203">
        <v>-3802</v>
      </c>
      <c r="E203">
        <v>234</v>
      </c>
      <c r="F203">
        <v>27</v>
      </c>
      <c r="G203">
        <v>207</v>
      </c>
      <c r="H203">
        <v>0.60016826160000003</v>
      </c>
      <c r="I203">
        <v>8.6666666666999994</v>
      </c>
      <c r="J203">
        <v>25675.9</v>
      </c>
      <c r="K203">
        <v>25471.07</v>
      </c>
      <c r="L203">
        <v>25545.4</v>
      </c>
      <c r="M203" s="3">
        <v>46276.902789351851</v>
      </c>
    </row>
    <row r="204" spans="1:13" x14ac:dyDescent="0.25">
      <c r="A204" s="2">
        <v>0.90486111111111112</v>
      </c>
      <c r="B204">
        <v>5707</v>
      </c>
      <c r="C204">
        <v>9509</v>
      </c>
      <c r="D204">
        <v>-3802</v>
      </c>
      <c r="E204">
        <v>234</v>
      </c>
      <c r="F204">
        <v>27</v>
      </c>
      <c r="G204">
        <v>207</v>
      </c>
      <c r="H204">
        <v>0.60016826160000003</v>
      </c>
      <c r="I204">
        <v>8.6666666666999994</v>
      </c>
      <c r="J204">
        <v>25675.9</v>
      </c>
      <c r="K204">
        <v>25471.09</v>
      </c>
      <c r="L204">
        <v>25545.4</v>
      </c>
      <c r="M204" s="3">
        <v>46276.905046296299</v>
      </c>
    </row>
    <row r="205" spans="1:13" x14ac:dyDescent="0.25">
      <c r="A205" s="2">
        <v>0.90694444444444444</v>
      </c>
      <c r="B205">
        <v>5707</v>
      </c>
      <c r="C205">
        <v>9509</v>
      </c>
      <c r="D205">
        <v>-3802</v>
      </c>
      <c r="E205">
        <v>234</v>
      </c>
      <c r="F205">
        <v>27</v>
      </c>
      <c r="G205">
        <v>207</v>
      </c>
      <c r="H205">
        <v>0.60016826160000003</v>
      </c>
      <c r="I205">
        <v>8.6666666666999994</v>
      </c>
      <c r="J205">
        <v>25675.9</v>
      </c>
      <c r="K205">
        <v>25471.119999999999</v>
      </c>
      <c r="L205">
        <v>25545.4</v>
      </c>
      <c r="M205" s="3">
        <v>46276.907314814816</v>
      </c>
    </row>
    <row r="206" spans="1:13" x14ac:dyDescent="0.25">
      <c r="A206" s="2">
        <v>0.90902777777777777</v>
      </c>
      <c r="B206">
        <v>5707</v>
      </c>
      <c r="C206">
        <v>9509</v>
      </c>
      <c r="D206">
        <v>-3802</v>
      </c>
      <c r="E206">
        <v>234</v>
      </c>
      <c r="F206">
        <v>27</v>
      </c>
      <c r="G206">
        <v>207</v>
      </c>
      <c r="H206">
        <v>0.60016826160000003</v>
      </c>
      <c r="I206">
        <v>8.6666666666999994</v>
      </c>
      <c r="J206">
        <v>25675.9</v>
      </c>
      <c r="K206">
        <v>25471.14</v>
      </c>
      <c r="L206">
        <v>25545.4</v>
      </c>
      <c r="M206" s="3">
        <v>46276.909548611111</v>
      </c>
    </row>
    <row r="207" spans="1:13" x14ac:dyDescent="0.25">
      <c r="A207" s="2">
        <v>0.91111111111111109</v>
      </c>
      <c r="B207">
        <v>5707</v>
      </c>
      <c r="C207">
        <v>9509</v>
      </c>
      <c r="D207">
        <v>-3802</v>
      </c>
      <c r="E207">
        <v>234</v>
      </c>
      <c r="F207">
        <v>27</v>
      </c>
      <c r="G207">
        <v>207</v>
      </c>
      <c r="H207">
        <v>0.60016826160000003</v>
      </c>
      <c r="I207">
        <v>8.6666666666999994</v>
      </c>
      <c r="J207">
        <v>25675.9</v>
      </c>
      <c r="K207">
        <v>25471.17</v>
      </c>
      <c r="L207">
        <v>25545.4</v>
      </c>
      <c r="M207" s="3">
        <v>46276.911793981482</v>
      </c>
    </row>
    <row r="208" spans="1:13" x14ac:dyDescent="0.25">
      <c r="A208" s="2">
        <v>0.91388888888888886</v>
      </c>
      <c r="B208">
        <v>5707</v>
      </c>
      <c r="C208">
        <v>9509</v>
      </c>
      <c r="D208">
        <v>-3802</v>
      </c>
      <c r="E208">
        <v>234</v>
      </c>
      <c r="F208">
        <v>27</v>
      </c>
      <c r="G208">
        <v>207</v>
      </c>
      <c r="H208">
        <v>0.60016826160000003</v>
      </c>
      <c r="I208">
        <v>8.6666666666999994</v>
      </c>
      <c r="J208">
        <v>25675.9</v>
      </c>
      <c r="K208">
        <v>25471.19</v>
      </c>
      <c r="L208">
        <v>25545.4</v>
      </c>
      <c r="M208" s="3">
        <v>46276.914039351854</v>
      </c>
    </row>
    <row r="209" spans="1:13" x14ac:dyDescent="0.25">
      <c r="A209" s="2">
        <v>0.91597222222222219</v>
      </c>
      <c r="B209">
        <v>5707</v>
      </c>
      <c r="C209">
        <v>9509</v>
      </c>
      <c r="D209">
        <v>-3802</v>
      </c>
      <c r="E209">
        <v>234</v>
      </c>
      <c r="F209">
        <v>27</v>
      </c>
      <c r="G209">
        <v>207</v>
      </c>
      <c r="H209">
        <v>0.60016826160000003</v>
      </c>
      <c r="I209">
        <v>8.6666666666999994</v>
      </c>
      <c r="J209">
        <v>25675.9</v>
      </c>
      <c r="K209">
        <v>25471.22</v>
      </c>
      <c r="L209">
        <v>25545.4</v>
      </c>
      <c r="M209" s="3">
        <v>46276.916261574072</v>
      </c>
    </row>
    <row r="210" spans="1:13" x14ac:dyDescent="0.25">
      <c r="A210" s="2">
        <v>0.91805555555555551</v>
      </c>
      <c r="B210">
        <v>5707</v>
      </c>
      <c r="C210">
        <v>9509</v>
      </c>
      <c r="D210">
        <v>-3802</v>
      </c>
      <c r="E210">
        <v>234</v>
      </c>
      <c r="F210">
        <v>27</v>
      </c>
      <c r="G210">
        <v>207</v>
      </c>
      <c r="H210">
        <v>0.60016826160000003</v>
      </c>
      <c r="I210">
        <v>8.6666666666999994</v>
      </c>
      <c r="J210">
        <v>25675.9</v>
      </c>
      <c r="K210">
        <v>25471.24</v>
      </c>
      <c r="L210">
        <v>25545.4</v>
      </c>
      <c r="M210" s="3">
        <v>46276.91851851852</v>
      </c>
    </row>
    <row r="211" spans="1:13" x14ac:dyDescent="0.25">
      <c r="A211" s="2">
        <v>0.92013888888888884</v>
      </c>
      <c r="B211">
        <v>5707</v>
      </c>
      <c r="C211">
        <v>9509</v>
      </c>
      <c r="D211">
        <v>-3802</v>
      </c>
      <c r="E211">
        <v>234</v>
      </c>
      <c r="F211">
        <v>27</v>
      </c>
      <c r="G211">
        <v>207</v>
      </c>
      <c r="H211">
        <v>0.60016826160000003</v>
      </c>
      <c r="I211">
        <v>8.6666666666999994</v>
      </c>
      <c r="J211">
        <v>25675.9</v>
      </c>
      <c r="K211">
        <v>25471.27</v>
      </c>
      <c r="L211">
        <v>25545.4</v>
      </c>
      <c r="M211" s="3">
        <v>46276.920775462961</v>
      </c>
    </row>
    <row r="212" spans="1:13" x14ac:dyDescent="0.25">
      <c r="A212" s="2">
        <v>0.92291666666666672</v>
      </c>
      <c r="B212">
        <v>5707</v>
      </c>
      <c r="C212">
        <v>9509</v>
      </c>
      <c r="D212">
        <v>-3802</v>
      </c>
      <c r="E212">
        <v>234</v>
      </c>
      <c r="F212">
        <v>27</v>
      </c>
      <c r="G212">
        <v>207</v>
      </c>
      <c r="H212">
        <v>0.60016826160000003</v>
      </c>
      <c r="I212">
        <v>8.6666666666999994</v>
      </c>
      <c r="J212">
        <v>25675.9</v>
      </c>
      <c r="K212">
        <v>25471.29</v>
      </c>
      <c r="L212">
        <v>25545.4</v>
      </c>
      <c r="M212" s="3">
        <v>46276.923043981478</v>
      </c>
    </row>
    <row r="213" spans="1:13" x14ac:dyDescent="0.25">
      <c r="A213" s="2">
        <v>0.92500000000000004</v>
      </c>
      <c r="B213">
        <v>5707</v>
      </c>
      <c r="C213">
        <v>9509</v>
      </c>
      <c r="D213">
        <v>-3802</v>
      </c>
      <c r="E213">
        <v>234</v>
      </c>
      <c r="F213">
        <v>27</v>
      </c>
      <c r="G213">
        <v>207</v>
      </c>
      <c r="H213">
        <v>0.60016826160000003</v>
      </c>
      <c r="I213">
        <v>8.6666666666999994</v>
      </c>
      <c r="J213">
        <v>25675.9</v>
      </c>
      <c r="K213">
        <v>25471.32</v>
      </c>
      <c r="L213">
        <v>25545.4</v>
      </c>
      <c r="M213" s="3">
        <v>46276.92527777778</v>
      </c>
    </row>
    <row r="214" spans="1:13" x14ac:dyDescent="0.25">
      <c r="A214" s="2">
        <v>0.92708333333333337</v>
      </c>
      <c r="B214">
        <v>5707</v>
      </c>
      <c r="C214">
        <v>9509</v>
      </c>
      <c r="D214">
        <v>-3802</v>
      </c>
      <c r="E214">
        <v>234</v>
      </c>
      <c r="F214">
        <v>27</v>
      </c>
      <c r="G214">
        <v>207</v>
      </c>
      <c r="H214">
        <v>0.60016826160000003</v>
      </c>
      <c r="I214">
        <v>8.6666666666999994</v>
      </c>
      <c r="J214">
        <v>25675.9</v>
      </c>
      <c r="K214">
        <v>25471.35</v>
      </c>
      <c r="L214">
        <v>25545.4</v>
      </c>
      <c r="M214" s="3">
        <v>46276.927511574075</v>
      </c>
    </row>
    <row r="215" spans="1:13" x14ac:dyDescent="0.25">
      <c r="A215" s="2">
        <v>0.9291666666666667</v>
      </c>
      <c r="B215">
        <v>5707</v>
      </c>
      <c r="C215">
        <v>9509</v>
      </c>
      <c r="D215">
        <v>-3802</v>
      </c>
      <c r="E215">
        <v>234</v>
      </c>
      <c r="F215">
        <v>27</v>
      </c>
      <c r="G215">
        <v>207</v>
      </c>
      <c r="H215">
        <v>0.60016826160000003</v>
      </c>
      <c r="I215">
        <v>8.6666666666999994</v>
      </c>
      <c r="J215">
        <v>25675.9</v>
      </c>
      <c r="K215">
        <v>25471.37</v>
      </c>
      <c r="L215">
        <v>25545.4</v>
      </c>
      <c r="M215" s="3">
        <v>46276.929768518516</v>
      </c>
    </row>
    <row r="216" spans="1:13" x14ac:dyDescent="0.25">
      <c r="A216" s="2">
        <v>0.93194444444444446</v>
      </c>
      <c r="B216">
        <v>5707</v>
      </c>
      <c r="C216">
        <v>9509</v>
      </c>
      <c r="D216">
        <v>-3802</v>
      </c>
      <c r="E216">
        <v>234</v>
      </c>
      <c r="F216">
        <v>27</v>
      </c>
      <c r="G216">
        <v>207</v>
      </c>
      <c r="H216">
        <v>0.60016826160000003</v>
      </c>
      <c r="I216">
        <v>8.6666666666999994</v>
      </c>
      <c r="J216">
        <v>25675.9</v>
      </c>
      <c r="K216">
        <v>25471.4</v>
      </c>
      <c r="L216">
        <v>25545.4</v>
      </c>
      <c r="M216" s="3">
        <v>46276.932060185187</v>
      </c>
    </row>
    <row r="217" spans="1:13" x14ac:dyDescent="0.25">
      <c r="A217" s="2">
        <v>0.93402777777777779</v>
      </c>
      <c r="B217">
        <v>5707</v>
      </c>
      <c r="C217">
        <v>9509</v>
      </c>
      <c r="D217">
        <v>-3802</v>
      </c>
      <c r="E217">
        <v>234</v>
      </c>
      <c r="F217">
        <v>27</v>
      </c>
      <c r="G217">
        <v>207</v>
      </c>
      <c r="H217">
        <v>0.60016826160000003</v>
      </c>
      <c r="I217">
        <v>8.6666666666999994</v>
      </c>
      <c r="J217">
        <v>25675.9</v>
      </c>
      <c r="K217">
        <v>25471.42</v>
      </c>
      <c r="L217">
        <v>25545.4</v>
      </c>
      <c r="M217" s="3">
        <v>46276.934340277781</v>
      </c>
    </row>
    <row r="218" spans="1:13" x14ac:dyDescent="0.25">
      <c r="A218" s="2">
        <v>0.93611111111111112</v>
      </c>
      <c r="B218">
        <v>5707</v>
      </c>
      <c r="C218">
        <v>9509</v>
      </c>
      <c r="D218">
        <v>-3802</v>
      </c>
      <c r="E218">
        <v>234</v>
      </c>
      <c r="F218">
        <v>27</v>
      </c>
      <c r="G218">
        <v>207</v>
      </c>
      <c r="H218">
        <v>0.60016826160000003</v>
      </c>
      <c r="I218">
        <v>8.6666666666999994</v>
      </c>
      <c r="J218">
        <v>25675.9</v>
      </c>
      <c r="K218">
        <v>25675.9</v>
      </c>
      <c r="L218">
        <v>25545.4</v>
      </c>
      <c r="M218" s="3">
        <v>46276.936400462961</v>
      </c>
    </row>
    <row r="219" spans="1:13" x14ac:dyDescent="0.25">
      <c r="A219" s="2">
        <v>0.93611111111111112</v>
      </c>
      <c r="B219">
        <v>5707</v>
      </c>
      <c r="C219">
        <v>9509</v>
      </c>
      <c r="D219">
        <v>-3802</v>
      </c>
      <c r="E219">
        <v>234</v>
      </c>
      <c r="F219">
        <v>27</v>
      </c>
      <c r="G219">
        <v>207</v>
      </c>
      <c r="H219">
        <v>0.60016826160000003</v>
      </c>
      <c r="I219">
        <v>8.6666666666999994</v>
      </c>
      <c r="J219">
        <v>25675.9</v>
      </c>
      <c r="K219">
        <v>25471.45</v>
      </c>
      <c r="L219">
        <v>25545.4</v>
      </c>
      <c r="M219" s="3">
        <v>46276.936585648145</v>
      </c>
    </row>
    <row r="220" spans="1:13" x14ac:dyDescent="0.25">
      <c r="A220" s="2">
        <v>0.9375</v>
      </c>
      <c r="B220">
        <v>5707</v>
      </c>
      <c r="C220">
        <v>9509</v>
      </c>
      <c r="D220">
        <v>-3802</v>
      </c>
      <c r="E220">
        <v>234</v>
      </c>
      <c r="F220">
        <v>27</v>
      </c>
      <c r="G220">
        <v>207</v>
      </c>
      <c r="H220">
        <v>0.60016826160000003</v>
      </c>
      <c r="I220">
        <v>8.6666666666999994</v>
      </c>
      <c r="J220">
        <v>25675.9</v>
      </c>
      <c r="K220">
        <v>25675.9</v>
      </c>
      <c r="L220">
        <v>25545.4</v>
      </c>
      <c r="M220" s="3">
        <v>46276.938125000001</v>
      </c>
    </row>
    <row r="221" spans="1:13" x14ac:dyDescent="0.25">
      <c r="A221" s="2">
        <v>0.93819444444444444</v>
      </c>
      <c r="B221">
        <v>5707</v>
      </c>
      <c r="C221">
        <v>9509</v>
      </c>
      <c r="D221">
        <v>-3802</v>
      </c>
      <c r="E221">
        <v>234</v>
      </c>
      <c r="F221">
        <v>27</v>
      </c>
      <c r="G221">
        <v>207</v>
      </c>
      <c r="H221">
        <v>0.60016826160000003</v>
      </c>
      <c r="I221">
        <v>8.6666666666999994</v>
      </c>
      <c r="J221">
        <v>25675.9</v>
      </c>
      <c r="K221">
        <v>25471.47</v>
      </c>
      <c r="L221">
        <v>25545.4</v>
      </c>
      <c r="M221" s="3">
        <v>46276.938819444447</v>
      </c>
    </row>
    <row r="222" spans="1:13" x14ac:dyDescent="0.25">
      <c r="A222" s="2">
        <v>0.94027777777777777</v>
      </c>
      <c r="B222">
        <v>5707</v>
      </c>
      <c r="C222">
        <v>9509</v>
      </c>
      <c r="D222">
        <v>-3802</v>
      </c>
      <c r="E222">
        <v>234</v>
      </c>
      <c r="F222">
        <v>27</v>
      </c>
      <c r="G222">
        <v>207</v>
      </c>
      <c r="H222">
        <v>0.60016826160000003</v>
      </c>
      <c r="I222">
        <v>8.6666666666999994</v>
      </c>
      <c r="J222">
        <v>25675.9</v>
      </c>
      <c r="K222">
        <v>25675.9</v>
      </c>
      <c r="L222">
        <v>25545.4</v>
      </c>
      <c r="M222" s="3">
        <v>46276.940370370372</v>
      </c>
    </row>
    <row r="223" spans="1:13" x14ac:dyDescent="0.25">
      <c r="A223" s="2">
        <v>0.94097222222222221</v>
      </c>
      <c r="B223">
        <v>5707</v>
      </c>
      <c r="C223">
        <v>9509</v>
      </c>
      <c r="D223">
        <v>-3802</v>
      </c>
      <c r="E223">
        <v>234</v>
      </c>
      <c r="F223">
        <v>27</v>
      </c>
      <c r="G223">
        <v>207</v>
      </c>
      <c r="H223">
        <v>0.60016826160000003</v>
      </c>
      <c r="I223">
        <v>8.6666666666999994</v>
      </c>
      <c r="J223">
        <v>25675.9</v>
      </c>
      <c r="K223">
        <v>25471.5</v>
      </c>
      <c r="L223">
        <v>25545.4</v>
      </c>
      <c r="M223" s="3">
        <v>46276.941041666665</v>
      </c>
    </row>
    <row r="224" spans="1:13" x14ac:dyDescent="0.25">
      <c r="A224" s="2">
        <v>0.94236111111111109</v>
      </c>
      <c r="B224">
        <v>5707</v>
      </c>
      <c r="C224">
        <v>9509</v>
      </c>
      <c r="D224">
        <v>-3802</v>
      </c>
      <c r="E224">
        <v>234</v>
      </c>
      <c r="F224">
        <v>27</v>
      </c>
      <c r="G224">
        <v>207</v>
      </c>
      <c r="H224">
        <v>0.60016826160000003</v>
      </c>
      <c r="I224">
        <v>8.6666666666999994</v>
      </c>
      <c r="J224">
        <v>25675.9</v>
      </c>
      <c r="K224">
        <v>25675.9</v>
      </c>
      <c r="L224">
        <v>25545.4</v>
      </c>
      <c r="M224" s="3">
        <v>46276.942615740743</v>
      </c>
    </row>
    <row r="225" spans="1:13" x14ac:dyDescent="0.25">
      <c r="A225" s="2">
        <v>0.94305555555555554</v>
      </c>
      <c r="B225">
        <v>5707</v>
      </c>
      <c r="C225">
        <v>9509</v>
      </c>
      <c r="D225">
        <v>-3802</v>
      </c>
      <c r="E225">
        <v>234</v>
      </c>
      <c r="F225">
        <v>27</v>
      </c>
      <c r="G225">
        <v>207</v>
      </c>
      <c r="H225">
        <v>0.60016826160000003</v>
      </c>
      <c r="I225">
        <v>8.6666666666999994</v>
      </c>
      <c r="J225">
        <v>25675.9</v>
      </c>
      <c r="K225">
        <v>25471.52</v>
      </c>
      <c r="L225">
        <v>25545.4</v>
      </c>
      <c r="M225" s="3">
        <v>46276.94326388889</v>
      </c>
    </row>
    <row r="226" spans="1:13" x14ac:dyDescent="0.25">
      <c r="A226" s="2">
        <v>0.94444444444444442</v>
      </c>
      <c r="B226">
        <v>5707</v>
      </c>
      <c r="C226">
        <v>9509</v>
      </c>
      <c r="D226">
        <v>-3802</v>
      </c>
      <c r="E226">
        <v>234</v>
      </c>
      <c r="F226">
        <v>27</v>
      </c>
      <c r="G226">
        <v>207</v>
      </c>
      <c r="H226">
        <v>0.60016826160000003</v>
      </c>
      <c r="I226">
        <v>8.6666666666999994</v>
      </c>
      <c r="J226">
        <v>25675.9</v>
      </c>
      <c r="K226">
        <v>25675.9</v>
      </c>
      <c r="L226">
        <v>25545.4</v>
      </c>
      <c r="M226" s="3">
        <v>46276.944849537038</v>
      </c>
    </row>
    <row r="227" spans="1:13" x14ac:dyDescent="0.25">
      <c r="A227" s="2">
        <v>0.94513888888888886</v>
      </c>
      <c r="B227">
        <v>5707</v>
      </c>
      <c r="C227">
        <v>9509</v>
      </c>
      <c r="D227">
        <v>-3802</v>
      </c>
      <c r="E227">
        <v>234</v>
      </c>
      <c r="F227">
        <v>27</v>
      </c>
      <c r="G227">
        <v>207</v>
      </c>
      <c r="H227">
        <v>0.60016826160000003</v>
      </c>
      <c r="I227">
        <v>8.6666666666999994</v>
      </c>
      <c r="J227">
        <v>25675.9</v>
      </c>
      <c r="K227">
        <v>25471.55</v>
      </c>
      <c r="L227">
        <v>25545.4</v>
      </c>
      <c r="M227" s="3">
        <v>46276.945486111108</v>
      </c>
    </row>
    <row r="228" spans="1:13" x14ac:dyDescent="0.25">
      <c r="A228" s="2">
        <v>0.94652777777777775</v>
      </c>
      <c r="B228">
        <v>5707</v>
      </c>
      <c r="C228">
        <v>9509</v>
      </c>
      <c r="D228">
        <v>-3802</v>
      </c>
      <c r="E228">
        <v>234</v>
      </c>
      <c r="F228">
        <v>27</v>
      </c>
      <c r="G228">
        <v>207</v>
      </c>
      <c r="H228">
        <v>0.60016826160000003</v>
      </c>
      <c r="I228">
        <v>8.6666666666999994</v>
      </c>
      <c r="J228">
        <v>25675.9</v>
      </c>
      <c r="K228">
        <v>25675.9</v>
      </c>
      <c r="L228">
        <v>25545.4</v>
      </c>
      <c r="M228" s="3">
        <v>46276.947094907409</v>
      </c>
    </row>
    <row r="229" spans="1:13" x14ac:dyDescent="0.25">
      <c r="A229" s="2">
        <v>0.94722222222222219</v>
      </c>
      <c r="B229">
        <v>5707</v>
      </c>
      <c r="C229">
        <v>9509</v>
      </c>
      <c r="D229">
        <v>-3802</v>
      </c>
      <c r="E229">
        <v>234</v>
      </c>
      <c r="F229">
        <v>27</v>
      </c>
      <c r="G229">
        <v>207</v>
      </c>
      <c r="H229">
        <v>0.60016826160000003</v>
      </c>
      <c r="I229">
        <v>8.6666666666999994</v>
      </c>
      <c r="J229">
        <v>25675.9</v>
      </c>
      <c r="K229">
        <v>25471.57</v>
      </c>
      <c r="L229">
        <v>25545.4</v>
      </c>
      <c r="M229" s="3">
        <v>46276.94771990741</v>
      </c>
    </row>
    <row r="230" spans="1:13" x14ac:dyDescent="0.25">
      <c r="A230" s="2">
        <v>0.94930555555555551</v>
      </c>
      <c r="B230">
        <v>5707</v>
      </c>
      <c r="C230">
        <v>9509</v>
      </c>
      <c r="D230">
        <v>-3802</v>
      </c>
      <c r="E230">
        <v>234</v>
      </c>
      <c r="F230">
        <v>27</v>
      </c>
      <c r="G230">
        <v>207</v>
      </c>
      <c r="H230">
        <v>0.60016826160000003</v>
      </c>
      <c r="I230">
        <v>8.6666666666999994</v>
      </c>
      <c r="J230">
        <v>25675.9</v>
      </c>
      <c r="K230">
        <v>25675.9</v>
      </c>
      <c r="L230">
        <v>25545.4</v>
      </c>
      <c r="M230" s="3">
        <v>46276.949340277781</v>
      </c>
    </row>
    <row r="231" spans="1:13" x14ac:dyDescent="0.25">
      <c r="A231" s="2">
        <v>0.94930555555555551</v>
      </c>
      <c r="B231">
        <v>5707</v>
      </c>
      <c r="C231">
        <v>9509</v>
      </c>
      <c r="D231">
        <v>-3802</v>
      </c>
      <c r="E231">
        <v>234</v>
      </c>
      <c r="F231">
        <v>27</v>
      </c>
      <c r="G231">
        <v>207</v>
      </c>
      <c r="H231">
        <v>0.60016826160000003</v>
      </c>
      <c r="I231">
        <v>8.6666666666999994</v>
      </c>
      <c r="J231">
        <v>25675.9</v>
      </c>
      <c r="K231">
        <v>25471.599999999999</v>
      </c>
      <c r="L231">
        <v>25545.4</v>
      </c>
      <c r="M231" s="3">
        <v>46276.949930555558</v>
      </c>
    </row>
    <row r="232" spans="1:13" x14ac:dyDescent="0.25">
      <c r="A232" s="2">
        <v>0.95138888888888884</v>
      </c>
      <c r="B232">
        <v>5707</v>
      </c>
      <c r="C232">
        <v>9509</v>
      </c>
      <c r="D232">
        <v>-3802</v>
      </c>
      <c r="E232">
        <v>234</v>
      </c>
      <c r="F232">
        <v>27</v>
      </c>
      <c r="G232">
        <v>207</v>
      </c>
      <c r="H232">
        <v>0.60016826160000003</v>
      </c>
      <c r="I232">
        <v>8.6666666666999994</v>
      </c>
      <c r="J232">
        <v>25675.9</v>
      </c>
      <c r="K232">
        <v>25675.9</v>
      </c>
      <c r="L232">
        <v>25545.4</v>
      </c>
      <c r="M232" s="3">
        <v>46276.951574074075</v>
      </c>
    </row>
    <row r="233" spans="1:13" x14ac:dyDescent="0.25">
      <c r="A233" s="2">
        <v>0.95208333333333328</v>
      </c>
      <c r="B233">
        <v>5707</v>
      </c>
      <c r="C233">
        <v>9509</v>
      </c>
      <c r="D233">
        <v>-3802</v>
      </c>
      <c r="E233">
        <v>234</v>
      </c>
      <c r="F233">
        <v>27</v>
      </c>
      <c r="G233">
        <v>207</v>
      </c>
      <c r="H233">
        <v>0.60016826160000003</v>
      </c>
      <c r="I233">
        <v>8.6666666666999994</v>
      </c>
      <c r="J233">
        <v>25675.9</v>
      </c>
      <c r="K233">
        <v>25471.62</v>
      </c>
      <c r="L233">
        <v>25545.4</v>
      </c>
      <c r="M233" s="3">
        <v>46276.952152777776</v>
      </c>
    </row>
    <row r="234" spans="1:13" x14ac:dyDescent="0.25">
      <c r="A234" s="2">
        <v>0.95347222222222228</v>
      </c>
      <c r="B234">
        <v>5707</v>
      </c>
      <c r="C234">
        <v>9509</v>
      </c>
      <c r="D234">
        <v>-3802</v>
      </c>
      <c r="E234">
        <v>234</v>
      </c>
      <c r="F234">
        <v>27</v>
      </c>
      <c r="G234">
        <v>207</v>
      </c>
      <c r="H234">
        <v>0.60016826160000003</v>
      </c>
      <c r="I234">
        <v>8.6666666666999994</v>
      </c>
      <c r="J234">
        <v>25675.9</v>
      </c>
      <c r="K234">
        <v>25675.9</v>
      </c>
      <c r="L234">
        <v>25545.4</v>
      </c>
      <c r="M234" s="3">
        <v>46276.95380787037</v>
      </c>
    </row>
    <row r="235" spans="1:13" x14ac:dyDescent="0.25">
      <c r="A235" s="2">
        <v>0.95416666666666672</v>
      </c>
      <c r="B235">
        <v>5707</v>
      </c>
      <c r="C235">
        <v>9509</v>
      </c>
      <c r="D235">
        <v>-3802</v>
      </c>
      <c r="E235">
        <v>234</v>
      </c>
      <c r="F235">
        <v>27</v>
      </c>
      <c r="G235">
        <v>207</v>
      </c>
      <c r="H235">
        <v>0.60016826160000003</v>
      </c>
      <c r="I235">
        <v>8.6666666666999994</v>
      </c>
      <c r="J235">
        <v>25675.9</v>
      </c>
      <c r="K235">
        <v>25471.65</v>
      </c>
      <c r="L235">
        <v>25545.4</v>
      </c>
      <c r="M235" s="3">
        <v>46276.954363425924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57C4D-C7C9-41BA-8937-DFEBF0C0E0D9}">
  <dimension ref="A1:AE236"/>
  <sheetViews>
    <sheetView workbookViewId="0"/>
  </sheetViews>
  <sheetFormatPr defaultRowHeight="15" x14ac:dyDescent="0.25"/>
  <sheetData>
    <row r="1" spans="1:31" x14ac:dyDescent="0.25">
      <c r="B1">
        <v>25550</v>
      </c>
    </row>
    <row r="2" spans="1:31" x14ac:dyDescent="0.25">
      <c r="A2" t="s">
        <v>0</v>
      </c>
      <c r="B2">
        <v>25200</v>
      </c>
      <c r="C2">
        <v>25250</v>
      </c>
      <c r="D2">
        <v>25300</v>
      </c>
      <c r="E2">
        <v>25350</v>
      </c>
      <c r="F2">
        <v>25400</v>
      </c>
      <c r="G2">
        <v>25450</v>
      </c>
      <c r="H2">
        <v>25500</v>
      </c>
      <c r="I2">
        <v>25550</v>
      </c>
      <c r="J2">
        <v>25600</v>
      </c>
      <c r="K2">
        <v>25650</v>
      </c>
      <c r="L2">
        <v>25700</v>
      </c>
      <c r="M2">
        <v>25750</v>
      </c>
      <c r="N2">
        <v>25800</v>
      </c>
      <c r="O2">
        <v>25850</v>
      </c>
      <c r="P2">
        <v>25900</v>
      </c>
      <c r="Q2">
        <v>25200</v>
      </c>
      <c r="R2">
        <v>25250</v>
      </c>
      <c r="S2">
        <v>25300</v>
      </c>
      <c r="T2">
        <v>25350</v>
      </c>
      <c r="U2">
        <v>25400</v>
      </c>
      <c r="V2">
        <v>25450</v>
      </c>
      <c r="W2">
        <v>25500</v>
      </c>
      <c r="X2">
        <v>25550</v>
      </c>
      <c r="Y2">
        <v>25600</v>
      </c>
      <c r="Z2">
        <v>25650</v>
      </c>
      <c r="AA2">
        <v>25700</v>
      </c>
      <c r="AB2">
        <v>25750</v>
      </c>
      <c r="AC2">
        <v>25800</v>
      </c>
      <c r="AD2">
        <v>25850</v>
      </c>
      <c r="AE2">
        <v>25900</v>
      </c>
    </row>
    <row r="3" spans="1:31" x14ac:dyDescent="0.25">
      <c r="A3" s="2">
        <v>0.34027777777777779</v>
      </c>
      <c r="B3">
        <v>0</v>
      </c>
      <c r="C3">
        <v>0</v>
      </c>
      <c r="D3">
        <v>0</v>
      </c>
      <c r="E3">
        <v>0</v>
      </c>
      <c r="F3">
        <v>9</v>
      </c>
      <c r="G3">
        <v>16</v>
      </c>
      <c r="H3">
        <v>40</v>
      </c>
      <c r="I3">
        <v>529</v>
      </c>
      <c r="J3">
        <v>49</v>
      </c>
      <c r="K3">
        <v>157</v>
      </c>
      <c r="L3">
        <v>31</v>
      </c>
      <c r="M3">
        <v>316</v>
      </c>
      <c r="N3">
        <v>32</v>
      </c>
      <c r="O3">
        <v>655</v>
      </c>
      <c r="P3">
        <v>34</v>
      </c>
      <c r="Q3">
        <v>61</v>
      </c>
      <c r="R3">
        <v>0</v>
      </c>
      <c r="S3">
        <v>85</v>
      </c>
      <c r="T3">
        <v>0</v>
      </c>
      <c r="U3">
        <v>36</v>
      </c>
      <c r="V3">
        <v>80</v>
      </c>
      <c r="W3">
        <v>175</v>
      </c>
      <c r="X3">
        <v>767</v>
      </c>
      <c r="Y3">
        <v>98</v>
      </c>
      <c r="Z3">
        <v>56</v>
      </c>
      <c r="AA3">
        <v>66</v>
      </c>
      <c r="AB3">
        <v>307</v>
      </c>
      <c r="AC3">
        <v>88</v>
      </c>
      <c r="AD3">
        <v>318</v>
      </c>
      <c r="AE3">
        <v>38</v>
      </c>
    </row>
    <row r="4" spans="1:31" x14ac:dyDescent="0.25">
      <c r="A4" s="2">
        <v>0.45208333333333334</v>
      </c>
      <c r="B4">
        <v>0</v>
      </c>
      <c r="C4">
        <v>0</v>
      </c>
      <c r="D4">
        <v>0</v>
      </c>
      <c r="E4">
        <v>0</v>
      </c>
      <c r="F4">
        <v>26</v>
      </c>
      <c r="G4">
        <v>23</v>
      </c>
      <c r="H4">
        <v>72</v>
      </c>
      <c r="I4">
        <v>35</v>
      </c>
      <c r="J4">
        <v>62</v>
      </c>
      <c r="K4">
        <v>43</v>
      </c>
      <c r="L4">
        <v>76</v>
      </c>
      <c r="M4">
        <v>46</v>
      </c>
      <c r="N4">
        <v>480</v>
      </c>
      <c r="O4">
        <v>48</v>
      </c>
      <c r="P4">
        <v>284</v>
      </c>
      <c r="Q4">
        <v>28</v>
      </c>
      <c r="R4">
        <v>29</v>
      </c>
      <c r="S4">
        <v>428</v>
      </c>
      <c r="T4">
        <v>14</v>
      </c>
      <c r="U4">
        <v>58</v>
      </c>
      <c r="V4">
        <v>54</v>
      </c>
      <c r="W4">
        <v>86</v>
      </c>
      <c r="X4">
        <v>60</v>
      </c>
      <c r="Y4">
        <v>50</v>
      </c>
      <c r="Z4">
        <v>28</v>
      </c>
      <c r="AA4">
        <v>69</v>
      </c>
      <c r="AB4">
        <v>121</v>
      </c>
      <c r="AC4">
        <v>451</v>
      </c>
      <c r="AD4">
        <v>95</v>
      </c>
      <c r="AE4">
        <v>56</v>
      </c>
    </row>
    <row r="5" spans="1:31" x14ac:dyDescent="0.25">
      <c r="A5" s="2">
        <v>0.45416666666666666</v>
      </c>
      <c r="B5">
        <v>0</v>
      </c>
      <c r="C5">
        <v>0</v>
      </c>
      <c r="D5">
        <v>0</v>
      </c>
      <c r="E5">
        <v>0</v>
      </c>
      <c r="F5">
        <v>26</v>
      </c>
      <c r="G5">
        <v>23</v>
      </c>
      <c r="H5">
        <v>72</v>
      </c>
      <c r="I5">
        <v>34</v>
      </c>
      <c r="J5">
        <v>60</v>
      </c>
      <c r="K5">
        <v>43</v>
      </c>
      <c r="L5">
        <v>73</v>
      </c>
      <c r="M5">
        <v>46</v>
      </c>
      <c r="N5">
        <v>480</v>
      </c>
      <c r="O5">
        <v>48</v>
      </c>
      <c r="P5">
        <v>284</v>
      </c>
      <c r="Q5">
        <v>28</v>
      </c>
      <c r="R5">
        <v>29</v>
      </c>
      <c r="S5">
        <v>428</v>
      </c>
      <c r="T5">
        <v>14</v>
      </c>
      <c r="U5">
        <v>58</v>
      </c>
      <c r="V5">
        <v>54</v>
      </c>
      <c r="W5">
        <v>83</v>
      </c>
      <c r="X5">
        <v>58</v>
      </c>
      <c r="Y5">
        <v>46</v>
      </c>
      <c r="Z5">
        <v>28</v>
      </c>
      <c r="AA5">
        <v>66</v>
      </c>
      <c r="AB5">
        <v>121</v>
      </c>
      <c r="AC5">
        <v>452</v>
      </c>
      <c r="AD5">
        <v>95</v>
      </c>
      <c r="AE5">
        <v>56</v>
      </c>
    </row>
    <row r="6" spans="1:31" x14ac:dyDescent="0.25">
      <c r="A6" s="2">
        <v>0.45694444444444443</v>
      </c>
      <c r="B6">
        <v>0</v>
      </c>
      <c r="C6">
        <v>0</v>
      </c>
      <c r="D6">
        <v>0</v>
      </c>
      <c r="E6">
        <v>0</v>
      </c>
      <c r="F6">
        <v>26</v>
      </c>
      <c r="G6">
        <v>23</v>
      </c>
      <c r="H6">
        <v>69</v>
      </c>
      <c r="I6">
        <v>30</v>
      </c>
      <c r="J6">
        <v>58</v>
      </c>
      <c r="K6">
        <v>43</v>
      </c>
      <c r="L6">
        <v>71</v>
      </c>
      <c r="M6">
        <v>47</v>
      </c>
      <c r="N6">
        <v>479</v>
      </c>
      <c r="O6">
        <v>48</v>
      </c>
      <c r="P6">
        <v>284</v>
      </c>
      <c r="Q6">
        <v>28</v>
      </c>
      <c r="R6">
        <v>30</v>
      </c>
      <c r="S6">
        <v>422</v>
      </c>
      <c r="T6">
        <v>14</v>
      </c>
      <c r="U6">
        <v>60</v>
      </c>
      <c r="V6">
        <v>54</v>
      </c>
      <c r="W6">
        <v>84</v>
      </c>
      <c r="X6">
        <v>58</v>
      </c>
      <c r="Y6">
        <v>46</v>
      </c>
      <c r="Z6">
        <v>28</v>
      </c>
      <c r="AA6">
        <v>66</v>
      </c>
      <c r="AB6">
        <v>121</v>
      </c>
      <c r="AC6">
        <v>452</v>
      </c>
      <c r="AD6">
        <v>95</v>
      </c>
      <c r="AE6">
        <v>56</v>
      </c>
    </row>
    <row r="7" spans="1:31" x14ac:dyDescent="0.25">
      <c r="A7" s="2">
        <v>0.45902777777777776</v>
      </c>
      <c r="B7">
        <v>0</v>
      </c>
      <c r="C7">
        <v>0</v>
      </c>
      <c r="D7">
        <v>0</v>
      </c>
      <c r="E7">
        <v>0</v>
      </c>
      <c r="F7">
        <v>26</v>
      </c>
      <c r="G7">
        <v>23</v>
      </c>
      <c r="H7">
        <v>74</v>
      </c>
      <c r="I7">
        <v>29</v>
      </c>
      <c r="J7">
        <v>59</v>
      </c>
      <c r="K7">
        <v>39</v>
      </c>
      <c r="L7">
        <v>70</v>
      </c>
      <c r="M7">
        <v>48</v>
      </c>
      <c r="N7">
        <v>480</v>
      </c>
      <c r="O7">
        <v>48</v>
      </c>
      <c r="P7">
        <v>283</v>
      </c>
      <c r="Q7">
        <v>28</v>
      </c>
      <c r="R7">
        <v>30</v>
      </c>
      <c r="S7">
        <v>416</v>
      </c>
      <c r="T7">
        <v>14</v>
      </c>
      <c r="U7">
        <v>60</v>
      </c>
      <c r="V7">
        <v>52</v>
      </c>
      <c r="W7">
        <v>86</v>
      </c>
      <c r="X7">
        <v>55</v>
      </c>
      <c r="Y7">
        <v>46</v>
      </c>
      <c r="Z7">
        <v>28</v>
      </c>
      <c r="AA7">
        <v>65</v>
      </c>
      <c r="AB7">
        <v>121</v>
      </c>
      <c r="AC7">
        <v>457</v>
      </c>
      <c r="AD7">
        <v>95</v>
      </c>
      <c r="AE7">
        <v>56</v>
      </c>
    </row>
    <row r="8" spans="1:31" x14ac:dyDescent="0.25">
      <c r="A8" s="2">
        <v>0.46111111111111114</v>
      </c>
      <c r="B8">
        <v>0</v>
      </c>
      <c r="C8">
        <v>0</v>
      </c>
      <c r="D8">
        <v>0</v>
      </c>
      <c r="E8">
        <v>0</v>
      </c>
      <c r="F8">
        <v>26</v>
      </c>
      <c r="G8">
        <v>23</v>
      </c>
      <c r="H8">
        <v>74</v>
      </c>
      <c r="I8">
        <v>29</v>
      </c>
      <c r="J8">
        <v>59</v>
      </c>
      <c r="K8">
        <v>39</v>
      </c>
      <c r="L8">
        <v>70</v>
      </c>
      <c r="M8">
        <v>47</v>
      </c>
      <c r="N8">
        <v>480</v>
      </c>
      <c r="O8">
        <v>48</v>
      </c>
      <c r="P8">
        <v>284</v>
      </c>
      <c r="Q8">
        <v>28</v>
      </c>
      <c r="R8">
        <v>30</v>
      </c>
      <c r="S8">
        <v>416</v>
      </c>
      <c r="T8">
        <v>14</v>
      </c>
      <c r="U8">
        <v>88</v>
      </c>
      <c r="V8">
        <v>52</v>
      </c>
      <c r="W8">
        <v>87</v>
      </c>
      <c r="X8">
        <v>55</v>
      </c>
      <c r="Y8">
        <v>47</v>
      </c>
      <c r="Z8">
        <v>28</v>
      </c>
      <c r="AA8">
        <v>65</v>
      </c>
      <c r="AB8">
        <v>121</v>
      </c>
      <c r="AC8">
        <v>456</v>
      </c>
      <c r="AD8">
        <v>95</v>
      </c>
      <c r="AE8">
        <v>56</v>
      </c>
    </row>
    <row r="9" spans="1:31" x14ac:dyDescent="0.25">
      <c r="A9" s="2">
        <v>0.46319444444444446</v>
      </c>
      <c r="B9">
        <v>0</v>
      </c>
      <c r="C9">
        <v>0</v>
      </c>
      <c r="D9">
        <v>0</v>
      </c>
      <c r="E9">
        <v>0</v>
      </c>
      <c r="F9">
        <v>26</v>
      </c>
      <c r="G9">
        <v>24</v>
      </c>
      <c r="H9">
        <v>75</v>
      </c>
      <c r="I9">
        <v>28</v>
      </c>
      <c r="J9">
        <v>61</v>
      </c>
      <c r="K9">
        <v>35</v>
      </c>
      <c r="L9">
        <v>70</v>
      </c>
      <c r="M9">
        <v>46</v>
      </c>
      <c r="N9">
        <v>480</v>
      </c>
      <c r="O9">
        <v>48</v>
      </c>
      <c r="P9">
        <v>284</v>
      </c>
      <c r="Q9">
        <v>29</v>
      </c>
      <c r="R9">
        <v>30</v>
      </c>
      <c r="S9">
        <v>416</v>
      </c>
      <c r="T9">
        <v>17</v>
      </c>
      <c r="U9">
        <v>88</v>
      </c>
      <c r="V9">
        <v>47</v>
      </c>
      <c r="W9">
        <v>91</v>
      </c>
      <c r="X9">
        <v>55</v>
      </c>
      <c r="Y9">
        <v>41</v>
      </c>
      <c r="Z9">
        <v>28</v>
      </c>
      <c r="AA9">
        <v>66</v>
      </c>
      <c r="AB9">
        <v>120</v>
      </c>
      <c r="AC9">
        <v>456</v>
      </c>
      <c r="AD9">
        <v>95</v>
      </c>
      <c r="AE9">
        <v>56</v>
      </c>
    </row>
    <row r="10" spans="1:31" x14ac:dyDescent="0.25">
      <c r="A10" s="2">
        <v>0.46527777777777779</v>
      </c>
      <c r="B10">
        <v>0</v>
      </c>
      <c r="C10">
        <v>0</v>
      </c>
      <c r="D10">
        <v>0</v>
      </c>
      <c r="E10">
        <v>0</v>
      </c>
      <c r="F10">
        <v>26</v>
      </c>
      <c r="G10">
        <v>24</v>
      </c>
      <c r="H10">
        <v>75</v>
      </c>
      <c r="I10">
        <v>28</v>
      </c>
      <c r="J10">
        <v>60</v>
      </c>
      <c r="K10">
        <v>35</v>
      </c>
      <c r="L10">
        <v>69</v>
      </c>
      <c r="M10">
        <v>46</v>
      </c>
      <c r="N10">
        <v>480</v>
      </c>
      <c r="O10">
        <v>48</v>
      </c>
      <c r="P10">
        <v>285</v>
      </c>
      <c r="Q10">
        <v>29</v>
      </c>
      <c r="R10">
        <v>30</v>
      </c>
      <c r="S10">
        <v>418</v>
      </c>
      <c r="T10">
        <v>17</v>
      </c>
      <c r="U10">
        <v>88</v>
      </c>
      <c r="V10">
        <v>43</v>
      </c>
      <c r="W10">
        <v>90</v>
      </c>
      <c r="X10">
        <v>55</v>
      </c>
      <c r="Y10">
        <v>39</v>
      </c>
      <c r="Z10">
        <v>28</v>
      </c>
      <c r="AA10">
        <v>66</v>
      </c>
      <c r="AB10">
        <v>120</v>
      </c>
      <c r="AC10">
        <v>455</v>
      </c>
      <c r="AD10">
        <v>95</v>
      </c>
      <c r="AE10">
        <v>56</v>
      </c>
    </row>
    <row r="11" spans="1:31" x14ac:dyDescent="0.25">
      <c r="A11" s="2">
        <v>0.46805555555555556</v>
      </c>
      <c r="B11">
        <v>0</v>
      </c>
      <c r="C11">
        <v>0</v>
      </c>
      <c r="D11">
        <v>0</v>
      </c>
      <c r="E11">
        <v>0</v>
      </c>
      <c r="F11">
        <v>26</v>
      </c>
      <c r="G11">
        <v>24</v>
      </c>
      <c r="H11">
        <v>73</v>
      </c>
      <c r="I11">
        <v>31</v>
      </c>
      <c r="J11">
        <v>78</v>
      </c>
      <c r="K11">
        <v>35</v>
      </c>
      <c r="L11">
        <v>69</v>
      </c>
      <c r="M11">
        <v>46</v>
      </c>
      <c r="N11">
        <v>483</v>
      </c>
      <c r="O11">
        <v>48</v>
      </c>
      <c r="P11">
        <v>289</v>
      </c>
      <c r="Q11">
        <v>27</v>
      </c>
      <c r="R11">
        <v>29</v>
      </c>
      <c r="S11">
        <v>404</v>
      </c>
      <c r="T11">
        <v>17</v>
      </c>
      <c r="U11">
        <v>50</v>
      </c>
      <c r="V11">
        <v>43</v>
      </c>
      <c r="W11">
        <v>105</v>
      </c>
      <c r="X11">
        <v>53</v>
      </c>
      <c r="Y11">
        <v>47</v>
      </c>
      <c r="Z11">
        <v>28</v>
      </c>
      <c r="AA11">
        <v>65</v>
      </c>
      <c r="AB11">
        <v>120</v>
      </c>
      <c r="AC11">
        <v>454</v>
      </c>
      <c r="AD11">
        <v>95</v>
      </c>
      <c r="AE11">
        <v>56</v>
      </c>
    </row>
    <row r="12" spans="1:31" x14ac:dyDescent="0.25">
      <c r="A12" s="2">
        <v>0.47013888888888888</v>
      </c>
      <c r="B12">
        <v>0</v>
      </c>
      <c r="C12">
        <v>0</v>
      </c>
      <c r="D12">
        <v>0</v>
      </c>
      <c r="E12">
        <v>0</v>
      </c>
      <c r="F12">
        <v>25</v>
      </c>
      <c r="G12">
        <v>24</v>
      </c>
      <c r="H12">
        <v>66</v>
      </c>
      <c r="I12">
        <v>32</v>
      </c>
      <c r="J12">
        <v>74</v>
      </c>
      <c r="K12">
        <v>35</v>
      </c>
      <c r="L12">
        <v>45</v>
      </c>
      <c r="M12">
        <v>46</v>
      </c>
      <c r="N12">
        <v>476</v>
      </c>
      <c r="O12">
        <v>48</v>
      </c>
      <c r="P12">
        <v>289</v>
      </c>
      <c r="Q12">
        <v>18</v>
      </c>
      <c r="R12">
        <v>26</v>
      </c>
      <c r="S12">
        <v>407</v>
      </c>
      <c r="T12">
        <v>17</v>
      </c>
      <c r="U12">
        <v>50</v>
      </c>
      <c r="V12">
        <v>43</v>
      </c>
      <c r="W12">
        <v>114</v>
      </c>
      <c r="X12">
        <v>53</v>
      </c>
      <c r="Y12">
        <v>57</v>
      </c>
      <c r="Z12">
        <v>27</v>
      </c>
      <c r="AA12">
        <v>36</v>
      </c>
      <c r="AB12">
        <v>120</v>
      </c>
      <c r="AC12">
        <v>443</v>
      </c>
      <c r="AD12">
        <v>95</v>
      </c>
      <c r="AE12">
        <v>56</v>
      </c>
    </row>
    <row r="13" spans="1:31" x14ac:dyDescent="0.25">
      <c r="A13" s="2">
        <v>0.47222222222222221</v>
      </c>
      <c r="B13">
        <v>0</v>
      </c>
      <c r="C13">
        <v>0</v>
      </c>
      <c r="D13">
        <v>0</v>
      </c>
      <c r="E13">
        <v>0</v>
      </c>
      <c r="F13">
        <v>25</v>
      </c>
      <c r="G13">
        <v>24</v>
      </c>
      <c r="H13">
        <v>66</v>
      </c>
      <c r="I13">
        <v>33</v>
      </c>
      <c r="J13">
        <v>75</v>
      </c>
      <c r="K13">
        <v>37</v>
      </c>
      <c r="L13">
        <v>38</v>
      </c>
      <c r="M13">
        <v>46</v>
      </c>
      <c r="N13">
        <v>475</v>
      </c>
      <c r="O13">
        <v>49</v>
      </c>
      <c r="P13">
        <v>289</v>
      </c>
      <c r="Q13">
        <v>18</v>
      </c>
      <c r="R13">
        <v>36</v>
      </c>
      <c r="S13">
        <v>400</v>
      </c>
      <c r="T13">
        <v>17</v>
      </c>
      <c r="U13">
        <v>49</v>
      </c>
      <c r="V13">
        <v>54</v>
      </c>
      <c r="W13">
        <v>125</v>
      </c>
      <c r="X13">
        <v>53</v>
      </c>
      <c r="Y13">
        <v>57</v>
      </c>
      <c r="Z13">
        <v>27</v>
      </c>
      <c r="AA13">
        <v>37</v>
      </c>
      <c r="AB13">
        <v>118</v>
      </c>
      <c r="AC13">
        <v>446</v>
      </c>
      <c r="AD13">
        <v>95</v>
      </c>
      <c r="AE13">
        <v>56</v>
      </c>
    </row>
    <row r="14" spans="1:31" x14ac:dyDescent="0.25">
      <c r="A14" s="2">
        <v>0.47430555555555554</v>
      </c>
      <c r="B14">
        <v>0</v>
      </c>
      <c r="C14">
        <v>0</v>
      </c>
      <c r="D14">
        <v>0</v>
      </c>
      <c r="E14">
        <v>0</v>
      </c>
      <c r="F14">
        <v>25</v>
      </c>
      <c r="G14">
        <v>24</v>
      </c>
      <c r="H14">
        <v>65</v>
      </c>
      <c r="I14">
        <v>32</v>
      </c>
      <c r="J14">
        <v>70</v>
      </c>
      <c r="K14">
        <v>38</v>
      </c>
      <c r="L14">
        <v>38</v>
      </c>
      <c r="M14">
        <v>46</v>
      </c>
      <c r="N14">
        <v>480</v>
      </c>
      <c r="O14">
        <v>49</v>
      </c>
      <c r="P14">
        <v>289</v>
      </c>
      <c r="Q14">
        <v>18</v>
      </c>
      <c r="R14">
        <v>36</v>
      </c>
      <c r="S14">
        <v>400</v>
      </c>
      <c r="T14">
        <v>17</v>
      </c>
      <c r="U14">
        <v>49</v>
      </c>
      <c r="V14">
        <v>41</v>
      </c>
      <c r="W14">
        <v>114</v>
      </c>
      <c r="X14">
        <v>53</v>
      </c>
      <c r="Y14">
        <v>57</v>
      </c>
      <c r="Z14">
        <v>27</v>
      </c>
      <c r="AA14">
        <v>37</v>
      </c>
      <c r="AB14">
        <v>118</v>
      </c>
      <c r="AC14">
        <v>446</v>
      </c>
      <c r="AD14">
        <v>95</v>
      </c>
      <c r="AE14">
        <v>56</v>
      </c>
    </row>
    <row r="15" spans="1:31" x14ac:dyDescent="0.25">
      <c r="A15" s="2">
        <v>0.47638888888888886</v>
      </c>
      <c r="B15">
        <v>0</v>
      </c>
      <c r="C15">
        <v>0</v>
      </c>
      <c r="D15">
        <v>0</v>
      </c>
      <c r="E15">
        <v>0</v>
      </c>
      <c r="F15">
        <v>25</v>
      </c>
      <c r="G15">
        <v>24</v>
      </c>
      <c r="H15">
        <v>65</v>
      </c>
      <c r="I15">
        <v>31</v>
      </c>
      <c r="J15">
        <v>70</v>
      </c>
      <c r="K15">
        <v>42</v>
      </c>
      <c r="L15">
        <v>38</v>
      </c>
      <c r="M15">
        <v>46</v>
      </c>
      <c r="N15">
        <v>480</v>
      </c>
      <c r="O15">
        <v>49</v>
      </c>
      <c r="P15">
        <v>289</v>
      </c>
      <c r="Q15">
        <v>26</v>
      </c>
      <c r="R15">
        <v>36</v>
      </c>
      <c r="S15">
        <v>393</v>
      </c>
      <c r="T15">
        <v>17</v>
      </c>
      <c r="U15">
        <v>49</v>
      </c>
      <c r="V15">
        <v>34</v>
      </c>
      <c r="W15">
        <v>129</v>
      </c>
      <c r="X15">
        <v>53</v>
      </c>
      <c r="Y15">
        <v>58</v>
      </c>
      <c r="Z15">
        <v>28</v>
      </c>
      <c r="AA15">
        <v>37</v>
      </c>
      <c r="AB15">
        <v>118</v>
      </c>
      <c r="AC15">
        <v>447</v>
      </c>
      <c r="AD15">
        <v>95</v>
      </c>
      <c r="AE15">
        <v>56</v>
      </c>
    </row>
    <row r="16" spans="1:31" x14ac:dyDescent="0.25">
      <c r="A16" s="2">
        <v>0.47916666666666669</v>
      </c>
      <c r="B16">
        <v>0</v>
      </c>
      <c r="C16">
        <v>0</v>
      </c>
      <c r="D16">
        <v>0</v>
      </c>
      <c r="E16">
        <v>0</v>
      </c>
      <c r="F16">
        <v>25</v>
      </c>
      <c r="G16">
        <v>24</v>
      </c>
      <c r="H16">
        <v>65</v>
      </c>
      <c r="I16">
        <v>31</v>
      </c>
      <c r="J16">
        <v>69</v>
      </c>
      <c r="K16">
        <v>42</v>
      </c>
      <c r="L16">
        <v>39</v>
      </c>
      <c r="M16">
        <v>46</v>
      </c>
      <c r="N16">
        <v>476</v>
      </c>
      <c r="O16">
        <v>49</v>
      </c>
      <c r="P16">
        <v>289</v>
      </c>
      <c r="Q16">
        <v>26</v>
      </c>
      <c r="R16">
        <v>36</v>
      </c>
      <c r="S16">
        <v>391</v>
      </c>
      <c r="T16">
        <v>17</v>
      </c>
      <c r="U16">
        <v>49</v>
      </c>
      <c r="V16">
        <v>34</v>
      </c>
      <c r="W16">
        <v>168</v>
      </c>
      <c r="X16">
        <v>53</v>
      </c>
      <c r="Y16">
        <v>58</v>
      </c>
      <c r="Z16">
        <v>28</v>
      </c>
      <c r="AA16">
        <v>37</v>
      </c>
      <c r="AB16">
        <v>118</v>
      </c>
      <c r="AC16">
        <v>447</v>
      </c>
      <c r="AD16">
        <v>95</v>
      </c>
      <c r="AE16">
        <v>56</v>
      </c>
    </row>
    <row r="17" spans="1:31" x14ac:dyDescent="0.25">
      <c r="A17" s="2">
        <v>0.48125000000000001</v>
      </c>
      <c r="B17">
        <v>0</v>
      </c>
      <c r="C17">
        <v>0</v>
      </c>
      <c r="D17">
        <v>0</v>
      </c>
      <c r="E17">
        <v>0</v>
      </c>
      <c r="F17">
        <v>25</v>
      </c>
      <c r="G17">
        <v>24</v>
      </c>
      <c r="H17">
        <v>65</v>
      </c>
      <c r="I17">
        <v>31</v>
      </c>
      <c r="J17">
        <v>68</v>
      </c>
      <c r="K17">
        <v>42</v>
      </c>
      <c r="L17">
        <v>39</v>
      </c>
      <c r="M17">
        <v>46</v>
      </c>
      <c r="N17">
        <v>484</v>
      </c>
      <c r="O17">
        <v>49</v>
      </c>
      <c r="P17">
        <v>289</v>
      </c>
      <c r="Q17">
        <v>26</v>
      </c>
      <c r="R17">
        <v>36</v>
      </c>
      <c r="S17">
        <v>391</v>
      </c>
      <c r="T17">
        <v>17</v>
      </c>
      <c r="U17">
        <v>49</v>
      </c>
      <c r="V17">
        <v>34</v>
      </c>
      <c r="W17">
        <v>168</v>
      </c>
      <c r="X17">
        <v>53</v>
      </c>
      <c r="Y17">
        <v>58</v>
      </c>
      <c r="Z17">
        <v>28</v>
      </c>
      <c r="AA17">
        <v>37</v>
      </c>
      <c r="AB17">
        <v>118</v>
      </c>
      <c r="AC17">
        <v>449</v>
      </c>
      <c r="AD17">
        <v>95</v>
      </c>
      <c r="AE17">
        <v>56</v>
      </c>
    </row>
    <row r="18" spans="1:31" x14ac:dyDescent="0.25">
      <c r="A18" s="2">
        <v>0.48333333333333334</v>
      </c>
      <c r="B18">
        <v>0</v>
      </c>
      <c r="C18">
        <v>0</v>
      </c>
      <c r="D18">
        <v>0</v>
      </c>
      <c r="E18">
        <v>0</v>
      </c>
      <c r="F18">
        <v>25</v>
      </c>
      <c r="G18">
        <v>24</v>
      </c>
      <c r="H18">
        <v>65</v>
      </c>
      <c r="I18">
        <v>31</v>
      </c>
      <c r="J18">
        <v>70</v>
      </c>
      <c r="K18">
        <v>41</v>
      </c>
      <c r="L18">
        <v>41</v>
      </c>
      <c r="M18">
        <v>46</v>
      </c>
      <c r="N18">
        <v>482</v>
      </c>
      <c r="O18">
        <v>49</v>
      </c>
      <c r="P18">
        <v>289</v>
      </c>
      <c r="Q18">
        <v>26</v>
      </c>
      <c r="R18">
        <v>38</v>
      </c>
      <c r="S18">
        <v>391</v>
      </c>
      <c r="T18">
        <v>17</v>
      </c>
      <c r="U18">
        <v>47</v>
      </c>
      <c r="V18">
        <v>34</v>
      </c>
      <c r="W18">
        <v>188</v>
      </c>
      <c r="X18">
        <v>53</v>
      </c>
      <c r="Y18">
        <v>58</v>
      </c>
      <c r="Z18">
        <v>28</v>
      </c>
      <c r="AA18">
        <v>38</v>
      </c>
      <c r="AB18">
        <v>118</v>
      </c>
      <c r="AC18">
        <v>449</v>
      </c>
      <c r="AD18">
        <v>95</v>
      </c>
      <c r="AE18">
        <v>56</v>
      </c>
    </row>
    <row r="19" spans="1:31" x14ac:dyDescent="0.25">
      <c r="A19" s="2">
        <v>0.48541666666666666</v>
      </c>
      <c r="B19">
        <v>0</v>
      </c>
      <c r="C19">
        <v>0</v>
      </c>
      <c r="D19">
        <v>0</v>
      </c>
      <c r="E19">
        <v>0</v>
      </c>
      <c r="F19">
        <v>25</v>
      </c>
      <c r="G19">
        <v>24</v>
      </c>
      <c r="H19">
        <v>63</v>
      </c>
      <c r="I19">
        <v>31</v>
      </c>
      <c r="J19">
        <v>70</v>
      </c>
      <c r="K19">
        <v>38</v>
      </c>
      <c r="L19">
        <v>41</v>
      </c>
      <c r="M19">
        <v>46</v>
      </c>
      <c r="N19">
        <v>481</v>
      </c>
      <c r="O19">
        <v>49</v>
      </c>
      <c r="P19">
        <v>278</v>
      </c>
      <c r="Q19">
        <v>26</v>
      </c>
      <c r="R19">
        <v>38</v>
      </c>
      <c r="S19">
        <v>391</v>
      </c>
      <c r="T19">
        <v>17</v>
      </c>
      <c r="U19">
        <v>47</v>
      </c>
      <c r="V19">
        <v>34</v>
      </c>
      <c r="W19">
        <v>199</v>
      </c>
      <c r="X19">
        <v>58</v>
      </c>
      <c r="Y19">
        <v>58</v>
      </c>
      <c r="Z19">
        <v>28</v>
      </c>
      <c r="AA19">
        <v>38</v>
      </c>
      <c r="AB19">
        <v>118</v>
      </c>
      <c r="AC19">
        <v>450</v>
      </c>
      <c r="AD19">
        <v>95</v>
      </c>
      <c r="AE19">
        <v>56</v>
      </c>
    </row>
    <row r="20" spans="1:31" x14ac:dyDescent="0.25">
      <c r="A20" s="2">
        <v>0.48749999999999999</v>
      </c>
      <c r="B20">
        <v>0</v>
      </c>
      <c r="C20">
        <v>0</v>
      </c>
      <c r="D20">
        <v>0</v>
      </c>
      <c r="E20">
        <v>0</v>
      </c>
      <c r="F20">
        <v>25</v>
      </c>
      <c r="G20">
        <v>24</v>
      </c>
      <c r="H20">
        <v>62</v>
      </c>
      <c r="I20">
        <v>31</v>
      </c>
      <c r="J20">
        <v>70</v>
      </c>
      <c r="K20">
        <v>39</v>
      </c>
      <c r="L20">
        <v>41</v>
      </c>
      <c r="M20">
        <v>46</v>
      </c>
      <c r="N20">
        <v>481</v>
      </c>
      <c r="O20">
        <v>47</v>
      </c>
      <c r="P20">
        <v>278</v>
      </c>
      <c r="Q20">
        <v>26</v>
      </c>
      <c r="R20">
        <v>38</v>
      </c>
      <c r="S20">
        <v>386</v>
      </c>
      <c r="T20">
        <v>17</v>
      </c>
      <c r="U20">
        <v>47</v>
      </c>
      <c r="V20">
        <v>34</v>
      </c>
      <c r="W20">
        <v>241</v>
      </c>
      <c r="X20">
        <v>55</v>
      </c>
      <c r="Y20">
        <v>61</v>
      </c>
      <c r="Z20">
        <v>28</v>
      </c>
      <c r="AA20">
        <v>39</v>
      </c>
      <c r="AB20">
        <v>117</v>
      </c>
      <c r="AC20">
        <v>450</v>
      </c>
      <c r="AD20">
        <v>95</v>
      </c>
      <c r="AE20">
        <v>56</v>
      </c>
    </row>
    <row r="21" spans="1:31" x14ac:dyDescent="0.25">
      <c r="A21" s="2">
        <v>0.49027777777777776</v>
      </c>
      <c r="B21">
        <v>0</v>
      </c>
      <c r="C21">
        <v>0</v>
      </c>
      <c r="D21">
        <v>0</v>
      </c>
      <c r="E21">
        <v>0</v>
      </c>
      <c r="F21">
        <v>25</v>
      </c>
      <c r="G21">
        <v>24</v>
      </c>
      <c r="H21">
        <v>61</v>
      </c>
      <c r="I21">
        <v>31</v>
      </c>
      <c r="J21">
        <v>71</v>
      </c>
      <c r="K21">
        <v>40</v>
      </c>
      <c r="L21">
        <v>42</v>
      </c>
      <c r="M21">
        <v>46</v>
      </c>
      <c r="N21">
        <v>481</v>
      </c>
      <c r="O21">
        <v>47</v>
      </c>
      <c r="P21">
        <v>278</v>
      </c>
      <c r="Q21">
        <v>26</v>
      </c>
      <c r="R21">
        <v>38</v>
      </c>
      <c r="S21">
        <v>386</v>
      </c>
      <c r="T21">
        <v>17</v>
      </c>
      <c r="U21">
        <v>47</v>
      </c>
      <c r="V21">
        <v>34</v>
      </c>
      <c r="W21">
        <v>250</v>
      </c>
      <c r="X21">
        <v>55</v>
      </c>
      <c r="Y21">
        <v>61</v>
      </c>
      <c r="Z21">
        <v>28</v>
      </c>
      <c r="AA21">
        <v>39</v>
      </c>
      <c r="AB21">
        <v>117</v>
      </c>
      <c r="AC21">
        <v>450</v>
      </c>
      <c r="AD21">
        <v>95</v>
      </c>
      <c r="AE21">
        <v>56</v>
      </c>
    </row>
    <row r="22" spans="1:31" x14ac:dyDescent="0.25">
      <c r="A22" s="2">
        <v>0.49236111111111114</v>
      </c>
      <c r="B22">
        <v>0</v>
      </c>
      <c r="C22">
        <v>0</v>
      </c>
      <c r="D22">
        <v>0</v>
      </c>
      <c r="E22">
        <v>0</v>
      </c>
      <c r="F22">
        <v>25</v>
      </c>
      <c r="G22">
        <v>24</v>
      </c>
      <c r="H22">
        <v>60</v>
      </c>
      <c r="I22">
        <v>30</v>
      </c>
      <c r="J22">
        <v>71</v>
      </c>
      <c r="K22">
        <v>40</v>
      </c>
      <c r="L22">
        <v>42</v>
      </c>
      <c r="M22">
        <v>46</v>
      </c>
      <c r="N22">
        <v>479</v>
      </c>
      <c r="O22">
        <v>47</v>
      </c>
      <c r="P22">
        <v>279</v>
      </c>
      <c r="Q22">
        <v>26</v>
      </c>
      <c r="R22">
        <v>38</v>
      </c>
      <c r="S22">
        <v>384</v>
      </c>
      <c r="T22">
        <v>17</v>
      </c>
      <c r="U22">
        <v>47</v>
      </c>
      <c r="V22">
        <v>34</v>
      </c>
      <c r="W22">
        <v>255</v>
      </c>
      <c r="X22">
        <v>55</v>
      </c>
      <c r="Y22">
        <v>61</v>
      </c>
      <c r="Z22">
        <v>28</v>
      </c>
      <c r="AA22">
        <v>39</v>
      </c>
      <c r="AB22">
        <v>117</v>
      </c>
      <c r="AC22">
        <v>448</v>
      </c>
      <c r="AD22">
        <v>95</v>
      </c>
      <c r="AE22">
        <v>56</v>
      </c>
    </row>
    <row r="23" spans="1:31" x14ac:dyDescent="0.25">
      <c r="A23" s="2">
        <v>0.49444444444444446</v>
      </c>
      <c r="B23">
        <v>0</v>
      </c>
      <c r="C23">
        <v>0</v>
      </c>
      <c r="D23">
        <v>0</v>
      </c>
      <c r="E23">
        <v>0</v>
      </c>
      <c r="F23">
        <v>25</v>
      </c>
      <c r="G23">
        <v>21</v>
      </c>
      <c r="H23">
        <v>63</v>
      </c>
      <c r="I23">
        <v>30</v>
      </c>
      <c r="J23">
        <v>71</v>
      </c>
      <c r="K23">
        <v>40</v>
      </c>
      <c r="L23">
        <v>43</v>
      </c>
      <c r="M23">
        <v>46</v>
      </c>
      <c r="N23">
        <v>477</v>
      </c>
      <c r="O23">
        <v>47</v>
      </c>
      <c r="P23">
        <v>279</v>
      </c>
      <c r="Q23">
        <v>26</v>
      </c>
      <c r="R23">
        <v>38</v>
      </c>
      <c r="S23">
        <v>384</v>
      </c>
      <c r="T23">
        <v>17</v>
      </c>
      <c r="U23">
        <v>47</v>
      </c>
      <c r="V23">
        <v>34</v>
      </c>
      <c r="W23">
        <v>273</v>
      </c>
      <c r="X23">
        <v>55</v>
      </c>
      <c r="Y23">
        <v>61</v>
      </c>
      <c r="Z23">
        <v>28</v>
      </c>
      <c r="AA23">
        <v>39</v>
      </c>
      <c r="AB23">
        <v>117</v>
      </c>
      <c r="AC23">
        <v>448</v>
      </c>
      <c r="AD23">
        <v>95</v>
      </c>
      <c r="AE23">
        <v>56</v>
      </c>
    </row>
    <row r="24" spans="1:31" x14ac:dyDescent="0.25">
      <c r="A24" s="2">
        <v>0.49652777777777779</v>
      </c>
      <c r="B24">
        <v>0</v>
      </c>
      <c r="C24">
        <v>0</v>
      </c>
      <c r="D24">
        <v>0</v>
      </c>
      <c r="E24">
        <v>0</v>
      </c>
      <c r="F24">
        <v>25</v>
      </c>
      <c r="G24">
        <v>21</v>
      </c>
      <c r="H24">
        <v>64</v>
      </c>
      <c r="I24">
        <v>30</v>
      </c>
      <c r="J24">
        <v>71</v>
      </c>
      <c r="K24">
        <v>40</v>
      </c>
      <c r="L24">
        <v>42</v>
      </c>
      <c r="M24">
        <v>46</v>
      </c>
      <c r="N24">
        <v>493</v>
      </c>
      <c r="O24">
        <v>47</v>
      </c>
      <c r="P24">
        <v>278</v>
      </c>
      <c r="Q24">
        <v>32</v>
      </c>
      <c r="R24">
        <v>38</v>
      </c>
      <c r="S24">
        <v>384</v>
      </c>
      <c r="T24">
        <v>17</v>
      </c>
      <c r="U24">
        <v>47</v>
      </c>
      <c r="V24">
        <v>34</v>
      </c>
      <c r="W24">
        <v>281</v>
      </c>
      <c r="X24">
        <v>53</v>
      </c>
      <c r="Y24">
        <v>61</v>
      </c>
      <c r="Z24">
        <v>28</v>
      </c>
      <c r="AA24">
        <v>39</v>
      </c>
      <c r="AB24">
        <v>116</v>
      </c>
      <c r="AC24">
        <v>445</v>
      </c>
      <c r="AD24">
        <v>95</v>
      </c>
      <c r="AE24">
        <v>56</v>
      </c>
    </row>
    <row r="25" spans="1:31" x14ac:dyDescent="0.25">
      <c r="A25" s="2">
        <v>0.49861111111111112</v>
      </c>
      <c r="B25">
        <v>0</v>
      </c>
      <c r="C25">
        <v>0</v>
      </c>
      <c r="D25">
        <v>0</v>
      </c>
      <c r="E25">
        <v>0</v>
      </c>
      <c r="F25">
        <v>25</v>
      </c>
      <c r="G25">
        <v>21</v>
      </c>
      <c r="H25">
        <v>64</v>
      </c>
      <c r="I25">
        <v>29</v>
      </c>
      <c r="J25">
        <v>72</v>
      </c>
      <c r="K25">
        <v>40</v>
      </c>
      <c r="L25">
        <v>42</v>
      </c>
      <c r="M25">
        <v>47</v>
      </c>
      <c r="N25">
        <v>487</v>
      </c>
      <c r="O25">
        <v>47</v>
      </c>
      <c r="P25">
        <v>249</v>
      </c>
      <c r="Q25">
        <v>32</v>
      </c>
      <c r="R25">
        <v>38</v>
      </c>
      <c r="S25">
        <v>386</v>
      </c>
      <c r="T25">
        <v>14</v>
      </c>
      <c r="U25">
        <v>39</v>
      </c>
      <c r="V25">
        <v>34</v>
      </c>
      <c r="W25">
        <v>281</v>
      </c>
      <c r="X25">
        <v>58</v>
      </c>
      <c r="Y25">
        <v>64</v>
      </c>
      <c r="Z25">
        <v>28</v>
      </c>
      <c r="AA25">
        <v>39</v>
      </c>
      <c r="AB25">
        <v>116</v>
      </c>
      <c r="AC25">
        <v>431</v>
      </c>
      <c r="AD25">
        <v>95</v>
      </c>
      <c r="AE25">
        <v>56</v>
      </c>
    </row>
    <row r="26" spans="1:31" x14ac:dyDescent="0.25">
      <c r="A26" s="2">
        <v>0.50138888888888888</v>
      </c>
      <c r="B26">
        <v>0</v>
      </c>
      <c r="C26">
        <v>0</v>
      </c>
      <c r="D26">
        <v>0</v>
      </c>
      <c r="E26">
        <v>0</v>
      </c>
      <c r="F26">
        <v>25</v>
      </c>
      <c r="G26">
        <v>21</v>
      </c>
      <c r="H26">
        <v>63</v>
      </c>
      <c r="I26">
        <v>29</v>
      </c>
      <c r="J26">
        <v>72</v>
      </c>
      <c r="K26">
        <v>40</v>
      </c>
      <c r="L26">
        <v>42</v>
      </c>
      <c r="M26">
        <v>49</v>
      </c>
      <c r="N26">
        <v>486</v>
      </c>
      <c r="O26">
        <v>47</v>
      </c>
      <c r="P26">
        <v>249</v>
      </c>
      <c r="Q26">
        <v>32</v>
      </c>
      <c r="R26">
        <v>38</v>
      </c>
      <c r="S26">
        <v>385</v>
      </c>
      <c r="T26">
        <v>14</v>
      </c>
      <c r="U26">
        <v>39</v>
      </c>
      <c r="V26">
        <v>34</v>
      </c>
      <c r="W26">
        <v>289</v>
      </c>
      <c r="X26">
        <v>57</v>
      </c>
      <c r="Y26">
        <v>64</v>
      </c>
      <c r="Z26">
        <v>28</v>
      </c>
      <c r="AA26">
        <v>39</v>
      </c>
      <c r="AB26">
        <v>116</v>
      </c>
      <c r="AC26">
        <v>425</v>
      </c>
      <c r="AD26">
        <v>95</v>
      </c>
      <c r="AE26">
        <v>56</v>
      </c>
    </row>
    <row r="27" spans="1:31" x14ac:dyDescent="0.25">
      <c r="A27" s="2">
        <v>0.50347222222222221</v>
      </c>
      <c r="B27">
        <v>0</v>
      </c>
      <c r="C27">
        <v>0</v>
      </c>
      <c r="D27">
        <v>0</v>
      </c>
      <c r="E27">
        <v>0</v>
      </c>
      <c r="F27">
        <v>24</v>
      </c>
      <c r="G27">
        <v>21</v>
      </c>
      <c r="H27">
        <v>63</v>
      </c>
      <c r="I27">
        <v>29</v>
      </c>
      <c r="J27">
        <v>70</v>
      </c>
      <c r="K27">
        <v>40</v>
      </c>
      <c r="L27">
        <v>42</v>
      </c>
      <c r="M27">
        <v>49</v>
      </c>
      <c r="N27">
        <v>489</v>
      </c>
      <c r="O27">
        <v>46</v>
      </c>
      <c r="P27">
        <v>248</v>
      </c>
      <c r="Q27">
        <v>33</v>
      </c>
      <c r="R27">
        <v>38</v>
      </c>
      <c r="S27">
        <v>385</v>
      </c>
      <c r="T27">
        <v>14</v>
      </c>
      <c r="U27">
        <v>39</v>
      </c>
      <c r="V27">
        <v>34</v>
      </c>
      <c r="W27">
        <v>335</v>
      </c>
      <c r="X27">
        <v>57</v>
      </c>
      <c r="Y27">
        <v>64</v>
      </c>
      <c r="Z27">
        <v>28</v>
      </c>
      <c r="AA27">
        <v>38</v>
      </c>
      <c r="AB27">
        <v>116</v>
      </c>
      <c r="AC27">
        <v>414</v>
      </c>
      <c r="AD27">
        <v>95</v>
      </c>
      <c r="AE27">
        <v>56</v>
      </c>
    </row>
    <row r="28" spans="1:31" x14ac:dyDescent="0.25">
      <c r="A28" s="2">
        <v>0.50555555555555554</v>
      </c>
      <c r="B28">
        <v>0</v>
      </c>
      <c r="C28">
        <v>0</v>
      </c>
      <c r="D28">
        <v>0</v>
      </c>
      <c r="E28">
        <v>0</v>
      </c>
      <c r="F28">
        <v>24</v>
      </c>
      <c r="G28">
        <v>21</v>
      </c>
      <c r="H28">
        <v>63</v>
      </c>
      <c r="I28">
        <v>29</v>
      </c>
      <c r="J28">
        <v>71</v>
      </c>
      <c r="K28">
        <v>40</v>
      </c>
      <c r="L28">
        <v>42</v>
      </c>
      <c r="M28">
        <v>49</v>
      </c>
      <c r="N28">
        <v>489</v>
      </c>
      <c r="O28">
        <v>46</v>
      </c>
      <c r="P28">
        <v>248</v>
      </c>
      <c r="Q28">
        <v>33</v>
      </c>
      <c r="R28">
        <v>38</v>
      </c>
      <c r="S28">
        <v>384</v>
      </c>
      <c r="T28">
        <v>14</v>
      </c>
      <c r="U28">
        <v>39</v>
      </c>
      <c r="V28">
        <v>34</v>
      </c>
      <c r="W28">
        <v>355</v>
      </c>
      <c r="X28">
        <v>52</v>
      </c>
      <c r="Y28">
        <v>64</v>
      </c>
      <c r="Z28">
        <v>28</v>
      </c>
      <c r="AA28">
        <v>39</v>
      </c>
      <c r="AB28">
        <v>116</v>
      </c>
      <c r="AC28">
        <v>407</v>
      </c>
      <c r="AD28">
        <v>95</v>
      </c>
      <c r="AE28">
        <v>56</v>
      </c>
    </row>
    <row r="29" spans="1:31" x14ac:dyDescent="0.25">
      <c r="A29" s="2">
        <v>0.50763888888888886</v>
      </c>
      <c r="B29">
        <v>0</v>
      </c>
      <c r="C29">
        <v>0</v>
      </c>
      <c r="D29">
        <v>0</v>
      </c>
      <c r="E29">
        <v>0</v>
      </c>
      <c r="F29">
        <v>24</v>
      </c>
      <c r="G29">
        <v>21</v>
      </c>
      <c r="H29">
        <v>63</v>
      </c>
      <c r="I29">
        <v>29</v>
      </c>
      <c r="J29">
        <v>72</v>
      </c>
      <c r="K29">
        <v>40</v>
      </c>
      <c r="L29">
        <v>42</v>
      </c>
      <c r="M29">
        <v>49</v>
      </c>
      <c r="N29">
        <v>489</v>
      </c>
      <c r="O29">
        <v>46</v>
      </c>
      <c r="P29">
        <v>248</v>
      </c>
      <c r="Q29">
        <v>33</v>
      </c>
      <c r="R29">
        <v>38</v>
      </c>
      <c r="S29">
        <v>387</v>
      </c>
      <c r="T29">
        <v>14</v>
      </c>
      <c r="U29">
        <v>39</v>
      </c>
      <c r="V29">
        <v>34</v>
      </c>
      <c r="W29">
        <v>355</v>
      </c>
      <c r="X29">
        <v>52</v>
      </c>
      <c r="Y29">
        <v>64</v>
      </c>
      <c r="Z29">
        <v>28</v>
      </c>
      <c r="AA29">
        <v>38</v>
      </c>
      <c r="AB29">
        <v>116</v>
      </c>
      <c r="AC29">
        <v>403</v>
      </c>
      <c r="AD29">
        <v>95</v>
      </c>
      <c r="AE29">
        <v>56</v>
      </c>
    </row>
    <row r="30" spans="1:31" x14ac:dyDescent="0.25">
      <c r="A30" s="2">
        <v>0.51041666666666663</v>
      </c>
      <c r="B30">
        <v>0</v>
      </c>
      <c r="C30">
        <v>0</v>
      </c>
      <c r="D30">
        <v>0</v>
      </c>
      <c r="E30">
        <v>0</v>
      </c>
      <c r="F30">
        <v>24</v>
      </c>
      <c r="G30">
        <v>21</v>
      </c>
      <c r="H30">
        <v>63</v>
      </c>
      <c r="I30">
        <v>27</v>
      </c>
      <c r="J30">
        <v>72</v>
      </c>
      <c r="K30">
        <v>40</v>
      </c>
      <c r="L30">
        <v>42</v>
      </c>
      <c r="M30">
        <v>49</v>
      </c>
      <c r="N30">
        <v>487</v>
      </c>
      <c r="O30">
        <v>46</v>
      </c>
      <c r="P30">
        <v>248</v>
      </c>
      <c r="Q30">
        <v>33</v>
      </c>
      <c r="R30">
        <v>38</v>
      </c>
      <c r="S30">
        <v>386</v>
      </c>
      <c r="T30">
        <v>14</v>
      </c>
      <c r="U30">
        <v>39</v>
      </c>
      <c r="V30">
        <v>34</v>
      </c>
      <c r="W30">
        <v>360</v>
      </c>
      <c r="X30">
        <v>52</v>
      </c>
      <c r="Y30">
        <v>64</v>
      </c>
      <c r="Z30">
        <v>28</v>
      </c>
      <c r="AA30">
        <v>38</v>
      </c>
      <c r="AB30">
        <v>116</v>
      </c>
      <c r="AC30">
        <v>395</v>
      </c>
      <c r="AD30">
        <v>95</v>
      </c>
      <c r="AE30">
        <v>56</v>
      </c>
    </row>
    <row r="31" spans="1:31" x14ac:dyDescent="0.25">
      <c r="A31" s="2">
        <v>0.51249999999999996</v>
      </c>
      <c r="B31">
        <v>0</v>
      </c>
      <c r="C31">
        <v>0</v>
      </c>
      <c r="D31">
        <v>0</v>
      </c>
      <c r="E31">
        <v>0</v>
      </c>
      <c r="F31">
        <v>24</v>
      </c>
      <c r="G31">
        <v>21</v>
      </c>
      <c r="H31">
        <v>63</v>
      </c>
      <c r="I31">
        <v>26</v>
      </c>
      <c r="J31">
        <v>72</v>
      </c>
      <c r="K31">
        <v>40</v>
      </c>
      <c r="L31">
        <v>45</v>
      </c>
      <c r="M31">
        <v>49</v>
      </c>
      <c r="N31">
        <v>486</v>
      </c>
      <c r="O31">
        <v>46</v>
      </c>
      <c r="P31">
        <v>247</v>
      </c>
      <c r="Q31">
        <v>33</v>
      </c>
      <c r="R31">
        <v>38</v>
      </c>
      <c r="S31">
        <v>385</v>
      </c>
      <c r="T31">
        <v>14</v>
      </c>
      <c r="U31">
        <v>40</v>
      </c>
      <c r="V31">
        <v>51</v>
      </c>
      <c r="W31">
        <v>361</v>
      </c>
      <c r="X31">
        <v>52</v>
      </c>
      <c r="Y31">
        <v>65</v>
      </c>
      <c r="Z31">
        <v>25</v>
      </c>
      <c r="AA31">
        <v>42</v>
      </c>
      <c r="AB31">
        <v>116</v>
      </c>
      <c r="AC31">
        <v>388</v>
      </c>
      <c r="AD31">
        <v>95</v>
      </c>
      <c r="AE31">
        <v>56</v>
      </c>
    </row>
    <row r="32" spans="1:31" x14ac:dyDescent="0.25">
      <c r="A32" s="2">
        <v>0.51458333333333328</v>
      </c>
      <c r="B32">
        <v>0</v>
      </c>
      <c r="C32">
        <v>0</v>
      </c>
      <c r="D32">
        <v>0</v>
      </c>
      <c r="E32">
        <v>0</v>
      </c>
      <c r="F32">
        <v>24</v>
      </c>
      <c r="G32">
        <v>21</v>
      </c>
      <c r="H32">
        <v>63</v>
      </c>
      <c r="I32">
        <v>26</v>
      </c>
      <c r="J32">
        <v>72</v>
      </c>
      <c r="K32">
        <v>40</v>
      </c>
      <c r="L32">
        <v>48</v>
      </c>
      <c r="M32">
        <v>49</v>
      </c>
      <c r="N32">
        <v>481</v>
      </c>
      <c r="O32">
        <v>46</v>
      </c>
      <c r="P32">
        <v>204</v>
      </c>
      <c r="Q32">
        <v>33</v>
      </c>
      <c r="R32">
        <v>38</v>
      </c>
      <c r="S32">
        <v>385</v>
      </c>
      <c r="T32">
        <v>14</v>
      </c>
      <c r="U32">
        <v>40</v>
      </c>
      <c r="V32">
        <v>55</v>
      </c>
      <c r="W32">
        <v>361</v>
      </c>
      <c r="X32">
        <v>54</v>
      </c>
      <c r="Y32">
        <v>65</v>
      </c>
      <c r="Z32">
        <v>25</v>
      </c>
      <c r="AA32">
        <v>42</v>
      </c>
      <c r="AB32">
        <v>116</v>
      </c>
      <c r="AC32">
        <v>383</v>
      </c>
      <c r="AD32">
        <v>95</v>
      </c>
      <c r="AE32">
        <v>56</v>
      </c>
    </row>
    <row r="33" spans="1:31" x14ac:dyDescent="0.25">
      <c r="A33" s="2">
        <v>0.51666666666666672</v>
      </c>
      <c r="B33">
        <v>0</v>
      </c>
      <c r="C33">
        <v>0</v>
      </c>
      <c r="D33">
        <v>0</v>
      </c>
      <c r="E33">
        <v>0</v>
      </c>
      <c r="F33">
        <v>24</v>
      </c>
      <c r="G33">
        <v>21</v>
      </c>
      <c r="H33">
        <v>63</v>
      </c>
      <c r="I33">
        <v>26</v>
      </c>
      <c r="J33">
        <v>72</v>
      </c>
      <c r="K33">
        <v>40</v>
      </c>
      <c r="L33">
        <v>48</v>
      </c>
      <c r="M33">
        <v>49</v>
      </c>
      <c r="N33">
        <v>480</v>
      </c>
      <c r="O33">
        <v>46</v>
      </c>
      <c r="P33">
        <v>204</v>
      </c>
      <c r="Q33">
        <v>33</v>
      </c>
      <c r="R33">
        <v>38</v>
      </c>
      <c r="S33">
        <v>383</v>
      </c>
      <c r="T33">
        <v>14</v>
      </c>
      <c r="U33">
        <v>40</v>
      </c>
      <c r="V33">
        <v>55</v>
      </c>
      <c r="W33">
        <v>362</v>
      </c>
      <c r="X33">
        <v>52</v>
      </c>
      <c r="Y33">
        <v>70</v>
      </c>
      <c r="Z33">
        <v>25</v>
      </c>
      <c r="AA33">
        <v>42</v>
      </c>
      <c r="AB33">
        <v>116</v>
      </c>
      <c r="AC33">
        <v>382</v>
      </c>
      <c r="AD33">
        <v>95</v>
      </c>
      <c r="AE33">
        <v>56</v>
      </c>
    </row>
    <row r="34" spans="1:31" x14ac:dyDescent="0.25">
      <c r="A34" s="2">
        <v>0.51875000000000004</v>
      </c>
      <c r="B34">
        <v>0</v>
      </c>
      <c r="C34">
        <v>0</v>
      </c>
      <c r="D34">
        <v>0</v>
      </c>
      <c r="E34">
        <v>0</v>
      </c>
      <c r="F34">
        <v>24</v>
      </c>
      <c r="G34">
        <v>21</v>
      </c>
      <c r="H34">
        <v>63</v>
      </c>
      <c r="I34">
        <v>26</v>
      </c>
      <c r="J34">
        <v>72</v>
      </c>
      <c r="K34">
        <v>40</v>
      </c>
      <c r="L34">
        <v>48</v>
      </c>
      <c r="M34">
        <v>49</v>
      </c>
      <c r="N34">
        <v>480</v>
      </c>
      <c r="O34">
        <v>46</v>
      </c>
      <c r="P34">
        <v>197</v>
      </c>
      <c r="Q34">
        <v>33</v>
      </c>
      <c r="R34">
        <v>38</v>
      </c>
      <c r="S34">
        <v>383</v>
      </c>
      <c r="T34">
        <v>14</v>
      </c>
      <c r="U34">
        <v>51</v>
      </c>
      <c r="V34">
        <v>55</v>
      </c>
      <c r="W34">
        <v>363</v>
      </c>
      <c r="X34">
        <v>51</v>
      </c>
      <c r="Y34">
        <v>75</v>
      </c>
      <c r="Z34">
        <v>25</v>
      </c>
      <c r="AA34">
        <v>42</v>
      </c>
      <c r="AB34">
        <v>116</v>
      </c>
      <c r="AC34">
        <v>382</v>
      </c>
      <c r="AD34">
        <v>95</v>
      </c>
      <c r="AE34">
        <v>56</v>
      </c>
    </row>
    <row r="35" spans="1:31" x14ac:dyDescent="0.25">
      <c r="A35" s="2">
        <v>0.52152777777777781</v>
      </c>
      <c r="B35">
        <v>0</v>
      </c>
      <c r="C35">
        <v>0</v>
      </c>
      <c r="D35">
        <v>0</v>
      </c>
      <c r="E35">
        <v>0</v>
      </c>
      <c r="F35">
        <v>24</v>
      </c>
      <c r="G35">
        <v>21</v>
      </c>
      <c r="H35">
        <v>63</v>
      </c>
      <c r="I35">
        <v>26</v>
      </c>
      <c r="J35">
        <v>72</v>
      </c>
      <c r="K35">
        <v>40</v>
      </c>
      <c r="L35">
        <v>48</v>
      </c>
      <c r="M35">
        <v>49</v>
      </c>
      <c r="N35">
        <v>478</v>
      </c>
      <c r="O35">
        <v>46</v>
      </c>
      <c r="P35">
        <v>197</v>
      </c>
      <c r="Q35">
        <v>34</v>
      </c>
      <c r="R35">
        <v>39</v>
      </c>
      <c r="S35">
        <v>384</v>
      </c>
      <c r="T35">
        <v>14</v>
      </c>
      <c r="U35">
        <v>42</v>
      </c>
      <c r="V35">
        <v>35</v>
      </c>
      <c r="W35">
        <v>326</v>
      </c>
      <c r="X35">
        <v>59</v>
      </c>
      <c r="Y35">
        <v>76</v>
      </c>
      <c r="Z35">
        <v>25</v>
      </c>
      <c r="AA35">
        <v>42</v>
      </c>
      <c r="AB35">
        <v>116</v>
      </c>
      <c r="AC35">
        <v>382</v>
      </c>
      <c r="AD35">
        <v>95</v>
      </c>
      <c r="AE35">
        <v>56</v>
      </c>
    </row>
    <row r="36" spans="1:31" x14ac:dyDescent="0.25">
      <c r="A36" s="2">
        <v>0.52361111111111114</v>
      </c>
      <c r="B36">
        <v>0</v>
      </c>
      <c r="C36">
        <v>0</v>
      </c>
      <c r="D36">
        <v>0</v>
      </c>
      <c r="E36">
        <v>0</v>
      </c>
      <c r="F36">
        <v>24</v>
      </c>
      <c r="G36">
        <v>21</v>
      </c>
      <c r="H36">
        <v>63</v>
      </c>
      <c r="I36">
        <v>26</v>
      </c>
      <c r="J36">
        <v>72</v>
      </c>
      <c r="K36">
        <v>40</v>
      </c>
      <c r="L36">
        <v>48</v>
      </c>
      <c r="M36">
        <v>48</v>
      </c>
      <c r="N36">
        <v>478</v>
      </c>
      <c r="O36">
        <v>46</v>
      </c>
      <c r="P36">
        <v>197</v>
      </c>
      <c r="Q36">
        <v>34</v>
      </c>
      <c r="R36">
        <v>39</v>
      </c>
      <c r="S36">
        <v>384</v>
      </c>
      <c r="T36">
        <v>14</v>
      </c>
      <c r="U36">
        <v>42</v>
      </c>
      <c r="V36">
        <v>35</v>
      </c>
      <c r="W36">
        <v>372</v>
      </c>
      <c r="X36">
        <v>59</v>
      </c>
      <c r="Y36">
        <v>76</v>
      </c>
      <c r="Z36">
        <v>25</v>
      </c>
      <c r="AA36">
        <v>42</v>
      </c>
      <c r="AB36">
        <v>116</v>
      </c>
      <c r="AC36">
        <v>381</v>
      </c>
      <c r="AD36">
        <v>95</v>
      </c>
      <c r="AE36">
        <v>56</v>
      </c>
    </row>
    <row r="37" spans="1:31" x14ac:dyDescent="0.25">
      <c r="A37" s="2">
        <v>0.52569444444444446</v>
      </c>
      <c r="B37">
        <v>0</v>
      </c>
      <c r="C37">
        <v>0</v>
      </c>
      <c r="D37">
        <v>0</v>
      </c>
      <c r="E37">
        <v>0</v>
      </c>
      <c r="F37">
        <v>24</v>
      </c>
      <c r="G37">
        <v>20</v>
      </c>
      <c r="H37">
        <v>64</v>
      </c>
      <c r="I37">
        <v>26</v>
      </c>
      <c r="J37">
        <v>72</v>
      </c>
      <c r="K37">
        <v>57</v>
      </c>
      <c r="L37">
        <v>48</v>
      </c>
      <c r="M37">
        <v>49</v>
      </c>
      <c r="N37">
        <v>469</v>
      </c>
      <c r="O37">
        <v>46</v>
      </c>
      <c r="P37">
        <v>197</v>
      </c>
      <c r="Q37">
        <v>35</v>
      </c>
      <c r="R37">
        <v>37</v>
      </c>
      <c r="S37">
        <v>383</v>
      </c>
      <c r="T37">
        <v>14</v>
      </c>
      <c r="U37">
        <v>41</v>
      </c>
      <c r="V37">
        <v>35</v>
      </c>
      <c r="W37">
        <v>394</v>
      </c>
      <c r="X37">
        <v>59</v>
      </c>
      <c r="Y37">
        <v>73</v>
      </c>
      <c r="Z37">
        <v>24</v>
      </c>
      <c r="AA37">
        <v>43</v>
      </c>
      <c r="AB37">
        <v>116</v>
      </c>
      <c r="AC37">
        <v>380</v>
      </c>
      <c r="AD37">
        <v>95</v>
      </c>
      <c r="AE37">
        <v>56</v>
      </c>
    </row>
    <row r="38" spans="1:31" x14ac:dyDescent="0.25">
      <c r="A38" s="2">
        <v>0.52777777777777779</v>
      </c>
      <c r="B38">
        <v>0</v>
      </c>
      <c r="C38">
        <v>0</v>
      </c>
      <c r="D38">
        <v>0</v>
      </c>
      <c r="E38">
        <v>0</v>
      </c>
      <c r="F38">
        <v>24</v>
      </c>
      <c r="G38">
        <v>20</v>
      </c>
      <c r="H38">
        <v>65</v>
      </c>
      <c r="I38">
        <v>26</v>
      </c>
      <c r="J38">
        <v>79</v>
      </c>
      <c r="K38">
        <v>55</v>
      </c>
      <c r="L38">
        <v>48</v>
      </c>
      <c r="M38">
        <v>49</v>
      </c>
      <c r="N38">
        <v>472</v>
      </c>
      <c r="O38">
        <v>46</v>
      </c>
      <c r="P38">
        <v>197</v>
      </c>
      <c r="Q38">
        <v>35</v>
      </c>
      <c r="R38">
        <v>37</v>
      </c>
      <c r="S38">
        <v>383</v>
      </c>
      <c r="T38">
        <v>14</v>
      </c>
      <c r="U38">
        <v>41</v>
      </c>
      <c r="V38">
        <v>46</v>
      </c>
      <c r="W38">
        <v>428</v>
      </c>
      <c r="X38">
        <v>71</v>
      </c>
      <c r="Y38">
        <v>73</v>
      </c>
      <c r="Z38">
        <v>24</v>
      </c>
      <c r="AA38">
        <v>43</v>
      </c>
      <c r="AB38">
        <v>116</v>
      </c>
      <c r="AC38">
        <v>377</v>
      </c>
      <c r="AD38">
        <v>94</v>
      </c>
      <c r="AE38">
        <v>56</v>
      </c>
    </row>
    <row r="39" spans="1:31" x14ac:dyDescent="0.25">
      <c r="A39" s="2">
        <v>0.53055555555555556</v>
      </c>
      <c r="B39">
        <v>0</v>
      </c>
      <c r="C39">
        <v>0</v>
      </c>
      <c r="D39">
        <v>0</v>
      </c>
      <c r="E39">
        <v>0</v>
      </c>
      <c r="F39">
        <v>24</v>
      </c>
      <c r="G39">
        <v>20</v>
      </c>
      <c r="H39">
        <v>65</v>
      </c>
      <c r="I39">
        <v>26</v>
      </c>
      <c r="J39">
        <v>76</v>
      </c>
      <c r="K39">
        <v>60</v>
      </c>
      <c r="L39">
        <v>49</v>
      </c>
      <c r="M39">
        <v>49</v>
      </c>
      <c r="N39">
        <v>472</v>
      </c>
      <c r="O39">
        <v>46</v>
      </c>
      <c r="P39">
        <v>197</v>
      </c>
      <c r="Q39">
        <v>35</v>
      </c>
      <c r="R39">
        <v>37</v>
      </c>
      <c r="S39">
        <v>383</v>
      </c>
      <c r="T39">
        <v>14</v>
      </c>
      <c r="U39">
        <v>41</v>
      </c>
      <c r="V39">
        <v>46</v>
      </c>
      <c r="W39">
        <v>434</v>
      </c>
      <c r="X39">
        <v>71</v>
      </c>
      <c r="Y39">
        <v>73</v>
      </c>
      <c r="Z39">
        <v>24</v>
      </c>
      <c r="AA39">
        <v>43</v>
      </c>
      <c r="AB39">
        <v>116</v>
      </c>
      <c r="AC39">
        <v>381</v>
      </c>
      <c r="AD39">
        <v>94</v>
      </c>
      <c r="AE39">
        <v>56</v>
      </c>
    </row>
    <row r="40" spans="1:31" x14ac:dyDescent="0.25">
      <c r="A40" s="2">
        <v>0.53263888888888888</v>
      </c>
      <c r="B40">
        <v>0</v>
      </c>
      <c r="C40">
        <v>0</v>
      </c>
      <c r="D40">
        <v>0</v>
      </c>
      <c r="E40">
        <v>0</v>
      </c>
      <c r="F40">
        <v>24</v>
      </c>
      <c r="G40">
        <v>20</v>
      </c>
      <c r="H40">
        <v>65</v>
      </c>
      <c r="I40">
        <v>26</v>
      </c>
      <c r="J40">
        <v>77</v>
      </c>
      <c r="K40">
        <v>59</v>
      </c>
      <c r="L40">
        <v>49</v>
      </c>
      <c r="M40">
        <v>50</v>
      </c>
      <c r="N40">
        <v>472</v>
      </c>
      <c r="O40">
        <v>46</v>
      </c>
      <c r="P40">
        <v>197</v>
      </c>
      <c r="Q40">
        <v>35</v>
      </c>
      <c r="R40">
        <v>37</v>
      </c>
      <c r="S40">
        <v>383</v>
      </c>
      <c r="T40">
        <v>14</v>
      </c>
      <c r="U40">
        <v>41</v>
      </c>
      <c r="V40">
        <v>46</v>
      </c>
      <c r="W40">
        <v>460</v>
      </c>
      <c r="X40">
        <v>83</v>
      </c>
      <c r="Y40">
        <v>70</v>
      </c>
      <c r="Z40">
        <v>24</v>
      </c>
      <c r="AA40">
        <v>43</v>
      </c>
      <c r="AB40">
        <v>116</v>
      </c>
      <c r="AC40">
        <v>381</v>
      </c>
      <c r="AD40">
        <v>94</v>
      </c>
      <c r="AE40">
        <v>56</v>
      </c>
    </row>
    <row r="41" spans="1:31" x14ac:dyDescent="0.25">
      <c r="A41" s="2">
        <v>0.53472222222222221</v>
      </c>
      <c r="B41">
        <v>0</v>
      </c>
      <c r="C41">
        <v>0</v>
      </c>
      <c r="D41">
        <v>0</v>
      </c>
      <c r="E41">
        <v>0</v>
      </c>
      <c r="F41">
        <v>24</v>
      </c>
      <c r="G41">
        <v>21</v>
      </c>
      <c r="H41">
        <v>65</v>
      </c>
      <c r="I41">
        <v>27</v>
      </c>
      <c r="J41">
        <v>76</v>
      </c>
      <c r="K41">
        <v>59</v>
      </c>
      <c r="L41">
        <v>49</v>
      </c>
      <c r="M41">
        <v>50</v>
      </c>
      <c r="N41">
        <v>472</v>
      </c>
      <c r="O41">
        <v>46</v>
      </c>
      <c r="P41">
        <v>197</v>
      </c>
      <c r="Q41">
        <v>35</v>
      </c>
      <c r="R41">
        <v>37</v>
      </c>
      <c r="S41">
        <v>383</v>
      </c>
      <c r="T41">
        <v>14</v>
      </c>
      <c r="U41">
        <v>41</v>
      </c>
      <c r="V41">
        <v>46</v>
      </c>
      <c r="W41">
        <v>460</v>
      </c>
      <c r="X41">
        <v>103</v>
      </c>
      <c r="Y41">
        <v>69</v>
      </c>
      <c r="Z41">
        <v>24</v>
      </c>
      <c r="AA41">
        <v>43</v>
      </c>
      <c r="AB41">
        <v>116</v>
      </c>
      <c r="AC41">
        <v>382</v>
      </c>
      <c r="AD41">
        <v>94</v>
      </c>
      <c r="AE41">
        <v>56</v>
      </c>
    </row>
    <row r="42" spans="1:31" x14ac:dyDescent="0.25">
      <c r="A42" s="2">
        <v>0.53680555555555554</v>
      </c>
      <c r="B42">
        <v>0</v>
      </c>
      <c r="C42">
        <v>0</v>
      </c>
      <c r="D42">
        <v>0</v>
      </c>
      <c r="E42">
        <v>0</v>
      </c>
      <c r="F42">
        <v>24</v>
      </c>
      <c r="G42">
        <v>22</v>
      </c>
      <c r="H42">
        <v>65</v>
      </c>
      <c r="I42">
        <v>26</v>
      </c>
      <c r="J42">
        <v>75</v>
      </c>
      <c r="K42">
        <v>59</v>
      </c>
      <c r="L42">
        <v>49</v>
      </c>
      <c r="M42">
        <v>50</v>
      </c>
      <c r="N42">
        <v>472</v>
      </c>
      <c r="O42">
        <v>46</v>
      </c>
      <c r="P42">
        <v>197</v>
      </c>
      <c r="Q42">
        <v>35</v>
      </c>
      <c r="R42">
        <v>37</v>
      </c>
      <c r="S42">
        <v>383</v>
      </c>
      <c r="T42">
        <v>14</v>
      </c>
      <c r="U42">
        <v>41</v>
      </c>
      <c r="V42">
        <v>48</v>
      </c>
      <c r="W42">
        <v>465</v>
      </c>
      <c r="X42">
        <v>104</v>
      </c>
      <c r="Y42">
        <v>69</v>
      </c>
      <c r="Z42">
        <v>24</v>
      </c>
      <c r="AA42">
        <v>43</v>
      </c>
      <c r="AB42">
        <v>116</v>
      </c>
      <c r="AC42">
        <v>382</v>
      </c>
      <c r="AD42">
        <v>94</v>
      </c>
      <c r="AE42">
        <v>56</v>
      </c>
    </row>
    <row r="43" spans="1:31" x14ac:dyDescent="0.25">
      <c r="A43" s="2">
        <v>0.53888888888888886</v>
      </c>
      <c r="B43">
        <v>0</v>
      </c>
      <c r="C43">
        <v>0</v>
      </c>
      <c r="D43">
        <v>0</v>
      </c>
      <c r="E43">
        <v>0</v>
      </c>
      <c r="F43">
        <v>24</v>
      </c>
      <c r="G43">
        <v>22</v>
      </c>
      <c r="H43">
        <v>65</v>
      </c>
      <c r="I43">
        <v>26</v>
      </c>
      <c r="J43">
        <v>75</v>
      </c>
      <c r="K43">
        <v>59</v>
      </c>
      <c r="L43">
        <v>48</v>
      </c>
      <c r="M43">
        <v>50</v>
      </c>
      <c r="N43">
        <v>462</v>
      </c>
      <c r="O43">
        <v>46</v>
      </c>
      <c r="P43">
        <v>188</v>
      </c>
      <c r="Q43">
        <v>35</v>
      </c>
      <c r="R43">
        <v>37</v>
      </c>
      <c r="S43">
        <v>383</v>
      </c>
      <c r="T43">
        <v>14</v>
      </c>
      <c r="U43">
        <v>46</v>
      </c>
      <c r="V43">
        <v>51</v>
      </c>
      <c r="W43">
        <v>492</v>
      </c>
      <c r="X43">
        <v>104</v>
      </c>
      <c r="Y43">
        <v>69</v>
      </c>
      <c r="Z43">
        <v>24</v>
      </c>
      <c r="AA43">
        <v>43</v>
      </c>
      <c r="AB43">
        <v>116</v>
      </c>
      <c r="AC43">
        <v>382</v>
      </c>
      <c r="AD43">
        <v>94</v>
      </c>
      <c r="AE43">
        <v>57</v>
      </c>
    </row>
    <row r="44" spans="1:31" x14ac:dyDescent="0.25">
      <c r="A44" s="2">
        <v>0.54166666666666663</v>
      </c>
      <c r="B44">
        <v>0</v>
      </c>
      <c r="C44">
        <v>0</v>
      </c>
      <c r="D44">
        <v>0</v>
      </c>
      <c r="E44">
        <v>0</v>
      </c>
      <c r="F44">
        <v>24</v>
      </c>
      <c r="G44">
        <v>22</v>
      </c>
      <c r="H44">
        <v>65</v>
      </c>
      <c r="I44">
        <v>26</v>
      </c>
      <c r="J44">
        <v>75</v>
      </c>
      <c r="K44">
        <v>59</v>
      </c>
      <c r="L44">
        <v>48</v>
      </c>
      <c r="M44">
        <v>49</v>
      </c>
      <c r="N44">
        <v>463</v>
      </c>
      <c r="O44">
        <v>46</v>
      </c>
      <c r="P44">
        <v>188</v>
      </c>
      <c r="Q44">
        <v>35</v>
      </c>
      <c r="R44">
        <v>37</v>
      </c>
      <c r="S44">
        <v>383</v>
      </c>
      <c r="T44">
        <v>14</v>
      </c>
      <c r="U44">
        <v>46</v>
      </c>
      <c r="V44">
        <v>51</v>
      </c>
      <c r="W44">
        <v>492</v>
      </c>
      <c r="X44">
        <v>105</v>
      </c>
      <c r="Y44">
        <v>69</v>
      </c>
      <c r="Z44">
        <v>24</v>
      </c>
      <c r="AA44">
        <v>43</v>
      </c>
      <c r="AB44">
        <v>116</v>
      </c>
      <c r="AC44">
        <v>382</v>
      </c>
      <c r="AD44">
        <v>94</v>
      </c>
      <c r="AE44">
        <v>57</v>
      </c>
    </row>
    <row r="45" spans="1:31" x14ac:dyDescent="0.25">
      <c r="A45" s="2">
        <v>0.54374999999999996</v>
      </c>
      <c r="B45">
        <v>0</v>
      </c>
      <c r="C45">
        <v>0</v>
      </c>
      <c r="D45">
        <v>0</v>
      </c>
      <c r="E45">
        <v>0</v>
      </c>
      <c r="F45">
        <v>24</v>
      </c>
      <c r="G45">
        <v>22</v>
      </c>
      <c r="H45">
        <v>65</v>
      </c>
      <c r="I45">
        <v>25</v>
      </c>
      <c r="J45">
        <v>75</v>
      </c>
      <c r="K45">
        <v>59</v>
      </c>
      <c r="L45">
        <v>49</v>
      </c>
      <c r="M45">
        <v>49</v>
      </c>
      <c r="N45">
        <v>463</v>
      </c>
      <c r="O45">
        <v>46</v>
      </c>
      <c r="P45">
        <v>188</v>
      </c>
      <c r="Q45">
        <v>35</v>
      </c>
      <c r="R45">
        <v>37</v>
      </c>
      <c r="S45">
        <v>383</v>
      </c>
      <c r="T45">
        <v>14</v>
      </c>
      <c r="U45">
        <v>46</v>
      </c>
      <c r="V45">
        <v>51</v>
      </c>
      <c r="W45">
        <v>492</v>
      </c>
      <c r="X45">
        <v>105</v>
      </c>
      <c r="Y45">
        <v>69</v>
      </c>
      <c r="Z45">
        <v>24</v>
      </c>
      <c r="AA45">
        <v>43</v>
      </c>
      <c r="AB45">
        <v>116</v>
      </c>
      <c r="AC45">
        <v>382</v>
      </c>
      <c r="AD45">
        <v>94</v>
      </c>
      <c r="AE45">
        <v>57</v>
      </c>
    </row>
    <row r="46" spans="1:31" x14ac:dyDescent="0.25">
      <c r="A46" s="2">
        <v>0.54583333333333328</v>
      </c>
      <c r="B46">
        <v>0</v>
      </c>
      <c r="C46">
        <v>0</v>
      </c>
      <c r="D46">
        <v>0</v>
      </c>
      <c r="E46">
        <v>0</v>
      </c>
      <c r="F46">
        <v>24</v>
      </c>
      <c r="G46">
        <v>23</v>
      </c>
      <c r="H46">
        <v>65</v>
      </c>
      <c r="I46">
        <v>25</v>
      </c>
      <c r="J46">
        <v>74</v>
      </c>
      <c r="K46">
        <v>59</v>
      </c>
      <c r="L46">
        <v>50</v>
      </c>
      <c r="M46">
        <v>49</v>
      </c>
      <c r="N46">
        <v>463</v>
      </c>
      <c r="O46">
        <v>46</v>
      </c>
      <c r="P46">
        <v>188</v>
      </c>
      <c r="Q46">
        <v>35</v>
      </c>
      <c r="R46">
        <v>39</v>
      </c>
      <c r="S46">
        <v>371</v>
      </c>
      <c r="T46">
        <v>14</v>
      </c>
      <c r="U46">
        <v>46</v>
      </c>
      <c r="V46">
        <v>51</v>
      </c>
      <c r="W46">
        <v>501</v>
      </c>
      <c r="X46">
        <v>105</v>
      </c>
      <c r="Y46">
        <v>69</v>
      </c>
      <c r="Z46">
        <v>24</v>
      </c>
      <c r="AA46">
        <v>43</v>
      </c>
      <c r="AB46">
        <v>116</v>
      </c>
      <c r="AC46">
        <v>382</v>
      </c>
      <c r="AD46">
        <v>94</v>
      </c>
      <c r="AE46">
        <v>57</v>
      </c>
    </row>
    <row r="47" spans="1:31" x14ac:dyDescent="0.25">
      <c r="A47" s="2">
        <v>0.54791666666666672</v>
      </c>
      <c r="B47">
        <v>0</v>
      </c>
      <c r="C47">
        <v>0</v>
      </c>
      <c r="D47">
        <v>0</v>
      </c>
      <c r="E47">
        <v>0</v>
      </c>
      <c r="F47">
        <v>24</v>
      </c>
      <c r="G47">
        <v>23</v>
      </c>
      <c r="H47">
        <v>64</v>
      </c>
      <c r="I47">
        <v>25</v>
      </c>
      <c r="J47">
        <v>72</v>
      </c>
      <c r="K47">
        <v>59</v>
      </c>
      <c r="L47">
        <v>50</v>
      </c>
      <c r="M47">
        <v>48</v>
      </c>
      <c r="N47">
        <v>463</v>
      </c>
      <c r="O47">
        <v>46</v>
      </c>
      <c r="P47">
        <v>188</v>
      </c>
      <c r="Q47">
        <v>35</v>
      </c>
      <c r="R47">
        <v>39</v>
      </c>
      <c r="S47">
        <v>367</v>
      </c>
      <c r="T47">
        <v>14</v>
      </c>
      <c r="U47">
        <v>46</v>
      </c>
      <c r="V47">
        <v>51</v>
      </c>
      <c r="W47">
        <v>524</v>
      </c>
      <c r="X47">
        <v>101</v>
      </c>
      <c r="Y47">
        <v>68</v>
      </c>
      <c r="Z47">
        <v>24</v>
      </c>
      <c r="AA47">
        <v>43</v>
      </c>
      <c r="AB47">
        <v>116</v>
      </c>
      <c r="AC47">
        <v>382</v>
      </c>
      <c r="AD47">
        <v>94</v>
      </c>
      <c r="AE47">
        <v>57</v>
      </c>
    </row>
    <row r="48" spans="1:31" x14ac:dyDescent="0.25">
      <c r="A48" s="2">
        <v>0.55000000000000004</v>
      </c>
      <c r="B48">
        <v>0</v>
      </c>
      <c r="C48">
        <v>0</v>
      </c>
      <c r="D48">
        <v>0</v>
      </c>
      <c r="E48">
        <v>0</v>
      </c>
      <c r="F48">
        <v>24</v>
      </c>
      <c r="G48">
        <v>23</v>
      </c>
      <c r="H48">
        <v>64</v>
      </c>
      <c r="I48">
        <v>24</v>
      </c>
      <c r="J48">
        <v>72</v>
      </c>
      <c r="K48">
        <v>59</v>
      </c>
      <c r="L48">
        <v>50</v>
      </c>
      <c r="M48">
        <v>48</v>
      </c>
      <c r="N48">
        <v>461</v>
      </c>
      <c r="O48">
        <v>46</v>
      </c>
      <c r="P48">
        <v>188</v>
      </c>
      <c r="Q48">
        <v>35</v>
      </c>
      <c r="R48">
        <v>39</v>
      </c>
      <c r="S48">
        <v>366</v>
      </c>
      <c r="T48">
        <v>16</v>
      </c>
      <c r="U48">
        <v>46</v>
      </c>
      <c r="V48">
        <v>51</v>
      </c>
      <c r="W48">
        <v>551</v>
      </c>
      <c r="X48">
        <v>101</v>
      </c>
      <c r="Y48">
        <v>69</v>
      </c>
      <c r="Z48">
        <v>24</v>
      </c>
      <c r="AA48">
        <v>43</v>
      </c>
      <c r="AB48">
        <v>116</v>
      </c>
      <c r="AC48">
        <v>384</v>
      </c>
      <c r="AD48">
        <v>94</v>
      </c>
      <c r="AE48">
        <v>57</v>
      </c>
    </row>
    <row r="49" spans="1:31" x14ac:dyDescent="0.25">
      <c r="A49" s="2">
        <v>0.55277777777777781</v>
      </c>
      <c r="B49">
        <v>0</v>
      </c>
      <c r="C49">
        <v>0</v>
      </c>
      <c r="D49">
        <v>0</v>
      </c>
      <c r="E49">
        <v>0</v>
      </c>
      <c r="F49">
        <v>24</v>
      </c>
      <c r="G49">
        <v>23</v>
      </c>
      <c r="H49">
        <v>64</v>
      </c>
      <c r="I49">
        <v>24</v>
      </c>
      <c r="J49">
        <v>72</v>
      </c>
      <c r="K49">
        <v>59</v>
      </c>
      <c r="L49">
        <v>49</v>
      </c>
      <c r="M49">
        <v>48</v>
      </c>
      <c r="N49">
        <v>460</v>
      </c>
      <c r="O49">
        <v>46</v>
      </c>
      <c r="P49">
        <v>188</v>
      </c>
      <c r="Q49">
        <v>35</v>
      </c>
      <c r="R49">
        <v>39</v>
      </c>
      <c r="S49">
        <v>366</v>
      </c>
      <c r="T49">
        <v>16</v>
      </c>
      <c r="U49">
        <v>46</v>
      </c>
      <c r="V49">
        <v>51</v>
      </c>
      <c r="W49">
        <v>557</v>
      </c>
      <c r="X49">
        <v>100</v>
      </c>
      <c r="Y49">
        <v>70</v>
      </c>
      <c r="Z49">
        <v>24</v>
      </c>
      <c r="AA49">
        <v>43</v>
      </c>
      <c r="AB49">
        <v>116</v>
      </c>
      <c r="AC49">
        <v>384</v>
      </c>
      <c r="AD49">
        <v>94</v>
      </c>
      <c r="AE49">
        <v>57</v>
      </c>
    </row>
    <row r="50" spans="1:31" x14ac:dyDescent="0.25">
      <c r="A50" s="2">
        <v>0.55486111111111114</v>
      </c>
      <c r="B50">
        <v>0</v>
      </c>
      <c r="C50">
        <v>0</v>
      </c>
      <c r="D50">
        <v>0</v>
      </c>
      <c r="E50">
        <v>0</v>
      </c>
      <c r="F50">
        <v>24</v>
      </c>
      <c r="G50">
        <v>23</v>
      </c>
      <c r="H50">
        <v>64</v>
      </c>
      <c r="I50">
        <v>24</v>
      </c>
      <c r="J50">
        <v>76</v>
      </c>
      <c r="K50">
        <v>65</v>
      </c>
      <c r="L50">
        <v>49</v>
      </c>
      <c r="M50">
        <v>48</v>
      </c>
      <c r="N50">
        <v>460</v>
      </c>
      <c r="O50">
        <v>46</v>
      </c>
      <c r="P50">
        <v>188</v>
      </c>
      <c r="Q50">
        <v>35</v>
      </c>
      <c r="R50">
        <v>39</v>
      </c>
      <c r="S50">
        <v>366</v>
      </c>
      <c r="T50">
        <v>16</v>
      </c>
      <c r="U50">
        <v>46</v>
      </c>
      <c r="V50">
        <v>51</v>
      </c>
      <c r="W50">
        <v>567</v>
      </c>
      <c r="X50">
        <v>100</v>
      </c>
      <c r="Y50">
        <v>73</v>
      </c>
      <c r="Z50">
        <v>24</v>
      </c>
      <c r="AA50">
        <v>45</v>
      </c>
      <c r="AB50">
        <v>116</v>
      </c>
      <c r="AC50">
        <v>384</v>
      </c>
      <c r="AD50">
        <v>94</v>
      </c>
      <c r="AE50">
        <v>57</v>
      </c>
    </row>
    <row r="51" spans="1:31" x14ac:dyDescent="0.25">
      <c r="A51" s="2">
        <v>0.55694444444444446</v>
      </c>
      <c r="B51">
        <v>0</v>
      </c>
      <c r="C51">
        <v>0</v>
      </c>
      <c r="D51">
        <v>0</v>
      </c>
      <c r="E51">
        <v>0</v>
      </c>
      <c r="F51">
        <v>24</v>
      </c>
      <c r="G51">
        <v>23</v>
      </c>
      <c r="H51">
        <v>64</v>
      </c>
      <c r="I51">
        <v>24</v>
      </c>
      <c r="J51">
        <v>77</v>
      </c>
      <c r="K51">
        <v>63</v>
      </c>
      <c r="L51">
        <v>50</v>
      </c>
      <c r="M51">
        <v>48</v>
      </c>
      <c r="N51">
        <v>458</v>
      </c>
      <c r="O51">
        <v>46</v>
      </c>
      <c r="P51">
        <v>188</v>
      </c>
      <c r="Q51">
        <v>35</v>
      </c>
      <c r="R51">
        <v>40</v>
      </c>
      <c r="S51">
        <v>366</v>
      </c>
      <c r="T51">
        <v>16</v>
      </c>
      <c r="U51">
        <v>46</v>
      </c>
      <c r="V51">
        <v>51</v>
      </c>
      <c r="W51">
        <v>567</v>
      </c>
      <c r="X51">
        <v>100</v>
      </c>
      <c r="Y51">
        <v>74</v>
      </c>
      <c r="Z51">
        <v>24</v>
      </c>
      <c r="AA51">
        <v>45</v>
      </c>
      <c r="AB51">
        <v>116</v>
      </c>
      <c r="AC51">
        <v>384</v>
      </c>
      <c r="AD51">
        <v>94</v>
      </c>
      <c r="AE51">
        <v>57</v>
      </c>
    </row>
    <row r="52" spans="1:31" x14ac:dyDescent="0.25">
      <c r="A52" s="2">
        <v>0.55972222222222223</v>
      </c>
      <c r="B52">
        <v>0</v>
      </c>
      <c r="C52">
        <v>0</v>
      </c>
      <c r="D52">
        <v>0</v>
      </c>
      <c r="E52">
        <v>0</v>
      </c>
      <c r="F52">
        <v>24</v>
      </c>
      <c r="G52">
        <v>23</v>
      </c>
      <c r="H52">
        <v>64</v>
      </c>
      <c r="I52">
        <v>24</v>
      </c>
      <c r="J52">
        <v>76</v>
      </c>
      <c r="K52">
        <v>64</v>
      </c>
      <c r="L52">
        <v>52</v>
      </c>
      <c r="M52">
        <v>48</v>
      </c>
      <c r="N52">
        <v>459</v>
      </c>
      <c r="O52">
        <v>46</v>
      </c>
      <c r="P52">
        <v>188</v>
      </c>
      <c r="Q52">
        <v>35</v>
      </c>
      <c r="R52">
        <v>40</v>
      </c>
      <c r="S52">
        <v>366</v>
      </c>
      <c r="T52">
        <v>16</v>
      </c>
      <c r="U52">
        <v>46</v>
      </c>
      <c r="V52">
        <v>51</v>
      </c>
      <c r="W52">
        <v>533</v>
      </c>
      <c r="X52">
        <v>100</v>
      </c>
      <c r="Y52">
        <v>74</v>
      </c>
      <c r="Z52">
        <v>24</v>
      </c>
      <c r="AA52">
        <v>45</v>
      </c>
      <c r="AB52">
        <v>116</v>
      </c>
      <c r="AC52">
        <v>384</v>
      </c>
      <c r="AD52">
        <v>94</v>
      </c>
      <c r="AE52">
        <v>57</v>
      </c>
    </row>
    <row r="53" spans="1:31" x14ac:dyDescent="0.25">
      <c r="A53" s="2">
        <v>0.56180555555555556</v>
      </c>
      <c r="B53">
        <v>0</v>
      </c>
      <c r="C53">
        <v>0</v>
      </c>
      <c r="D53">
        <v>0</v>
      </c>
      <c r="E53">
        <v>0</v>
      </c>
      <c r="F53">
        <v>24</v>
      </c>
      <c r="G53">
        <v>23</v>
      </c>
      <c r="H53">
        <v>64</v>
      </c>
      <c r="I53">
        <v>24</v>
      </c>
      <c r="J53">
        <v>76</v>
      </c>
      <c r="K53">
        <v>63</v>
      </c>
      <c r="L53">
        <v>51</v>
      </c>
      <c r="M53">
        <v>48</v>
      </c>
      <c r="N53">
        <v>461</v>
      </c>
      <c r="O53">
        <v>46</v>
      </c>
      <c r="P53">
        <v>188</v>
      </c>
      <c r="Q53">
        <v>35</v>
      </c>
      <c r="R53">
        <v>41</v>
      </c>
      <c r="S53">
        <v>365</v>
      </c>
      <c r="T53">
        <v>16</v>
      </c>
      <c r="U53">
        <v>46</v>
      </c>
      <c r="V53">
        <v>51</v>
      </c>
      <c r="W53">
        <v>533</v>
      </c>
      <c r="X53">
        <v>100</v>
      </c>
      <c r="Y53">
        <v>74</v>
      </c>
      <c r="Z53">
        <v>24</v>
      </c>
      <c r="AA53">
        <v>44</v>
      </c>
      <c r="AB53">
        <v>116</v>
      </c>
      <c r="AC53">
        <v>384</v>
      </c>
      <c r="AD53">
        <v>94</v>
      </c>
      <c r="AE53">
        <v>57</v>
      </c>
    </row>
    <row r="54" spans="1:31" x14ac:dyDescent="0.25">
      <c r="A54" s="2">
        <v>0.56388888888888888</v>
      </c>
      <c r="B54">
        <v>0</v>
      </c>
      <c r="C54">
        <v>0</v>
      </c>
      <c r="D54">
        <v>0</v>
      </c>
      <c r="E54">
        <v>0</v>
      </c>
      <c r="F54">
        <v>24</v>
      </c>
      <c r="G54">
        <v>23</v>
      </c>
      <c r="H54">
        <v>63</v>
      </c>
      <c r="I54">
        <v>24</v>
      </c>
      <c r="J54">
        <v>75</v>
      </c>
      <c r="K54">
        <v>53</v>
      </c>
      <c r="L54">
        <v>46</v>
      </c>
      <c r="M54">
        <v>48</v>
      </c>
      <c r="N54">
        <v>463</v>
      </c>
      <c r="O54">
        <v>46</v>
      </c>
      <c r="P54">
        <v>194</v>
      </c>
      <c r="Q54">
        <v>36</v>
      </c>
      <c r="R54">
        <v>41</v>
      </c>
      <c r="S54">
        <v>371</v>
      </c>
      <c r="T54">
        <v>16</v>
      </c>
      <c r="U54">
        <v>46</v>
      </c>
      <c r="V54">
        <v>40</v>
      </c>
      <c r="W54">
        <v>459</v>
      </c>
      <c r="X54">
        <v>100</v>
      </c>
      <c r="Y54">
        <v>72</v>
      </c>
      <c r="Z54">
        <v>24</v>
      </c>
      <c r="AA54">
        <v>45</v>
      </c>
      <c r="AB54">
        <v>116</v>
      </c>
      <c r="AC54">
        <v>374</v>
      </c>
      <c r="AD54">
        <v>94</v>
      </c>
      <c r="AE54">
        <v>58</v>
      </c>
    </row>
    <row r="55" spans="1:31" x14ac:dyDescent="0.25">
      <c r="A55" s="2">
        <v>0.56597222222222221</v>
      </c>
      <c r="B55">
        <v>0</v>
      </c>
      <c r="C55">
        <v>0</v>
      </c>
      <c r="D55">
        <v>0</v>
      </c>
      <c r="E55">
        <v>0</v>
      </c>
      <c r="F55">
        <v>24</v>
      </c>
      <c r="G55">
        <v>23</v>
      </c>
      <c r="H55">
        <v>64</v>
      </c>
      <c r="I55">
        <v>24</v>
      </c>
      <c r="J55">
        <v>74</v>
      </c>
      <c r="K55">
        <v>53</v>
      </c>
      <c r="L55">
        <v>46</v>
      </c>
      <c r="M55">
        <v>48</v>
      </c>
      <c r="N55">
        <v>464</v>
      </c>
      <c r="O55">
        <v>46</v>
      </c>
      <c r="P55">
        <v>194</v>
      </c>
      <c r="Q55">
        <v>36</v>
      </c>
      <c r="R55">
        <v>41</v>
      </c>
      <c r="S55">
        <v>371</v>
      </c>
      <c r="T55">
        <v>16</v>
      </c>
      <c r="U55">
        <v>46</v>
      </c>
      <c r="V55">
        <v>39</v>
      </c>
      <c r="W55">
        <v>459</v>
      </c>
      <c r="X55">
        <v>100</v>
      </c>
      <c r="Y55">
        <v>72</v>
      </c>
      <c r="Z55">
        <v>24</v>
      </c>
      <c r="AA55">
        <v>45</v>
      </c>
      <c r="AB55">
        <v>116</v>
      </c>
      <c r="AC55">
        <v>374</v>
      </c>
      <c r="AD55">
        <v>94</v>
      </c>
      <c r="AE55">
        <v>58</v>
      </c>
    </row>
    <row r="56" spans="1:31" x14ac:dyDescent="0.25">
      <c r="A56" s="2">
        <v>0.56874999999999998</v>
      </c>
      <c r="B56">
        <v>0</v>
      </c>
      <c r="C56">
        <v>0</v>
      </c>
      <c r="D56">
        <v>0</v>
      </c>
      <c r="E56">
        <v>0</v>
      </c>
      <c r="F56">
        <v>24</v>
      </c>
      <c r="G56">
        <v>23</v>
      </c>
      <c r="H56">
        <v>64</v>
      </c>
      <c r="I56">
        <v>24</v>
      </c>
      <c r="J56">
        <v>74</v>
      </c>
      <c r="K56">
        <v>46</v>
      </c>
      <c r="L56">
        <v>47</v>
      </c>
      <c r="M56">
        <v>48</v>
      </c>
      <c r="N56">
        <v>461</v>
      </c>
      <c r="O56">
        <v>46</v>
      </c>
      <c r="P56">
        <v>194</v>
      </c>
      <c r="Q56">
        <v>36</v>
      </c>
      <c r="R56">
        <v>41</v>
      </c>
      <c r="S56">
        <v>369</v>
      </c>
      <c r="T56">
        <v>16</v>
      </c>
      <c r="U56">
        <v>46</v>
      </c>
      <c r="V56">
        <v>41</v>
      </c>
      <c r="W56">
        <v>449</v>
      </c>
      <c r="X56">
        <v>100</v>
      </c>
      <c r="Y56">
        <v>72</v>
      </c>
      <c r="Z56">
        <v>24</v>
      </c>
      <c r="AA56">
        <v>47</v>
      </c>
      <c r="AB56">
        <v>116</v>
      </c>
      <c r="AC56">
        <v>375</v>
      </c>
      <c r="AD56">
        <v>94</v>
      </c>
      <c r="AE56">
        <v>58</v>
      </c>
    </row>
    <row r="57" spans="1:31" x14ac:dyDescent="0.25">
      <c r="A57" s="2">
        <v>0.5708333333333333</v>
      </c>
      <c r="B57">
        <v>0</v>
      </c>
      <c r="C57">
        <v>0</v>
      </c>
      <c r="D57">
        <v>0</v>
      </c>
      <c r="E57">
        <v>0</v>
      </c>
      <c r="F57">
        <v>24</v>
      </c>
      <c r="G57">
        <v>23</v>
      </c>
      <c r="H57">
        <v>63</v>
      </c>
      <c r="I57">
        <v>24</v>
      </c>
      <c r="J57">
        <v>74</v>
      </c>
      <c r="K57">
        <v>43</v>
      </c>
      <c r="L57">
        <v>48</v>
      </c>
      <c r="M57">
        <v>48</v>
      </c>
      <c r="N57">
        <v>462</v>
      </c>
      <c r="O57">
        <v>46</v>
      </c>
      <c r="P57">
        <v>194</v>
      </c>
      <c r="Q57">
        <v>36</v>
      </c>
      <c r="R57">
        <v>41</v>
      </c>
      <c r="S57">
        <v>369</v>
      </c>
      <c r="T57">
        <v>16</v>
      </c>
      <c r="U57">
        <v>46</v>
      </c>
      <c r="V57">
        <v>41</v>
      </c>
      <c r="W57">
        <v>449</v>
      </c>
      <c r="X57">
        <v>103</v>
      </c>
      <c r="Y57">
        <v>72</v>
      </c>
      <c r="Z57">
        <v>24</v>
      </c>
      <c r="AA57">
        <v>47</v>
      </c>
      <c r="AB57">
        <v>116</v>
      </c>
      <c r="AC57">
        <v>376</v>
      </c>
      <c r="AD57">
        <v>94</v>
      </c>
      <c r="AE57">
        <v>58</v>
      </c>
    </row>
    <row r="58" spans="1:31" x14ac:dyDescent="0.25">
      <c r="A58" s="2">
        <v>0.57291666666666663</v>
      </c>
      <c r="B58">
        <v>0</v>
      </c>
      <c r="C58">
        <v>0</v>
      </c>
      <c r="D58">
        <v>0</v>
      </c>
      <c r="E58">
        <v>0</v>
      </c>
      <c r="F58">
        <v>29</v>
      </c>
      <c r="G58">
        <v>23</v>
      </c>
      <c r="H58">
        <v>61</v>
      </c>
      <c r="I58">
        <v>24</v>
      </c>
      <c r="J58">
        <v>74</v>
      </c>
      <c r="K58">
        <v>44</v>
      </c>
      <c r="L58">
        <v>59</v>
      </c>
      <c r="M58">
        <v>47</v>
      </c>
      <c r="N58">
        <v>463</v>
      </c>
      <c r="O58">
        <v>46</v>
      </c>
      <c r="P58">
        <v>201</v>
      </c>
      <c r="Q58">
        <v>35</v>
      </c>
      <c r="R58">
        <v>41</v>
      </c>
      <c r="S58">
        <v>374</v>
      </c>
      <c r="T58">
        <v>16</v>
      </c>
      <c r="U58">
        <v>54</v>
      </c>
      <c r="V58">
        <v>55</v>
      </c>
      <c r="W58">
        <v>449</v>
      </c>
      <c r="X58">
        <v>107</v>
      </c>
      <c r="Y58">
        <v>83</v>
      </c>
      <c r="Z58">
        <v>20</v>
      </c>
      <c r="AA58">
        <v>49</v>
      </c>
      <c r="AB58">
        <v>117</v>
      </c>
      <c r="AC58">
        <v>384</v>
      </c>
      <c r="AD58">
        <v>94</v>
      </c>
      <c r="AE58">
        <v>58</v>
      </c>
    </row>
    <row r="59" spans="1:31" x14ac:dyDescent="0.25">
      <c r="A59" s="2">
        <v>0.57499999999999996</v>
      </c>
      <c r="B59">
        <v>0</v>
      </c>
      <c r="C59">
        <v>0</v>
      </c>
      <c r="D59">
        <v>0</v>
      </c>
      <c r="E59">
        <v>0</v>
      </c>
      <c r="F59">
        <v>29</v>
      </c>
      <c r="G59">
        <v>23</v>
      </c>
      <c r="H59">
        <v>59</v>
      </c>
      <c r="I59">
        <v>24</v>
      </c>
      <c r="J59">
        <v>71</v>
      </c>
      <c r="K59">
        <v>44</v>
      </c>
      <c r="L59">
        <v>60</v>
      </c>
      <c r="M59">
        <v>47</v>
      </c>
      <c r="N59">
        <v>463</v>
      </c>
      <c r="O59">
        <v>46</v>
      </c>
      <c r="P59">
        <v>201</v>
      </c>
      <c r="Q59">
        <v>35</v>
      </c>
      <c r="R59">
        <v>41</v>
      </c>
      <c r="S59">
        <v>374</v>
      </c>
      <c r="T59">
        <v>16</v>
      </c>
      <c r="U59">
        <v>54</v>
      </c>
      <c r="V59">
        <v>55</v>
      </c>
      <c r="W59">
        <v>480</v>
      </c>
      <c r="X59">
        <v>107</v>
      </c>
      <c r="Y59">
        <v>81</v>
      </c>
      <c r="Z59">
        <v>20</v>
      </c>
      <c r="AA59">
        <v>49</v>
      </c>
      <c r="AB59">
        <v>117</v>
      </c>
      <c r="AC59">
        <v>387</v>
      </c>
      <c r="AD59">
        <v>94</v>
      </c>
      <c r="AE59">
        <v>57</v>
      </c>
    </row>
    <row r="60" spans="1:31" x14ac:dyDescent="0.25">
      <c r="A60" s="2">
        <v>0.57777777777777772</v>
      </c>
      <c r="B60">
        <v>0</v>
      </c>
      <c r="C60">
        <v>0</v>
      </c>
      <c r="D60">
        <v>0</v>
      </c>
      <c r="E60">
        <v>0</v>
      </c>
      <c r="F60">
        <v>29</v>
      </c>
      <c r="G60">
        <v>23</v>
      </c>
      <c r="H60">
        <v>59</v>
      </c>
      <c r="I60">
        <v>24</v>
      </c>
      <c r="J60">
        <v>71</v>
      </c>
      <c r="K60">
        <v>44</v>
      </c>
      <c r="L60">
        <v>57</v>
      </c>
      <c r="M60">
        <v>47</v>
      </c>
      <c r="N60">
        <v>462</v>
      </c>
      <c r="O60">
        <v>46</v>
      </c>
      <c r="P60">
        <v>201</v>
      </c>
      <c r="Q60">
        <v>35</v>
      </c>
      <c r="R60">
        <v>41</v>
      </c>
      <c r="S60">
        <v>374</v>
      </c>
      <c r="T60">
        <v>16</v>
      </c>
      <c r="U60">
        <v>54</v>
      </c>
      <c r="V60">
        <v>61</v>
      </c>
      <c r="W60">
        <v>495</v>
      </c>
      <c r="X60">
        <v>107</v>
      </c>
      <c r="Y60">
        <v>81</v>
      </c>
      <c r="Z60">
        <v>20</v>
      </c>
      <c r="AA60">
        <v>53</v>
      </c>
      <c r="AB60">
        <v>116</v>
      </c>
      <c r="AC60">
        <v>386</v>
      </c>
      <c r="AD60">
        <v>94</v>
      </c>
      <c r="AE60">
        <v>57</v>
      </c>
    </row>
    <row r="61" spans="1:31" x14ac:dyDescent="0.25">
      <c r="A61" s="2">
        <v>0.57986111111111116</v>
      </c>
      <c r="B61">
        <v>0</v>
      </c>
      <c r="C61">
        <v>0</v>
      </c>
      <c r="D61">
        <v>0</v>
      </c>
      <c r="E61">
        <v>0</v>
      </c>
      <c r="F61">
        <v>29</v>
      </c>
      <c r="G61">
        <v>23</v>
      </c>
      <c r="H61">
        <v>60</v>
      </c>
      <c r="I61">
        <v>24</v>
      </c>
      <c r="J61">
        <v>72</v>
      </c>
      <c r="K61">
        <v>36</v>
      </c>
      <c r="L61">
        <v>53</v>
      </c>
      <c r="M61">
        <v>47</v>
      </c>
      <c r="N61">
        <v>461</v>
      </c>
      <c r="O61">
        <v>46</v>
      </c>
      <c r="P61">
        <v>202</v>
      </c>
      <c r="Q61">
        <v>35</v>
      </c>
      <c r="R61">
        <v>41</v>
      </c>
      <c r="S61">
        <v>370</v>
      </c>
      <c r="T61">
        <v>15</v>
      </c>
      <c r="U61">
        <v>53</v>
      </c>
      <c r="V61">
        <v>61</v>
      </c>
      <c r="W61">
        <v>463</v>
      </c>
      <c r="X61">
        <v>107</v>
      </c>
      <c r="Y61">
        <v>81</v>
      </c>
      <c r="Z61">
        <v>12</v>
      </c>
      <c r="AA61">
        <v>52</v>
      </c>
      <c r="AB61">
        <v>116</v>
      </c>
      <c r="AC61">
        <v>386</v>
      </c>
      <c r="AD61">
        <v>94</v>
      </c>
      <c r="AE61">
        <v>60</v>
      </c>
    </row>
    <row r="62" spans="1:31" x14ac:dyDescent="0.25">
      <c r="A62" s="2">
        <v>0.58194444444444449</v>
      </c>
      <c r="B62">
        <v>0</v>
      </c>
      <c r="C62">
        <v>0</v>
      </c>
      <c r="D62">
        <v>0</v>
      </c>
      <c r="E62">
        <v>0</v>
      </c>
      <c r="F62">
        <v>29</v>
      </c>
      <c r="G62">
        <v>23</v>
      </c>
      <c r="H62">
        <v>57</v>
      </c>
      <c r="I62">
        <v>24</v>
      </c>
      <c r="J62">
        <v>69</v>
      </c>
      <c r="K62">
        <v>35</v>
      </c>
      <c r="L62">
        <v>57</v>
      </c>
      <c r="M62">
        <v>47</v>
      </c>
      <c r="N62">
        <v>467</v>
      </c>
      <c r="O62">
        <v>46</v>
      </c>
      <c r="P62">
        <v>198</v>
      </c>
      <c r="Q62">
        <v>35</v>
      </c>
      <c r="R62">
        <v>38</v>
      </c>
      <c r="S62">
        <v>370</v>
      </c>
      <c r="T62">
        <v>16</v>
      </c>
      <c r="U62">
        <v>59</v>
      </c>
      <c r="V62">
        <v>61</v>
      </c>
      <c r="W62">
        <v>479</v>
      </c>
      <c r="X62">
        <v>106</v>
      </c>
      <c r="Y62">
        <v>75</v>
      </c>
      <c r="Z62">
        <v>16</v>
      </c>
      <c r="AA62">
        <v>56</v>
      </c>
      <c r="AB62">
        <v>116</v>
      </c>
      <c r="AC62">
        <v>392</v>
      </c>
      <c r="AD62">
        <v>94</v>
      </c>
      <c r="AE62">
        <v>60</v>
      </c>
    </row>
    <row r="63" spans="1:31" x14ac:dyDescent="0.25">
      <c r="A63" s="2">
        <v>0.58402777777777781</v>
      </c>
      <c r="B63">
        <v>0</v>
      </c>
      <c r="C63">
        <v>0</v>
      </c>
      <c r="D63">
        <v>0</v>
      </c>
      <c r="E63">
        <v>0</v>
      </c>
      <c r="F63">
        <v>29</v>
      </c>
      <c r="G63">
        <v>23</v>
      </c>
      <c r="H63">
        <v>55</v>
      </c>
      <c r="I63">
        <v>24</v>
      </c>
      <c r="J63">
        <v>65</v>
      </c>
      <c r="K63">
        <v>33</v>
      </c>
      <c r="L63">
        <v>58</v>
      </c>
      <c r="M63">
        <v>47</v>
      </c>
      <c r="N63">
        <v>470</v>
      </c>
      <c r="O63">
        <v>46</v>
      </c>
      <c r="P63">
        <v>199</v>
      </c>
      <c r="Q63">
        <v>35</v>
      </c>
      <c r="R63">
        <v>38</v>
      </c>
      <c r="S63">
        <v>369</v>
      </c>
      <c r="T63">
        <v>16</v>
      </c>
      <c r="U63">
        <v>64</v>
      </c>
      <c r="V63">
        <v>63</v>
      </c>
      <c r="W63">
        <v>488</v>
      </c>
      <c r="X63">
        <v>106</v>
      </c>
      <c r="Y63">
        <v>72</v>
      </c>
      <c r="Z63">
        <v>16</v>
      </c>
      <c r="AA63">
        <v>58</v>
      </c>
      <c r="AB63">
        <v>116</v>
      </c>
      <c r="AC63">
        <v>399</v>
      </c>
      <c r="AD63">
        <v>94</v>
      </c>
      <c r="AE63">
        <v>59</v>
      </c>
    </row>
    <row r="64" spans="1:31" x14ac:dyDescent="0.25">
      <c r="A64" s="2">
        <v>0.58611111111111114</v>
      </c>
      <c r="B64">
        <v>0</v>
      </c>
      <c r="C64">
        <v>0</v>
      </c>
      <c r="D64">
        <v>0</v>
      </c>
      <c r="E64">
        <v>0</v>
      </c>
      <c r="F64">
        <v>28</v>
      </c>
      <c r="G64">
        <v>23</v>
      </c>
      <c r="H64">
        <v>55</v>
      </c>
      <c r="I64">
        <v>25</v>
      </c>
      <c r="J64">
        <v>63</v>
      </c>
      <c r="K64">
        <v>31</v>
      </c>
      <c r="L64">
        <v>57</v>
      </c>
      <c r="M64">
        <v>48</v>
      </c>
      <c r="N64">
        <v>465</v>
      </c>
      <c r="O64">
        <v>45</v>
      </c>
      <c r="P64">
        <v>216</v>
      </c>
      <c r="Q64">
        <v>34</v>
      </c>
      <c r="R64">
        <v>38</v>
      </c>
      <c r="S64">
        <v>374</v>
      </c>
      <c r="T64">
        <v>15</v>
      </c>
      <c r="U64">
        <v>55</v>
      </c>
      <c r="V64">
        <v>61</v>
      </c>
      <c r="W64">
        <v>338</v>
      </c>
      <c r="X64">
        <v>106</v>
      </c>
      <c r="Y64">
        <v>73</v>
      </c>
      <c r="Z64">
        <v>16</v>
      </c>
      <c r="AA64">
        <v>85</v>
      </c>
      <c r="AB64">
        <v>117</v>
      </c>
      <c r="AC64">
        <v>379</v>
      </c>
      <c r="AD64">
        <v>94</v>
      </c>
      <c r="AE64">
        <v>85</v>
      </c>
    </row>
    <row r="65" spans="1:31" x14ac:dyDescent="0.25">
      <c r="A65" s="2">
        <v>0.58888888888888891</v>
      </c>
      <c r="B65">
        <v>0</v>
      </c>
      <c r="C65">
        <v>0</v>
      </c>
      <c r="D65">
        <v>0</v>
      </c>
      <c r="E65">
        <v>0</v>
      </c>
      <c r="F65">
        <v>28</v>
      </c>
      <c r="G65">
        <v>23</v>
      </c>
      <c r="H65">
        <v>55</v>
      </c>
      <c r="I65">
        <v>24</v>
      </c>
      <c r="J65">
        <v>63</v>
      </c>
      <c r="K65">
        <v>24</v>
      </c>
      <c r="L65">
        <v>51</v>
      </c>
      <c r="M65">
        <v>56</v>
      </c>
      <c r="N65">
        <v>466</v>
      </c>
      <c r="O65">
        <v>45</v>
      </c>
      <c r="P65">
        <v>217</v>
      </c>
      <c r="Q65">
        <v>35</v>
      </c>
      <c r="R65">
        <v>38</v>
      </c>
      <c r="S65">
        <v>374</v>
      </c>
      <c r="T65">
        <v>15</v>
      </c>
      <c r="U65">
        <v>55</v>
      </c>
      <c r="V65">
        <v>61</v>
      </c>
      <c r="W65">
        <v>337</v>
      </c>
      <c r="X65">
        <v>102</v>
      </c>
      <c r="Y65">
        <v>69</v>
      </c>
      <c r="Z65">
        <v>16</v>
      </c>
      <c r="AA65">
        <v>90</v>
      </c>
      <c r="AB65">
        <v>117</v>
      </c>
      <c r="AC65">
        <v>365</v>
      </c>
      <c r="AD65">
        <v>94</v>
      </c>
      <c r="AE65">
        <v>91</v>
      </c>
    </row>
    <row r="66" spans="1:31" x14ac:dyDescent="0.25">
      <c r="A66" s="2">
        <v>0.59097222222222223</v>
      </c>
      <c r="B66">
        <v>0</v>
      </c>
      <c r="C66">
        <v>0</v>
      </c>
      <c r="D66">
        <v>0</v>
      </c>
      <c r="E66">
        <v>0</v>
      </c>
      <c r="F66">
        <v>28</v>
      </c>
      <c r="G66">
        <v>23</v>
      </c>
      <c r="H66">
        <v>55</v>
      </c>
      <c r="I66">
        <v>24</v>
      </c>
      <c r="J66">
        <v>63</v>
      </c>
      <c r="K66">
        <v>24</v>
      </c>
      <c r="L66">
        <v>53</v>
      </c>
      <c r="M66">
        <v>56</v>
      </c>
      <c r="N66">
        <v>470</v>
      </c>
      <c r="O66">
        <v>45</v>
      </c>
      <c r="P66">
        <v>215</v>
      </c>
      <c r="Q66">
        <v>35</v>
      </c>
      <c r="R66">
        <v>37</v>
      </c>
      <c r="S66">
        <v>362</v>
      </c>
      <c r="T66">
        <v>15</v>
      </c>
      <c r="U66">
        <v>55</v>
      </c>
      <c r="V66">
        <v>61</v>
      </c>
      <c r="W66">
        <v>337</v>
      </c>
      <c r="X66">
        <v>102</v>
      </c>
      <c r="Y66">
        <v>70</v>
      </c>
      <c r="Z66">
        <v>16</v>
      </c>
      <c r="AA66">
        <v>81</v>
      </c>
      <c r="AB66">
        <v>118</v>
      </c>
      <c r="AC66">
        <v>362</v>
      </c>
      <c r="AD66">
        <v>94</v>
      </c>
      <c r="AE66">
        <v>96</v>
      </c>
    </row>
    <row r="67" spans="1:31" x14ac:dyDescent="0.25">
      <c r="A67" s="2">
        <v>0.59305555555555556</v>
      </c>
      <c r="B67">
        <v>0</v>
      </c>
      <c r="C67">
        <v>0</v>
      </c>
      <c r="D67">
        <v>0</v>
      </c>
      <c r="E67">
        <v>0</v>
      </c>
      <c r="F67">
        <v>28</v>
      </c>
      <c r="G67">
        <v>23</v>
      </c>
      <c r="H67">
        <v>55</v>
      </c>
      <c r="I67">
        <v>23</v>
      </c>
      <c r="J67">
        <v>61</v>
      </c>
      <c r="K67">
        <v>24</v>
      </c>
      <c r="L67">
        <v>54</v>
      </c>
      <c r="M67">
        <v>55</v>
      </c>
      <c r="N67">
        <v>473</v>
      </c>
      <c r="O67">
        <v>45</v>
      </c>
      <c r="P67">
        <v>216</v>
      </c>
      <c r="Q67">
        <v>35</v>
      </c>
      <c r="R67">
        <v>37</v>
      </c>
      <c r="S67">
        <v>362</v>
      </c>
      <c r="T67">
        <v>15</v>
      </c>
      <c r="U67">
        <v>55</v>
      </c>
      <c r="V67">
        <v>61</v>
      </c>
      <c r="W67">
        <v>337</v>
      </c>
      <c r="X67">
        <v>102</v>
      </c>
      <c r="Y67">
        <v>83</v>
      </c>
      <c r="Z67">
        <v>16</v>
      </c>
      <c r="AA67">
        <v>82</v>
      </c>
      <c r="AB67">
        <v>116</v>
      </c>
      <c r="AC67">
        <v>362</v>
      </c>
      <c r="AD67">
        <v>94</v>
      </c>
      <c r="AE67">
        <v>100</v>
      </c>
    </row>
    <row r="68" spans="1:31" x14ac:dyDescent="0.25">
      <c r="A68" s="2">
        <v>0.59513888888888888</v>
      </c>
      <c r="B68">
        <v>0</v>
      </c>
      <c r="C68">
        <v>0</v>
      </c>
      <c r="D68">
        <v>0</v>
      </c>
      <c r="E68">
        <v>0</v>
      </c>
      <c r="F68">
        <v>28</v>
      </c>
      <c r="G68">
        <v>23</v>
      </c>
      <c r="H68">
        <v>53</v>
      </c>
      <c r="I68">
        <v>23</v>
      </c>
      <c r="J68">
        <v>61</v>
      </c>
      <c r="K68">
        <v>27</v>
      </c>
      <c r="L68">
        <v>53</v>
      </c>
      <c r="M68">
        <v>54</v>
      </c>
      <c r="N68">
        <v>464</v>
      </c>
      <c r="O68">
        <v>45</v>
      </c>
      <c r="P68">
        <v>216</v>
      </c>
      <c r="Q68">
        <v>35</v>
      </c>
      <c r="R68">
        <v>37</v>
      </c>
      <c r="S68">
        <v>362</v>
      </c>
      <c r="T68">
        <v>15</v>
      </c>
      <c r="U68">
        <v>56</v>
      </c>
      <c r="V68">
        <v>61</v>
      </c>
      <c r="W68">
        <v>329</v>
      </c>
      <c r="X68">
        <v>102</v>
      </c>
      <c r="Y68">
        <v>89</v>
      </c>
      <c r="Z68">
        <v>16</v>
      </c>
      <c r="AA68">
        <v>82</v>
      </c>
      <c r="AB68">
        <v>116</v>
      </c>
      <c r="AC68">
        <v>360</v>
      </c>
      <c r="AD68">
        <v>94</v>
      </c>
      <c r="AE68">
        <v>104</v>
      </c>
    </row>
    <row r="69" spans="1:31" x14ac:dyDescent="0.25">
      <c r="A69" s="2">
        <v>0.59722222222222221</v>
      </c>
      <c r="B69">
        <v>0</v>
      </c>
      <c r="C69">
        <v>0</v>
      </c>
      <c r="D69">
        <v>0</v>
      </c>
      <c r="E69">
        <v>0</v>
      </c>
      <c r="F69">
        <v>28</v>
      </c>
      <c r="G69">
        <v>23</v>
      </c>
      <c r="H69">
        <v>53</v>
      </c>
      <c r="I69">
        <v>23</v>
      </c>
      <c r="J69">
        <v>60</v>
      </c>
      <c r="K69">
        <v>26</v>
      </c>
      <c r="L69">
        <v>53</v>
      </c>
      <c r="M69">
        <v>53</v>
      </c>
      <c r="N69">
        <v>464</v>
      </c>
      <c r="O69">
        <v>45</v>
      </c>
      <c r="P69">
        <v>217</v>
      </c>
      <c r="Q69">
        <v>35</v>
      </c>
      <c r="R69">
        <v>37</v>
      </c>
      <c r="S69">
        <v>362</v>
      </c>
      <c r="T69">
        <v>15</v>
      </c>
      <c r="U69">
        <v>55</v>
      </c>
      <c r="V69">
        <v>39</v>
      </c>
      <c r="W69">
        <v>330</v>
      </c>
      <c r="X69">
        <v>102</v>
      </c>
      <c r="Y69">
        <v>143</v>
      </c>
      <c r="Z69">
        <v>16</v>
      </c>
      <c r="AA69">
        <v>82</v>
      </c>
      <c r="AB69">
        <v>116</v>
      </c>
      <c r="AC69">
        <v>353</v>
      </c>
      <c r="AD69">
        <v>94</v>
      </c>
      <c r="AE69">
        <v>108</v>
      </c>
    </row>
    <row r="70" spans="1:31" x14ac:dyDescent="0.25">
      <c r="A70" s="2">
        <v>0.6</v>
      </c>
      <c r="B70">
        <v>0</v>
      </c>
      <c r="C70">
        <v>0</v>
      </c>
      <c r="D70">
        <v>0</v>
      </c>
      <c r="E70">
        <v>0</v>
      </c>
      <c r="F70">
        <v>28</v>
      </c>
      <c r="G70">
        <v>23</v>
      </c>
      <c r="H70">
        <v>53</v>
      </c>
      <c r="I70">
        <v>23</v>
      </c>
      <c r="J70">
        <v>60</v>
      </c>
      <c r="K70">
        <v>26</v>
      </c>
      <c r="L70">
        <v>53</v>
      </c>
      <c r="M70">
        <v>48</v>
      </c>
      <c r="N70">
        <v>465</v>
      </c>
      <c r="O70">
        <v>45</v>
      </c>
      <c r="P70">
        <v>217</v>
      </c>
      <c r="Q70">
        <v>35</v>
      </c>
      <c r="R70">
        <v>37</v>
      </c>
      <c r="S70">
        <v>360</v>
      </c>
      <c r="T70">
        <v>15</v>
      </c>
      <c r="U70">
        <v>55</v>
      </c>
      <c r="V70">
        <v>39</v>
      </c>
      <c r="W70">
        <v>328</v>
      </c>
      <c r="X70">
        <v>102</v>
      </c>
      <c r="Y70">
        <v>188</v>
      </c>
      <c r="Z70">
        <v>16</v>
      </c>
      <c r="AA70">
        <v>82</v>
      </c>
      <c r="AB70">
        <v>116</v>
      </c>
      <c r="AC70">
        <v>353</v>
      </c>
      <c r="AD70">
        <v>94</v>
      </c>
      <c r="AE70">
        <v>108</v>
      </c>
    </row>
    <row r="71" spans="1:31" x14ac:dyDescent="0.25">
      <c r="A71" s="2">
        <v>0.6020833333333333</v>
      </c>
      <c r="B71">
        <v>0</v>
      </c>
      <c r="C71">
        <v>0</v>
      </c>
      <c r="D71">
        <v>0</v>
      </c>
      <c r="E71">
        <v>0</v>
      </c>
      <c r="F71">
        <v>28</v>
      </c>
      <c r="G71">
        <v>23</v>
      </c>
      <c r="H71">
        <v>53</v>
      </c>
      <c r="I71">
        <v>23</v>
      </c>
      <c r="J71">
        <v>60</v>
      </c>
      <c r="K71">
        <v>25</v>
      </c>
      <c r="L71">
        <v>53</v>
      </c>
      <c r="M71">
        <v>48</v>
      </c>
      <c r="N71">
        <v>465</v>
      </c>
      <c r="O71">
        <v>45</v>
      </c>
      <c r="P71">
        <v>217</v>
      </c>
      <c r="Q71">
        <v>35</v>
      </c>
      <c r="R71">
        <v>37</v>
      </c>
      <c r="S71">
        <v>359</v>
      </c>
      <c r="T71">
        <v>15</v>
      </c>
      <c r="U71">
        <v>55</v>
      </c>
      <c r="V71">
        <v>39</v>
      </c>
      <c r="W71">
        <v>325</v>
      </c>
      <c r="X71">
        <v>102</v>
      </c>
      <c r="Y71">
        <v>200</v>
      </c>
      <c r="Z71">
        <v>16</v>
      </c>
      <c r="AA71">
        <v>82</v>
      </c>
      <c r="AB71">
        <v>115</v>
      </c>
      <c r="AC71">
        <v>353</v>
      </c>
      <c r="AD71">
        <v>94</v>
      </c>
      <c r="AE71">
        <v>108</v>
      </c>
    </row>
    <row r="72" spans="1:31" x14ac:dyDescent="0.25">
      <c r="A72" s="2">
        <v>0.60416666666666663</v>
      </c>
      <c r="B72">
        <v>0</v>
      </c>
      <c r="C72">
        <v>0</v>
      </c>
      <c r="D72">
        <v>0</v>
      </c>
      <c r="E72">
        <v>0</v>
      </c>
      <c r="F72">
        <v>28</v>
      </c>
      <c r="G72">
        <v>23</v>
      </c>
      <c r="H72">
        <v>53</v>
      </c>
      <c r="I72">
        <v>23</v>
      </c>
      <c r="J72">
        <v>60</v>
      </c>
      <c r="K72">
        <v>25</v>
      </c>
      <c r="L72">
        <v>53</v>
      </c>
      <c r="M72">
        <v>47</v>
      </c>
      <c r="N72">
        <v>470</v>
      </c>
      <c r="O72">
        <v>45</v>
      </c>
      <c r="P72">
        <v>217</v>
      </c>
      <c r="Q72">
        <v>40</v>
      </c>
      <c r="R72">
        <v>37</v>
      </c>
      <c r="S72">
        <v>359</v>
      </c>
      <c r="T72">
        <v>15</v>
      </c>
      <c r="U72">
        <v>55</v>
      </c>
      <c r="V72">
        <v>39</v>
      </c>
      <c r="W72">
        <v>325</v>
      </c>
      <c r="X72">
        <v>102</v>
      </c>
      <c r="Y72">
        <v>200</v>
      </c>
      <c r="Z72">
        <v>15</v>
      </c>
      <c r="AA72">
        <v>82</v>
      </c>
      <c r="AB72">
        <v>115</v>
      </c>
      <c r="AC72">
        <v>352</v>
      </c>
      <c r="AD72">
        <v>94</v>
      </c>
      <c r="AE72">
        <v>108</v>
      </c>
    </row>
    <row r="73" spans="1:31" x14ac:dyDescent="0.25">
      <c r="A73" s="2">
        <v>0.60624999999999996</v>
      </c>
      <c r="B73">
        <v>0</v>
      </c>
      <c r="C73">
        <v>0</v>
      </c>
      <c r="D73">
        <v>0</v>
      </c>
      <c r="E73">
        <v>0</v>
      </c>
      <c r="F73">
        <v>28</v>
      </c>
      <c r="G73">
        <v>23</v>
      </c>
      <c r="H73">
        <v>53</v>
      </c>
      <c r="I73">
        <v>23</v>
      </c>
      <c r="J73">
        <v>60</v>
      </c>
      <c r="K73">
        <v>25</v>
      </c>
      <c r="L73">
        <v>55</v>
      </c>
      <c r="M73">
        <v>47</v>
      </c>
      <c r="N73">
        <v>476</v>
      </c>
      <c r="O73">
        <v>45</v>
      </c>
      <c r="P73">
        <v>215</v>
      </c>
      <c r="Q73">
        <v>40</v>
      </c>
      <c r="R73">
        <v>37</v>
      </c>
      <c r="S73">
        <v>355</v>
      </c>
      <c r="T73">
        <v>15</v>
      </c>
      <c r="U73">
        <v>54</v>
      </c>
      <c r="V73">
        <v>39</v>
      </c>
      <c r="W73">
        <v>313</v>
      </c>
      <c r="X73">
        <v>102</v>
      </c>
      <c r="Y73">
        <v>101</v>
      </c>
      <c r="Z73">
        <v>15</v>
      </c>
      <c r="AA73">
        <v>83</v>
      </c>
      <c r="AB73">
        <v>112</v>
      </c>
      <c r="AC73">
        <v>350</v>
      </c>
      <c r="AD73">
        <v>94</v>
      </c>
      <c r="AE73">
        <v>108</v>
      </c>
    </row>
    <row r="74" spans="1:31" x14ac:dyDescent="0.25">
      <c r="A74" s="2">
        <v>0.60902777777777772</v>
      </c>
      <c r="B74">
        <v>0</v>
      </c>
      <c r="C74">
        <v>0</v>
      </c>
      <c r="D74">
        <v>0</v>
      </c>
      <c r="E74">
        <v>0</v>
      </c>
      <c r="F74">
        <v>28</v>
      </c>
      <c r="G74">
        <v>23</v>
      </c>
      <c r="H74">
        <v>52</v>
      </c>
      <c r="I74">
        <v>23</v>
      </c>
      <c r="J74">
        <v>60</v>
      </c>
      <c r="K74">
        <v>25</v>
      </c>
      <c r="L74">
        <v>57</v>
      </c>
      <c r="M74">
        <v>47</v>
      </c>
      <c r="N74">
        <v>476</v>
      </c>
      <c r="O74">
        <v>45</v>
      </c>
      <c r="P74">
        <v>219</v>
      </c>
      <c r="Q74">
        <v>40</v>
      </c>
      <c r="R74">
        <v>37</v>
      </c>
      <c r="S74">
        <v>355</v>
      </c>
      <c r="T74">
        <v>15</v>
      </c>
      <c r="U74">
        <v>54</v>
      </c>
      <c r="V74">
        <v>39</v>
      </c>
      <c r="W74">
        <v>313</v>
      </c>
      <c r="X74">
        <v>102</v>
      </c>
      <c r="Y74">
        <v>110</v>
      </c>
      <c r="Z74">
        <v>15</v>
      </c>
      <c r="AA74">
        <v>83</v>
      </c>
      <c r="AB74">
        <v>111</v>
      </c>
      <c r="AC74">
        <v>351</v>
      </c>
      <c r="AD74">
        <v>94</v>
      </c>
      <c r="AE74">
        <v>105</v>
      </c>
    </row>
    <row r="75" spans="1:31" x14ac:dyDescent="0.25">
      <c r="A75" s="2">
        <v>0.61111111111111116</v>
      </c>
      <c r="B75">
        <v>0</v>
      </c>
      <c r="C75">
        <v>0</v>
      </c>
      <c r="D75">
        <v>0</v>
      </c>
      <c r="E75">
        <v>0</v>
      </c>
      <c r="F75">
        <v>28</v>
      </c>
      <c r="G75">
        <v>23</v>
      </c>
      <c r="H75">
        <v>53</v>
      </c>
      <c r="I75">
        <v>23</v>
      </c>
      <c r="J75">
        <v>56</v>
      </c>
      <c r="K75">
        <v>25</v>
      </c>
      <c r="L75">
        <v>57</v>
      </c>
      <c r="M75">
        <v>47</v>
      </c>
      <c r="N75">
        <v>483</v>
      </c>
      <c r="O75">
        <v>45</v>
      </c>
      <c r="P75">
        <v>218</v>
      </c>
      <c r="Q75">
        <v>40</v>
      </c>
      <c r="R75">
        <v>37</v>
      </c>
      <c r="S75">
        <v>353</v>
      </c>
      <c r="T75">
        <v>15</v>
      </c>
      <c r="U75">
        <v>54</v>
      </c>
      <c r="V75">
        <v>39</v>
      </c>
      <c r="W75">
        <v>310</v>
      </c>
      <c r="X75">
        <v>102</v>
      </c>
      <c r="Y75">
        <v>108</v>
      </c>
      <c r="Z75">
        <v>19</v>
      </c>
      <c r="AA75">
        <v>115</v>
      </c>
      <c r="AB75">
        <v>108</v>
      </c>
      <c r="AC75">
        <v>351</v>
      </c>
      <c r="AD75">
        <v>94</v>
      </c>
      <c r="AE75">
        <v>105</v>
      </c>
    </row>
    <row r="76" spans="1:31" x14ac:dyDescent="0.25">
      <c r="A76" s="2">
        <v>0.61319444444444449</v>
      </c>
      <c r="B76">
        <v>0</v>
      </c>
      <c r="C76">
        <v>0</v>
      </c>
      <c r="D76">
        <v>0</v>
      </c>
      <c r="E76">
        <v>0</v>
      </c>
      <c r="F76">
        <v>28</v>
      </c>
      <c r="G76">
        <v>23</v>
      </c>
      <c r="H76">
        <v>53</v>
      </c>
      <c r="I76">
        <v>23</v>
      </c>
      <c r="J76">
        <v>56</v>
      </c>
      <c r="K76">
        <v>25</v>
      </c>
      <c r="L76">
        <v>54</v>
      </c>
      <c r="M76">
        <v>44</v>
      </c>
      <c r="N76">
        <v>462</v>
      </c>
      <c r="O76">
        <v>45</v>
      </c>
      <c r="P76">
        <v>209</v>
      </c>
      <c r="Q76">
        <v>40</v>
      </c>
      <c r="R76">
        <v>37</v>
      </c>
      <c r="S76">
        <v>354</v>
      </c>
      <c r="T76">
        <v>15</v>
      </c>
      <c r="U76">
        <v>54</v>
      </c>
      <c r="V76">
        <v>39</v>
      </c>
      <c r="W76">
        <v>308</v>
      </c>
      <c r="X76">
        <v>130</v>
      </c>
      <c r="Y76">
        <v>155</v>
      </c>
      <c r="Z76">
        <v>20</v>
      </c>
      <c r="AA76">
        <v>135</v>
      </c>
      <c r="AB76">
        <v>98</v>
      </c>
      <c r="AC76">
        <v>424</v>
      </c>
      <c r="AD76">
        <v>79</v>
      </c>
      <c r="AE76">
        <v>142</v>
      </c>
    </row>
    <row r="77" spans="1:31" x14ac:dyDescent="0.25">
      <c r="A77" s="2">
        <v>0.61527777777777781</v>
      </c>
      <c r="B77">
        <v>0</v>
      </c>
      <c r="C77">
        <v>0</v>
      </c>
      <c r="D77">
        <v>0</v>
      </c>
      <c r="E77">
        <v>0</v>
      </c>
      <c r="F77">
        <v>28</v>
      </c>
      <c r="G77">
        <v>23</v>
      </c>
      <c r="H77">
        <v>53</v>
      </c>
      <c r="I77">
        <v>23</v>
      </c>
      <c r="J77">
        <v>56</v>
      </c>
      <c r="K77">
        <v>25</v>
      </c>
      <c r="L77">
        <v>53</v>
      </c>
      <c r="M77">
        <v>44</v>
      </c>
      <c r="N77">
        <v>461</v>
      </c>
      <c r="O77">
        <v>46</v>
      </c>
      <c r="P77">
        <v>215</v>
      </c>
      <c r="Q77">
        <v>40</v>
      </c>
      <c r="R77">
        <v>37</v>
      </c>
      <c r="S77">
        <v>354</v>
      </c>
      <c r="T77">
        <v>15</v>
      </c>
      <c r="U77">
        <v>54</v>
      </c>
      <c r="V77">
        <v>39</v>
      </c>
      <c r="W77">
        <v>308</v>
      </c>
      <c r="X77">
        <v>132</v>
      </c>
      <c r="Y77">
        <v>155</v>
      </c>
      <c r="Z77">
        <v>20</v>
      </c>
      <c r="AA77">
        <v>162</v>
      </c>
      <c r="AB77">
        <v>98</v>
      </c>
      <c r="AC77">
        <v>424</v>
      </c>
      <c r="AD77">
        <v>79</v>
      </c>
      <c r="AE77">
        <v>145</v>
      </c>
    </row>
    <row r="78" spans="1:31" x14ac:dyDescent="0.25">
      <c r="A78" s="2">
        <v>0.61736111111111114</v>
      </c>
      <c r="B78">
        <v>0</v>
      </c>
      <c r="C78">
        <v>0</v>
      </c>
      <c r="D78">
        <v>0</v>
      </c>
      <c r="E78">
        <v>0</v>
      </c>
      <c r="F78">
        <v>28</v>
      </c>
      <c r="G78">
        <v>23</v>
      </c>
      <c r="H78">
        <v>53</v>
      </c>
      <c r="I78">
        <v>23</v>
      </c>
      <c r="J78">
        <v>56</v>
      </c>
      <c r="K78">
        <v>25</v>
      </c>
      <c r="L78">
        <v>54</v>
      </c>
      <c r="M78">
        <v>37</v>
      </c>
      <c r="N78">
        <v>456</v>
      </c>
      <c r="O78">
        <v>46</v>
      </c>
      <c r="P78">
        <v>213</v>
      </c>
      <c r="Q78">
        <v>40</v>
      </c>
      <c r="R78">
        <v>37</v>
      </c>
      <c r="S78">
        <v>354</v>
      </c>
      <c r="T78">
        <v>15</v>
      </c>
      <c r="U78">
        <v>54</v>
      </c>
      <c r="V78">
        <v>39</v>
      </c>
      <c r="W78">
        <v>308</v>
      </c>
      <c r="X78">
        <v>133</v>
      </c>
      <c r="Y78">
        <v>147</v>
      </c>
      <c r="Z78">
        <v>20</v>
      </c>
      <c r="AA78">
        <v>223</v>
      </c>
      <c r="AB78">
        <v>98</v>
      </c>
      <c r="AC78">
        <v>422</v>
      </c>
      <c r="AD78">
        <v>79</v>
      </c>
      <c r="AE78">
        <v>153</v>
      </c>
    </row>
    <row r="79" spans="1:31" x14ac:dyDescent="0.25">
      <c r="A79" s="2">
        <v>0.62013888888888891</v>
      </c>
      <c r="B79">
        <v>0</v>
      </c>
      <c r="C79">
        <v>0</v>
      </c>
      <c r="D79">
        <v>0</v>
      </c>
      <c r="E79">
        <v>0</v>
      </c>
      <c r="F79">
        <v>28</v>
      </c>
      <c r="G79">
        <v>23</v>
      </c>
      <c r="H79">
        <v>53</v>
      </c>
      <c r="I79">
        <v>23</v>
      </c>
      <c r="J79">
        <v>57</v>
      </c>
      <c r="K79">
        <v>25</v>
      </c>
      <c r="L79">
        <v>55</v>
      </c>
      <c r="M79">
        <v>37</v>
      </c>
      <c r="N79">
        <v>454</v>
      </c>
      <c r="O79">
        <v>47</v>
      </c>
      <c r="P79">
        <v>211</v>
      </c>
      <c r="Q79">
        <v>40</v>
      </c>
      <c r="R79">
        <v>37</v>
      </c>
      <c r="S79">
        <v>354</v>
      </c>
      <c r="T79">
        <v>15</v>
      </c>
      <c r="U79">
        <v>54</v>
      </c>
      <c r="V79">
        <v>39</v>
      </c>
      <c r="W79">
        <v>308</v>
      </c>
      <c r="X79">
        <v>133</v>
      </c>
      <c r="Y79">
        <v>148</v>
      </c>
      <c r="Z79">
        <v>21</v>
      </c>
      <c r="AA79">
        <v>258</v>
      </c>
      <c r="AB79">
        <v>95</v>
      </c>
      <c r="AC79">
        <v>421</v>
      </c>
      <c r="AD79">
        <v>79</v>
      </c>
      <c r="AE79">
        <v>155</v>
      </c>
    </row>
    <row r="80" spans="1:31" x14ac:dyDescent="0.25">
      <c r="A80" s="2">
        <v>0.62222222222222223</v>
      </c>
      <c r="B80">
        <v>0</v>
      </c>
      <c r="C80">
        <v>0</v>
      </c>
      <c r="D80">
        <v>0</v>
      </c>
      <c r="E80">
        <v>0</v>
      </c>
      <c r="F80">
        <v>28</v>
      </c>
      <c r="G80">
        <v>23</v>
      </c>
      <c r="H80">
        <v>53</v>
      </c>
      <c r="I80">
        <v>23</v>
      </c>
      <c r="J80">
        <v>56</v>
      </c>
      <c r="K80">
        <v>25</v>
      </c>
      <c r="L80">
        <v>57</v>
      </c>
      <c r="M80">
        <v>37</v>
      </c>
      <c r="N80">
        <v>557</v>
      </c>
      <c r="O80">
        <v>50</v>
      </c>
      <c r="P80">
        <v>211</v>
      </c>
      <c r="Q80">
        <v>40</v>
      </c>
      <c r="R80">
        <v>37</v>
      </c>
      <c r="S80">
        <v>354</v>
      </c>
      <c r="T80">
        <v>15</v>
      </c>
      <c r="U80">
        <v>54</v>
      </c>
      <c r="V80">
        <v>39</v>
      </c>
      <c r="W80">
        <v>314</v>
      </c>
      <c r="X80">
        <v>133</v>
      </c>
      <c r="Y80">
        <v>198</v>
      </c>
      <c r="Z80">
        <v>20</v>
      </c>
      <c r="AA80">
        <v>296</v>
      </c>
      <c r="AB80">
        <v>96</v>
      </c>
      <c r="AC80">
        <v>423</v>
      </c>
      <c r="AD80">
        <v>79</v>
      </c>
      <c r="AE80">
        <v>157</v>
      </c>
    </row>
    <row r="81" spans="1:31" x14ac:dyDescent="0.25">
      <c r="A81" s="2">
        <v>0.62430555555555556</v>
      </c>
      <c r="B81">
        <v>0</v>
      </c>
      <c r="C81">
        <v>0</v>
      </c>
      <c r="D81">
        <v>0</v>
      </c>
      <c r="E81">
        <v>0</v>
      </c>
      <c r="F81">
        <v>28</v>
      </c>
      <c r="G81">
        <v>23</v>
      </c>
      <c r="H81">
        <v>53</v>
      </c>
      <c r="I81">
        <v>23</v>
      </c>
      <c r="J81">
        <v>56</v>
      </c>
      <c r="K81">
        <v>25</v>
      </c>
      <c r="L81">
        <v>57</v>
      </c>
      <c r="M81">
        <v>37</v>
      </c>
      <c r="N81">
        <v>589</v>
      </c>
      <c r="O81">
        <v>52</v>
      </c>
      <c r="P81">
        <v>211</v>
      </c>
      <c r="Q81">
        <v>40</v>
      </c>
      <c r="R81">
        <v>37</v>
      </c>
      <c r="S81">
        <v>355</v>
      </c>
      <c r="T81">
        <v>15</v>
      </c>
      <c r="U81">
        <v>54</v>
      </c>
      <c r="V81">
        <v>39</v>
      </c>
      <c r="W81">
        <v>314</v>
      </c>
      <c r="X81">
        <v>133</v>
      </c>
      <c r="Y81">
        <v>196</v>
      </c>
      <c r="Z81">
        <v>20</v>
      </c>
      <c r="AA81">
        <v>296</v>
      </c>
      <c r="AB81">
        <v>91</v>
      </c>
      <c r="AC81">
        <v>429</v>
      </c>
      <c r="AD81">
        <v>79</v>
      </c>
      <c r="AE81">
        <v>156</v>
      </c>
    </row>
    <row r="82" spans="1:31" x14ac:dyDescent="0.25">
      <c r="A82" s="2">
        <v>0.62638888888888888</v>
      </c>
      <c r="B82">
        <v>0</v>
      </c>
      <c r="C82">
        <v>0</v>
      </c>
      <c r="D82">
        <v>0</v>
      </c>
      <c r="E82">
        <v>0</v>
      </c>
      <c r="F82">
        <v>28</v>
      </c>
      <c r="G82">
        <v>23</v>
      </c>
      <c r="H82">
        <v>52</v>
      </c>
      <c r="I82">
        <v>23</v>
      </c>
      <c r="J82">
        <v>56</v>
      </c>
      <c r="K82">
        <v>25</v>
      </c>
      <c r="L82">
        <v>56</v>
      </c>
      <c r="M82">
        <v>37</v>
      </c>
      <c r="N82">
        <v>636</v>
      </c>
      <c r="O82">
        <v>53</v>
      </c>
      <c r="P82">
        <v>210</v>
      </c>
      <c r="Q82">
        <v>39</v>
      </c>
      <c r="R82">
        <v>37</v>
      </c>
      <c r="S82">
        <v>355</v>
      </c>
      <c r="T82">
        <v>15</v>
      </c>
      <c r="U82">
        <v>54</v>
      </c>
      <c r="V82">
        <v>40</v>
      </c>
      <c r="W82">
        <v>315</v>
      </c>
      <c r="X82">
        <v>135</v>
      </c>
      <c r="Y82">
        <v>190</v>
      </c>
      <c r="Z82">
        <v>20</v>
      </c>
      <c r="AA82">
        <v>207</v>
      </c>
      <c r="AB82">
        <v>90</v>
      </c>
      <c r="AC82">
        <v>453</v>
      </c>
      <c r="AD82">
        <v>79</v>
      </c>
      <c r="AE82">
        <v>162</v>
      </c>
    </row>
    <row r="83" spans="1:31" x14ac:dyDescent="0.25">
      <c r="A83" s="2">
        <v>0.62916666666666665</v>
      </c>
      <c r="B83">
        <v>0</v>
      </c>
      <c r="C83">
        <v>0</v>
      </c>
      <c r="D83">
        <v>0</v>
      </c>
      <c r="E83">
        <v>0</v>
      </c>
      <c r="F83">
        <v>28</v>
      </c>
      <c r="G83">
        <v>22</v>
      </c>
      <c r="H83">
        <v>51</v>
      </c>
      <c r="I83">
        <v>23</v>
      </c>
      <c r="J83">
        <v>56</v>
      </c>
      <c r="K83">
        <v>24</v>
      </c>
      <c r="L83">
        <v>56</v>
      </c>
      <c r="M83">
        <v>36</v>
      </c>
      <c r="N83">
        <v>657</v>
      </c>
      <c r="O83">
        <v>53</v>
      </c>
      <c r="P83">
        <v>213</v>
      </c>
      <c r="Q83">
        <v>39</v>
      </c>
      <c r="R83">
        <v>37</v>
      </c>
      <c r="S83">
        <v>355</v>
      </c>
      <c r="T83">
        <v>15</v>
      </c>
      <c r="U83">
        <v>54</v>
      </c>
      <c r="V83">
        <v>40</v>
      </c>
      <c r="W83">
        <v>315</v>
      </c>
      <c r="X83">
        <v>137</v>
      </c>
      <c r="Y83">
        <v>194</v>
      </c>
      <c r="Z83">
        <v>22</v>
      </c>
      <c r="AA83">
        <v>207</v>
      </c>
      <c r="AB83">
        <v>89</v>
      </c>
      <c r="AC83">
        <v>461</v>
      </c>
      <c r="AD83">
        <v>78</v>
      </c>
      <c r="AE83">
        <v>164</v>
      </c>
    </row>
    <row r="84" spans="1:31" x14ac:dyDescent="0.25">
      <c r="A84" s="2">
        <v>0.63124999999999998</v>
      </c>
      <c r="B84">
        <v>0</v>
      </c>
      <c r="C84">
        <v>0</v>
      </c>
      <c r="D84">
        <v>0</v>
      </c>
      <c r="E84">
        <v>0</v>
      </c>
      <c r="F84">
        <v>28</v>
      </c>
      <c r="G84">
        <v>22</v>
      </c>
      <c r="H84">
        <v>51</v>
      </c>
      <c r="I84">
        <v>23</v>
      </c>
      <c r="J84">
        <v>56</v>
      </c>
      <c r="K84">
        <v>24</v>
      </c>
      <c r="L84">
        <v>56</v>
      </c>
      <c r="M84">
        <v>36</v>
      </c>
      <c r="N84">
        <v>651</v>
      </c>
      <c r="O84">
        <v>48</v>
      </c>
      <c r="P84">
        <v>209</v>
      </c>
      <c r="Q84">
        <v>39</v>
      </c>
      <c r="R84">
        <v>37</v>
      </c>
      <c r="S84">
        <v>355</v>
      </c>
      <c r="T84">
        <v>15</v>
      </c>
      <c r="U84">
        <v>54</v>
      </c>
      <c r="V84">
        <v>40</v>
      </c>
      <c r="W84">
        <v>315</v>
      </c>
      <c r="X84">
        <v>138</v>
      </c>
      <c r="Y84">
        <v>192</v>
      </c>
      <c r="Z84">
        <v>22</v>
      </c>
      <c r="AA84">
        <v>208</v>
      </c>
      <c r="AB84">
        <v>87</v>
      </c>
      <c r="AC84">
        <v>455</v>
      </c>
      <c r="AD84">
        <v>79</v>
      </c>
      <c r="AE84">
        <v>164</v>
      </c>
    </row>
    <row r="85" spans="1:31" x14ac:dyDescent="0.25">
      <c r="A85" s="2">
        <v>0.6333333333333333</v>
      </c>
      <c r="B85">
        <v>0</v>
      </c>
      <c r="C85">
        <v>0</v>
      </c>
      <c r="D85">
        <v>0</v>
      </c>
      <c r="E85">
        <v>0</v>
      </c>
      <c r="F85">
        <v>28</v>
      </c>
      <c r="G85">
        <v>22</v>
      </c>
      <c r="H85">
        <v>51</v>
      </c>
      <c r="I85">
        <v>23</v>
      </c>
      <c r="J85">
        <v>55</v>
      </c>
      <c r="K85">
        <v>24</v>
      </c>
      <c r="L85">
        <v>57</v>
      </c>
      <c r="M85">
        <v>36</v>
      </c>
      <c r="N85">
        <v>657</v>
      </c>
      <c r="O85">
        <v>48</v>
      </c>
      <c r="P85">
        <v>216</v>
      </c>
      <c r="Q85">
        <v>39</v>
      </c>
      <c r="R85">
        <v>37</v>
      </c>
      <c r="S85">
        <v>355</v>
      </c>
      <c r="T85">
        <v>15</v>
      </c>
      <c r="U85">
        <v>54</v>
      </c>
      <c r="V85">
        <v>40</v>
      </c>
      <c r="W85">
        <v>315</v>
      </c>
      <c r="X85">
        <v>136</v>
      </c>
      <c r="Y85">
        <v>195</v>
      </c>
      <c r="Z85">
        <v>22</v>
      </c>
      <c r="AA85">
        <v>211</v>
      </c>
      <c r="AB85">
        <v>87</v>
      </c>
      <c r="AC85">
        <v>472</v>
      </c>
      <c r="AD85">
        <v>79</v>
      </c>
      <c r="AE85">
        <v>171</v>
      </c>
    </row>
    <row r="86" spans="1:31" x14ac:dyDescent="0.25">
      <c r="A86" s="2">
        <v>0.63541666666666663</v>
      </c>
      <c r="B86">
        <v>0</v>
      </c>
      <c r="C86">
        <v>0</v>
      </c>
      <c r="D86">
        <v>0</v>
      </c>
      <c r="E86">
        <v>0</v>
      </c>
      <c r="F86">
        <v>28</v>
      </c>
      <c r="G86">
        <v>22</v>
      </c>
      <c r="H86">
        <v>51</v>
      </c>
      <c r="I86">
        <v>23</v>
      </c>
      <c r="J86">
        <v>55</v>
      </c>
      <c r="K86">
        <v>24</v>
      </c>
      <c r="L86">
        <v>59</v>
      </c>
      <c r="M86">
        <v>36</v>
      </c>
      <c r="N86">
        <v>634</v>
      </c>
      <c r="O86">
        <v>52</v>
      </c>
      <c r="P86">
        <v>225</v>
      </c>
      <c r="Q86">
        <v>39</v>
      </c>
      <c r="R86">
        <v>37</v>
      </c>
      <c r="S86">
        <v>347</v>
      </c>
      <c r="T86">
        <v>15</v>
      </c>
      <c r="U86">
        <v>54</v>
      </c>
      <c r="V86">
        <v>39</v>
      </c>
      <c r="W86">
        <v>306</v>
      </c>
      <c r="X86">
        <v>131</v>
      </c>
      <c r="Y86">
        <v>179</v>
      </c>
      <c r="Z86">
        <v>19</v>
      </c>
      <c r="AA86">
        <v>116</v>
      </c>
      <c r="AB86">
        <v>80</v>
      </c>
      <c r="AC86">
        <v>468</v>
      </c>
      <c r="AD86">
        <v>77</v>
      </c>
      <c r="AE86">
        <v>184</v>
      </c>
    </row>
    <row r="87" spans="1:31" x14ac:dyDescent="0.25">
      <c r="A87" s="2">
        <v>0.63749999999999996</v>
      </c>
      <c r="B87">
        <v>0</v>
      </c>
      <c r="C87">
        <v>0</v>
      </c>
      <c r="D87">
        <v>0</v>
      </c>
      <c r="E87">
        <v>0</v>
      </c>
      <c r="F87">
        <v>28</v>
      </c>
      <c r="G87">
        <v>22</v>
      </c>
      <c r="H87">
        <v>51</v>
      </c>
      <c r="I87">
        <v>23</v>
      </c>
      <c r="J87">
        <v>55</v>
      </c>
      <c r="K87">
        <v>24</v>
      </c>
      <c r="L87">
        <v>59</v>
      </c>
      <c r="M87">
        <v>36</v>
      </c>
      <c r="N87">
        <v>604</v>
      </c>
      <c r="O87">
        <v>48</v>
      </c>
      <c r="P87">
        <v>222</v>
      </c>
      <c r="Q87">
        <v>39</v>
      </c>
      <c r="R87">
        <v>37</v>
      </c>
      <c r="S87">
        <v>346</v>
      </c>
      <c r="T87">
        <v>15</v>
      </c>
      <c r="U87">
        <v>50</v>
      </c>
      <c r="V87">
        <v>39</v>
      </c>
      <c r="W87">
        <v>248</v>
      </c>
      <c r="X87">
        <v>131</v>
      </c>
      <c r="Y87">
        <v>179</v>
      </c>
      <c r="Z87">
        <v>19</v>
      </c>
      <c r="AA87">
        <v>116</v>
      </c>
      <c r="AB87">
        <v>81</v>
      </c>
      <c r="AC87">
        <v>470</v>
      </c>
      <c r="AD87">
        <v>61</v>
      </c>
      <c r="AE87">
        <v>184</v>
      </c>
    </row>
    <row r="88" spans="1:31" x14ac:dyDescent="0.25">
      <c r="A88" s="2">
        <v>0.64027777777777772</v>
      </c>
      <c r="B88">
        <v>0</v>
      </c>
      <c r="C88">
        <v>0</v>
      </c>
      <c r="D88">
        <v>0</v>
      </c>
      <c r="E88">
        <v>0</v>
      </c>
      <c r="F88">
        <v>28</v>
      </c>
      <c r="G88">
        <v>22</v>
      </c>
      <c r="H88">
        <v>51</v>
      </c>
      <c r="I88">
        <v>23</v>
      </c>
      <c r="J88">
        <v>54</v>
      </c>
      <c r="K88">
        <v>24</v>
      </c>
      <c r="L88">
        <v>59</v>
      </c>
      <c r="M88">
        <v>36</v>
      </c>
      <c r="N88">
        <v>593</v>
      </c>
      <c r="O88">
        <v>49</v>
      </c>
      <c r="P88">
        <v>222</v>
      </c>
      <c r="Q88">
        <v>39</v>
      </c>
      <c r="R88">
        <v>37</v>
      </c>
      <c r="S88">
        <v>343</v>
      </c>
      <c r="T88">
        <v>15</v>
      </c>
      <c r="U88">
        <v>50</v>
      </c>
      <c r="V88">
        <v>39</v>
      </c>
      <c r="W88">
        <v>239</v>
      </c>
      <c r="X88">
        <v>131</v>
      </c>
      <c r="Y88">
        <v>177</v>
      </c>
      <c r="Z88">
        <v>19</v>
      </c>
      <c r="AA88">
        <v>119</v>
      </c>
      <c r="AB88">
        <v>80</v>
      </c>
      <c r="AC88">
        <v>468</v>
      </c>
      <c r="AD88">
        <v>62</v>
      </c>
      <c r="AE88">
        <v>190</v>
      </c>
    </row>
    <row r="89" spans="1:31" x14ac:dyDescent="0.25">
      <c r="A89" s="2">
        <v>0.64236111111111116</v>
      </c>
      <c r="B89">
        <v>0</v>
      </c>
      <c r="C89">
        <v>0</v>
      </c>
      <c r="D89">
        <v>0</v>
      </c>
      <c r="E89">
        <v>0</v>
      </c>
      <c r="F89">
        <v>28</v>
      </c>
      <c r="G89">
        <v>22</v>
      </c>
      <c r="H89">
        <v>51</v>
      </c>
      <c r="I89">
        <v>23</v>
      </c>
      <c r="J89">
        <v>54</v>
      </c>
      <c r="K89">
        <v>24</v>
      </c>
      <c r="L89">
        <v>58</v>
      </c>
      <c r="M89">
        <v>36</v>
      </c>
      <c r="N89">
        <v>570</v>
      </c>
      <c r="O89">
        <v>46</v>
      </c>
      <c r="P89">
        <v>221</v>
      </c>
      <c r="Q89">
        <v>39</v>
      </c>
      <c r="R89">
        <v>37</v>
      </c>
      <c r="S89">
        <v>345</v>
      </c>
      <c r="T89">
        <v>15</v>
      </c>
      <c r="U89">
        <v>49</v>
      </c>
      <c r="V89">
        <v>39</v>
      </c>
      <c r="W89">
        <v>239</v>
      </c>
      <c r="X89">
        <v>131</v>
      </c>
      <c r="Y89">
        <v>177</v>
      </c>
      <c r="Z89">
        <v>19</v>
      </c>
      <c r="AA89">
        <v>134</v>
      </c>
      <c r="AB89">
        <v>80</v>
      </c>
      <c r="AC89">
        <v>460</v>
      </c>
      <c r="AD89">
        <v>59</v>
      </c>
      <c r="AE89">
        <v>188</v>
      </c>
    </row>
    <row r="90" spans="1:31" x14ac:dyDescent="0.25">
      <c r="A90" s="2">
        <v>0.64444444444444449</v>
      </c>
      <c r="B90">
        <v>0</v>
      </c>
      <c r="C90">
        <v>0</v>
      </c>
      <c r="D90">
        <v>0</v>
      </c>
      <c r="E90">
        <v>0</v>
      </c>
      <c r="F90">
        <v>28</v>
      </c>
      <c r="G90">
        <v>22</v>
      </c>
      <c r="H90">
        <v>51</v>
      </c>
      <c r="I90">
        <v>23</v>
      </c>
      <c r="J90">
        <v>54</v>
      </c>
      <c r="K90">
        <v>24</v>
      </c>
      <c r="L90">
        <v>58</v>
      </c>
      <c r="M90">
        <v>36</v>
      </c>
      <c r="N90">
        <v>564</v>
      </c>
      <c r="O90">
        <v>46</v>
      </c>
      <c r="P90">
        <v>221</v>
      </c>
      <c r="Q90">
        <v>39</v>
      </c>
      <c r="R90">
        <v>37</v>
      </c>
      <c r="S90">
        <v>343</v>
      </c>
      <c r="T90">
        <v>15</v>
      </c>
      <c r="U90">
        <v>44</v>
      </c>
      <c r="V90">
        <v>39</v>
      </c>
      <c r="W90">
        <v>236</v>
      </c>
      <c r="X90">
        <v>149</v>
      </c>
      <c r="Y90">
        <v>178</v>
      </c>
      <c r="Z90">
        <v>19</v>
      </c>
      <c r="AA90">
        <v>134</v>
      </c>
      <c r="AB90">
        <v>77</v>
      </c>
      <c r="AC90">
        <v>453</v>
      </c>
      <c r="AD90">
        <v>58</v>
      </c>
      <c r="AE90">
        <v>188</v>
      </c>
    </row>
    <row r="91" spans="1:31" x14ac:dyDescent="0.25">
      <c r="A91" s="2">
        <v>0.64652777777777781</v>
      </c>
      <c r="B91">
        <v>0</v>
      </c>
      <c r="C91">
        <v>0</v>
      </c>
      <c r="D91">
        <v>0</v>
      </c>
      <c r="E91">
        <v>0</v>
      </c>
      <c r="F91">
        <v>28</v>
      </c>
      <c r="G91">
        <v>22</v>
      </c>
      <c r="H91">
        <v>51</v>
      </c>
      <c r="I91">
        <v>23</v>
      </c>
      <c r="J91">
        <v>54</v>
      </c>
      <c r="K91">
        <v>24</v>
      </c>
      <c r="L91">
        <v>58</v>
      </c>
      <c r="M91">
        <v>36</v>
      </c>
      <c r="N91">
        <v>562</v>
      </c>
      <c r="O91">
        <v>48</v>
      </c>
      <c r="P91">
        <v>219</v>
      </c>
      <c r="Q91">
        <v>41</v>
      </c>
      <c r="R91">
        <v>37</v>
      </c>
      <c r="S91">
        <v>339</v>
      </c>
      <c r="T91">
        <v>15</v>
      </c>
      <c r="U91">
        <v>40</v>
      </c>
      <c r="V91">
        <v>39</v>
      </c>
      <c r="W91">
        <v>236</v>
      </c>
      <c r="X91">
        <v>128</v>
      </c>
      <c r="Y91">
        <v>179</v>
      </c>
      <c r="Z91">
        <v>19</v>
      </c>
      <c r="AA91">
        <v>133</v>
      </c>
      <c r="AB91">
        <v>77</v>
      </c>
      <c r="AC91">
        <v>455</v>
      </c>
      <c r="AD91">
        <v>58</v>
      </c>
      <c r="AE91">
        <v>188</v>
      </c>
    </row>
    <row r="92" spans="1:31" x14ac:dyDescent="0.25">
      <c r="A92" s="2">
        <v>0.64861111111111114</v>
      </c>
      <c r="B92">
        <v>0</v>
      </c>
      <c r="C92">
        <v>0</v>
      </c>
      <c r="D92">
        <v>0</v>
      </c>
      <c r="E92">
        <v>0</v>
      </c>
      <c r="F92">
        <v>28</v>
      </c>
      <c r="G92">
        <v>22</v>
      </c>
      <c r="H92">
        <v>51</v>
      </c>
      <c r="I92">
        <v>22</v>
      </c>
      <c r="J92">
        <v>52</v>
      </c>
      <c r="K92">
        <v>24</v>
      </c>
      <c r="L92">
        <v>55</v>
      </c>
      <c r="M92">
        <v>36</v>
      </c>
      <c r="N92">
        <v>556</v>
      </c>
      <c r="O92">
        <v>46</v>
      </c>
      <c r="P92">
        <v>220</v>
      </c>
      <c r="Q92">
        <v>43</v>
      </c>
      <c r="R92">
        <v>37</v>
      </c>
      <c r="S92">
        <v>340</v>
      </c>
      <c r="T92">
        <v>15</v>
      </c>
      <c r="U92">
        <v>40</v>
      </c>
      <c r="V92">
        <v>40</v>
      </c>
      <c r="W92">
        <v>225</v>
      </c>
      <c r="X92">
        <v>127</v>
      </c>
      <c r="Y92">
        <v>174</v>
      </c>
      <c r="Z92">
        <v>18</v>
      </c>
      <c r="AA92">
        <v>131</v>
      </c>
      <c r="AB92">
        <v>77</v>
      </c>
      <c r="AC92">
        <v>461</v>
      </c>
      <c r="AD92">
        <v>58</v>
      </c>
      <c r="AE92">
        <v>184</v>
      </c>
    </row>
    <row r="93" spans="1:31" x14ac:dyDescent="0.25">
      <c r="A93" s="2">
        <v>0.65138888888888891</v>
      </c>
      <c r="B93">
        <v>0</v>
      </c>
      <c r="C93">
        <v>0</v>
      </c>
      <c r="D93">
        <v>0</v>
      </c>
      <c r="E93">
        <v>0</v>
      </c>
      <c r="F93">
        <v>28</v>
      </c>
      <c r="G93">
        <v>22</v>
      </c>
      <c r="H93">
        <v>51</v>
      </c>
      <c r="I93">
        <v>22</v>
      </c>
      <c r="J93">
        <v>51</v>
      </c>
      <c r="K93">
        <v>24</v>
      </c>
      <c r="L93">
        <v>53</v>
      </c>
      <c r="M93">
        <v>36</v>
      </c>
      <c r="N93">
        <v>556</v>
      </c>
      <c r="O93">
        <v>45</v>
      </c>
      <c r="P93">
        <v>217</v>
      </c>
      <c r="Q93">
        <v>43</v>
      </c>
      <c r="R93">
        <v>37</v>
      </c>
      <c r="S93">
        <v>333</v>
      </c>
      <c r="T93">
        <v>15</v>
      </c>
      <c r="U93">
        <v>40</v>
      </c>
      <c r="V93">
        <v>41</v>
      </c>
      <c r="W93">
        <v>226</v>
      </c>
      <c r="X93">
        <v>126</v>
      </c>
      <c r="Y93">
        <v>176</v>
      </c>
      <c r="Z93">
        <v>18</v>
      </c>
      <c r="AA93">
        <v>131</v>
      </c>
      <c r="AB93">
        <v>77</v>
      </c>
      <c r="AC93">
        <v>466</v>
      </c>
      <c r="AD93">
        <v>58</v>
      </c>
      <c r="AE93">
        <v>180</v>
      </c>
    </row>
    <row r="94" spans="1:31" x14ac:dyDescent="0.25">
      <c r="A94" s="2">
        <v>0.65347222222222223</v>
      </c>
      <c r="B94">
        <v>0</v>
      </c>
      <c r="C94">
        <v>0</v>
      </c>
      <c r="D94">
        <v>0</v>
      </c>
      <c r="E94">
        <v>0</v>
      </c>
      <c r="F94">
        <v>28</v>
      </c>
      <c r="G94">
        <v>22</v>
      </c>
      <c r="H94">
        <v>51</v>
      </c>
      <c r="I94">
        <v>22</v>
      </c>
      <c r="J94">
        <v>45</v>
      </c>
      <c r="K94">
        <v>23</v>
      </c>
      <c r="L94">
        <v>50</v>
      </c>
      <c r="M94">
        <v>36</v>
      </c>
      <c r="N94">
        <v>544</v>
      </c>
      <c r="O94">
        <v>43</v>
      </c>
      <c r="P94">
        <v>217</v>
      </c>
      <c r="Q94">
        <v>42</v>
      </c>
      <c r="R94">
        <v>37</v>
      </c>
      <c r="S94">
        <v>328</v>
      </c>
      <c r="T94">
        <v>15</v>
      </c>
      <c r="U94">
        <v>39</v>
      </c>
      <c r="V94">
        <v>40</v>
      </c>
      <c r="W94">
        <v>217</v>
      </c>
      <c r="X94">
        <v>124</v>
      </c>
      <c r="Y94">
        <v>173</v>
      </c>
      <c r="Z94">
        <v>17</v>
      </c>
      <c r="AA94">
        <v>132</v>
      </c>
      <c r="AB94">
        <v>76</v>
      </c>
      <c r="AC94">
        <v>479</v>
      </c>
      <c r="AD94">
        <v>55</v>
      </c>
      <c r="AE94">
        <v>181</v>
      </c>
    </row>
    <row r="95" spans="1:31" x14ac:dyDescent="0.25">
      <c r="A95" s="2">
        <v>0.65555555555555556</v>
      </c>
      <c r="B95">
        <v>0</v>
      </c>
      <c r="C95">
        <v>0</v>
      </c>
      <c r="D95">
        <v>0</v>
      </c>
      <c r="E95">
        <v>0</v>
      </c>
      <c r="F95">
        <v>28</v>
      </c>
      <c r="G95">
        <v>22</v>
      </c>
      <c r="H95">
        <v>51</v>
      </c>
      <c r="I95">
        <v>22</v>
      </c>
      <c r="J95">
        <v>45</v>
      </c>
      <c r="K95">
        <v>23</v>
      </c>
      <c r="L95">
        <v>50</v>
      </c>
      <c r="M95">
        <v>36</v>
      </c>
      <c r="N95">
        <v>544</v>
      </c>
      <c r="O95">
        <v>43</v>
      </c>
      <c r="P95">
        <v>217</v>
      </c>
      <c r="Q95">
        <v>42</v>
      </c>
      <c r="R95">
        <v>37</v>
      </c>
      <c r="S95">
        <v>328</v>
      </c>
      <c r="T95">
        <v>15</v>
      </c>
      <c r="U95">
        <v>39</v>
      </c>
      <c r="V95">
        <v>40</v>
      </c>
      <c r="W95">
        <v>217</v>
      </c>
      <c r="X95">
        <v>124</v>
      </c>
      <c r="Y95">
        <v>173</v>
      </c>
      <c r="Z95">
        <v>17</v>
      </c>
      <c r="AA95">
        <v>132</v>
      </c>
      <c r="AB95">
        <v>76</v>
      </c>
      <c r="AC95">
        <v>479</v>
      </c>
      <c r="AD95">
        <v>55</v>
      </c>
      <c r="AE95">
        <v>181</v>
      </c>
    </row>
    <row r="96" spans="1:31" x14ac:dyDescent="0.25">
      <c r="A96" s="2">
        <v>0.65763888888888888</v>
      </c>
      <c r="B96">
        <v>0</v>
      </c>
      <c r="C96">
        <v>0</v>
      </c>
      <c r="D96">
        <v>0</v>
      </c>
      <c r="E96">
        <v>0</v>
      </c>
      <c r="F96">
        <v>28</v>
      </c>
      <c r="G96">
        <v>22</v>
      </c>
      <c r="H96">
        <v>51</v>
      </c>
      <c r="I96">
        <v>22</v>
      </c>
      <c r="J96">
        <v>45</v>
      </c>
      <c r="K96">
        <v>23</v>
      </c>
      <c r="L96">
        <v>50</v>
      </c>
      <c r="M96">
        <v>36</v>
      </c>
      <c r="N96">
        <v>544</v>
      </c>
      <c r="O96">
        <v>43</v>
      </c>
      <c r="P96">
        <v>217</v>
      </c>
      <c r="Q96">
        <v>42</v>
      </c>
      <c r="R96">
        <v>37</v>
      </c>
      <c r="S96">
        <v>328</v>
      </c>
      <c r="T96">
        <v>15</v>
      </c>
      <c r="U96">
        <v>39</v>
      </c>
      <c r="V96">
        <v>40</v>
      </c>
      <c r="W96">
        <v>217</v>
      </c>
      <c r="X96">
        <v>124</v>
      </c>
      <c r="Y96">
        <v>173</v>
      </c>
      <c r="Z96">
        <v>17</v>
      </c>
      <c r="AA96">
        <v>132</v>
      </c>
      <c r="AB96">
        <v>76</v>
      </c>
      <c r="AC96">
        <v>479</v>
      </c>
      <c r="AD96">
        <v>55</v>
      </c>
      <c r="AE96">
        <v>181</v>
      </c>
    </row>
    <row r="97" spans="1:31" x14ac:dyDescent="0.25">
      <c r="A97" s="2">
        <v>0.66041666666666665</v>
      </c>
      <c r="B97">
        <v>0</v>
      </c>
      <c r="C97">
        <v>0</v>
      </c>
      <c r="D97">
        <v>0</v>
      </c>
      <c r="E97">
        <v>0</v>
      </c>
      <c r="F97">
        <v>28</v>
      </c>
      <c r="G97">
        <v>22</v>
      </c>
      <c r="H97">
        <v>51</v>
      </c>
      <c r="I97">
        <v>22</v>
      </c>
      <c r="J97">
        <v>45</v>
      </c>
      <c r="K97">
        <v>23</v>
      </c>
      <c r="L97">
        <v>50</v>
      </c>
      <c r="M97">
        <v>36</v>
      </c>
      <c r="N97">
        <v>544</v>
      </c>
      <c r="O97">
        <v>43</v>
      </c>
      <c r="P97">
        <v>217</v>
      </c>
      <c r="Q97">
        <v>42</v>
      </c>
      <c r="R97">
        <v>37</v>
      </c>
      <c r="S97">
        <v>328</v>
      </c>
      <c r="T97">
        <v>15</v>
      </c>
      <c r="U97">
        <v>39</v>
      </c>
      <c r="V97">
        <v>40</v>
      </c>
      <c r="W97">
        <v>217</v>
      </c>
      <c r="X97">
        <v>124</v>
      </c>
      <c r="Y97">
        <v>173</v>
      </c>
      <c r="Z97">
        <v>17</v>
      </c>
      <c r="AA97">
        <v>132</v>
      </c>
      <c r="AB97">
        <v>76</v>
      </c>
      <c r="AC97">
        <v>479</v>
      </c>
      <c r="AD97">
        <v>55</v>
      </c>
      <c r="AE97">
        <v>181</v>
      </c>
    </row>
    <row r="98" spans="1:31" x14ac:dyDescent="0.25">
      <c r="A98" s="2">
        <v>0.66249999999999998</v>
      </c>
      <c r="B98">
        <v>0</v>
      </c>
      <c r="C98">
        <v>0</v>
      </c>
      <c r="D98">
        <v>0</v>
      </c>
      <c r="E98">
        <v>0</v>
      </c>
      <c r="F98">
        <v>28</v>
      </c>
      <c r="G98">
        <v>22</v>
      </c>
      <c r="H98">
        <v>51</v>
      </c>
      <c r="I98">
        <v>22</v>
      </c>
      <c r="J98">
        <v>45</v>
      </c>
      <c r="K98">
        <v>23</v>
      </c>
      <c r="L98">
        <v>50</v>
      </c>
      <c r="M98">
        <v>36</v>
      </c>
      <c r="N98">
        <v>544</v>
      </c>
      <c r="O98">
        <v>43</v>
      </c>
      <c r="P98">
        <v>217</v>
      </c>
      <c r="Q98">
        <v>42</v>
      </c>
      <c r="R98">
        <v>37</v>
      </c>
      <c r="S98">
        <v>328</v>
      </c>
      <c r="T98">
        <v>15</v>
      </c>
      <c r="U98">
        <v>39</v>
      </c>
      <c r="V98">
        <v>40</v>
      </c>
      <c r="W98">
        <v>217</v>
      </c>
      <c r="X98">
        <v>124</v>
      </c>
      <c r="Y98">
        <v>173</v>
      </c>
      <c r="Z98">
        <v>17</v>
      </c>
      <c r="AA98">
        <v>132</v>
      </c>
      <c r="AB98">
        <v>76</v>
      </c>
      <c r="AC98">
        <v>479</v>
      </c>
      <c r="AD98">
        <v>55</v>
      </c>
      <c r="AE98">
        <v>181</v>
      </c>
    </row>
    <row r="99" spans="1:31" x14ac:dyDescent="0.25">
      <c r="A99" s="2">
        <v>0.6645833333333333</v>
      </c>
      <c r="B99">
        <v>0</v>
      </c>
      <c r="C99">
        <v>0</v>
      </c>
      <c r="D99">
        <v>0</v>
      </c>
      <c r="E99">
        <v>0</v>
      </c>
      <c r="F99">
        <v>28</v>
      </c>
      <c r="G99">
        <v>22</v>
      </c>
      <c r="H99">
        <v>51</v>
      </c>
      <c r="I99">
        <v>22</v>
      </c>
      <c r="J99">
        <v>45</v>
      </c>
      <c r="K99">
        <v>23</v>
      </c>
      <c r="L99">
        <v>50</v>
      </c>
      <c r="M99">
        <v>36</v>
      </c>
      <c r="N99">
        <v>544</v>
      </c>
      <c r="O99">
        <v>43</v>
      </c>
      <c r="P99">
        <v>217</v>
      </c>
      <c r="Q99">
        <v>42</v>
      </c>
      <c r="R99">
        <v>37</v>
      </c>
      <c r="S99">
        <v>328</v>
      </c>
      <c r="T99">
        <v>15</v>
      </c>
      <c r="U99">
        <v>39</v>
      </c>
      <c r="V99">
        <v>40</v>
      </c>
      <c r="W99">
        <v>217</v>
      </c>
      <c r="X99">
        <v>124</v>
      </c>
      <c r="Y99">
        <v>173</v>
      </c>
      <c r="Z99">
        <v>17</v>
      </c>
      <c r="AA99">
        <v>132</v>
      </c>
      <c r="AB99">
        <v>76</v>
      </c>
      <c r="AC99">
        <v>479</v>
      </c>
      <c r="AD99">
        <v>55</v>
      </c>
      <c r="AE99">
        <v>181</v>
      </c>
    </row>
    <row r="100" spans="1:31" x14ac:dyDescent="0.25">
      <c r="A100" s="2">
        <v>0.66666666666666663</v>
      </c>
      <c r="B100">
        <v>0</v>
      </c>
      <c r="C100">
        <v>0</v>
      </c>
      <c r="D100">
        <v>0</v>
      </c>
      <c r="E100">
        <v>0</v>
      </c>
      <c r="F100">
        <v>28</v>
      </c>
      <c r="G100">
        <v>22</v>
      </c>
      <c r="H100">
        <v>51</v>
      </c>
      <c r="I100">
        <v>22</v>
      </c>
      <c r="J100">
        <v>45</v>
      </c>
      <c r="K100">
        <v>23</v>
      </c>
      <c r="L100">
        <v>50</v>
      </c>
      <c r="M100">
        <v>36</v>
      </c>
      <c r="N100">
        <v>544</v>
      </c>
      <c r="O100">
        <v>43</v>
      </c>
      <c r="P100">
        <v>217</v>
      </c>
      <c r="Q100">
        <v>42</v>
      </c>
      <c r="R100">
        <v>37</v>
      </c>
      <c r="S100">
        <v>328</v>
      </c>
      <c r="T100">
        <v>15</v>
      </c>
      <c r="U100">
        <v>39</v>
      </c>
      <c r="V100">
        <v>40</v>
      </c>
      <c r="W100">
        <v>217</v>
      </c>
      <c r="X100">
        <v>124</v>
      </c>
      <c r="Y100">
        <v>173</v>
      </c>
      <c r="Z100">
        <v>17</v>
      </c>
      <c r="AA100">
        <v>132</v>
      </c>
      <c r="AB100">
        <v>76</v>
      </c>
      <c r="AC100">
        <v>479</v>
      </c>
      <c r="AD100">
        <v>55</v>
      </c>
      <c r="AE100">
        <v>181</v>
      </c>
    </row>
    <row r="101" spans="1:31" x14ac:dyDescent="0.25">
      <c r="A101" s="2">
        <v>0.6694444444444444</v>
      </c>
      <c r="B101">
        <v>0</v>
      </c>
      <c r="C101">
        <v>0</v>
      </c>
      <c r="D101">
        <v>0</v>
      </c>
      <c r="E101">
        <v>0</v>
      </c>
      <c r="F101">
        <v>28</v>
      </c>
      <c r="G101">
        <v>22</v>
      </c>
      <c r="H101">
        <v>51</v>
      </c>
      <c r="I101">
        <v>22</v>
      </c>
      <c r="J101">
        <v>45</v>
      </c>
      <c r="K101">
        <v>23</v>
      </c>
      <c r="L101">
        <v>50</v>
      </c>
      <c r="M101">
        <v>36</v>
      </c>
      <c r="N101">
        <v>544</v>
      </c>
      <c r="O101">
        <v>43</v>
      </c>
      <c r="P101">
        <v>217</v>
      </c>
      <c r="Q101">
        <v>42</v>
      </c>
      <c r="R101">
        <v>37</v>
      </c>
      <c r="S101">
        <v>328</v>
      </c>
      <c r="T101">
        <v>15</v>
      </c>
      <c r="U101">
        <v>39</v>
      </c>
      <c r="V101">
        <v>40</v>
      </c>
      <c r="W101">
        <v>217</v>
      </c>
      <c r="X101">
        <v>124</v>
      </c>
      <c r="Y101">
        <v>173</v>
      </c>
      <c r="Z101">
        <v>17</v>
      </c>
      <c r="AA101">
        <v>132</v>
      </c>
      <c r="AB101">
        <v>76</v>
      </c>
      <c r="AC101">
        <v>479</v>
      </c>
      <c r="AD101">
        <v>55</v>
      </c>
      <c r="AE101">
        <v>181</v>
      </c>
    </row>
    <row r="102" spans="1:31" x14ac:dyDescent="0.25">
      <c r="A102" s="2">
        <v>0.67152777777777772</v>
      </c>
      <c r="B102">
        <v>0</v>
      </c>
      <c r="C102">
        <v>0</v>
      </c>
      <c r="D102">
        <v>0</v>
      </c>
      <c r="E102">
        <v>0</v>
      </c>
      <c r="F102">
        <v>28</v>
      </c>
      <c r="G102">
        <v>22</v>
      </c>
      <c r="H102">
        <v>51</v>
      </c>
      <c r="I102">
        <v>22</v>
      </c>
      <c r="J102">
        <v>45</v>
      </c>
      <c r="K102">
        <v>23</v>
      </c>
      <c r="L102">
        <v>50</v>
      </c>
      <c r="M102">
        <v>36</v>
      </c>
      <c r="N102">
        <v>544</v>
      </c>
      <c r="O102">
        <v>43</v>
      </c>
      <c r="P102">
        <v>217</v>
      </c>
      <c r="Q102">
        <v>42</v>
      </c>
      <c r="R102">
        <v>37</v>
      </c>
      <c r="S102">
        <v>328</v>
      </c>
      <c r="T102">
        <v>15</v>
      </c>
      <c r="U102">
        <v>39</v>
      </c>
      <c r="V102">
        <v>40</v>
      </c>
      <c r="W102">
        <v>217</v>
      </c>
      <c r="X102">
        <v>124</v>
      </c>
      <c r="Y102">
        <v>173</v>
      </c>
      <c r="Z102">
        <v>17</v>
      </c>
      <c r="AA102">
        <v>132</v>
      </c>
      <c r="AB102">
        <v>76</v>
      </c>
      <c r="AC102">
        <v>479</v>
      </c>
      <c r="AD102">
        <v>55</v>
      </c>
      <c r="AE102">
        <v>181</v>
      </c>
    </row>
    <row r="103" spans="1:31" x14ac:dyDescent="0.25">
      <c r="A103" s="2">
        <v>0.67361111111111116</v>
      </c>
      <c r="B103">
        <v>0</v>
      </c>
      <c r="C103">
        <v>0</v>
      </c>
      <c r="D103">
        <v>0</v>
      </c>
      <c r="E103">
        <v>0</v>
      </c>
      <c r="F103">
        <v>28</v>
      </c>
      <c r="G103">
        <v>22</v>
      </c>
      <c r="H103">
        <v>51</v>
      </c>
      <c r="I103">
        <v>22</v>
      </c>
      <c r="J103">
        <v>45</v>
      </c>
      <c r="K103">
        <v>23</v>
      </c>
      <c r="L103">
        <v>50</v>
      </c>
      <c r="M103">
        <v>36</v>
      </c>
      <c r="N103">
        <v>544</v>
      </c>
      <c r="O103">
        <v>43</v>
      </c>
      <c r="P103">
        <v>217</v>
      </c>
      <c r="Q103">
        <v>42</v>
      </c>
      <c r="R103">
        <v>37</v>
      </c>
      <c r="S103">
        <v>328</v>
      </c>
      <c r="T103">
        <v>15</v>
      </c>
      <c r="U103">
        <v>39</v>
      </c>
      <c r="V103">
        <v>40</v>
      </c>
      <c r="W103">
        <v>217</v>
      </c>
      <c r="X103">
        <v>124</v>
      </c>
      <c r="Y103">
        <v>173</v>
      </c>
      <c r="Z103">
        <v>17</v>
      </c>
      <c r="AA103">
        <v>132</v>
      </c>
      <c r="AB103">
        <v>76</v>
      </c>
      <c r="AC103">
        <v>479</v>
      </c>
      <c r="AD103">
        <v>55</v>
      </c>
      <c r="AE103">
        <v>181</v>
      </c>
    </row>
    <row r="104" spans="1:31" x14ac:dyDescent="0.25">
      <c r="A104" s="2">
        <v>0.67569444444444449</v>
      </c>
      <c r="B104">
        <v>0</v>
      </c>
      <c r="C104">
        <v>0</v>
      </c>
      <c r="D104">
        <v>0</v>
      </c>
      <c r="E104">
        <v>0</v>
      </c>
      <c r="F104">
        <v>28</v>
      </c>
      <c r="G104">
        <v>22</v>
      </c>
      <c r="H104">
        <v>51</v>
      </c>
      <c r="I104">
        <v>22</v>
      </c>
      <c r="J104">
        <v>45</v>
      </c>
      <c r="K104">
        <v>23</v>
      </c>
      <c r="L104">
        <v>50</v>
      </c>
      <c r="M104">
        <v>36</v>
      </c>
      <c r="N104">
        <v>544</v>
      </c>
      <c r="O104">
        <v>43</v>
      </c>
      <c r="P104">
        <v>217</v>
      </c>
      <c r="Q104">
        <v>42</v>
      </c>
      <c r="R104">
        <v>37</v>
      </c>
      <c r="S104">
        <v>328</v>
      </c>
      <c r="T104">
        <v>15</v>
      </c>
      <c r="U104">
        <v>39</v>
      </c>
      <c r="V104">
        <v>40</v>
      </c>
      <c r="W104">
        <v>217</v>
      </c>
      <c r="X104">
        <v>124</v>
      </c>
      <c r="Y104">
        <v>173</v>
      </c>
      <c r="Z104">
        <v>17</v>
      </c>
      <c r="AA104">
        <v>132</v>
      </c>
      <c r="AB104">
        <v>76</v>
      </c>
      <c r="AC104">
        <v>479</v>
      </c>
      <c r="AD104">
        <v>55</v>
      </c>
      <c r="AE104">
        <v>181</v>
      </c>
    </row>
    <row r="105" spans="1:31" x14ac:dyDescent="0.25">
      <c r="A105" s="2">
        <v>0.67777777777777781</v>
      </c>
      <c r="B105">
        <v>0</v>
      </c>
      <c r="C105">
        <v>0</v>
      </c>
      <c r="D105">
        <v>0</v>
      </c>
      <c r="E105">
        <v>0</v>
      </c>
      <c r="F105">
        <v>28</v>
      </c>
      <c r="G105">
        <v>22</v>
      </c>
      <c r="H105">
        <v>51</v>
      </c>
      <c r="I105">
        <v>22</v>
      </c>
      <c r="J105">
        <v>45</v>
      </c>
      <c r="K105">
        <v>23</v>
      </c>
      <c r="L105">
        <v>50</v>
      </c>
      <c r="M105">
        <v>36</v>
      </c>
      <c r="N105">
        <v>544</v>
      </c>
      <c r="O105">
        <v>43</v>
      </c>
      <c r="P105">
        <v>217</v>
      </c>
      <c r="Q105">
        <v>42</v>
      </c>
      <c r="R105">
        <v>37</v>
      </c>
      <c r="S105">
        <v>328</v>
      </c>
      <c r="T105">
        <v>15</v>
      </c>
      <c r="U105">
        <v>39</v>
      </c>
      <c r="V105">
        <v>40</v>
      </c>
      <c r="W105">
        <v>217</v>
      </c>
      <c r="X105">
        <v>124</v>
      </c>
      <c r="Y105">
        <v>173</v>
      </c>
      <c r="Z105">
        <v>17</v>
      </c>
      <c r="AA105">
        <v>132</v>
      </c>
      <c r="AB105">
        <v>76</v>
      </c>
      <c r="AC105">
        <v>479</v>
      </c>
      <c r="AD105">
        <v>55</v>
      </c>
      <c r="AE105">
        <v>181</v>
      </c>
    </row>
    <row r="106" spans="1:31" x14ac:dyDescent="0.25">
      <c r="A106" s="2">
        <v>0.68055555555555558</v>
      </c>
      <c r="B106">
        <v>0</v>
      </c>
      <c r="C106">
        <v>0</v>
      </c>
      <c r="D106">
        <v>0</v>
      </c>
      <c r="E106">
        <v>0</v>
      </c>
      <c r="F106">
        <v>28</v>
      </c>
      <c r="G106">
        <v>22</v>
      </c>
      <c r="H106">
        <v>51</v>
      </c>
      <c r="I106">
        <v>22</v>
      </c>
      <c r="J106">
        <v>45</v>
      </c>
      <c r="K106">
        <v>23</v>
      </c>
      <c r="L106">
        <v>50</v>
      </c>
      <c r="M106">
        <v>36</v>
      </c>
      <c r="N106">
        <v>544</v>
      </c>
      <c r="O106">
        <v>43</v>
      </c>
      <c r="P106">
        <v>217</v>
      </c>
      <c r="Q106">
        <v>42</v>
      </c>
      <c r="R106">
        <v>37</v>
      </c>
      <c r="S106">
        <v>328</v>
      </c>
      <c r="T106">
        <v>15</v>
      </c>
      <c r="U106">
        <v>39</v>
      </c>
      <c r="V106">
        <v>40</v>
      </c>
      <c r="W106">
        <v>217</v>
      </c>
      <c r="X106">
        <v>124</v>
      </c>
      <c r="Y106">
        <v>173</v>
      </c>
      <c r="Z106">
        <v>17</v>
      </c>
      <c r="AA106">
        <v>132</v>
      </c>
      <c r="AB106">
        <v>76</v>
      </c>
      <c r="AC106">
        <v>479</v>
      </c>
      <c r="AD106">
        <v>55</v>
      </c>
      <c r="AE106">
        <v>181</v>
      </c>
    </row>
    <row r="107" spans="1:31" x14ac:dyDescent="0.25">
      <c r="A107" s="2">
        <v>0.68263888888888891</v>
      </c>
      <c r="B107">
        <v>0</v>
      </c>
      <c r="C107">
        <v>0</v>
      </c>
      <c r="D107">
        <v>0</v>
      </c>
      <c r="E107">
        <v>0</v>
      </c>
      <c r="F107">
        <v>28</v>
      </c>
      <c r="G107">
        <v>22</v>
      </c>
      <c r="H107">
        <v>51</v>
      </c>
      <c r="I107">
        <v>22</v>
      </c>
      <c r="J107">
        <v>45</v>
      </c>
      <c r="K107">
        <v>23</v>
      </c>
      <c r="L107">
        <v>50</v>
      </c>
      <c r="M107">
        <v>36</v>
      </c>
      <c r="N107">
        <v>544</v>
      </c>
      <c r="O107">
        <v>43</v>
      </c>
      <c r="P107">
        <v>217</v>
      </c>
      <c r="Q107">
        <v>42</v>
      </c>
      <c r="R107">
        <v>37</v>
      </c>
      <c r="S107">
        <v>328</v>
      </c>
      <c r="T107">
        <v>15</v>
      </c>
      <c r="U107">
        <v>39</v>
      </c>
      <c r="V107">
        <v>40</v>
      </c>
      <c r="W107">
        <v>217</v>
      </c>
      <c r="X107">
        <v>124</v>
      </c>
      <c r="Y107">
        <v>173</v>
      </c>
      <c r="Z107">
        <v>17</v>
      </c>
      <c r="AA107">
        <v>132</v>
      </c>
      <c r="AB107">
        <v>76</v>
      </c>
      <c r="AC107">
        <v>479</v>
      </c>
      <c r="AD107">
        <v>55</v>
      </c>
      <c r="AE107">
        <v>181</v>
      </c>
    </row>
    <row r="108" spans="1:31" x14ac:dyDescent="0.25">
      <c r="A108" s="2">
        <v>0.68472222222222223</v>
      </c>
      <c r="B108">
        <v>0</v>
      </c>
      <c r="C108">
        <v>0</v>
      </c>
      <c r="D108">
        <v>0</v>
      </c>
      <c r="E108">
        <v>0</v>
      </c>
      <c r="F108">
        <v>28</v>
      </c>
      <c r="G108">
        <v>22</v>
      </c>
      <c r="H108">
        <v>51</v>
      </c>
      <c r="I108">
        <v>22</v>
      </c>
      <c r="J108">
        <v>45</v>
      </c>
      <c r="K108">
        <v>23</v>
      </c>
      <c r="L108">
        <v>50</v>
      </c>
      <c r="M108">
        <v>36</v>
      </c>
      <c r="N108">
        <v>544</v>
      </c>
      <c r="O108">
        <v>43</v>
      </c>
      <c r="P108">
        <v>217</v>
      </c>
      <c r="Q108">
        <v>42</v>
      </c>
      <c r="R108">
        <v>37</v>
      </c>
      <c r="S108">
        <v>328</v>
      </c>
      <c r="T108">
        <v>15</v>
      </c>
      <c r="U108">
        <v>39</v>
      </c>
      <c r="V108">
        <v>40</v>
      </c>
      <c r="W108">
        <v>217</v>
      </c>
      <c r="X108">
        <v>124</v>
      </c>
      <c r="Y108">
        <v>173</v>
      </c>
      <c r="Z108">
        <v>17</v>
      </c>
      <c r="AA108">
        <v>132</v>
      </c>
      <c r="AB108">
        <v>76</v>
      </c>
      <c r="AC108">
        <v>479</v>
      </c>
      <c r="AD108">
        <v>55</v>
      </c>
      <c r="AE108">
        <v>181</v>
      </c>
    </row>
    <row r="109" spans="1:31" x14ac:dyDescent="0.25">
      <c r="A109" s="2">
        <v>0.68680555555555556</v>
      </c>
      <c r="B109">
        <v>0</v>
      </c>
      <c r="C109">
        <v>0</v>
      </c>
      <c r="D109">
        <v>0</v>
      </c>
      <c r="E109">
        <v>0</v>
      </c>
      <c r="F109">
        <v>28</v>
      </c>
      <c r="G109">
        <v>22</v>
      </c>
      <c r="H109">
        <v>51</v>
      </c>
      <c r="I109">
        <v>22</v>
      </c>
      <c r="J109">
        <v>45</v>
      </c>
      <c r="K109">
        <v>23</v>
      </c>
      <c r="L109">
        <v>50</v>
      </c>
      <c r="M109">
        <v>36</v>
      </c>
      <c r="N109">
        <v>544</v>
      </c>
      <c r="O109">
        <v>43</v>
      </c>
      <c r="P109">
        <v>217</v>
      </c>
      <c r="Q109">
        <v>42</v>
      </c>
      <c r="R109">
        <v>37</v>
      </c>
      <c r="S109">
        <v>328</v>
      </c>
      <c r="T109">
        <v>15</v>
      </c>
      <c r="U109">
        <v>39</v>
      </c>
      <c r="V109">
        <v>40</v>
      </c>
      <c r="W109">
        <v>217</v>
      </c>
      <c r="X109">
        <v>124</v>
      </c>
      <c r="Y109">
        <v>173</v>
      </c>
      <c r="Z109">
        <v>17</v>
      </c>
      <c r="AA109">
        <v>132</v>
      </c>
      <c r="AB109">
        <v>76</v>
      </c>
      <c r="AC109">
        <v>479</v>
      </c>
      <c r="AD109">
        <v>55</v>
      </c>
      <c r="AE109">
        <v>181</v>
      </c>
    </row>
    <row r="110" spans="1:31" x14ac:dyDescent="0.25">
      <c r="A110" s="2">
        <v>0.68958333333333333</v>
      </c>
      <c r="B110">
        <v>0</v>
      </c>
      <c r="C110">
        <v>0</v>
      </c>
      <c r="D110">
        <v>0</v>
      </c>
      <c r="E110">
        <v>0</v>
      </c>
      <c r="F110">
        <v>28</v>
      </c>
      <c r="G110">
        <v>22</v>
      </c>
      <c r="H110">
        <v>51</v>
      </c>
      <c r="I110">
        <v>22</v>
      </c>
      <c r="J110">
        <v>45</v>
      </c>
      <c r="K110">
        <v>23</v>
      </c>
      <c r="L110">
        <v>50</v>
      </c>
      <c r="M110">
        <v>36</v>
      </c>
      <c r="N110">
        <v>544</v>
      </c>
      <c r="O110">
        <v>43</v>
      </c>
      <c r="P110">
        <v>217</v>
      </c>
      <c r="Q110">
        <v>42</v>
      </c>
      <c r="R110">
        <v>37</v>
      </c>
      <c r="S110">
        <v>328</v>
      </c>
      <c r="T110">
        <v>15</v>
      </c>
      <c r="U110">
        <v>39</v>
      </c>
      <c r="V110">
        <v>40</v>
      </c>
      <c r="W110">
        <v>217</v>
      </c>
      <c r="X110">
        <v>124</v>
      </c>
      <c r="Y110">
        <v>173</v>
      </c>
      <c r="Z110">
        <v>17</v>
      </c>
      <c r="AA110">
        <v>132</v>
      </c>
      <c r="AB110">
        <v>76</v>
      </c>
      <c r="AC110">
        <v>479</v>
      </c>
      <c r="AD110">
        <v>55</v>
      </c>
      <c r="AE110">
        <v>181</v>
      </c>
    </row>
    <row r="111" spans="1:31" x14ac:dyDescent="0.25">
      <c r="A111" s="2">
        <v>0.69166666666666665</v>
      </c>
      <c r="B111">
        <v>0</v>
      </c>
      <c r="C111">
        <v>0</v>
      </c>
      <c r="D111">
        <v>0</v>
      </c>
      <c r="E111">
        <v>0</v>
      </c>
      <c r="F111">
        <v>28</v>
      </c>
      <c r="G111">
        <v>22</v>
      </c>
      <c r="H111">
        <v>51</v>
      </c>
      <c r="I111">
        <v>22</v>
      </c>
      <c r="J111">
        <v>45</v>
      </c>
      <c r="K111">
        <v>23</v>
      </c>
      <c r="L111">
        <v>50</v>
      </c>
      <c r="M111">
        <v>36</v>
      </c>
      <c r="N111">
        <v>544</v>
      </c>
      <c r="O111">
        <v>43</v>
      </c>
      <c r="P111">
        <v>217</v>
      </c>
      <c r="Q111">
        <v>42</v>
      </c>
      <c r="R111">
        <v>37</v>
      </c>
      <c r="S111">
        <v>328</v>
      </c>
      <c r="T111">
        <v>15</v>
      </c>
      <c r="U111">
        <v>39</v>
      </c>
      <c r="V111">
        <v>40</v>
      </c>
      <c r="W111">
        <v>217</v>
      </c>
      <c r="X111">
        <v>124</v>
      </c>
      <c r="Y111">
        <v>173</v>
      </c>
      <c r="Z111">
        <v>17</v>
      </c>
      <c r="AA111">
        <v>132</v>
      </c>
      <c r="AB111">
        <v>76</v>
      </c>
      <c r="AC111">
        <v>479</v>
      </c>
      <c r="AD111">
        <v>55</v>
      </c>
      <c r="AE111">
        <v>181</v>
      </c>
    </row>
    <row r="112" spans="1:31" x14ac:dyDescent="0.25">
      <c r="A112" s="2">
        <v>0.69374999999999998</v>
      </c>
      <c r="B112">
        <v>0</v>
      </c>
      <c r="C112">
        <v>0</v>
      </c>
      <c r="D112">
        <v>0</v>
      </c>
      <c r="E112">
        <v>0</v>
      </c>
      <c r="F112">
        <v>28</v>
      </c>
      <c r="G112">
        <v>22</v>
      </c>
      <c r="H112">
        <v>51</v>
      </c>
      <c r="I112">
        <v>22</v>
      </c>
      <c r="J112">
        <v>45</v>
      </c>
      <c r="K112">
        <v>23</v>
      </c>
      <c r="L112">
        <v>50</v>
      </c>
      <c r="M112">
        <v>36</v>
      </c>
      <c r="N112">
        <v>544</v>
      </c>
      <c r="O112">
        <v>43</v>
      </c>
      <c r="P112">
        <v>217</v>
      </c>
      <c r="Q112">
        <v>42</v>
      </c>
      <c r="R112">
        <v>37</v>
      </c>
      <c r="S112">
        <v>328</v>
      </c>
      <c r="T112">
        <v>15</v>
      </c>
      <c r="U112">
        <v>39</v>
      </c>
      <c r="V112">
        <v>40</v>
      </c>
      <c r="W112">
        <v>217</v>
      </c>
      <c r="X112">
        <v>124</v>
      </c>
      <c r="Y112">
        <v>173</v>
      </c>
      <c r="Z112">
        <v>17</v>
      </c>
      <c r="AA112">
        <v>132</v>
      </c>
      <c r="AB112">
        <v>76</v>
      </c>
      <c r="AC112">
        <v>479</v>
      </c>
      <c r="AD112">
        <v>55</v>
      </c>
      <c r="AE112">
        <v>181</v>
      </c>
    </row>
    <row r="113" spans="1:31" x14ac:dyDescent="0.25">
      <c r="A113" s="2">
        <v>0.6958333333333333</v>
      </c>
      <c r="B113">
        <v>0</v>
      </c>
      <c r="C113">
        <v>0</v>
      </c>
      <c r="D113">
        <v>0</v>
      </c>
      <c r="E113">
        <v>0</v>
      </c>
      <c r="F113">
        <v>28</v>
      </c>
      <c r="G113">
        <v>22</v>
      </c>
      <c r="H113">
        <v>51</v>
      </c>
      <c r="I113">
        <v>22</v>
      </c>
      <c r="J113">
        <v>45</v>
      </c>
      <c r="K113">
        <v>23</v>
      </c>
      <c r="L113">
        <v>50</v>
      </c>
      <c r="M113">
        <v>36</v>
      </c>
      <c r="N113">
        <v>544</v>
      </c>
      <c r="O113">
        <v>43</v>
      </c>
      <c r="P113">
        <v>217</v>
      </c>
      <c r="Q113">
        <v>42</v>
      </c>
      <c r="R113">
        <v>37</v>
      </c>
      <c r="S113">
        <v>328</v>
      </c>
      <c r="T113">
        <v>15</v>
      </c>
      <c r="U113">
        <v>39</v>
      </c>
      <c r="V113">
        <v>40</v>
      </c>
      <c r="W113">
        <v>217</v>
      </c>
      <c r="X113">
        <v>124</v>
      </c>
      <c r="Y113">
        <v>173</v>
      </c>
      <c r="Z113">
        <v>17</v>
      </c>
      <c r="AA113">
        <v>132</v>
      </c>
      <c r="AB113">
        <v>76</v>
      </c>
      <c r="AC113">
        <v>479</v>
      </c>
      <c r="AD113">
        <v>55</v>
      </c>
      <c r="AE113">
        <v>181</v>
      </c>
    </row>
    <row r="114" spans="1:31" x14ac:dyDescent="0.25">
      <c r="A114" s="2">
        <v>0.69861111111111107</v>
      </c>
      <c r="B114">
        <v>0</v>
      </c>
      <c r="C114">
        <v>0</v>
      </c>
      <c r="D114">
        <v>0</v>
      </c>
      <c r="E114">
        <v>0</v>
      </c>
      <c r="F114">
        <v>28</v>
      </c>
      <c r="G114">
        <v>22</v>
      </c>
      <c r="H114">
        <v>51</v>
      </c>
      <c r="I114">
        <v>22</v>
      </c>
      <c r="J114">
        <v>45</v>
      </c>
      <c r="K114">
        <v>23</v>
      </c>
      <c r="L114">
        <v>50</v>
      </c>
      <c r="M114">
        <v>36</v>
      </c>
      <c r="N114">
        <v>544</v>
      </c>
      <c r="O114">
        <v>43</v>
      </c>
      <c r="P114">
        <v>217</v>
      </c>
      <c r="Q114">
        <v>42</v>
      </c>
      <c r="R114">
        <v>37</v>
      </c>
      <c r="S114">
        <v>328</v>
      </c>
      <c r="T114">
        <v>15</v>
      </c>
      <c r="U114">
        <v>39</v>
      </c>
      <c r="V114">
        <v>40</v>
      </c>
      <c r="W114">
        <v>217</v>
      </c>
      <c r="X114">
        <v>124</v>
      </c>
      <c r="Y114">
        <v>173</v>
      </c>
      <c r="Z114">
        <v>17</v>
      </c>
      <c r="AA114">
        <v>132</v>
      </c>
      <c r="AB114">
        <v>76</v>
      </c>
      <c r="AC114">
        <v>479</v>
      </c>
      <c r="AD114">
        <v>55</v>
      </c>
      <c r="AE114">
        <v>181</v>
      </c>
    </row>
    <row r="115" spans="1:31" x14ac:dyDescent="0.25">
      <c r="A115" s="2">
        <v>0.7006944444444444</v>
      </c>
      <c r="B115">
        <v>0</v>
      </c>
      <c r="C115">
        <v>0</v>
      </c>
      <c r="D115">
        <v>0</v>
      </c>
      <c r="E115">
        <v>0</v>
      </c>
      <c r="F115">
        <v>28</v>
      </c>
      <c r="G115">
        <v>22</v>
      </c>
      <c r="H115">
        <v>51</v>
      </c>
      <c r="I115">
        <v>22</v>
      </c>
      <c r="J115">
        <v>45</v>
      </c>
      <c r="K115">
        <v>23</v>
      </c>
      <c r="L115">
        <v>50</v>
      </c>
      <c r="M115">
        <v>36</v>
      </c>
      <c r="N115">
        <v>544</v>
      </c>
      <c r="O115">
        <v>43</v>
      </c>
      <c r="P115">
        <v>217</v>
      </c>
      <c r="Q115">
        <v>42</v>
      </c>
      <c r="R115">
        <v>37</v>
      </c>
      <c r="S115">
        <v>328</v>
      </c>
      <c r="T115">
        <v>15</v>
      </c>
      <c r="U115">
        <v>39</v>
      </c>
      <c r="V115">
        <v>40</v>
      </c>
      <c r="W115">
        <v>217</v>
      </c>
      <c r="X115">
        <v>124</v>
      </c>
      <c r="Y115">
        <v>173</v>
      </c>
      <c r="Z115">
        <v>17</v>
      </c>
      <c r="AA115">
        <v>132</v>
      </c>
      <c r="AB115">
        <v>76</v>
      </c>
      <c r="AC115">
        <v>479</v>
      </c>
      <c r="AD115">
        <v>55</v>
      </c>
      <c r="AE115">
        <v>181</v>
      </c>
    </row>
    <row r="116" spans="1:31" x14ac:dyDescent="0.25">
      <c r="A116" s="2">
        <v>0.70277777777777772</v>
      </c>
      <c r="B116">
        <v>0</v>
      </c>
      <c r="C116">
        <v>0</v>
      </c>
      <c r="D116">
        <v>0</v>
      </c>
      <c r="E116">
        <v>0</v>
      </c>
      <c r="F116">
        <v>28</v>
      </c>
      <c r="G116">
        <v>22</v>
      </c>
      <c r="H116">
        <v>51</v>
      </c>
      <c r="I116">
        <v>22</v>
      </c>
      <c r="J116">
        <v>45</v>
      </c>
      <c r="K116">
        <v>23</v>
      </c>
      <c r="L116">
        <v>50</v>
      </c>
      <c r="M116">
        <v>36</v>
      </c>
      <c r="N116">
        <v>544</v>
      </c>
      <c r="O116">
        <v>43</v>
      </c>
      <c r="P116">
        <v>217</v>
      </c>
      <c r="Q116">
        <v>42</v>
      </c>
      <c r="R116">
        <v>37</v>
      </c>
      <c r="S116">
        <v>328</v>
      </c>
      <c r="T116">
        <v>15</v>
      </c>
      <c r="U116">
        <v>39</v>
      </c>
      <c r="V116">
        <v>40</v>
      </c>
      <c r="W116">
        <v>217</v>
      </c>
      <c r="X116">
        <v>124</v>
      </c>
      <c r="Y116">
        <v>173</v>
      </c>
      <c r="Z116">
        <v>17</v>
      </c>
      <c r="AA116">
        <v>132</v>
      </c>
      <c r="AB116">
        <v>76</v>
      </c>
      <c r="AC116">
        <v>479</v>
      </c>
      <c r="AD116">
        <v>55</v>
      </c>
      <c r="AE116">
        <v>181</v>
      </c>
    </row>
    <row r="117" spans="1:31" x14ac:dyDescent="0.25">
      <c r="A117" s="2">
        <v>0.70486111111111116</v>
      </c>
      <c r="B117">
        <v>0</v>
      </c>
      <c r="C117">
        <v>0</v>
      </c>
      <c r="D117">
        <v>0</v>
      </c>
      <c r="E117">
        <v>0</v>
      </c>
      <c r="F117">
        <v>28</v>
      </c>
      <c r="G117">
        <v>22</v>
      </c>
      <c r="H117">
        <v>51</v>
      </c>
      <c r="I117">
        <v>22</v>
      </c>
      <c r="J117">
        <v>45</v>
      </c>
      <c r="K117">
        <v>23</v>
      </c>
      <c r="L117">
        <v>50</v>
      </c>
      <c r="M117">
        <v>36</v>
      </c>
      <c r="N117">
        <v>544</v>
      </c>
      <c r="O117">
        <v>43</v>
      </c>
      <c r="P117">
        <v>217</v>
      </c>
      <c r="Q117">
        <v>42</v>
      </c>
      <c r="R117">
        <v>37</v>
      </c>
      <c r="S117">
        <v>328</v>
      </c>
      <c r="T117">
        <v>15</v>
      </c>
      <c r="U117">
        <v>39</v>
      </c>
      <c r="V117">
        <v>40</v>
      </c>
      <c r="W117">
        <v>217</v>
      </c>
      <c r="X117">
        <v>124</v>
      </c>
      <c r="Y117">
        <v>173</v>
      </c>
      <c r="Z117">
        <v>17</v>
      </c>
      <c r="AA117">
        <v>132</v>
      </c>
      <c r="AB117">
        <v>76</v>
      </c>
      <c r="AC117">
        <v>479</v>
      </c>
      <c r="AD117">
        <v>55</v>
      </c>
      <c r="AE117">
        <v>181</v>
      </c>
    </row>
    <row r="118" spans="1:31" x14ac:dyDescent="0.25">
      <c r="A118" s="2">
        <v>0.70694444444444449</v>
      </c>
      <c r="B118">
        <v>0</v>
      </c>
      <c r="C118">
        <v>0</v>
      </c>
      <c r="D118">
        <v>0</v>
      </c>
      <c r="E118">
        <v>0</v>
      </c>
      <c r="F118">
        <v>28</v>
      </c>
      <c r="G118">
        <v>22</v>
      </c>
      <c r="H118">
        <v>51</v>
      </c>
      <c r="I118">
        <v>22</v>
      </c>
      <c r="J118">
        <v>45</v>
      </c>
      <c r="K118">
        <v>23</v>
      </c>
      <c r="L118">
        <v>50</v>
      </c>
      <c r="M118">
        <v>36</v>
      </c>
      <c r="N118">
        <v>544</v>
      </c>
      <c r="O118">
        <v>43</v>
      </c>
      <c r="P118">
        <v>217</v>
      </c>
      <c r="Q118">
        <v>42</v>
      </c>
      <c r="R118">
        <v>37</v>
      </c>
      <c r="S118">
        <v>328</v>
      </c>
      <c r="T118">
        <v>15</v>
      </c>
      <c r="U118">
        <v>39</v>
      </c>
      <c r="V118">
        <v>40</v>
      </c>
      <c r="W118">
        <v>217</v>
      </c>
      <c r="X118">
        <v>124</v>
      </c>
      <c r="Y118">
        <v>173</v>
      </c>
      <c r="Z118">
        <v>17</v>
      </c>
      <c r="AA118">
        <v>132</v>
      </c>
      <c r="AB118">
        <v>76</v>
      </c>
      <c r="AC118">
        <v>479</v>
      </c>
      <c r="AD118">
        <v>55</v>
      </c>
      <c r="AE118">
        <v>181</v>
      </c>
    </row>
    <row r="119" spans="1:31" x14ac:dyDescent="0.25">
      <c r="A119" s="2">
        <v>0.70972222222222225</v>
      </c>
      <c r="B119">
        <v>0</v>
      </c>
      <c r="C119">
        <v>0</v>
      </c>
      <c r="D119">
        <v>0</v>
      </c>
      <c r="E119">
        <v>0</v>
      </c>
      <c r="F119">
        <v>28</v>
      </c>
      <c r="G119">
        <v>22</v>
      </c>
      <c r="H119">
        <v>51</v>
      </c>
      <c r="I119">
        <v>22</v>
      </c>
      <c r="J119">
        <v>45</v>
      </c>
      <c r="K119">
        <v>23</v>
      </c>
      <c r="L119">
        <v>50</v>
      </c>
      <c r="M119">
        <v>36</v>
      </c>
      <c r="N119">
        <v>544</v>
      </c>
      <c r="O119">
        <v>43</v>
      </c>
      <c r="P119">
        <v>217</v>
      </c>
      <c r="Q119">
        <v>42</v>
      </c>
      <c r="R119">
        <v>37</v>
      </c>
      <c r="S119">
        <v>328</v>
      </c>
      <c r="T119">
        <v>15</v>
      </c>
      <c r="U119">
        <v>39</v>
      </c>
      <c r="V119">
        <v>40</v>
      </c>
      <c r="W119">
        <v>217</v>
      </c>
      <c r="X119">
        <v>124</v>
      </c>
      <c r="Y119">
        <v>173</v>
      </c>
      <c r="Z119">
        <v>17</v>
      </c>
      <c r="AA119">
        <v>132</v>
      </c>
      <c r="AB119">
        <v>76</v>
      </c>
      <c r="AC119">
        <v>479</v>
      </c>
      <c r="AD119">
        <v>55</v>
      </c>
      <c r="AE119">
        <v>181</v>
      </c>
    </row>
    <row r="120" spans="1:31" x14ac:dyDescent="0.25">
      <c r="A120" s="2">
        <v>0.71180555555555558</v>
      </c>
      <c r="B120">
        <v>0</v>
      </c>
      <c r="C120">
        <v>0</v>
      </c>
      <c r="D120">
        <v>0</v>
      </c>
      <c r="E120">
        <v>0</v>
      </c>
      <c r="F120">
        <v>28</v>
      </c>
      <c r="G120">
        <v>22</v>
      </c>
      <c r="H120">
        <v>51</v>
      </c>
      <c r="I120">
        <v>22</v>
      </c>
      <c r="J120">
        <v>45</v>
      </c>
      <c r="K120">
        <v>23</v>
      </c>
      <c r="L120">
        <v>50</v>
      </c>
      <c r="M120">
        <v>36</v>
      </c>
      <c r="N120">
        <v>544</v>
      </c>
      <c r="O120">
        <v>43</v>
      </c>
      <c r="P120">
        <v>217</v>
      </c>
      <c r="Q120">
        <v>42</v>
      </c>
      <c r="R120">
        <v>37</v>
      </c>
      <c r="S120">
        <v>328</v>
      </c>
      <c r="T120">
        <v>15</v>
      </c>
      <c r="U120">
        <v>39</v>
      </c>
      <c r="V120">
        <v>40</v>
      </c>
      <c r="W120">
        <v>217</v>
      </c>
      <c r="X120">
        <v>124</v>
      </c>
      <c r="Y120">
        <v>173</v>
      </c>
      <c r="Z120">
        <v>17</v>
      </c>
      <c r="AA120">
        <v>132</v>
      </c>
      <c r="AB120">
        <v>76</v>
      </c>
      <c r="AC120">
        <v>479</v>
      </c>
      <c r="AD120">
        <v>55</v>
      </c>
      <c r="AE120">
        <v>181</v>
      </c>
    </row>
    <row r="121" spans="1:31" x14ac:dyDescent="0.25">
      <c r="A121" s="2">
        <v>0.71388888888888891</v>
      </c>
      <c r="B121">
        <v>0</v>
      </c>
      <c r="C121">
        <v>0</v>
      </c>
      <c r="D121">
        <v>0</v>
      </c>
      <c r="E121">
        <v>0</v>
      </c>
      <c r="F121">
        <v>28</v>
      </c>
      <c r="G121">
        <v>22</v>
      </c>
      <c r="H121">
        <v>51</v>
      </c>
      <c r="I121">
        <v>22</v>
      </c>
      <c r="J121">
        <v>45</v>
      </c>
      <c r="K121">
        <v>23</v>
      </c>
      <c r="L121">
        <v>50</v>
      </c>
      <c r="M121">
        <v>36</v>
      </c>
      <c r="N121">
        <v>544</v>
      </c>
      <c r="O121">
        <v>43</v>
      </c>
      <c r="P121">
        <v>217</v>
      </c>
      <c r="Q121">
        <v>42</v>
      </c>
      <c r="R121">
        <v>37</v>
      </c>
      <c r="S121">
        <v>328</v>
      </c>
      <c r="T121">
        <v>15</v>
      </c>
      <c r="U121">
        <v>39</v>
      </c>
      <c r="V121">
        <v>40</v>
      </c>
      <c r="W121">
        <v>217</v>
      </c>
      <c r="X121">
        <v>124</v>
      </c>
      <c r="Y121">
        <v>173</v>
      </c>
      <c r="Z121">
        <v>17</v>
      </c>
      <c r="AA121">
        <v>132</v>
      </c>
      <c r="AB121">
        <v>76</v>
      </c>
      <c r="AC121">
        <v>479</v>
      </c>
      <c r="AD121">
        <v>55</v>
      </c>
      <c r="AE121">
        <v>181</v>
      </c>
    </row>
    <row r="122" spans="1:31" x14ac:dyDescent="0.25">
      <c r="A122" s="2">
        <v>0.71597222222222223</v>
      </c>
      <c r="B122">
        <v>0</v>
      </c>
      <c r="C122">
        <v>0</v>
      </c>
      <c r="D122">
        <v>0</v>
      </c>
      <c r="E122">
        <v>0</v>
      </c>
      <c r="F122">
        <v>28</v>
      </c>
      <c r="G122">
        <v>22</v>
      </c>
      <c r="H122">
        <v>51</v>
      </c>
      <c r="I122">
        <v>22</v>
      </c>
      <c r="J122">
        <v>45</v>
      </c>
      <c r="K122">
        <v>23</v>
      </c>
      <c r="L122">
        <v>50</v>
      </c>
      <c r="M122">
        <v>36</v>
      </c>
      <c r="N122">
        <v>544</v>
      </c>
      <c r="O122">
        <v>43</v>
      </c>
      <c r="P122">
        <v>217</v>
      </c>
      <c r="Q122">
        <v>42</v>
      </c>
      <c r="R122">
        <v>37</v>
      </c>
      <c r="S122">
        <v>328</v>
      </c>
      <c r="T122">
        <v>15</v>
      </c>
      <c r="U122">
        <v>39</v>
      </c>
      <c r="V122">
        <v>40</v>
      </c>
      <c r="W122">
        <v>217</v>
      </c>
      <c r="X122">
        <v>124</v>
      </c>
      <c r="Y122">
        <v>173</v>
      </c>
      <c r="Z122">
        <v>17</v>
      </c>
      <c r="AA122">
        <v>132</v>
      </c>
      <c r="AB122">
        <v>76</v>
      </c>
      <c r="AC122">
        <v>479</v>
      </c>
      <c r="AD122">
        <v>55</v>
      </c>
      <c r="AE122">
        <v>181</v>
      </c>
    </row>
    <row r="123" spans="1:31" x14ac:dyDescent="0.25">
      <c r="A123" s="2">
        <v>0.71875</v>
      </c>
      <c r="B123">
        <v>0</v>
      </c>
      <c r="C123">
        <v>0</v>
      </c>
      <c r="D123">
        <v>0</v>
      </c>
      <c r="E123">
        <v>0</v>
      </c>
      <c r="F123">
        <v>28</v>
      </c>
      <c r="G123">
        <v>22</v>
      </c>
      <c r="H123">
        <v>51</v>
      </c>
      <c r="I123">
        <v>22</v>
      </c>
      <c r="J123">
        <v>45</v>
      </c>
      <c r="K123">
        <v>23</v>
      </c>
      <c r="L123">
        <v>50</v>
      </c>
      <c r="M123">
        <v>36</v>
      </c>
      <c r="N123">
        <v>544</v>
      </c>
      <c r="O123">
        <v>43</v>
      </c>
      <c r="P123">
        <v>217</v>
      </c>
      <c r="Q123">
        <v>42</v>
      </c>
      <c r="R123">
        <v>37</v>
      </c>
      <c r="S123">
        <v>328</v>
      </c>
      <c r="T123">
        <v>15</v>
      </c>
      <c r="U123">
        <v>39</v>
      </c>
      <c r="V123">
        <v>40</v>
      </c>
      <c r="W123">
        <v>217</v>
      </c>
      <c r="X123">
        <v>124</v>
      </c>
      <c r="Y123">
        <v>173</v>
      </c>
      <c r="Z123">
        <v>17</v>
      </c>
      <c r="AA123">
        <v>132</v>
      </c>
      <c r="AB123">
        <v>76</v>
      </c>
      <c r="AC123">
        <v>479</v>
      </c>
      <c r="AD123">
        <v>55</v>
      </c>
      <c r="AE123">
        <v>181</v>
      </c>
    </row>
    <row r="124" spans="1:31" x14ac:dyDescent="0.25">
      <c r="A124" s="2">
        <v>0.72083333333333333</v>
      </c>
      <c r="B124">
        <v>0</v>
      </c>
      <c r="C124">
        <v>0</v>
      </c>
      <c r="D124">
        <v>0</v>
      </c>
      <c r="E124">
        <v>0</v>
      </c>
      <c r="F124">
        <v>28</v>
      </c>
      <c r="G124">
        <v>22</v>
      </c>
      <c r="H124">
        <v>51</v>
      </c>
      <c r="I124">
        <v>22</v>
      </c>
      <c r="J124">
        <v>45</v>
      </c>
      <c r="K124">
        <v>23</v>
      </c>
      <c r="L124">
        <v>50</v>
      </c>
      <c r="M124">
        <v>36</v>
      </c>
      <c r="N124">
        <v>544</v>
      </c>
      <c r="O124">
        <v>43</v>
      </c>
      <c r="P124">
        <v>217</v>
      </c>
      <c r="Q124">
        <v>42</v>
      </c>
      <c r="R124">
        <v>37</v>
      </c>
      <c r="S124">
        <v>328</v>
      </c>
      <c r="T124">
        <v>15</v>
      </c>
      <c r="U124">
        <v>39</v>
      </c>
      <c r="V124">
        <v>40</v>
      </c>
      <c r="W124">
        <v>217</v>
      </c>
      <c r="X124">
        <v>124</v>
      </c>
      <c r="Y124">
        <v>173</v>
      </c>
      <c r="Z124">
        <v>17</v>
      </c>
      <c r="AA124">
        <v>132</v>
      </c>
      <c r="AB124">
        <v>76</v>
      </c>
      <c r="AC124">
        <v>479</v>
      </c>
      <c r="AD124">
        <v>55</v>
      </c>
      <c r="AE124">
        <v>181</v>
      </c>
    </row>
    <row r="125" spans="1:31" x14ac:dyDescent="0.25">
      <c r="A125" s="2">
        <v>0.72291666666666665</v>
      </c>
      <c r="B125">
        <v>0</v>
      </c>
      <c r="C125">
        <v>0</v>
      </c>
      <c r="D125">
        <v>0</v>
      </c>
      <c r="E125">
        <v>0</v>
      </c>
      <c r="F125">
        <v>28</v>
      </c>
      <c r="G125">
        <v>22</v>
      </c>
      <c r="H125">
        <v>51</v>
      </c>
      <c r="I125">
        <v>22</v>
      </c>
      <c r="J125">
        <v>45</v>
      </c>
      <c r="K125">
        <v>23</v>
      </c>
      <c r="L125">
        <v>50</v>
      </c>
      <c r="M125">
        <v>36</v>
      </c>
      <c r="N125">
        <v>544</v>
      </c>
      <c r="O125">
        <v>43</v>
      </c>
      <c r="P125">
        <v>217</v>
      </c>
      <c r="Q125">
        <v>42</v>
      </c>
      <c r="R125">
        <v>37</v>
      </c>
      <c r="S125">
        <v>328</v>
      </c>
      <c r="T125">
        <v>15</v>
      </c>
      <c r="U125">
        <v>39</v>
      </c>
      <c r="V125">
        <v>40</v>
      </c>
      <c r="W125">
        <v>217</v>
      </c>
      <c r="X125">
        <v>124</v>
      </c>
      <c r="Y125">
        <v>173</v>
      </c>
      <c r="Z125">
        <v>17</v>
      </c>
      <c r="AA125">
        <v>132</v>
      </c>
      <c r="AB125">
        <v>76</v>
      </c>
      <c r="AC125">
        <v>479</v>
      </c>
      <c r="AD125">
        <v>55</v>
      </c>
      <c r="AE125">
        <v>181</v>
      </c>
    </row>
    <row r="126" spans="1:31" x14ac:dyDescent="0.25">
      <c r="A126" s="2">
        <v>0.72499999999999998</v>
      </c>
      <c r="B126">
        <v>0</v>
      </c>
      <c r="C126">
        <v>0</v>
      </c>
      <c r="D126">
        <v>0</v>
      </c>
      <c r="E126">
        <v>0</v>
      </c>
      <c r="F126">
        <v>28</v>
      </c>
      <c r="G126">
        <v>22</v>
      </c>
      <c r="H126">
        <v>51</v>
      </c>
      <c r="I126">
        <v>22</v>
      </c>
      <c r="J126">
        <v>45</v>
      </c>
      <c r="K126">
        <v>23</v>
      </c>
      <c r="L126">
        <v>50</v>
      </c>
      <c r="M126">
        <v>36</v>
      </c>
      <c r="N126">
        <v>544</v>
      </c>
      <c r="O126">
        <v>43</v>
      </c>
      <c r="P126">
        <v>217</v>
      </c>
      <c r="Q126">
        <v>42</v>
      </c>
      <c r="R126">
        <v>37</v>
      </c>
      <c r="S126">
        <v>328</v>
      </c>
      <c r="T126">
        <v>15</v>
      </c>
      <c r="U126">
        <v>39</v>
      </c>
      <c r="V126">
        <v>40</v>
      </c>
      <c r="W126">
        <v>217</v>
      </c>
      <c r="X126">
        <v>124</v>
      </c>
      <c r="Y126">
        <v>173</v>
      </c>
      <c r="Z126">
        <v>17</v>
      </c>
      <c r="AA126">
        <v>132</v>
      </c>
      <c r="AB126">
        <v>76</v>
      </c>
      <c r="AC126">
        <v>479</v>
      </c>
      <c r="AD126">
        <v>55</v>
      </c>
      <c r="AE126">
        <v>181</v>
      </c>
    </row>
    <row r="127" spans="1:31" x14ac:dyDescent="0.25">
      <c r="A127" s="2">
        <v>0.72777777777777775</v>
      </c>
      <c r="B127">
        <v>0</v>
      </c>
      <c r="C127">
        <v>0</v>
      </c>
      <c r="D127">
        <v>0</v>
      </c>
      <c r="E127">
        <v>0</v>
      </c>
      <c r="F127">
        <v>28</v>
      </c>
      <c r="G127">
        <v>22</v>
      </c>
      <c r="H127">
        <v>51</v>
      </c>
      <c r="I127">
        <v>22</v>
      </c>
      <c r="J127">
        <v>45</v>
      </c>
      <c r="K127">
        <v>23</v>
      </c>
      <c r="L127">
        <v>50</v>
      </c>
      <c r="M127">
        <v>36</v>
      </c>
      <c r="N127">
        <v>544</v>
      </c>
      <c r="O127">
        <v>43</v>
      </c>
      <c r="P127">
        <v>217</v>
      </c>
      <c r="Q127">
        <v>42</v>
      </c>
      <c r="R127">
        <v>37</v>
      </c>
      <c r="S127">
        <v>328</v>
      </c>
      <c r="T127">
        <v>15</v>
      </c>
      <c r="U127">
        <v>39</v>
      </c>
      <c r="V127">
        <v>40</v>
      </c>
      <c r="W127">
        <v>217</v>
      </c>
      <c r="X127">
        <v>124</v>
      </c>
      <c r="Y127">
        <v>173</v>
      </c>
      <c r="Z127">
        <v>17</v>
      </c>
      <c r="AA127">
        <v>132</v>
      </c>
      <c r="AB127">
        <v>76</v>
      </c>
      <c r="AC127">
        <v>479</v>
      </c>
      <c r="AD127">
        <v>55</v>
      </c>
      <c r="AE127">
        <v>181</v>
      </c>
    </row>
    <row r="128" spans="1:31" x14ac:dyDescent="0.25">
      <c r="A128" s="2">
        <v>0.72986111111111107</v>
      </c>
      <c r="B128">
        <v>0</v>
      </c>
      <c r="C128">
        <v>0</v>
      </c>
      <c r="D128">
        <v>0</v>
      </c>
      <c r="E128">
        <v>0</v>
      </c>
      <c r="F128">
        <v>28</v>
      </c>
      <c r="G128">
        <v>22</v>
      </c>
      <c r="H128">
        <v>51</v>
      </c>
      <c r="I128">
        <v>22</v>
      </c>
      <c r="J128">
        <v>45</v>
      </c>
      <c r="K128">
        <v>23</v>
      </c>
      <c r="L128">
        <v>50</v>
      </c>
      <c r="M128">
        <v>36</v>
      </c>
      <c r="N128">
        <v>544</v>
      </c>
      <c r="O128">
        <v>43</v>
      </c>
      <c r="P128">
        <v>217</v>
      </c>
      <c r="Q128">
        <v>42</v>
      </c>
      <c r="R128">
        <v>37</v>
      </c>
      <c r="S128">
        <v>328</v>
      </c>
      <c r="T128">
        <v>15</v>
      </c>
      <c r="U128">
        <v>39</v>
      </c>
      <c r="V128">
        <v>40</v>
      </c>
      <c r="W128">
        <v>217</v>
      </c>
      <c r="X128">
        <v>124</v>
      </c>
      <c r="Y128">
        <v>173</v>
      </c>
      <c r="Z128">
        <v>17</v>
      </c>
      <c r="AA128">
        <v>132</v>
      </c>
      <c r="AB128">
        <v>76</v>
      </c>
      <c r="AC128">
        <v>479</v>
      </c>
      <c r="AD128">
        <v>55</v>
      </c>
      <c r="AE128">
        <v>181</v>
      </c>
    </row>
    <row r="129" spans="1:31" x14ac:dyDescent="0.25">
      <c r="A129" s="2">
        <v>0.7319444444444444</v>
      </c>
      <c r="B129">
        <v>0</v>
      </c>
      <c r="C129">
        <v>0</v>
      </c>
      <c r="D129">
        <v>0</v>
      </c>
      <c r="E129">
        <v>0</v>
      </c>
      <c r="F129">
        <v>28</v>
      </c>
      <c r="G129">
        <v>22</v>
      </c>
      <c r="H129">
        <v>51</v>
      </c>
      <c r="I129">
        <v>22</v>
      </c>
      <c r="J129">
        <v>45</v>
      </c>
      <c r="K129">
        <v>23</v>
      </c>
      <c r="L129">
        <v>50</v>
      </c>
      <c r="M129">
        <v>36</v>
      </c>
      <c r="N129">
        <v>544</v>
      </c>
      <c r="O129">
        <v>43</v>
      </c>
      <c r="P129">
        <v>217</v>
      </c>
      <c r="Q129">
        <v>42</v>
      </c>
      <c r="R129">
        <v>37</v>
      </c>
      <c r="S129">
        <v>328</v>
      </c>
      <c r="T129">
        <v>15</v>
      </c>
      <c r="U129">
        <v>39</v>
      </c>
      <c r="V129">
        <v>40</v>
      </c>
      <c r="W129">
        <v>217</v>
      </c>
      <c r="X129">
        <v>124</v>
      </c>
      <c r="Y129">
        <v>173</v>
      </c>
      <c r="Z129">
        <v>17</v>
      </c>
      <c r="AA129">
        <v>132</v>
      </c>
      <c r="AB129">
        <v>76</v>
      </c>
      <c r="AC129">
        <v>479</v>
      </c>
      <c r="AD129">
        <v>55</v>
      </c>
      <c r="AE129">
        <v>181</v>
      </c>
    </row>
    <row r="130" spans="1:31" x14ac:dyDescent="0.25">
      <c r="A130" s="2">
        <v>0.73402777777777772</v>
      </c>
      <c r="B130">
        <v>0</v>
      </c>
      <c r="C130">
        <v>0</v>
      </c>
      <c r="D130">
        <v>0</v>
      </c>
      <c r="E130">
        <v>0</v>
      </c>
      <c r="F130">
        <v>28</v>
      </c>
      <c r="G130">
        <v>22</v>
      </c>
      <c r="H130">
        <v>51</v>
      </c>
      <c r="I130">
        <v>22</v>
      </c>
      <c r="J130">
        <v>45</v>
      </c>
      <c r="K130">
        <v>23</v>
      </c>
      <c r="L130">
        <v>50</v>
      </c>
      <c r="M130">
        <v>36</v>
      </c>
      <c r="N130">
        <v>544</v>
      </c>
      <c r="O130">
        <v>43</v>
      </c>
      <c r="P130">
        <v>217</v>
      </c>
      <c r="Q130">
        <v>42</v>
      </c>
      <c r="R130">
        <v>37</v>
      </c>
      <c r="S130">
        <v>328</v>
      </c>
      <c r="T130">
        <v>15</v>
      </c>
      <c r="U130">
        <v>39</v>
      </c>
      <c r="V130">
        <v>40</v>
      </c>
      <c r="W130">
        <v>217</v>
      </c>
      <c r="X130">
        <v>124</v>
      </c>
      <c r="Y130">
        <v>173</v>
      </c>
      <c r="Z130">
        <v>17</v>
      </c>
      <c r="AA130">
        <v>132</v>
      </c>
      <c r="AB130">
        <v>76</v>
      </c>
      <c r="AC130">
        <v>479</v>
      </c>
      <c r="AD130">
        <v>55</v>
      </c>
      <c r="AE130">
        <v>181</v>
      </c>
    </row>
    <row r="131" spans="1:31" x14ac:dyDescent="0.25">
      <c r="A131" s="2">
        <v>0.7368055555555556</v>
      </c>
      <c r="B131">
        <v>0</v>
      </c>
      <c r="C131">
        <v>0</v>
      </c>
      <c r="D131">
        <v>0</v>
      </c>
      <c r="E131">
        <v>0</v>
      </c>
      <c r="F131">
        <v>28</v>
      </c>
      <c r="G131">
        <v>22</v>
      </c>
      <c r="H131">
        <v>51</v>
      </c>
      <c r="I131">
        <v>22</v>
      </c>
      <c r="J131">
        <v>45</v>
      </c>
      <c r="K131">
        <v>23</v>
      </c>
      <c r="L131">
        <v>50</v>
      </c>
      <c r="M131">
        <v>36</v>
      </c>
      <c r="N131">
        <v>544</v>
      </c>
      <c r="O131">
        <v>43</v>
      </c>
      <c r="P131">
        <v>217</v>
      </c>
      <c r="Q131">
        <v>42</v>
      </c>
      <c r="R131">
        <v>37</v>
      </c>
      <c r="S131">
        <v>328</v>
      </c>
      <c r="T131">
        <v>15</v>
      </c>
      <c r="U131">
        <v>39</v>
      </c>
      <c r="V131">
        <v>40</v>
      </c>
      <c r="W131">
        <v>217</v>
      </c>
      <c r="X131">
        <v>124</v>
      </c>
      <c r="Y131">
        <v>173</v>
      </c>
      <c r="Z131">
        <v>17</v>
      </c>
      <c r="AA131">
        <v>132</v>
      </c>
      <c r="AB131">
        <v>76</v>
      </c>
      <c r="AC131">
        <v>479</v>
      </c>
      <c r="AD131">
        <v>55</v>
      </c>
      <c r="AE131">
        <v>181</v>
      </c>
    </row>
    <row r="132" spans="1:31" x14ac:dyDescent="0.25">
      <c r="A132" s="2">
        <v>0.73888888888888893</v>
      </c>
      <c r="B132">
        <v>0</v>
      </c>
      <c r="C132">
        <v>0</v>
      </c>
      <c r="D132">
        <v>0</v>
      </c>
      <c r="E132">
        <v>0</v>
      </c>
      <c r="F132">
        <v>28</v>
      </c>
      <c r="G132">
        <v>22</v>
      </c>
      <c r="H132">
        <v>51</v>
      </c>
      <c r="I132">
        <v>22</v>
      </c>
      <c r="J132">
        <v>45</v>
      </c>
      <c r="K132">
        <v>23</v>
      </c>
      <c r="L132">
        <v>50</v>
      </c>
      <c r="M132">
        <v>36</v>
      </c>
      <c r="N132">
        <v>544</v>
      </c>
      <c r="O132">
        <v>43</v>
      </c>
      <c r="P132">
        <v>217</v>
      </c>
      <c r="Q132">
        <v>42</v>
      </c>
      <c r="R132">
        <v>37</v>
      </c>
      <c r="S132">
        <v>328</v>
      </c>
      <c r="T132">
        <v>15</v>
      </c>
      <c r="U132">
        <v>39</v>
      </c>
      <c r="V132">
        <v>40</v>
      </c>
      <c r="W132">
        <v>217</v>
      </c>
      <c r="X132">
        <v>124</v>
      </c>
      <c r="Y132">
        <v>173</v>
      </c>
      <c r="Z132">
        <v>17</v>
      </c>
      <c r="AA132">
        <v>132</v>
      </c>
      <c r="AB132">
        <v>76</v>
      </c>
      <c r="AC132">
        <v>479</v>
      </c>
      <c r="AD132">
        <v>55</v>
      </c>
      <c r="AE132">
        <v>181</v>
      </c>
    </row>
    <row r="133" spans="1:31" x14ac:dyDescent="0.25">
      <c r="A133" s="2">
        <v>0.74097222222222225</v>
      </c>
      <c r="B133">
        <v>0</v>
      </c>
      <c r="C133">
        <v>0</v>
      </c>
      <c r="D133">
        <v>0</v>
      </c>
      <c r="E133">
        <v>0</v>
      </c>
      <c r="F133">
        <v>28</v>
      </c>
      <c r="G133">
        <v>22</v>
      </c>
      <c r="H133">
        <v>51</v>
      </c>
      <c r="I133">
        <v>22</v>
      </c>
      <c r="J133">
        <v>45</v>
      </c>
      <c r="K133">
        <v>23</v>
      </c>
      <c r="L133">
        <v>50</v>
      </c>
      <c r="M133">
        <v>36</v>
      </c>
      <c r="N133">
        <v>544</v>
      </c>
      <c r="O133">
        <v>43</v>
      </c>
      <c r="P133">
        <v>217</v>
      </c>
      <c r="Q133">
        <v>42</v>
      </c>
      <c r="R133">
        <v>37</v>
      </c>
      <c r="S133">
        <v>328</v>
      </c>
      <c r="T133">
        <v>15</v>
      </c>
      <c r="U133">
        <v>39</v>
      </c>
      <c r="V133">
        <v>40</v>
      </c>
      <c r="W133">
        <v>217</v>
      </c>
      <c r="X133">
        <v>124</v>
      </c>
      <c r="Y133">
        <v>173</v>
      </c>
      <c r="Z133">
        <v>17</v>
      </c>
      <c r="AA133">
        <v>132</v>
      </c>
      <c r="AB133">
        <v>76</v>
      </c>
      <c r="AC133">
        <v>479</v>
      </c>
      <c r="AD133">
        <v>55</v>
      </c>
      <c r="AE133">
        <v>181</v>
      </c>
    </row>
    <row r="134" spans="1:31" x14ac:dyDescent="0.25">
      <c r="A134" s="2">
        <v>0.74305555555555558</v>
      </c>
      <c r="B134">
        <v>0</v>
      </c>
      <c r="C134">
        <v>0</v>
      </c>
      <c r="D134">
        <v>0</v>
      </c>
      <c r="E134">
        <v>0</v>
      </c>
      <c r="F134">
        <v>28</v>
      </c>
      <c r="G134">
        <v>22</v>
      </c>
      <c r="H134">
        <v>51</v>
      </c>
      <c r="I134">
        <v>22</v>
      </c>
      <c r="J134">
        <v>45</v>
      </c>
      <c r="K134">
        <v>23</v>
      </c>
      <c r="L134">
        <v>50</v>
      </c>
      <c r="M134">
        <v>36</v>
      </c>
      <c r="N134">
        <v>544</v>
      </c>
      <c r="O134">
        <v>43</v>
      </c>
      <c r="P134">
        <v>217</v>
      </c>
      <c r="Q134">
        <v>42</v>
      </c>
      <c r="R134">
        <v>37</v>
      </c>
      <c r="S134">
        <v>328</v>
      </c>
      <c r="T134">
        <v>15</v>
      </c>
      <c r="U134">
        <v>39</v>
      </c>
      <c r="V134">
        <v>40</v>
      </c>
      <c r="W134">
        <v>217</v>
      </c>
      <c r="X134">
        <v>124</v>
      </c>
      <c r="Y134">
        <v>173</v>
      </c>
      <c r="Z134">
        <v>17</v>
      </c>
      <c r="AA134">
        <v>132</v>
      </c>
      <c r="AB134">
        <v>76</v>
      </c>
      <c r="AC134">
        <v>479</v>
      </c>
      <c r="AD134">
        <v>55</v>
      </c>
      <c r="AE134">
        <v>181</v>
      </c>
    </row>
    <row r="135" spans="1:31" x14ac:dyDescent="0.25">
      <c r="A135" s="2">
        <v>0.74583333333333335</v>
      </c>
      <c r="B135">
        <v>0</v>
      </c>
      <c r="C135">
        <v>0</v>
      </c>
      <c r="D135">
        <v>0</v>
      </c>
      <c r="E135">
        <v>0</v>
      </c>
      <c r="F135">
        <v>28</v>
      </c>
      <c r="G135">
        <v>22</v>
      </c>
      <c r="H135">
        <v>51</v>
      </c>
      <c r="I135">
        <v>22</v>
      </c>
      <c r="J135">
        <v>45</v>
      </c>
      <c r="K135">
        <v>23</v>
      </c>
      <c r="L135">
        <v>50</v>
      </c>
      <c r="M135">
        <v>36</v>
      </c>
      <c r="N135">
        <v>544</v>
      </c>
      <c r="O135">
        <v>43</v>
      </c>
      <c r="P135">
        <v>217</v>
      </c>
      <c r="Q135">
        <v>42</v>
      </c>
      <c r="R135">
        <v>37</v>
      </c>
      <c r="S135">
        <v>328</v>
      </c>
      <c r="T135">
        <v>15</v>
      </c>
      <c r="U135">
        <v>39</v>
      </c>
      <c r="V135">
        <v>40</v>
      </c>
      <c r="W135">
        <v>217</v>
      </c>
      <c r="X135">
        <v>124</v>
      </c>
      <c r="Y135">
        <v>173</v>
      </c>
      <c r="Z135">
        <v>17</v>
      </c>
      <c r="AA135">
        <v>132</v>
      </c>
      <c r="AB135">
        <v>76</v>
      </c>
      <c r="AC135">
        <v>479</v>
      </c>
      <c r="AD135">
        <v>55</v>
      </c>
      <c r="AE135">
        <v>181</v>
      </c>
    </row>
    <row r="136" spans="1:31" x14ac:dyDescent="0.25">
      <c r="A136" s="2">
        <v>0.74791666666666667</v>
      </c>
      <c r="B136">
        <v>0</v>
      </c>
      <c r="C136">
        <v>0</v>
      </c>
      <c r="D136">
        <v>0</v>
      </c>
      <c r="E136">
        <v>0</v>
      </c>
      <c r="F136">
        <v>28</v>
      </c>
      <c r="G136">
        <v>22</v>
      </c>
      <c r="H136">
        <v>51</v>
      </c>
      <c r="I136">
        <v>22</v>
      </c>
      <c r="J136">
        <v>45</v>
      </c>
      <c r="K136">
        <v>23</v>
      </c>
      <c r="L136">
        <v>50</v>
      </c>
      <c r="M136">
        <v>36</v>
      </c>
      <c r="N136">
        <v>544</v>
      </c>
      <c r="O136">
        <v>43</v>
      </c>
      <c r="P136">
        <v>217</v>
      </c>
      <c r="Q136">
        <v>42</v>
      </c>
      <c r="R136">
        <v>37</v>
      </c>
      <c r="S136">
        <v>328</v>
      </c>
      <c r="T136">
        <v>15</v>
      </c>
      <c r="U136">
        <v>39</v>
      </c>
      <c r="V136">
        <v>40</v>
      </c>
      <c r="W136">
        <v>217</v>
      </c>
      <c r="X136">
        <v>124</v>
      </c>
      <c r="Y136">
        <v>173</v>
      </c>
      <c r="Z136">
        <v>17</v>
      </c>
      <c r="AA136">
        <v>132</v>
      </c>
      <c r="AB136">
        <v>76</v>
      </c>
      <c r="AC136">
        <v>479</v>
      </c>
      <c r="AD136">
        <v>55</v>
      </c>
      <c r="AE136">
        <v>181</v>
      </c>
    </row>
    <row r="137" spans="1:31" x14ac:dyDescent="0.25">
      <c r="A137" s="2">
        <v>0.75</v>
      </c>
      <c r="B137">
        <v>0</v>
      </c>
      <c r="C137">
        <v>0</v>
      </c>
      <c r="D137">
        <v>0</v>
      </c>
      <c r="E137">
        <v>0</v>
      </c>
      <c r="F137">
        <v>28</v>
      </c>
      <c r="G137">
        <v>22</v>
      </c>
      <c r="H137">
        <v>51</v>
      </c>
      <c r="I137">
        <v>22</v>
      </c>
      <c r="J137">
        <v>45</v>
      </c>
      <c r="K137">
        <v>23</v>
      </c>
      <c r="L137">
        <v>50</v>
      </c>
      <c r="M137">
        <v>36</v>
      </c>
      <c r="N137">
        <v>544</v>
      </c>
      <c r="O137">
        <v>43</v>
      </c>
      <c r="P137">
        <v>217</v>
      </c>
      <c r="Q137">
        <v>42</v>
      </c>
      <c r="R137">
        <v>37</v>
      </c>
      <c r="S137">
        <v>328</v>
      </c>
      <c r="T137">
        <v>15</v>
      </c>
      <c r="U137">
        <v>39</v>
      </c>
      <c r="V137">
        <v>40</v>
      </c>
      <c r="W137">
        <v>217</v>
      </c>
      <c r="X137">
        <v>124</v>
      </c>
      <c r="Y137">
        <v>173</v>
      </c>
      <c r="Z137">
        <v>17</v>
      </c>
      <c r="AA137">
        <v>132</v>
      </c>
      <c r="AB137">
        <v>76</v>
      </c>
      <c r="AC137">
        <v>479</v>
      </c>
      <c r="AD137">
        <v>55</v>
      </c>
      <c r="AE137">
        <v>181</v>
      </c>
    </row>
    <row r="138" spans="1:31" x14ac:dyDescent="0.25">
      <c r="A138" s="2">
        <v>0.75277777777777777</v>
      </c>
      <c r="B138">
        <v>0</v>
      </c>
      <c r="C138">
        <v>0</v>
      </c>
      <c r="D138">
        <v>0</v>
      </c>
      <c r="E138">
        <v>0</v>
      </c>
      <c r="F138">
        <v>28</v>
      </c>
      <c r="G138">
        <v>22</v>
      </c>
      <c r="H138">
        <v>51</v>
      </c>
      <c r="I138">
        <v>22</v>
      </c>
      <c r="J138">
        <v>45</v>
      </c>
      <c r="K138">
        <v>23</v>
      </c>
      <c r="L138">
        <v>50</v>
      </c>
      <c r="M138">
        <v>36</v>
      </c>
      <c r="N138">
        <v>544</v>
      </c>
      <c r="O138">
        <v>43</v>
      </c>
      <c r="P138">
        <v>217</v>
      </c>
      <c r="Q138">
        <v>42</v>
      </c>
      <c r="R138">
        <v>37</v>
      </c>
      <c r="S138">
        <v>328</v>
      </c>
      <c r="T138">
        <v>15</v>
      </c>
      <c r="U138">
        <v>39</v>
      </c>
      <c r="V138">
        <v>40</v>
      </c>
      <c r="W138">
        <v>217</v>
      </c>
      <c r="X138">
        <v>124</v>
      </c>
      <c r="Y138">
        <v>173</v>
      </c>
      <c r="Z138">
        <v>17</v>
      </c>
      <c r="AA138">
        <v>132</v>
      </c>
      <c r="AB138">
        <v>76</v>
      </c>
      <c r="AC138">
        <v>479</v>
      </c>
      <c r="AD138">
        <v>55</v>
      </c>
      <c r="AE138">
        <v>181</v>
      </c>
    </row>
    <row r="139" spans="1:31" x14ac:dyDescent="0.25">
      <c r="A139" s="2">
        <v>0.75486111111111109</v>
      </c>
      <c r="B139">
        <v>0</v>
      </c>
      <c r="C139">
        <v>0</v>
      </c>
      <c r="D139">
        <v>0</v>
      </c>
      <c r="E139">
        <v>0</v>
      </c>
      <c r="F139">
        <v>28</v>
      </c>
      <c r="G139">
        <v>22</v>
      </c>
      <c r="H139">
        <v>51</v>
      </c>
      <c r="I139">
        <v>22</v>
      </c>
      <c r="J139">
        <v>45</v>
      </c>
      <c r="K139">
        <v>23</v>
      </c>
      <c r="L139">
        <v>50</v>
      </c>
      <c r="M139">
        <v>36</v>
      </c>
      <c r="N139">
        <v>544</v>
      </c>
      <c r="O139">
        <v>43</v>
      </c>
      <c r="P139">
        <v>217</v>
      </c>
      <c r="Q139">
        <v>42</v>
      </c>
      <c r="R139">
        <v>37</v>
      </c>
      <c r="S139">
        <v>328</v>
      </c>
      <c r="T139">
        <v>15</v>
      </c>
      <c r="U139">
        <v>39</v>
      </c>
      <c r="V139">
        <v>40</v>
      </c>
      <c r="W139">
        <v>217</v>
      </c>
      <c r="X139">
        <v>124</v>
      </c>
      <c r="Y139">
        <v>173</v>
      </c>
      <c r="Z139">
        <v>17</v>
      </c>
      <c r="AA139">
        <v>132</v>
      </c>
      <c r="AB139">
        <v>76</v>
      </c>
      <c r="AC139">
        <v>479</v>
      </c>
      <c r="AD139">
        <v>55</v>
      </c>
      <c r="AE139">
        <v>181</v>
      </c>
    </row>
    <row r="140" spans="1:31" x14ac:dyDescent="0.25">
      <c r="A140" s="2">
        <v>0.75763888888888886</v>
      </c>
      <c r="B140">
        <v>0</v>
      </c>
      <c r="C140">
        <v>0</v>
      </c>
      <c r="D140">
        <v>0</v>
      </c>
      <c r="E140">
        <v>0</v>
      </c>
      <c r="F140">
        <v>28</v>
      </c>
      <c r="G140">
        <v>22</v>
      </c>
      <c r="H140">
        <v>51</v>
      </c>
      <c r="I140">
        <v>22</v>
      </c>
      <c r="J140">
        <v>45</v>
      </c>
      <c r="K140">
        <v>23</v>
      </c>
      <c r="L140">
        <v>50</v>
      </c>
      <c r="M140">
        <v>36</v>
      </c>
      <c r="N140">
        <v>544</v>
      </c>
      <c r="O140">
        <v>43</v>
      </c>
      <c r="P140">
        <v>217</v>
      </c>
      <c r="Q140">
        <v>42</v>
      </c>
      <c r="R140">
        <v>37</v>
      </c>
      <c r="S140">
        <v>328</v>
      </c>
      <c r="T140">
        <v>15</v>
      </c>
      <c r="U140">
        <v>39</v>
      </c>
      <c r="V140">
        <v>40</v>
      </c>
      <c r="W140">
        <v>217</v>
      </c>
      <c r="X140">
        <v>124</v>
      </c>
      <c r="Y140">
        <v>173</v>
      </c>
      <c r="Z140">
        <v>17</v>
      </c>
      <c r="AA140">
        <v>132</v>
      </c>
      <c r="AB140">
        <v>76</v>
      </c>
      <c r="AC140">
        <v>479</v>
      </c>
      <c r="AD140">
        <v>55</v>
      </c>
      <c r="AE140">
        <v>181</v>
      </c>
    </row>
    <row r="141" spans="1:31" x14ac:dyDescent="0.25">
      <c r="A141" s="2">
        <v>0.75972222222222219</v>
      </c>
      <c r="B141">
        <v>0</v>
      </c>
      <c r="C141">
        <v>0</v>
      </c>
      <c r="D141">
        <v>0</v>
      </c>
      <c r="E141">
        <v>0</v>
      </c>
      <c r="F141">
        <v>28</v>
      </c>
      <c r="G141">
        <v>22</v>
      </c>
      <c r="H141">
        <v>51</v>
      </c>
      <c r="I141">
        <v>22</v>
      </c>
      <c r="J141">
        <v>45</v>
      </c>
      <c r="K141">
        <v>23</v>
      </c>
      <c r="L141">
        <v>50</v>
      </c>
      <c r="M141">
        <v>36</v>
      </c>
      <c r="N141">
        <v>544</v>
      </c>
      <c r="O141">
        <v>43</v>
      </c>
      <c r="P141">
        <v>217</v>
      </c>
      <c r="Q141">
        <v>42</v>
      </c>
      <c r="R141">
        <v>37</v>
      </c>
      <c r="S141">
        <v>328</v>
      </c>
      <c r="T141">
        <v>15</v>
      </c>
      <c r="U141">
        <v>39</v>
      </c>
      <c r="V141">
        <v>40</v>
      </c>
      <c r="W141">
        <v>217</v>
      </c>
      <c r="X141">
        <v>124</v>
      </c>
      <c r="Y141">
        <v>173</v>
      </c>
      <c r="Z141">
        <v>17</v>
      </c>
      <c r="AA141">
        <v>132</v>
      </c>
      <c r="AB141">
        <v>76</v>
      </c>
      <c r="AC141">
        <v>479</v>
      </c>
      <c r="AD141">
        <v>55</v>
      </c>
      <c r="AE141">
        <v>181</v>
      </c>
    </row>
    <row r="142" spans="1:31" x14ac:dyDescent="0.25">
      <c r="A142" s="2">
        <v>0.76180555555555551</v>
      </c>
      <c r="B142">
        <v>0</v>
      </c>
      <c r="C142">
        <v>0</v>
      </c>
      <c r="D142">
        <v>0</v>
      </c>
      <c r="E142">
        <v>0</v>
      </c>
      <c r="F142">
        <v>28</v>
      </c>
      <c r="G142">
        <v>22</v>
      </c>
      <c r="H142">
        <v>51</v>
      </c>
      <c r="I142">
        <v>22</v>
      </c>
      <c r="J142">
        <v>45</v>
      </c>
      <c r="K142">
        <v>23</v>
      </c>
      <c r="L142">
        <v>50</v>
      </c>
      <c r="M142">
        <v>36</v>
      </c>
      <c r="N142">
        <v>544</v>
      </c>
      <c r="O142">
        <v>43</v>
      </c>
      <c r="P142">
        <v>217</v>
      </c>
      <c r="Q142">
        <v>42</v>
      </c>
      <c r="R142">
        <v>37</v>
      </c>
      <c r="S142">
        <v>328</v>
      </c>
      <c r="T142">
        <v>15</v>
      </c>
      <c r="U142">
        <v>39</v>
      </c>
      <c r="V142">
        <v>40</v>
      </c>
      <c r="W142">
        <v>217</v>
      </c>
      <c r="X142">
        <v>124</v>
      </c>
      <c r="Y142">
        <v>173</v>
      </c>
      <c r="Z142">
        <v>17</v>
      </c>
      <c r="AA142">
        <v>132</v>
      </c>
      <c r="AB142">
        <v>76</v>
      </c>
      <c r="AC142">
        <v>479</v>
      </c>
      <c r="AD142">
        <v>55</v>
      </c>
      <c r="AE142">
        <v>181</v>
      </c>
    </row>
    <row r="143" spans="1:31" x14ac:dyDescent="0.25">
      <c r="A143" s="2">
        <v>0.76458333333333328</v>
      </c>
      <c r="B143">
        <v>0</v>
      </c>
      <c r="C143">
        <v>0</v>
      </c>
      <c r="D143">
        <v>0</v>
      </c>
      <c r="E143">
        <v>0</v>
      </c>
      <c r="F143">
        <v>28</v>
      </c>
      <c r="G143">
        <v>22</v>
      </c>
      <c r="H143">
        <v>51</v>
      </c>
      <c r="I143">
        <v>22</v>
      </c>
      <c r="J143">
        <v>45</v>
      </c>
      <c r="K143">
        <v>23</v>
      </c>
      <c r="L143">
        <v>50</v>
      </c>
      <c r="M143">
        <v>36</v>
      </c>
      <c r="N143">
        <v>544</v>
      </c>
      <c r="O143">
        <v>43</v>
      </c>
      <c r="P143">
        <v>217</v>
      </c>
      <c r="Q143">
        <v>42</v>
      </c>
      <c r="R143">
        <v>37</v>
      </c>
      <c r="S143">
        <v>328</v>
      </c>
      <c r="T143">
        <v>15</v>
      </c>
      <c r="U143">
        <v>39</v>
      </c>
      <c r="V143">
        <v>40</v>
      </c>
      <c r="W143">
        <v>217</v>
      </c>
      <c r="X143">
        <v>124</v>
      </c>
      <c r="Y143">
        <v>173</v>
      </c>
      <c r="Z143">
        <v>17</v>
      </c>
      <c r="AA143">
        <v>132</v>
      </c>
      <c r="AB143">
        <v>76</v>
      </c>
      <c r="AC143">
        <v>479</v>
      </c>
      <c r="AD143">
        <v>55</v>
      </c>
      <c r="AE143">
        <v>181</v>
      </c>
    </row>
    <row r="144" spans="1:31" x14ac:dyDescent="0.25">
      <c r="A144" s="2">
        <v>0.76666666666666672</v>
      </c>
      <c r="B144">
        <v>0</v>
      </c>
      <c r="C144">
        <v>0</v>
      </c>
      <c r="D144">
        <v>0</v>
      </c>
      <c r="E144">
        <v>0</v>
      </c>
      <c r="F144">
        <v>28</v>
      </c>
      <c r="G144">
        <v>22</v>
      </c>
      <c r="H144">
        <v>51</v>
      </c>
      <c r="I144">
        <v>22</v>
      </c>
      <c r="J144">
        <v>45</v>
      </c>
      <c r="K144">
        <v>23</v>
      </c>
      <c r="L144">
        <v>50</v>
      </c>
      <c r="M144">
        <v>36</v>
      </c>
      <c r="N144">
        <v>544</v>
      </c>
      <c r="O144">
        <v>43</v>
      </c>
      <c r="P144">
        <v>217</v>
      </c>
      <c r="Q144">
        <v>42</v>
      </c>
      <c r="R144">
        <v>37</v>
      </c>
      <c r="S144">
        <v>328</v>
      </c>
      <c r="T144">
        <v>15</v>
      </c>
      <c r="U144">
        <v>39</v>
      </c>
      <c r="V144">
        <v>40</v>
      </c>
      <c r="W144">
        <v>217</v>
      </c>
      <c r="X144">
        <v>124</v>
      </c>
      <c r="Y144">
        <v>173</v>
      </c>
      <c r="Z144">
        <v>17</v>
      </c>
      <c r="AA144">
        <v>132</v>
      </c>
      <c r="AB144">
        <v>76</v>
      </c>
      <c r="AC144">
        <v>479</v>
      </c>
      <c r="AD144">
        <v>55</v>
      </c>
      <c r="AE144">
        <v>181</v>
      </c>
    </row>
    <row r="145" spans="1:31" x14ac:dyDescent="0.25">
      <c r="A145" s="2">
        <v>0.76944444444444449</v>
      </c>
      <c r="B145">
        <v>0</v>
      </c>
      <c r="C145">
        <v>0</v>
      </c>
      <c r="D145">
        <v>0</v>
      </c>
      <c r="E145">
        <v>0</v>
      </c>
      <c r="F145">
        <v>28</v>
      </c>
      <c r="G145">
        <v>22</v>
      </c>
      <c r="H145">
        <v>51</v>
      </c>
      <c r="I145">
        <v>22</v>
      </c>
      <c r="J145">
        <v>45</v>
      </c>
      <c r="K145">
        <v>23</v>
      </c>
      <c r="L145">
        <v>50</v>
      </c>
      <c r="M145">
        <v>36</v>
      </c>
      <c r="N145">
        <v>544</v>
      </c>
      <c r="O145">
        <v>43</v>
      </c>
      <c r="P145">
        <v>217</v>
      </c>
      <c r="Q145">
        <v>42</v>
      </c>
      <c r="R145">
        <v>37</v>
      </c>
      <c r="S145">
        <v>328</v>
      </c>
      <c r="T145">
        <v>15</v>
      </c>
      <c r="U145">
        <v>39</v>
      </c>
      <c r="V145">
        <v>40</v>
      </c>
      <c r="W145">
        <v>217</v>
      </c>
      <c r="X145">
        <v>124</v>
      </c>
      <c r="Y145">
        <v>173</v>
      </c>
      <c r="Z145">
        <v>17</v>
      </c>
      <c r="AA145">
        <v>132</v>
      </c>
      <c r="AB145">
        <v>76</v>
      </c>
      <c r="AC145">
        <v>479</v>
      </c>
      <c r="AD145">
        <v>55</v>
      </c>
      <c r="AE145">
        <v>181</v>
      </c>
    </row>
    <row r="146" spans="1:31" x14ac:dyDescent="0.25">
      <c r="A146" s="2">
        <v>0.77152777777777781</v>
      </c>
      <c r="B146">
        <v>0</v>
      </c>
      <c r="C146">
        <v>0</v>
      </c>
      <c r="D146">
        <v>0</v>
      </c>
      <c r="E146">
        <v>0</v>
      </c>
      <c r="F146">
        <v>28</v>
      </c>
      <c r="G146">
        <v>22</v>
      </c>
      <c r="H146">
        <v>51</v>
      </c>
      <c r="I146">
        <v>22</v>
      </c>
      <c r="J146">
        <v>45</v>
      </c>
      <c r="K146">
        <v>23</v>
      </c>
      <c r="L146">
        <v>50</v>
      </c>
      <c r="M146">
        <v>36</v>
      </c>
      <c r="N146">
        <v>544</v>
      </c>
      <c r="O146">
        <v>43</v>
      </c>
      <c r="P146">
        <v>217</v>
      </c>
      <c r="Q146">
        <v>42</v>
      </c>
      <c r="R146">
        <v>37</v>
      </c>
      <c r="S146">
        <v>328</v>
      </c>
      <c r="T146">
        <v>15</v>
      </c>
      <c r="U146">
        <v>39</v>
      </c>
      <c r="V146">
        <v>40</v>
      </c>
      <c r="W146">
        <v>217</v>
      </c>
      <c r="X146">
        <v>124</v>
      </c>
      <c r="Y146">
        <v>173</v>
      </c>
      <c r="Z146">
        <v>17</v>
      </c>
      <c r="AA146">
        <v>132</v>
      </c>
      <c r="AB146">
        <v>76</v>
      </c>
      <c r="AC146">
        <v>479</v>
      </c>
      <c r="AD146">
        <v>55</v>
      </c>
      <c r="AE146">
        <v>181</v>
      </c>
    </row>
    <row r="147" spans="1:31" x14ac:dyDescent="0.25">
      <c r="A147" s="2">
        <v>0.77361111111111114</v>
      </c>
      <c r="B147">
        <v>0</v>
      </c>
      <c r="C147">
        <v>0</v>
      </c>
      <c r="D147">
        <v>0</v>
      </c>
      <c r="E147">
        <v>0</v>
      </c>
      <c r="F147">
        <v>28</v>
      </c>
      <c r="G147">
        <v>22</v>
      </c>
      <c r="H147">
        <v>51</v>
      </c>
      <c r="I147">
        <v>22</v>
      </c>
      <c r="J147">
        <v>45</v>
      </c>
      <c r="K147">
        <v>23</v>
      </c>
      <c r="L147">
        <v>50</v>
      </c>
      <c r="M147">
        <v>36</v>
      </c>
      <c r="N147">
        <v>544</v>
      </c>
      <c r="O147">
        <v>43</v>
      </c>
      <c r="P147">
        <v>217</v>
      </c>
      <c r="Q147">
        <v>42</v>
      </c>
      <c r="R147">
        <v>37</v>
      </c>
      <c r="S147">
        <v>328</v>
      </c>
      <c r="T147">
        <v>15</v>
      </c>
      <c r="U147">
        <v>39</v>
      </c>
      <c r="V147">
        <v>40</v>
      </c>
      <c r="W147">
        <v>217</v>
      </c>
      <c r="X147">
        <v>124</v>
      </c>
      <c r="Y147">
        <v>173</v>
      </c>
      <c r="Z147">
        <v>17</v>
      </c>
      <c r="AA147">
        <v>132</v>
      </c>
      <c r="AB147">
        <v>76</v>
      </c>
      <c r="AC147">
        <v>479</v>
      </c>
      <c r="AD147">
        <v>55</v>
      </c>
      <c r="AE147">
        <v>181</v>
      </c>
    </row>
    <row r="148" spans="1:31" x14ac:dyDescent="0.25">
      <c r="A148" s="2">
        <v>0.77569444444444446</v>
      </c>
      <c r="B148">
        <v>0</v>
      </c>
      <c r="C148">
        <v>0</v>
      </c>
      <c r="D148">
        <v>0</v>
      </c>
      <c r="E148">
        <v>0</v>
      </c>
      <c r="F148">
        <v>28</v>
      </c>
      <c r="G148">
        <v>22</v>
      </c>
      <c r="H148">
        <v>51</v>
      </c>
      <c r="I148">
        <v>22</v>
      </c>
      <c r="J148">
        <v>45</v>
      </c>
      <c r="K148">
        <v>23</v>
      </c>
      <c r="L148">
        <v>50</v>
      </c>
      <c r="M148">
        <v>36</v>
      </c>
      <c r="N148">
        <v>544</v>
      </c>
      <c r="O148">
        <v>43</v>
      </c>
      <c r="P148">
        <v>217</v>
      </c>
      <c r="Q148">
        <v>42</v>
      </c>
      <c r="R148">
        <v>37</v>
      </c>
      <c r="S148">
        <v>328</v>
      </c>
      <c r="T148">
        <v>15</v>
      </c>
      <c r="U148">
        <v>39</v>
      </c>
      <c r="V148">
        <v>40</v>
      </c>
      <c r="W148">
        <v>217</v>
      </c>
      <c r="X148">
        <v>124</v>
      </c>
      <c r="Y148">
        <v>173</v>
      </c>
      <c r="Z148">
        <v>17</v>
      </c>
      <c r="AA148">
        <v>132</v>
      </c>
      <c r="AB148">
        <v>76</v>
      </c>
      <c r="AC148">
        <v>479</v>
      </c>
      <c r="AD148">
        <v>55</v>
      </c>
      <c r="AE148">
        <v>181</v>
      </c>
    </row>
    <row r="149" spans="1:31" x14ac:dyDescent="0.25">
      <c r="A149" s="2">
        <v>0.77847222222222223</v>
      </c>
      <c r="B149">
        <v>0</v>
      </c>
      <c r="C149">
        <v>0</v>
      </c>
      <c r="D149">
        <v>0</v>
      </c>
      <c r="E149">
        <v>0</v>
      </c>
      <c r="F149">
        <v>28</v>
      </c>
      <c r="G149">
        <v>22</v>
      </c>
      <c r="H149">
        <v>51</v>
      </c>
      <c r="I149">
        <v>22</v>
      </c>
      <c r="J149">
        <v>45</v>
      </c>
      <c r="K149">
        <v>23</v>
      </c>
      <c r="L149">
        <v>50</v>
      </c>
      <c r="M149">
        <v>36</v>
      </c>
      <c r="N149">
        <v>544</v>
      </c>
      <c r="O149">
        <v>43</v>
      </c>
      <c r="P149">
        <v>217</v>
      </c>
      <c r="Q149">
        <v>42</v>
      </c>
      <c r="R149">
        <v>37</v>
      </c>
      <c r="S149">
        <v>328</v>
      </c>
      <c r="T149">
        <v>15</v>
      </c>
      <c r="U149">
        <v>39</v>
      </c>
      <c r="V149">
        <v>40</v>
      </c>
      <c r="W149">
        <v>217</v>
      </c>
      <c r="X149">
        <v>124</v>
      </c>
      <c r="Y149">
        <v>173</v>
      </c>
      <c r="Z149">
        <v>17</v>
      </c>
      <c r="AA149">
        <v>132</v>
      </c>
      <c r="AB149">
        <v>76</v>
      </c>
      <c r="AC149">
        <v>479</v>
      </c>
      <c r="AD149">
        <v>55</v>
      </c>
      <c r="AE149">
        <v>181</v>
      </c>
    </row>
    <row r="150" spans="1:31" x14ac:dyDescent="0.25">
      <c r="A150" s="2">
        <v>0.78055555555555556</v>
      </c>
      <c r="B150">
        <v>0</v>
      </c>
      <c r="C150">
        <v>0</v>
      </c>
      <c r="D150">
        <v>0</v>
      </c>
      <c r="E150">
        <v>0</v>
      </c>
      <c r="F150">
        <v>28</v>
      </c>
      <c r="G150">
        <v>22</v>
      </c>
      <c r="H150">
        <v>51</v>
      </c>
      <c r="I150">
        <v>22</v>
      </c>
      <c r="J150">
        <v>45</v>
      </c>
      <c r="K150">
        <v>23</v>
      </c>
      <c r="L150">
        <v>50</v>
      </c>
      <c r="M150">
        <v>36</v>
      </c>
      <c r="N150">
        <v>544</v>
      </c>
      <c r="O150">
        <v>43</v>
      </c>
      <c r="P150">
        <v>217</v>
      </c>
      <c r="Q150">
        <v>42</v>
      </c>
      <c r="R150">
        <v>37</v>
      </c>
      <c r="S150">
        <v>328</v>
      </c>
      <c r="T150">
        <v>15</v>
      </c>
      <c r="U150">
        <v>39</v>
      </c>
      <c r="V150">
        <v>40</v>
      </c>
      <c r="W150">
        <v>217</v>
      </c>
      <c r="X150">
        <v>124</v>
      </c>
      <c r="Y150">
        <v>173</v>
      </c>
      <c r="Z150">
        <v>17</v>
      </c>
      <c r="AA150">
        <v>132</v>
      </c>
      <c r="AB150">
        <v>76</v>
      </c>
      <c r="AC150">
        <v>479</v>
      </c>
      <c r="AD150">
        <v>55</v>
      </c>
      <c r="AE150">
        <v>181</v>
      </c>
    </row>
    <row r="151" spans="1:31" x14ac:dyDescent="0.25">
      <c r="A151" s="2">
        <v>0.78263888888888888</v>
      </c>
      <c r="B151">
        <v>0</v>
      </c>
      <c r="C151">
        <v>0</v>
      </c>
      <c r="D151">
        <v>0</v>
      </c>
      <c r="E151">
        <v>0</v>
      </c>
      <c r="F151">
        <v>28</v>
      </c>
      <c r="G151">
        <v>22</v>
      </c>
      <c r="H151">
        <v>51</v>
      </c>
      <c r="I151">
        <v>22</v>
      </c>
      <c r="J151">
        <v>45</v>
      </c>
      <c r="K151">
        <v>23</v>
      </c>
      <c r="L151">
        <v>50</v>
      </c>
      <c r="M151">
        <v>36</v>
      </c>
      <c r="N151">
        <v>544</v>
      </c>
      <c r="O151">
        <v>43</v>
      </c>
      <c r="P151">
        <v>217</v>
      </c>
      <c r="Q151">
        <v>42</v>
      </c>
      <c r="R151">
        <v>37</v>
      </c>
      <c r="S151">
        <v>328</v>
      </c>
      <c r="T151">
        <v>15</v>
      </c>
      <c r="U151">
        <v>39</v>
      </c>
      <c r="V151">
        <v>40</v>
      </c>
      <c r="W151">
        <v>217</v>
      </c>
      <c r="X151">
        <v>124</v>
      </c>
      <c r="Y151">
        <v>173</v>
      </c>
      <c r="Z151">
        <v>17</v>
      </c>
      <c r="AA151">
        <v>132</v>
      </c>
      <c r="AB151">
        <v>76</v>
      </c>
      <c r="AC151">
        <v>479</v>
      </c>
      <c r="AD151">
        <v>55</v>
      </c>
      <c r="AE151">
        <v>181</v>
      </c>
    </row>
    <row r="152" spans="1:31" x14ac:dyDescent="0.25">
      <c r="A152" s="2">
        <v>0.78472222222222221</v>
      </c>
      <c r="B152">
        <v>0</v>
      </c>
      <c r="C152">
        <v>0</v>
      </c>
      <c r="D152">
        <v>0</v>
      </c>
      <c r="E152">
        <v>0</v>
      </c>
      <c r="F152">
        <v>28</v>
      </c>
      <c r="G152">
        <v>22</v>
      </c>
      <c r="H152">
        <v>51</v>
      </c>
      <c r="I152">
        <v>22</v>
      </c>
      <c r="J152">
        <v>45</v>
      </c>
      <c r="K152">
        <v>23</v>
      </c>
      <c r="L152">
        <v>50</v>
      </c>
      <c r="M152">
        <v>36</v>
      </c>
      <c r="N152">
        <v>544</v>
      </c>
      <c r="O152">
        <v>43</v>
      </c>
      <c r="P152">
        <v>217</v>
      </c>
      <c r="Q152">
        <v>42</v>
      </c>
      <c r="R152">
        <v>37</v>
      </c>
      <c r="S152">
        <v>328</v>
      </c>
      <c r="T152">
        <v>15</v>
      </c>
      <c r="U152">
        <v>39</v>
      </c>
      <c r="V152">
        <v>40</v>
      </c>
      <c r="W152">
        <v>217</v>
      </c>
      <c r="X152">
        <v>124</v>
      </c>
      <c r="Y152">
        <v>173</v>
      </c>
      <c r="Z152">
        <v>17</v>
      </c>
      <c r="AA152">
        <v>132</v>
      </c>
      <c r="AB152">
        <v>76</v>
      </c>
      <c r="AC152">
        <v>479</v>
      </c>
      <c r="AD152">
        <v>55</v>
      </c>
      <c r="AE152">
        <v>181</v>
      </c>
    </row>
    <row r="153" spans="1:31" x14ac:dyDescent="0.25">
      <c r="A153" s="2">
        <v>0.78749999999999998</v>
      </c>
      <c r="B153">
        <v>0</v>
      </c>
      <c r="C153">
        <v>0</v>
      </c>
      <c r="D153">
        <v>0</v>
      </c>
      <c r="E153">
        <v>0</v>
      </c>
      <c r="F153">
        <v>28</v>
      </c>
      <c r="G153">
        <v>22</v>
      </c>
      <c r="H153">
        <v>51</v>
      </c>
      <c r="I153">
        <v>22</v>
      </c>
      <c r="J153">
        <v>45</v>
      </c>
      <c r="K153">
        <v>23</v>
      </c>
      <c r="L153">
        <v>50</v>
      </c>
      <c r="M153">
        <v>36</v>
      </c>
      <c r="N153">
        <v>544</v>
      </c>
      <c r="O153">
        <v>43</v>
      </c>
      <c r="P153">
        <v>217</v>
      </c>
      <c r="Q153">
        <v>42</v>
      </c>
      <c r="R153">
        <v>37</v>
      </c>
      <c r="S153">
        <v>328</v>
      </c>
      <c r="T153">
        <v>15</v>
      </c>
      <c r="U153">
        <v>39</v>
      </c>
      <c r="V153">
        <v>40</v>
      </c>
      <c r="W153">
        <v>217</v>
      </c>
      <c r="X153">
        <v>124</v>
      </c>
      <c r="Y153">
        <v>173</v>
      </c>
      <c r="Z153">
        <v>17</v>
      </c>
      <c r="AA153">
        <v>132</v>
      </c>
      <c r="AB153">
        <v>76</v>
      </c>
      <c r="AC153">
        <v>479</v>
      </c>
      <c r="AD153">
        <v>55</v>
      </c>
      <c r="AE153">
        <v>181</v>
      </c>
    </row>
    <row r="154" spans="1:31" x14ac:dyDescent="0.25">
      <c r="A154" s="2">
        <v>0.7895833333333333</v>
      </c>
      <c r="B154">
        <v>0</v>
      </c>
      <c r="C154">
        <v>0</v>
      </c>
      <c r="D154">
        <v>0</v>
      </c>
      <c r="E154">
        <v>0</v>
      </c>
      <c r="F154">
        <v>28</v>
      </c>
      <c r="G154">
        <v>22</v>
      </c>
      <c r="H154">
        <v>51</v>
      </c>
      <c r="I154">
        <v>22</v>
      </c>
      <c r="J154">
        <v>45</v>
      </c>
      <c r="K154">
        <v>23</v>
      </c>
      <c r="L154">
        <v>50</v>
      </c>
      <c r="M154">
        <v>36</v>
      </c>
      <c r="N154">
        <v>544</v>
      </c>
      <c r="O154">
        <v>43</v>
      </c>
      <c r="P154">
        <v>217</v>
      </c>
      <c r="Q154">
        <v>42</v>
      </c>
      <c r="R154">
        <v>37</v>
      </c>
      <c r="S154">
        <v>328</v>
      </c>
      <c r="T154">
        <v>15</v>
      </c>
      <c r="U154">
        <v>39</v>
      </c>
      <c r="V154">
        <v>40</v>
      </c>
      <c r="W154">
        <v>217</v>
      </c>
      <c r="X154">
        <v>124</v>
      </c>
      <c r="Y154">
        <v>173</v>
      </c>
      <c r="Z154">
        <v>17</v>
      </c>
      <c r="AA154">
        <v>132</v>
      </c>
      <c r="AB154">
        <v>76</v>
      </c>
      <c r="AC154">
        <v>479</v>
      </c>
      <c r="AD154">
        <v>55</v>
      </c>
      <c r="AE154">
        <v>181</v>
      </c>
    </row>
    <row r="155" spans="1:31" x14ac:dyDescent="0.25">
      <c r="A155" s="2">
        <v>0.79166666666666663</v>
      </c>
      <c r="B155">
        <v>0</v>
      </c>
      <c r="C155">
        <v>0</v>
      </c>
      <c r="D155">
        <v>0</v>
      </c>
      <c r="E155">
        <v>0</v>
      </c>
      <c r="F155">
        <v>28</v>
      </c>
      <c r="G155">
        <v>22</v>
      </c>
      <c r="H155">
        <v>51</v>
      </c>
      <c r="I155">
        <v>22</v>
      </c>
      <c r="J155">
        <v>45</v>
      </c>
      <c r="K155">
        <v>23</v>
      </c>
      <c r="L155">
        <v>50</v>
      </c>
      <c r="M155">
        <v>36</v>
      </c>
      <c r="N155">
        <v>544</v>
      </c>
      <c r="O155">
        <v>43</v>
      </c>
      <c r="P155">
        <v>217</v>
      </c>
      <c r="Q155">
        <v>42</v>
      </c>
      <c r="R155">
        <v>37</v>
      </c>
      <c r="S155">
        <v>328</v>
      </c>
      <c r="T155">
        <v>15</v>
      </c>
      <c r="U155">
        <v>39</v>
      </c>
      <c r="V155">
        <v>40</v>
      </c>
      <c r="W155">
        <v>217</v>
      </c>
      <c r="X155">
        <v>124</v>
      </c>
      <c r="Y155">
        <v>173</v>
      </c>
      <c r="Z155">
        <v>17</v>
      </c>
      <c r="AA155">
        <v>132</v>
      </c>
      <c r="AB155">
        <v>76</v>
      </c>
      <c r="AC155">
        <v>479</v>
      </c>
      <c r="AD155">
        <v>55</v>
      </c>
      <c r="AE155">
        <v>181</v>
      </c>
    </row>
    <row r="156" spans="1:31" x14ac:dyDescent="0.25">
      <c r="A156" s="2">
        <v>0.79374999999999996</v>
      </c>
      <c r="B156">
        <v>0</v>
      </c>
      <c r="C156">
        <v>0</v>
      </c>
      <c r="D156">
        <v>0</v>
      </c>
      <c r="E156">
        <v>0</v>
      </c>
      <c r="F156">
        <v>28</v>
      </c>
      <c r="G156">
        <v>22</v>
      </c>
      <c r="H156">
        <v>51</v>
      </c>
      <c r="I156">
        <v>22</v>
      </c>
      <c r="J156">
        <v>45</v>
      </c>
      <c r="K156">
        <v>23</v>
      </c>
      <c r="L156">
        <v>50</v>
      </c>
      <c r="M156">
        <v>36</v>
      </c>
      <c r="N156">
        <v>544</v>
      </c>
      <c r="O156">
        <v>43</v>
      </c>
      <c r="P156">
        <v>217</v>
      </c>
      <c r="Q156">
        <v>42</v>
      </c>
      <c r="R156">
        <v>37</v>
      </c>
      <c r="S156">
        <v>328</v>
      </c>
      <c r="T156">
        <v>15</v>
      </c>
      <c r="U156">
        <v>39</v>
      </c>
      <c r="V156">
        <v>40</v>
      </c>
      <c r="W156">
        <v>217</v>
      </c>
      <c r="X156">
        <v>124</v>
      </c>
      <c r="Y156">
        <v>173</v>
      </c>
      <c r="Z156">
        <v>17</v>
      </c>
      <c r="AA156">
        <v>132</v>
      </c>
      <c r="AB156">
        <v>76</v>
      </c>
      <c r="AC156">
        <v>479</v>
      </c>
      <c r="AD156">
        <v>55</v>
      </c>
      <c r="AE156">
        <v>181</v>
      </c>
    </row>
    <row r="157" spans="1:31" x14ac:dyDescent="0.25">
      <c r="A157" s="2">
        <v>0.79652777777777772</v>
      </c>
      <c r="B157">
        <v>0</v>
      </c>
      <c r="C157">
        <v>0</v>
      </c>
      <c r="D157">
        <v>0</v>
      </c>
      <c r="E157">
        <v>0</v>
      </c>
      <c r="F157">
        <v>28</v>
      </c>
      <c r="G157">
        <v>22</v>
      </c>
      <c r="H157">
        <v>51</v>
      </c>
      <c r="I157">
        <v>22</v>
      </c>
      <c r="J157">
        <v>45</v>
      </c>
      <c r="K157">
        <v>23</v>
      </c>
      <c r="L157">
        <v>50</v>
      </c>
      <c r="M157">
        <v>36</v>
      </c>
      <c r="N157">
        <v>544</v>
      </c>
      <c r="O157">
        <v>43</v>
      </c>
      <c r="P157">
        <v>217</v>
      </c>
      <c r="Q157">
        <v>42</v>
      </c>
      <c r="R157">
        <v>37</v>
      </c>
      <c r="S157">
        <v>328</v>
      </c>
      <c r="T157">
        <v>15</v>
      </c>
      <c r="U157">
        <v>39</v>
      </c>
      <c r="V157">
        <v>40</v>
      </c>
      <c r="W157">
        <v>217</v>
      </c>
      <c r="X157">
        <v>124</v>
      </c>
      <c r="Y157">
        <v>173</v>
      </c>
      <c r="Z157">
        <v>17</v>
      </c>
      <c r="AA157">
        <v>132</v>
      </c>
      <c r="AB157">
        <v>76</v>
      </c>
      <c r="AC157">
        <v>479</v>
      </c>
      <c r="AD157">
        <v>55</v>
      </c>
      <c r="AE157">
        <v>181</v>
      </c>
    </row>
    <row r="158" spans="1:31" x14ac:dyDescent="0.25">
      <c r="A158" s="2">
        <v>0.79861111111111116</v>
      </c>
      <c r="B158">
        <v>0</v>
      </c>
      <c r="C158">
        <v>0</v>
      </c>
      <c r="D158">
        <v>0</v>
      </c>
      <c r="E158">
        <v>0</v>
      </c>
      <c r="F158">
        <v>28</v>
      </c>
      <c r="G158">
        <v>22</v>
      </c>
      <c r="H158">
        <v>49</v>
      </c>
      <c r="I158">
        <v>21</v>
      </c>
      <c r="J158">
        <v>45</v>
      </c>
      <c r="K158">
        <v>23</v>
      </c>
      <c r="L158">
        <v>48</v>
      </c>
      <c r="M158">
        <v>36</v>
      </c>
      <c r="N158">
        <v>538</v>
      </c>
      <c r="O158">
        <v>34</v>
      </c>
      <c r="P158">
        <v>216</v>
      </c>
      <c r="Q158">
        <v>40</v>
      </c>
      <c r="R158">
        <v>36</v>
      </c>
      <c r="S158">
        <v>328</v>
      </c>
      <c r="T158">
        <v>15</v>
      </c>
      <c r="U158">
        <v>38</v>
      </c>
      <c r="V158">
        <v>38</v>
      </c>
      <c r="W158">
        <v>211</v>
      </c>
      <c r="X158">
        <v>120</v>
      </c>
      <c r="Y158">
        <v>173</v>
      </c>
      <c r="Z158">
        <v>17</v>
      </c>
      <c r="AA158">
        <v>132</v>
      </c>
      <c r="AB158">
        <v>76</v>
      </c>
      <c r="AC158">
        <v>482</v>
      </c>
      <c r="AD158">
        <v>59</v>
      </c>
      <c r="AE158">
        <v>188</v>
      </c>
    </row>
    <row r="159" spans="1:31" x14ac:dyDescent="0.25">
      <c r="A159" s="2">
        <v>0.80069444444444449</v>
      </c>
      <c r="B159">
        <v>0</v>
      </c>
      <c r="C159">
        <v>0</v>
      </c>
      <c r="D159">
        <v>0</v>
      </c>
      <c r="E159">
        <v>0</v>
      </c>
      <c r="F159">
        <v>28</v>
      </c>
      <c r="G159">
        <v>22</v>
      </c>
      <c r="H159">
        <v>49</v>
      </c>
      <c r="I159">
        <v>21</v>
      </c>
      <c r="J159">
        <v>45</v>
      </c>
      <c r="K159">
        <v>23</v>
      </c>
      <c r="L159">
        <v>48</v>
      </c>
      <c r="M159">
        <v>36</v>
      </c>
      <c r="N159">
        <v>538</v>
      </c>
      <c r="O159">
        <v>34</v>
      </c>
      <c r="P159">
        <v>216</v>
      </c>
      <c r="Q159">
        <v>40</v>
      </c>
      <c r="R159">
        <v>36</v>
      </c>
      <c r="S159">
        <v>328</v>
      </c>
      <c r="T159">
        <v>15</v>
      </c>
      <c r="U159">
        <v>38</v>
      </c>
      <c r="V159">
        <v>38</v>
      </c>
      <c r="W159">
        <v>211</v>
      </c>
      <c r="X159">
        <v>120</v>
      </c>
      <c r="Y159">
        <v>173</v>
      </c>
      <c r="Z159">
        <v>17</v>
      </c>
      <c r="AA159">
        <v>132</v>
      </c>
      <c r="AB159">
        <v>76</v>
      </c>
      <c r="AC159">
        <v>482</v>
      </c>
      <c r="AD159">
        <v>59</v>
      </c>
      <c r="AE159">
        <v>188</v>
      </c>
    </row>
    <row r="160" spans="1:31" x14ac:dyDescent="0.25">
      <c r="A160" s="2">
        <v>0.80277777777777781</v>
      </c>
      <c r="B160">
        <v>0</v>
      </c>
      <c r="C160">
        <v>0</v>
      </c>
      <c r="D160">
        <v>0</v>
      </c>
      <c r="E160">
        <v>0</v>
      </c>
      <c r="F160">
        <v>28</v>
      </c>
      <c r="G160">
        <v>22</v>
      </c>
      <c r="H160">
        <v>49</v>
      </c>
      <c r="I160">
        <v>21</v>
      </c>
      <c r="J160">
        <v>45</v>
      </c>
      <c r="K160">
        <v>23</v>
      </c>
      <c r="L160">
        <v>48</v>
      </c>
      <c r="M160">
        <v>36</v>
      </c>
      <c r="N160">
        <v>538</v>
      </c>
      <c r="O160">
        <v>34</v>
      </c>
      <c r="P160">
        <v>216</v>
      </c>
      <c r="Q160">
        <v>40</v>
      </c>
      <c r="R160">
        <v>36</v>
      </c>
      <c r="S160">
        <v>328</v>
      </c>
      <c r="T160">
        <v>15</v>
      </c>
      <c r="U160">
        <v>38</v>
      </c>
      <c r="V160">
        <v>38</v>
      </c>
      <c r="W160">
        <v>211</v>
      </c>
      <c r="X160">
        <v>120</v>
      </c>
      <c r="Y160">
        <v>173</v>
      </c>
      <c r="Z160">
        <v>17</v>
      </c>
      <c r="AA160">
        <v>132</v>
      </c>
      <c r="AB160">
        <v>76</v>
      </c>
      <c r="AC160">
        <v>482</v>
      </c>
      <c r="AD160">
        <v>59</v>
      </c>
      <c r="AE160">
        <v>188</v>
      </c>
    </row>
    <row r="161" spans="1:31" x14ac:dyDescent="0.25">
      <c r="A161" s="2">
        <v>0.80555555555555558</v>
      </c>
      <c r="B161">
        <v>0</v>
      </c>
      <c r="C161">
        <v>0</v>
      </c>
      <c r="D161">
        <v>0</v>
      </c>
      <c r="E161">
        <v>0</v>
      </c>
      <c r="F161">
        <v>28</v>
      </c>
      <c r="G161">
        <v>22</v>
      </c>
      <c r="H161">
        <v>49</v>
      </c>
      <c r="I161">
        <v>21</v>
      </c>
      <c r="J161">
        <v>45</v>
      </c>
      <c r="K161">
        <v>23</v>
      </c>
      <c r="L161">
        <v>48</v>
      </c>
      <c r="M161">
        <v>36</v>
      </c>
      <c r="N161">
        <v>538</v>
      </c>
      <c r="O161">
        <v>34</v>
      </c>
      <c r="P161">
        <v>216</v>
      </c>
      <c r="Q161">
        <v>40</v>
      </c>
      <c r="R161">
        <v>36</v>
      </c>
      <c r="S161">
        <v>328</v>
      </c>
      <c r="T161">
        <v>15</v>
      </c>
      <c r="U161">
        <v>38</v>
      </c>
      <c r="V161">
        <v>38</v>
      </c>
      <c r="W161">
        <v>211</v>
      </c>
      <c r="X161">
        <v>120</v>
      </c>
      <c r="Y161">
        <v>173</v>
      </c>
      <c r="Z161">
        <v>17</v>
      </c>
      <c r="AA161">
        <v>132</v>
      </c>
      <c r="AB161">
        <v>76</v>
      </c>
      <c r="AC161">
        <v>482</v>
      </c>
      <c r="AD161">
        <v>59</v>
      </c>
      <c r="AE161">
        <v>188</v>
      </c>
    </row>
    <row r="162" spans="1:31" x14ac:dyDescent="0.25">
      <c r="A162" s="2">
        <v>0.80763888888888891</v>
      </c>
      <c r="B162">
        <v>0</v>
      </c>
      <c r="C162">
        <v>0</v>
      </c>
      <c r="D162">
        <v>0</v>
      </c>
      <c r="E162">
        <v>0</v>
      </c>
      <c r="F162">
        <v>28</v>
      </c>
      <c r="G162">
        <v>22</v>
      </c>
      <c r="H162">
        <v>49</v>
      </c>
      <c r="I162">
        <v>21</v>
      </c>
      <c r="J162">
        <v>45</v>
      </c>
      <c r="K162">
        <v>23</v>
      </c>
      <c r="L162">
        <v>48</v>
      </c>
      <c r="M162">
        <v>36</v>
      </c>
      <c r="N162">
        <v>538</v>
      </c>
      <c r="O162">
        <v>34</v>
      </c>
      <c r="P162">
        <v>216</v>
      </c>
      <c r="Q162">
        <v>40</v>
      </c>
      <c r="R162">
        <v>36</v>
      </c>
      <c r="S162">
        <v>328</v>
      </c>
      <c r="T162">
        <v>15</v>
      </c>
      <c r="U162">
        <v>38</v>
      </c>
      <c r="V162">
        <v>38</v>
      </c>
      <c r="W162">
        <v>211</v>
      </c>
      <c r="X162">
        <v>120</v>
      </c>
      <c r="Y162">
        <v>173</v>
      </c>
      <c r="Z162">
        <v>17</v>
      </c>
      <c r="AA162">
        <v>132</v>
      </c>
      <c r="AB162">
        <v>76</v>
      </c>
      <c r="AC162">
        <v>482</v>
      </c>
      <c r="AD162">
        <v>59</v>
      </c>
      <c r="AE162">
        <v>188</v>
      </c>
    </row>
    <row r="163" spans="1:31" x14ac:dyDescent="0.25">
      <c r="A163" s="2">
        <v>0.80972222222222223</v>
      </c>
      <c r="B163">
        <v>0</v>
      </c>
      <c r="C163">
        <v>0</v>
      </c>
      <c r="D163">
        <v>0</v>
      </c>
      <c r="E163">
        <v>0</v>
      </c>
      <c r="F163">
        <v>28</v>
      </c>
      <c r="G163">
        <v>22</v>
      </c>
      <c r="H163">
        <v>49</v>
      </c>
      <c r="I163">
        <v>21</v>
      </c>
      <c r="J163">
        <v>45</v>
      </c>
      <c r="K163">
        <v>23</v>
      </c>
      <c r="L163">
        <v>48</v>
      </c>
      <c r="M163">
        <v>36</v>
      </c>
      <c r="N163">
        <v>538</v>
      </c>
      <c r="O163">
        <v>34</v>
      </c>
      <c r="P163">
        <v>216</v>
      </c>
      <c r="Q163">
        <v>40</v>
      </c>
      <c r="R163">
        <v>36</v>
      </c>
      <c r="S163">
        <v>328</v>
      </c>
      <c r="T163">
        <v>15</v>
      </c>
      <c r="U163">
        <v>38</v>
      </c>
      <c r="V163">
        <v>38</v>
      </c>
      <c r="W163">
        <v>211</v>
      </c>
      <c r="X163">
        <v>120</v>
      </c>
      <c r="Y163">
        <v>173</v>
      </c>
      <c r="Z163">
        <v>17</v>
      </c>
      <c r="AA163">
        <v>132</v>
      </c>
      <c r="AB163">
        <v>76</v>
      </c>
      <c r="AC163">
        <v>482</v>
      </c>
      <c r="AD163">
        <v>59</v>
      </c>
      <c r="AE163">
        <v>188</v>
      </c>
    </row>
    <row r="164" spans="1:31" x14ac:dyDescent="0.25">
      <c r="A164" s="2">
        <v>0.81180555555555556</v>
      </c>
      <c r="B164">
        <v>0</v>
      </c>
      <c r="C164">
        <v>0</v>
      </c>
      <c r="D164">
        <v>0</v>
      </c>
      <c r="E164">
        <v>0</v>
      </c>
      <c r="F164">
        <v>28</v>
      </c>
      <c r="G164">
        <v>22</v>
      </c>
      <c r="H164">
        <v>49</v>
      </c>
      <c r="I164">
        <v>21</v>
      </c>
      <c r="J164">
        <v>45</v>
      </c>
      <c r="K164">
        <v>23</v>
      </c>
      <c r="L164">
        <v>48</v>
      </c>
      <c r="M164">
        <v>36</v>
      </c>
      <c r="N164">
        <v>538</v>
      </c>
      <c r="O164">
        <v>34</v>
      </c>
      <c r="P164">
        <v>216</v>
      </c>
      <c r="Q164">
        <v>40</v>
      </c>
      <c r="R164">
        <v>36</v>
      </c>
      <c r="S164">
        <v>328</v>
      </c>
      <c r="T164">
        <v>15</v>
      </c>
      <c r="U164">
        <v>38</v>
      </c>
      <c r="V164">
        <v>38</v>
      </c>
      <c r="W164">
        <v>211</v>
      </c>
      <c r="X164">
        <v>120</v>
      </c>
      <c r="Y164">
        <v>173</v>
      </c>
      <c r="Z164">
        <v>17</v>
      </c>
      <c r="AA164">
        <v>132</v>
      </c>
      <c r="AB164">
        <v>76</v>
      </c>
      <c r="AC164">
        <v>482</v>
      </c>
      <c r="AD164">
        <v>59</v>
      </c>
      <c r="AE164">
        <v>188</v>
      </c>
    </row>
    <row r="165" spans="1:31" x14ac:dyDescent="0.25">
      <c r="A165" s="2">
        <v>0.81458333333333333</v>
      </c>
      <c r="B165">
        <v>0</v>
      </c>
      <c r="C165">
        <v>0</v>
      </c>
      <c r="D165">
        <v>0</v>
      </c>
      <c r="E165">
        <v>0</v>
      </c>
      <c r="F165">
        <v>28</v>
      </c>
      <c r="G165">
        <v>22</v>
      </c>
      <c r="H165">
        <v>49</v>
      </c>
      <c r="I165">
        <v>21</v>
      </c>
      <c r="J165">
        <v>45</v>
      </c>
      <c r="K165">
        <v>23</v>
      </c>
      <c r="L165">
        <v>48</v>
      </c>
      <c r="M165">
        <v>36</v>
      </c>
      <c r="N165">
        <v>538</v>
      </c>
      <c r="O165">
        <v>34</v>
      </c>
      <c r="P165">
        <v>216</v>
      </c>
      <c r="Q165">
        <v>40</v>
      </c>
      <c r="R165">
        <v>36</v>
      </c>
      <c r="S165">
        <v>328</v>
      </c>
      <c r="T165">
        <v>15</v>
      </c>
      <c r="U165">
        <v>38</v>
      </c>
      <c r="V165">
        <v>38</v>
      </c>
      <c r="W165">
        <v>211</v>
      </c>
      <c r="X165">
        <v>120</v>
      </c>
      <c r="Y165">
        <v>173</v>
      </c>
      <c r="Z165">
        <v>17</v>
      </c>
      <c r="AA165">
        <v>132</v>
      </c>
      <c r="AB165">
        <v>76</v>
      </c>
      <c r="AC165">
        <v>482</v>
      </c>
      <c r="AD165">
        <v>59</v>
      </c>
      <c r="AE165">
        <v>188</v>
      </c>
    </row>
    <row r="166" spans="1:31" x14ac:dyDescent="0.25">
      <c r="A166" s="2">
        <v>0.81666666666666665</v>
      </c>
      <c r="B166">
        <v>0</v>
      </c>
      <c r="C166">
        <v>0</v>
      </c>
      <c r="D166">
        <v>0</v>
      </c>
      <c r="E166">
        <v>0</v>
      </c>
      <c r="F166">
        <v>28</v>
      </c>
      <c r="G166">
        <v>22</v>
      </c>
      <c r="H166">
        <v>49</v>
      </c>
      <c r="I166">
        <v>21</v>
      </c>
      <c r="J166">
        <v>45</v>
      </c>
      <c r="K166">
        <v>23</v>
      </c>
      <c r="L166">
        <v>48</v>
      </c>
      <c r="M166">
        <v>36</v>
      </c>
      <c r="N166">
        <v>538</v>
      </c>
      <c r="O166">
        <v>34</v>
      </c>
      <c r="P166">
        <v>216</v>
      </c>
      <c r="Q166">
        <v>40</v>
      </c>
      <c r="R166">
        <v>36</v>
      </c>
      <c r="S166">
        <v>328</v>
      </c>
      <c r="T166">
        <v>15</v>
      </c>
      <c r="U166">
        <v>38</v>
      </c>
      <c r="V166">
        <v>38</v>
      </c>
      <c r="W166">
        <v>211</v>
      </c>
      <c r="X166">
        <v>120</v>
      </c>
      <c r="Y166">
        <v>173</v>
      </c>
      <c r="Z166">
        <v>17</v>
      </c>
      <c r="AA166">
        <v>132</v>
      </c>
      <c r="AB166">
        <v>76</v>
      </c>
      <c r="AC166">
        <v>482</v>
      </c>
      <c r="AD166">
        <v>59</v>
      </c>
      <c r="AE166">
        <v>188</v>
      </c>
    </row>
    <row r="167" spans="1:31" x14ac:dyDescent="0.25">
      <c r="A167" s="2">
        <v>0.81874999999999998</v>
      </c>
      <c r="B167">
        <v>0</v>
      </c>
      <c r="C167">
        <v>0</v>
      </c>
      <c r="D167">
        <v>0</v>
      </c>
      <c r="E167">
        <v>0</v>
      </c>
      <c r="F167">
        <v>28</v>
      </c>
      <c r="G167">
        <v>22</v>
      </c>
      <c r="H167">
        <v>49</v>
      </c>
      <c r="I167">
        <v>21</v>
      </c>
      <c r="J167">
        <v>45</v>
      </c>
      <c r="K167">
        <v>23</v>
      </c>
      <c r="L167">
        <v>48</v>
      </c>
      <c r="M167">
        <v>36</v>
      </c>
      <c r="N167">
        <v>538</v>
      </c>
      <c r="O167">
        <v>34</v>
      </c>
      <c r="P167">
        <v>216</v>
      </c>
      <c r="Q167">
        <v>40</v>
      </c>
      <c r="R167">
        <v>36</v>
      </c>
      <c r="S167">
        <v>328</v>
      </c>
      <c r="T167">
        <v>15</v>
      </c>
      <c r="U167">
        <v>38</v>
      </c>
      <c r="V167">
        <v>38</v>
      </c>
      <c r="W167">
        <v>211</v>
      </c>
      <c r="X167">
        <v>120</v>
      </c>
      <c r="Y167">
        <v>173</v>
      </c>
      <c r="Z167">
        <v>17</v>
      </c>
      <c r="AA167">
        <v>132</v>
      </c>
      <c r="AB167">
        <v>76</v>
      </c>
      <c r="AC167">
        <v>482</v>
      </c>
      <c r="AD167">
        <v>59</v>
      </c>
      <c r="AE167">
        <v>188</v>
      </c>
    </row>
    <row r="168" spans="1:31" x14ac:dyDescent="0.25">
      <c r="A168" s="2">
        <v>0.8208333333333333</v>
      </c>
      <c r="B168">
        <v>0</v>
      </c>
      <c r="C168">
        <v>0</v>
      </c>
      <c r="D168">
        <v>0</v>
      </c>
      <c r="E168">
        <v>0</v>
      </c>
      <c r="F168">
        <v>28</v>
      </c>
      <c r="G168">
        <v>22</v>
      </c>
      <c r="H168">
        <v>49</v>
      </c>
      <c r="I168">
        <v>21</v>
      </c>
      <c r="J168">
        <v>45</v>
      </c>
      <c r="K168">
        <v>23</v>
      </c>
      <c r="L168">
        <v>48</v>
      </c>
      <c r="M168">
        <v>36</v>
      </c>
      <c r="N168">
        <v>538</v>
      </c>
      <c r="O168">
        <v>34</v>
      </c>
      <c r="P168">
        <v>216</v>
      </c>
      <c r="Q168">
        <v>40</v>
      </c>
      <c r="R168">
        <v>36</v>
      </c>
      <c r="S168">
        <v>328</v>
      </c>
      <c r="T168">
        <v>15</v>
      </c>
      <c r="U168">
        <v>38</v>
      </c>
      <c r="V168">
        <v>38</v>
      </c>
      <c r="W168">
        <v>211</v>
      </c>
      <c r="X168">
        <v>120</v>
      </c>
      <c r="Y168">
        <v>173</v>
      </c>
      <c r="Z168">
        <v>17</v>
      </c>
      <c r="AA168">
        <v>132</v>
      </c>
      <c r="AB168">
        <v>76</v>
      </c>
      <c r="AC168">
        <v>482</v>
      </c>
      <c r="AD168">
        <v>59</v>
      </c>
      <c r="AE168">
        <v>188</v>
      </c>
    </row>
    <row r="169" spans="1:31" x14ac:dyDescent="0.25">
      <c r="A169" s="2">
        <v>0.82361111111111107</v>
      </c>
      <c r="B169">
        <v>0</v>
      </c>
      <c r="C169">
        <v>0</v>
      </c>
      <c r="D169">
        <v>0</v>
      </c>
      <c r="E169">
        <v>0</v>
      </c>
      <c r="F169">
        <v>28</v>
      </c>
      <c r="G169">
        <v>22</v>
      </c>
      <c r="H169">
        <v>49</v>
      </c>
      <c r="I169">
        <v>21</v>
      </c>
      <c r="J169">
        <v>45</v>
      </c>
      <c r="K169">
        <v>23</v>
      </c>
      <c r="L169">
        <v>48</v>
      </c>
      <c r="M169">
        <v>36</v>
      </c>
      <c r="N169">
        <v>538</v>
      </c>
      <c r="O169">
        <v>34</v>
      </c>
      <c r="P169">
        <v>216</v>
      </c>
      <c r="Q169">
        <v>40</v>
      </c>
      <c r="R169">
        <v>36</v>
      </c>
      <c r="S169">
        <v>328</v>
      </c>
      <c r="T169">
        <v>15</v>
      </c>
      <c r="U169">
        <v>38</v>
      </c>
      <c r="V169">
        <v>38</v>
      </c>
      <c r="W169">
        <v>211</v>
      </c>
      <c r="X169">
        <v>120</v>
      </c>
      <c r="Y169">
        <v>173</v>
      </c>
      <c r="Z169">
        <v>17</v>
      </c>
      <c r="AA169">
        <v>132</v>
      </c>
      <c r="AB169">
        <v>76</v>
      </c>
      <c r="AC169">
        <v>482</v>
      </c>
      <c r="AD169">
        <v>59</v>
      </c>
      <c r="AE169">
        <v>188</v>
      </c>
    </row>
    <row r="170" spans="1:31" x14ac:dyDescent="0.25">
      <c r="A170" s="2">
        <v>0.8256944444444444</v>
      </c>
      <c r="B170">
        <v>0</v>
      </c>
      <c r="C170">
        <v>0</v>
      </c>
      <c r="D170">
        <v>0</v>
      </c>
      <c r="E170">
        <v>0</v>
      </c>
      <c r="F170">
        <v>28</v>
      </c>
      <c r="G170">
        <v>22</v>
      </c>
      <c r="H170">
        <v>49</v>
      </c>
      <c r="I170">
        <v>21</v>
      </c>
      <c r="J170">
        <v>45</v>
      </c>
      <c r="K170">
        <v>23</v>
      </c>
      <c r="L170">
        <v>48</v>
      </c>
      <c r="M170">
        <v>36</v>
      </c>
      <c r="N170">
        <v>538</v>
      </c>
      <c r="O170">
        <v>34</v>
      </c>
      <c r="P170">
        <v>216</v>
      </c>
      <c r="Q170">
        <v>40</v>
      </c>
      <c r="R170">
        <v>36</v>
      </c>
      <c r="S170">
        <v>328</v>
      </c>
      <c r="T170">
        <v>15</v>
      </c>
      <c r="U170">
        <v>38</v>
      </c>
      <c r="V170">
        <v>38</v>
      </c>
      <c r="W170">
        <v>211</v>
      </c>
      <c r="X170">
        <v>120</v>
      </c>
      <c r="Y170">
        <v>173</v>
      </c>
      <c r="Z170">
        <v>17</v>
      </c>
      <c r="AA170">
        <v>132</v>
      </c>
      <c r="AB170">
        <v>76</v>
      </c>
      <c r="AC170">
        <v>482</v>
      </c>
      <c r="AD170">
        <v>59</v>
      </c>
      <c r="AE170">
        <v>188</v>
      </c>
    </row>
    <row r="171" spans="1:31" x14ac:dyDescent="0.25">
      <c r="A171" s="2">
        <v>0.82777777777777772</v>
      </c>
      <c r="B171">
        <v>0</v>
      </c>
      <c r="C171">
        <v>0</v>
      </c>
      <c r="D171">
        <v>0</v>
      </c>
      <c r="E171">
        <v>0</v>
      </c>
      <c r="F171">
        <v>28</v>
      </c>
      <c r="G171">
        <v>22</v>
      </c>
      <c r="H171">
        <v>49</v>
      </c>
      <c r="I171">
        <v>21</v>
      </c>
      <c r="J171">
        <v>45</v>
      </c>
      <c r="K171">
        <v>23</v>
      </c>
      <c r="L171">
        <v>48</v>
      </c>
      <c r="M171">
        <v>36</v>
      </c>
      <c r="N171">
        <v>538</v>
      </c>
      <c r="O171">
        <v>34</v>
      </c>
      <c r="P171">
        <v>216</v>
      </c>
      <c r="Q171">
        <v>40</v>
      </c>
      <c r="R171">
        <v>36</v>
      </c>
      <c r="S171">
        <v>328</v>
      </c>
      <c r="T171">
        <v>15</v>
      </c>
      <c r="U171">
        <v>38</v>
      </c>
      <c r="V171">
        <v>38</v>
      </c>
      <c r="W171">
        <v>211</v>
      </c>
      <c r="X171">
        <v>120</v>
      </c>
      <c r="Y171">
        <v>173</v>
      </c>
      <c r="Z171">
        <v>17</v>
      </c>
      <c r="AA171">
        <v>132</v>
      </c>
      <c r="AB171">
        <v>76</v>
      </c>
      <c r="AC171">
        <v>482</v>
      </c>
      <c r="AD171">
        <v>59</v>
      </c>
      <c r="AE171">
        <v>188</v>
      </c>
    </row>
    <row r="172" spans="1:31" x14ac:dyDescent="0.25">
      <c r="A172" s="2">
        <v>0.82986111111111116</v>
      </c>
      <c r="B172">
        <v>0</v>
      </c>
      <c r="C172">
        <v>0</v>
      </c>
      <c r="D172">
        <v>0</v>
      </c>
      <c r="E172">
        <v>0</v>
      </c>
      <c r="F172">
        <v>28</v>
      </c>
      <c r="G172">
        <v>22</v>
      </c>
      <c r="H172">
        <v>49</v>
      </c>
      <c r="I172">
        <v>21</v>
      </c>
      <c r="J172">
        <v>45</v>
      </c>
      <c r="K172">
        <v>23</v>
      </c>
      <c r="L172">
        <v>48</v>
      </c>
      <c r="M172">
        <v>36</v>
      </c>
      <c r="N172">
        <v>538</v>
      </c>
      <c r="O172">
        <v>34</v>
      </c>
      <c r="P172">
        <v>216</v>
      </c>
      <c r="Q172">
        <v>40</v>
      </c>
      <c r="R172">
        <v>36</v>
      </c>
      <c r="S172">
        <v>328</v>
      </c>
      <c r="T172">
        <v>15</v>
      </c>
      <c r="U172">
        <v>38</v>
      </c>
      <c r="V172">
        <v>38</v>
      </c>
      <c r="W172">
        <v>211</v>
      </c>
      <c r="X172">
        <v>120</v>
      </c>
      <c r="Y172">
        <v>173</v>
      </c>
      <c r="Z172">
        <v>17</v>
      </c>
      <c r="AA172">
        <v>132</v>
      </c>
      <c r="AB172">
        <v>76</v>
      </c>
      <c r="AC172">
        <v>482</v>
      </c>
      <c r="AD172">
        <v>59</v>
      </c>
      <c r="AE172">
        <v>188</v>
      </c>
    </row>
    <row r="173" spans="1:31" x14ac:dyDescent="0.25">
      <c r="A173" s="2">
        <v>0.83263888888888893</v>
      </c>
      <c r="B173">
        <v>0</v>
      </c>
      <c r="C173">
        <v>0</v>
      </c>
      <c r="D173">
        <v>0</v>
      </c>
      <c r="E173">
        <v>0</v>
      </c>
      <c r="F173">
        <v>28</v>
      </c>
      <c r="G173">
        <v>22</v>
      </c>
      <c r="H173">
        <v>49</v>
      </c>
      <c r="I173">
        <v>21</v>
      </c>
      <c r="J173">
        <v>45</v>
      </c>
      <c r="K173">
        <v>23</v>
      </c>
      <c r="L173">
        <v>48</v>
      </c>
      <c r="M173">
        <v>36</v>
      </c>
      <c r="N173">
        <v>538</v>
      </c>
      <c r="O173">
        <v>34</v>
      </c>
      <c r="P173">
        <v>216</v>
      </c>
      <c r="Q173">
        <v>40</v>
      </c>
      <c r="R173">
        <v>36</v>
      </c>
      <c r="S173">
        <v>328</v>
      </c>
      <c r="T173">
        <v>15</v>
      </c>
      <c r="U173">
        <v>38</v>
      </c>
      <c r="V173">
        <v>38</v>
      </c>
      <c r="W173">
        <v>211</v>
      </c>
      <c r="X173">
        <v>120</v>
      </c>
      <c r="Y173">
        <v>173</v>
      </c>
      <c r="Z173">
        <v>17</v>
      </c>
      <c r="AA173">
        <v>132</v>
      </c>
      <c r="AB173">
        <v>76</v>
      </c>
      <c r="AC173">
        <v>482</v>
      </c>
      <c r="AD173">
        <v>59</v>
      </c>
      <c r="AE173">
        <v>188</v>
      </c>
    </row>
    <row r="174" spans="1:31" x14ac:dyDescent="0.25">
      <c r="A174" s="2">
        <v>0.83472222222222225</v>
      </c>
      <c r="B174">
        <v>0</v>
      </c>
      <c r="C174">
        <v>0</v>
      </c>
      <c r="D174">
        <v>0</v>
      </c>
      <c r="E174">
        <v>0</v>
      </c>
      <c r="F174">
        <v>28</v>
      </c>
      <c r="G174">
        <v>22</v>
      </c>
      <c r="H174">
        <v>49</v>
      </c>
      <c r="I174">
        <v>21</v>
      </c>
      <c r="J174">
        <v>45</v>
      </c>
      <c r="K174">
        <v>23</v>
      </c>
      <c r="L174">
        <v>48</v>
      </c>
      <c r="M174">
        <v>36</v>
      </c>
      <c r="N174">
        <v>538</v>
      </c>
      <c r="O174">
        <v>34</v>
      </c>
      <c r="P174">
        <v>216</v>
      </c>
      <c r="Q174">
        <v>40</v>
      </c>
      <c r="R174">
        <v>36</v>
      </c>
      <c r="S174">
        <v>328</v>
      </c>
      <c r="T174">
        <v>15</v>
      </c>
      <c r="U174">
        <v>38</v>
      </c>
      <c r="V174">
        <v>38</v>
      </c>
      <c r="W174">
        <v>211</v>
      </c>
      <c r="X174">
        <v>120</v>
      </c>
      <c r="Y174">
        <v>173</v>
      </c>
      <c r="Z174">
        <v>17</v>
      </c>
      <c r="AA174">
        <v>132</v>
      </c>
      <c r="AB174">
        <v>76</v>
      </c>
      <c r="AC174">
        <v>482</v>
      </c>
      <c r="AD174">
        <v>59</v>
      </c>
      <c r="AE174">
        <v>188</v>
      </c>
    </row>
    <row r="175" spans="1:31" x14ac:dyDescent="0.25">
      <c r="A175" s="2">
        <v>0.83680555555555558</v>
      </c>
      <c r="B175">
        <v>0</v>
      </c>
      <c r="C175">
        <v>0</v>
      </c>
      <c r="D175">
        <v>0</v>
      </c>
      <c r="E175">
        <v>0</v>
      </c>
      <c r="F175">
        <v>28</v>
      </c>
      <c r="G175">
        <v>22</v>
      </c>
      <c r="H175">
        <v>49</v>
      </c>
      <c r="I175">
        <v>21</v>
      </c>
      <c r="J175">
        <v>45</v>
      </c>
      <c r="K175">
        <v>23</v>
      </c>
      <c r="L175">
        <v>48</v>
      </c>
      <c r="M175">
        <v>36</v>
      </c>
      <c r="N175">
        <v>538</v>
      </c>
      <c r="O175">
        <v>34</v>
      </c>
      <c r="P175">
        <v>216</v>
      </c>
      <c r="Q175">
        <v>40</v>
      </c>
      <c r="R175">
        <v>36</v>
      </c>
      <c r="S175">
        <v>328</v>
      </c>
      <c r="T175">
        <v>15</v>
      </c>
      <c r="U175">
        <v>38</v>
      </c>
      <c r="V175">
        <v>38</v>
      </c>
      <c r="W175">
        <v>211</v>
      </c>
      <c r="X175">
        <v>120</v>
      </c>
      <c r="Y175">
        <v>173</v>
      </c>
      <c r="Z175">
        <v>17</v>
      </c>
      <c r="AA175">
        <v>132</v>
      </c>
      <c r="AB175">
        <v>76</v>
      </c>
      <c r="AC175">
        <v>482</v>
      </c>
      <c r="AD175">
        <v>59</v>
      </c>
      <c r="AE175">
        <v>188</v>
      </c>
    </row>
    <row r="176" spans="1:31" x14ac:dyDescent="0.25">
      <c r="A176" s="2">
        <v>0.83888888888888891</v>
      </c>
      <c r="B176">
        <v>0</v>
      </c>
      <c r="C176">
        <v>0</v>
      </c>
      <c r="D176">
        <v>0</v>
      </c>
      <c r="E176">
        <v>0</v>
      </c>
      <c r="F176">
        <v>28</v>
      </c>
      <c r="G176">
        <v>22</v>
      </c>
      <c r="H176">
        <v>49</v>
      </c>
      <c r="I176">
        <v>21</v>
      </c>
      <c r="J176">
        <v>45</v>
      </c>
      <c r="K176">
        <v>23</v>
      </c>
      <c r="L176">
        <v>48</v>
      </c>
      <c r="M176">
        <v>36</v>
      </c>
      <c r="N176">
        <v>538</v>
      </c>
      <c r="O176">
        <v>34</v>
      </c>
      <c r="P176">
        <v>216</v>
      </c>
      <c r="Q176">
        <v>40</v>
      </c>
      <c r="R176">
        <v>36</v>
      </c>
      <c r="S176">
        <v>328</v>
      </c>
      <c r="T176">
        <v>15</v>
      </c>
      <c r="U176">
        <v>38</v>
      </c>
      <c r="V176">
        <v>38</v>
      </c>
      <c r="W176">
        <v>211</v>
      </c>
      <c r="X176">
        <v>120</v>
      </c>
      <c r="Y176">
        <v>173</v>
      </c>
      <c r="Z176">
        <v>17</v>
      </c>
      <c r="AA176">
        <v>132</v>
      </c>
      <c r="AB176">
        <v>76</v>
      </c>
      <c r="AC176">
        <v>482</v>
      </c>
      <c r="AD176">
        <v>59</v>
      </c>
      <c r="AE176">
        <v>188</v>
      </c>
    </row>
    <row r="177" spans="1:31" x14ac:dyDescent="0.25">
      <c r="A177" s="2">
        <v>0.84166666666666667</v>
      </c>
      <c r="B177">
        <v>0</v>
      </c>
      <c r="C177">
        <v>0</v>
      </c>
      <c r="D177">
        <v>0</v>
      </c>
      <c r="E177">
        <v>0</v>
      </c>
      <c r="F177">
        <v>28</v>
      </c>
      <c r="G177">
        <v>22</v>
      </c>
      <c r="H177">
        <v>49</v>
      </c>
      <c r="I177">
        <v>21</v>
      </c>
      <c r="J177">
        <v>45</v>
      </c>
      <c r="K177">
        <v>23</v>
      </c>
      <c r="L177">
        <v>48</v>
      </c>
      <c r="M177">
        <v>36</v>
      </c>
      <c r="N177">
        <v>538</v>
      </c>
      <c r="O177">
        <v>34</v>
      </c>
      <c r="P177">
        <v>216</v>
      </c>
      <c r="Q177">
        <v>40</v>
      </c>
      <c r="R177">
        <v>36</v>
      </c>
      <c r="S177">
        <v>328</v>
      </c>
      <c r="T177">
        <v>15</v>
      </c>
      <c r="U177">
        <v>38</v>
      </c>
      <c r="V177">
        <v>38</v>
      </c>
      <c r="W177">
        <v>211</v>
      </c>
      <c r="X177">
        <v>120</v>
      </c>
      <c r="Y177">
        <v>173</v>
      </c>
      <c r="Z177">
        <v>17</v>
      </c>
      <c r="AA177">
        <v>132</v>
      </c>
      <c r="AB177">
        <v>76</v>
      </c>
      <c r="AC177">
        <v>482</v>
      </c>
      <c r="AD177">
        <v>59</v>
      </c>
      <c r="AE177">
        <v>188</v>
      </c>
    </row>
    <row r="178" spans="1:31" x14ac:dyDescent="0.25">
      <c r="A178" s="2">
        <v>0.84375</v>
      </c>
      <c r="B178">
        <v>0</v>
      </c>
      <c r="C178">
        <v>0</v>
      </c>
      <c r="D178">
        <v>0</v>
      </c>
      <c r="E178">
        <v>0</v>
      </c>
      <c r="F178">
        <v>28</v>
      </c>
      <c r="G178">
        <v>22</v>
      </c>
      <c r="H178">
        <v>49</v>
      </c>
      <c r="I178">
        <v>21</v>
      </c>
      <c r="J178">
        <v>45</v>
      </c>
      <c r="K178">
        <v>23</v>
      </c>
      <c r="L178">
        <v>48</v>
      </c>
      <c r="M178">
        <v>36</v>
      </c>
      <c r="N178">
        <v>538</v>
      </c>
      <c r="O178">
        <v>34</v>
      </c>
      <c r="P178">
        <v>216</v>
      </c>
      <c r="Q178">
        <v>40</v>
      </c>
      <c r="R178">
        <v>36</v>
      </c>
      <c r="S178">
        <v>328</v>
      </c>
      <c r="T178">
        <v>15</v>
      </c>
      <c r="U178">
        <v>38</v>
      </c>
      <c r="V178">
        <v>38</v>
      </c>
      <c r="W178">
        <v>211</v>
      </c>
      <c r="X178">
        <v>120</v>
      </c>
      <c r="Y178">
        <v>173</v>
      </c>
      <c r="Z178">
        <v>17</v>
      </c>
      <c r="AA178">
        <v>132</v>
      </c>
      <c r="AB178">
        <v>76</v>
      </c>
      <c r="AC178">
        <v>482</v>
      </c>
      <c r="AD178">
        <v>59</v>
      </c>
      <c r="AE178">
        <v>188</v>
      </c>
    </row>
    <row r="179" spans="1:31" x14ac:dyDescent="0.25">
      <c r="A179" s="2">
        <v>0.84583333333333333</v>
      </c>
      <c r="B179">
        <v>0</v>
      </c>
      <c r="C179">
        <v>0</v>
      </c>
      <c r="D179">
        <v>0</v>
      </c>
      <c r="E179">
        <v>0</v>
      </c>
      <c r="F179">
        <v>28</v>
      </c>
      <c r="G179">
        <v>22</v>
      </c>
      <c r="H179">
        <v>49</v>
      </c>
      <c r="I179">
        <v>21</v>
      </c>
      <c r="J179">
        <v>45</v>
      </c>
      <c r="K179">
        <v>23</v>
      </c>
      <c r="L179">
        <v>48</v>
      </c>
      <c r="M179">
        <v>36</v>
      </c>
      <c r="N179">
        <v>538</v>
      </c>
      <c r="O179">
        <v>34</v>
      </c>
      <c r="P179">
        <v>216</v>
      </c>
      <c r="Q179">
        <v>40</v>
      </c>
      <c r="R179">
        <v>36</v>
      </c>
      <c r="S179">
        <v>328</v>
      </c>
      <c r="T179">
        <v>15</v>
      </c>
      <c r="U179">
        <v>38</v>
      </c>
      <c r="V179">
        <v>38</v>
      </c>
      <c r="W179">
        <v>211</v>
      </c>
      <c r="X179">
        <v>120</v>
      </c>
      <c r="Y179">
        <v>173</v>
      </c>
      <c r="Z179">
        <v>17</v>
      </c>
      <c r="AA179">
        <v>132</v>
      </c>
      <c r="AB179">
        <v>76</v>
      </c>
      <c r="AC179">
        <v>482</v>
      </c>
      <c r="AD179">
        <v>59</v>
      </c>
      <c r="AE179">
        <v>188</v>
      </c>
    </row>
    <row r="180" spans="1:31" x14ac:dyDescent="0.25">
      <c r="A180" s="2">
        <v>0.84791666666666665</v>
      </c>
      <c r="B180">
        <v>0</v>
      </c>
      <c r="C180">
        <v>0</v>
      </c>
      <c r="D180">
        <v>0</v>
      </c>
      <c r="E180">
        <v>0</v>
      </c>
      <c r="F180">
        <v>28</v>
      </c>
      <c r="G180">
        <v>22</v>
      </c>
      <c r="H180">
        <v>49</v>
      </c>
      <c r="I180">
        <v>21</v>
      </c>
      <c r="J180">
        <v>45</v>
      </c>
      <c r="K180">
        <v>23</v>
      </c>
      <c r="L180">
        <v>48</v>
      </c>
      <c r="M180">
        <v>36</v>
      </c>
      <c r="N180">
        <v>538</v>
      </c>
      <c r="O180">
        <v>34</v>
      </c>
      <c r="P180">
        <v>216</v>
      </c>
      <c r="Q180">
        <v>40</v>
      </c>
      <c r="R180">
        <v>36</v>
      </c>
      <c r="S180">
        <v>328</v>
      </c>
      <c r="T180">
        <v>15</v>
      </c>
      <c r="U180">
        <v>38</v>
      </c>
      <c r="V180">
        <v>38</v>
      </c>
      <c r="W180">
        <v>211</v>
      </c>
      <c r="X180">
        <v>120</v>
      </c>
      <c r="Y180">
        <v>173</v>
      </c>
      <c r="Z180">
        <v>17</v>
      </c>
      <c r="AA180">
        <v>132</v>
      </c>
      <c r="AB180">
        <v>76</v>
      </c>
      <c r="AC180">
        <v>482</v>
      </c>
      <c r="AD180">
        <v>59</v>
      </c>
      <c r="AE180">
        <v>188</v>
      </c>
    </row>
    <row r="181" spans="1:31" x14ac:dyDescent="0.25">
      <c r="A181" s="2">
        <v>0.85069444444444442</v>
      </c>
      <c r="B181">
        <v>0</v>
      </c>
      <c r="C181">
        <v>0</v>
      </c>
      <c r="D181">
        <v>0</v>
      </c>
      <c r="E181">
        <v>0</v>
      </c>
      <c r="F181">
        <v>28</v>
      </c>
      <c r="G181">
        <v>22</v>
      </c>
      <c r="H181">
        <v>49</v>
      </c>
      <c r="I181">
        <v>21</v>
      </c>
      <c r="J181">
        <v>45</v>
      </c>
      <c r="K181">
        <v>23</v>
      </c>
      <c r="L181">
        <v>48</v>
      </c>
      <c r="M181">
        <v>36</v>
      </c>
      <c r="N181">
        <v>538</v>
      </c>
      <c r="O181">
        <v>34</v>
      </c>
      <c r="P181">
        <v>216</v>
      </c>
      <c r="Q181">
        <v>40</v>
      </c>
      <c r="R181">
        <v>36</v>
      </c>
      <c r="S181">
        <v>328</v>
      </c>
      <c r="T181">
        <v>15</v>
      </c>
      <c r="U181">
        <v>38</v>
      </c>
      <c r="V181">
        <v>38</v>
      </c>
      <c r="W181">
        <v>211</v>
      </c>
      <c r="X181">
        <v>120</v>
      </c>
      <c r="Y181">
        <v>173</v>
      </c>
      <c r="Z181">
        <v>17</v>
      </c>
      <c r="AA181">
        <v>132</v>
      </c>
      <c r="AB181">
        <v>76</v>
      </c>
      <c r="AC181">
        <v>482</v>
      </c>
      <c r="AD181">
        <v>59</v>
      </c>
      <c r="AE181">
        <v>188</v>
      </c>
    </row>
    <row r="182" spans="1:31" x14ac:dyDescent="0.25">
      <c r="A182" s="2">
        <v>0.85277777777777775</v>
      </c>
      <c r="B182">
        <v>0</v>
      </c>
      <c r="C182">
        <v>0</v>
      </c>
      <c r="D182">
        <v>0</v>
      </c>
      <c r="E182">
        <v>0</v>
      </c>
      <c r="F182">
        <v>28</v>
      </c>
      <c r="G182">
        <v>22</v>
      </c>
      <c r="H182">
        <v>49</v>
      </c>
      <c r="I182">
        <v>21</v>
      </c>
      <c r="J182">
        <v>45</v>
      </c>
      <c r="K182">
        <v>23</v>
      </c>
      <c r="L182">
        <v>48</v>
      </c>
      <c r="M182">
        <v>36</v>
      </c>
      <c r="N182">
        <v>538</v>
      </c>
      <c r="O182">
        <v>34</v>
      </c>
      <c r="P182">
        <v>216</v>
      </c>
      <c r="Q182">
        <v>40</v>
      </c>
      <c r="R182">
        <v>36</v>
      </c>
      <c r="S182">
        <v>328</v>
      </c>
      <c r="T182">
        <v>15</v>
      </c>
      <c r="U182">
        <v>38</v>
      </c>
      <c r="V182">
        <v>38</v>
      </c>
      <c r="W182">
        <v>211</v>
      </c>
      <c r="X182">
        <v>120</v>
      </c>
      <c r="Y182">
        <v>173</v>
      </c>
      <c r="Z182">
        <v>17</v>
      </c>
      <c r="AA182">
        <v>132</v>
      </c>
      <c r="AB182">
        <v>76</v>
      </c>
      <c r="AC182">
        <v>482</v>
      </c>
      <c r="AD182">
        <v>59</v>
      </c>
      <c r="AE182">
        <v>188</v>
      </c>
    </row>
    <row r="183" spans="1:31" x14ac:dyDescent="0.25">
      <c r="A183" s="2">
        <v>0.85486111111111107</v>
      </c>
      <c r="B183">
        <v>0</v>
      </c>
      <c r="C183">
        <v>0</v>
      </c>
      <c r="D183">
        <v>0</v>
      </c>
      <c r="E183">
        <v>0</v>
      </c>
      <c r="F183">
        <v>28</v>
      </c>
      <c r="G183">
        <v>22</v>
      </c>
      <c r="H183">
        <v>49</v>
      </c>
      <c r="I183">
        <v>21</v>
      </c>
      <c r="J183">
        <v>45</v>
      </c>
      <c r="K183">
        <v>23</v>
      </c>
      <c r="L183">
        <v>48</v>
      </c>
      <c r="M183">
        <v>36</v>
      </c>
      <c r="N183">
        <v>538</v>
      </c>
      <c r="O183">
        <v>34</v>
      </c>
      <c r="P183">
        <v>216</v>
      </c>
      <c r="Q183">
        <v>40</v>
      </c>
      <c r="R183">
        <v>36</v>
      </c>
      <c r="S183">
        <v>328</v>
      </c>
      <c r="T183">
        <v>15</v>
      </c>
      <c r="U183">
        <v>38</v>
      </c>
      <c r="V183">
        <v>38</v>
      </c>
      <c r="W183">
        <v>211</v>
      </c>
      <c r="X183">
        <v>120</v>
      </c>
      <c r="Y183">
        <v>173</v>
      </c>
      <c r="Z183">
        <v>17</v>
      </c>
      <c r="AA183">
        <v>132</v>
      </c>
      <c r="AB183">
        <v>76</v>
      </c>
      <c r="AC183">
        <v>482</v>
      </c>
      <c r="AD183">
        <v>59</v>
      </c>
      <c r="AE183">
        <v>188</v>
      </c>
    </row>
    <row r="184" spans="1:31" x14ac:dyDescent="0.25">
      <c r="A184" s="2">
        <v>0.8569444444444444</v>
      </c>
      <c r="B184">
        <v>0</v>
      </c>
      <c r="C184">
        <v>0</v>
      </c>
      <c r="D184">
        <v>0</v>
      </c>
      <c r="E184">
        <v>0</v>
      </c>
      <c r="F184">
        <v>28</v>
      </c>
      <c r="G184">
        <v>22</v>
      </c>
      <c r="H184">
        <v>49</v>
      </c>
      <c r="I184">
        <v>21</v>
      </c>
      <c r="J184">
        <v>45</v>
      </c>
      <c r="K184">
        <v>23</v>
      </c>
      <c r="L184">
        <v>48</v>
      </c>
      <c r="M184">
        <v>36</v>
      </c>
      <c r="N184">
        <v>538</v>
      </c>
      <c r="O184">
        <v>34</v>
      </c>
      <c r="P184">
        <v>216</v>
      </c>
      <c r="Q184">
        <v>40</v>
      </c>
      <c r="R184">
        <v>36</v>
      </c>
      <c r="S184">
        <v>328</v>
      </c>
      <c r="T184">
        <v>15</v>
      </c>
      <c r="U184">
        <v>38</v>
      </c>
      <c r="V184">
        <v>38</v>
      </c>
      <c r="W184">
        <v>211</v>
      </c>
      <c r="X184">
        <v>120</v>
      </c>
      <c r="Y184">
        <v>173</v>
      </c>
      <c r="Z184">
        <v>17</v>
      </c>
      <c r="AA184">
        <v>132</v>
      </c>
      <c r="AB184">
        <v>76</v>
      </c>
      <c r="AC184">
        <v>482</v>
      </c>
      <c r="AD184">
        <v>59</v>
      </c>
      <c r="AE184">
        <v>188</v>
      </c>
    </row>
    <row r="185" spans="1:31" x14ac:dyDescent="0.25">
      <c r="A185" s="2">
        <v>0.85972222222222228</v>
      </c>
      <c r="B185">
        <v>0</v>
      </c>
      <c r="C185">
        <v>0</v>
      </c>
      <c r="D185">
        <v>0</v>
      </c>
      <c r="E185">
        <v>0</v>
      </c>
      <c r="F185">
        <v>28</v>
      </c>
      <c r="G185">
        <v>22</v>
      </c>
      <c r="H185">
        <v>49</v>
      </c>
      <c r="I185">
        <v>21</v>
      </c>
      <c r="J185">
        <v>45</v>
      </c>
      <c r="K185">
        <v>23</v>
      </c>
      <c r="L185">
        <v>48</v>
      </c>
      <c r="M185">
        <v>36</v>
      </c>
      <c r="N185">
        <v>538</v>
      </c>
      <c r="O185">
        <v>34</v>
      </c>
      <c r="P185">
        <v>216</v>
      </c>
      <c r="Q185">
        <v>40</v>
      </c>
      <c r="R185">
        <v>36</v>
      </c>
      <c r="S185">
        <v>328</v>
      </c>
      <c r="T185">
        <v>15</v>
      </c>
      <c r="U185">
        <v>38</v>
      </c>
      <c r="V185">
        <v>38</v>
      </c>
      <c r="W185">
        <v>211</v>
      </c>
      <c r="X185">
        <v>120</v>
      </c>
      <c r="Y185">
        <v>173</v>
      </c>
      <c r="Z185">
        <v>17</v>
      </c>
      <c r="AA185">
        <v>132</v>
      </c>
      <c r="AB185">
        <v>76</v>
      </c>
      <c r="AC185">
        <v>482</v>
      </c>
      <c r="AD185">
        <v>59</v>
      </c>
      <c r="AE185">
        <v>188</v>
      </c>
    </row>
    <row r="186" spans="1:31" x14ac:dyDescent="0.25">
      <c r="A186" s="2">
        <v>0.8618055555555556</v>
      </c>
      <c r="B186">
        <v>0</v>
      </c>
      <c r="C186">
        <v>0</v>
      </c>
      <c r="D186">
        <v>0</v>
      </c>
      <c r="E186">
        <v>0</v>
      </c>
      <c r="F186">
        <v>28</v>
      </c>
      <c r="G186">
        <v>22</v>
      </c>
      <c r="H186">
        <v>49</v>
      </c>
      <c r="I186">
        <v>21</v>
      </c>
      <c r="J186">
        <v>45</v>
      </c>
      <c r="K186">
        <v>23</v>
      </c>
      <c r="L186">
        <v>48</v>
      </c>
      <c r="M186">
        <v>36</v>
      </c>
      <c r="N186">
        <v>538</v>
      </c>
      <c r="O186">
        <v>34</v>
      </c>
      <c r="P186">
        <v>216</v>
      </c>
      <c r="Q186">
        <v>40</v>
      </c>
      <c r="R186">
        <v>36</v>
      </c>
      <c r="S186">
        <v>328</v>
      </c>
      <c r="T186">
        <v>15</v>
      </c>
      <c r="U186">
        <v>38</v>
      </c>
      <c r="V186">
        <v>38</v>
      </c>
      <c r="W186">
        <v>211</v>
      </c>
      <c r="X186">
        <v>120</v>
      </c>
      <c r="Y186">
        <v>173</v>
      </c>
      <c r="Z186">
        <v>17</v>
      </c>
      <c r="AA186">
        <v>132</v>
      </c>
      <c r="AB186">
        <v>76</v>
      </c>
      <c r="AC186">
        <v>482</v>
      </c>
      <c r="AD186">
        <v>59</v>
      </c>
      <c r="AE186">
        <v>188</v>
      </c>
    </row>
    <row r="187" spans="1:31" x14ac:dyDescent="0.25">
      <c r="A187" s="2">
        <v>0.86388888888888893</v>
      </c>
      <c r="B187">
        <v>0</v>
      </c>
      <c r="C187">
        <v>0</v>
      </c>
      <c r="D187">
        <v>0</v>
      </c>
      <c r="E187">
        <v>0</v>
      </c>
      <c r="F187">
        <v>28</v>
      </c>
      <c r="G187">
        <v>22</v>
      </c>
      <c r="H187">
        <v>49</v>
      </c>
      <c r="I187">
        <v>21</v>
      </c>
      <c r="J187">
        <v>45</v>
      </c>
      <c r="K187">
        <v>23</v>
      </c>
      <c r="L187">
        <v>48</v>
      </c>
      <c r="M187">
        <v>36</v>
      </c>
      <c r="N187">
        <v>538</v>
      </c>
      <c r="O187">
        <v>34</v>
      </c>
      <c r="P187">
        <v>216</v>
      </c>
      <c r="Q187">
        <v>40</v>
      </c>
      <c r="R187">
        <v>36</v>
      </c>
      <c r="S187">
        <v>328</v>
      </c>
      <c r="T187">
        <v>15</v>
      </c>
      <c r="U187">
        <v>38</v>
      </c>
      <c r="V187">
        <v>38</v>
      </c>
      <c r="W187">
        <v>211</v>
      </c>
      <c r="X187">
        <v>120</v>
      </c>
      <c r="Y187">
        <v>173</v>
      </c>
      <c r="Z187">
        <v>17</v>
      </c>
      <c r="AA187">
        <v>132</v>
      </c>
      <c r="AB187">
        <v>76</v>
      </c>
      <c r="AC187">
        <v>482</v>
      </c>
      <c r="AD187">
        <v>59</v>
      </c>
      <c r="AE187">
        <v>188</v>
      </c>
    </row>
    <row r="188" spans="1:31" x14ac:dyDescent="0.25">
      <c r="A188" s="2">
        <v>0.86597222222222225</v>
      </c>
      <c r="B188">
        <v>0</v>
      </c>
      <c r="C188">
        <v>0</v>
      </c>
      <c r="D188">
        <v>0</v>
      </c>
      <c r="E188">
        <v>0</v>
      </c>
      <c r="F188">
        <v>28</v>
      </c>
      <c r="G188">
        <v>22</v>
      </c>
      <c r="H188">
        <v>49</v>
      </c>
      <c r="I188">
        <v>21</v>
      </c>
      <c r="J188">
        <v>45</v>
      </c>
      <c r="K188">
        <v>23</v>
      </c>
      <c r="L188">
        <v>48</v>
      </c>
      <c r="M188">
        <v>36</v>
      </c>
      <c r="N188">
        <v>538</v>
      </c>
      <c r="O188">
        <v>34</v>
      </c>
      <c r="P188">
        <v>216</v>
      </c>
      <c r="Q188">
        <v>40</v>
      </c>
      <c r="R188">
        <v>36</v>
      </c>
      <c r="S188">
        <v>328</v>
      </c>
      <c r="T188">
        <v>15</v>
      </c>
      <c r="U188">
        <v>38</v>
      </c>
      <c r="V188">
        <v>38</v>
      </c>
      <c r="W188">
        <v>211</v>
      </c>
      <c r="X188">
        <v>120</v>
      </c>
      <c r="Y188">
        <v>173</v>
      </c>
      <c r="Z188">
        <v>17</v>
      </c>
      <c r="AA188">
        <v>132</v>
      </c>
      <c r="AB188">
        <v>76</v>
      </c>
      <c r="AC188">
        <v>482</v>
      </c>
      <c r="AD188">
        <v>59</v>
      </c>
      <c r="AE188">
        <v>188</v>
      </c>
    </row>
    <row r="189" spans="1:31" x14ac:dyDescent="0.25">
      <c r="A189" s="2">
        <v>0.86875000000000002</v>
      </c>
      <c r="B189">
        <v>0</v>
      </c>
      <c r="C189">
        <v>0</v>
      </c>
      <c r="D189">
        <v>0</v>
      </c>
      <c r="E189">
        <v>0</v>
      </c>
      <c r="F189">
        <v>28</v>
      </c>
      <c r="G189">
        <v>22</v>
      </c>
      <c r="H189">
        <v>49</v>
      </c>
      <c r="I189">
        <v>21</v>
      </c>
      <c r="J189">
        <v>45</v>
      </c>
      <c r="K189">
        <v>23</v>
      </c>
      <c r="L189">
        <v>48</v>
      </c>
      <c r="M189">
        <v>36</v>
      </c>
      <c r="N189">
        <v>538</v>
      </c>
      <c r="O189">
        <v>34</v>
      </c>
      <c r="P189">
        <v>216</v>
      </c>
      <c r="Q189">
        <v>40</v>
      </c>
      <c r="R189">
        <v>36</v>
      </c>
      <c r="S189">
        <v>328</v>
      </c>
      <c r="T189">
        <v>15</v>
      </c>
      <c r="U189">
        <v>38</v>
      </c>
      <c r="V189">
        <v>38</v>
      </c>
      <c r="W189">
        <v>211</v>
      </c>
      <c r="X189">
        <v>120</v>
      </c>
      <c r="Y189">
        <v>173</v>
      </c>
      <c r="Z189">
        <v>17</v>
      </c>
      <c r="AA189">
        <v>132</v>
      </c>
      <c r="AB189">
        <v>76</v>
      </c>
      <c r="AC189">
        <v>482</v>
      </c>
      <c r="AD189">
        <v>59</v>
      </c>
      <c r="AE189">
        <v>188</v>
      </c>
    </row>
    <row r="190" spans="1:31" x14ac:dyDescent="0.25">
      <c r="A190" s="2">
        <v>0.87083333333333335</v>
      </c>
      <c r="B190">
        <v>0</v>
      </c>
      <c r="C190">
        <v>0</v>
      </c>
      <c r="D190">
        <v>0</v>
      </c>
      <c r="E190">
        <v>0</v>
      </c>
      <c r="F190">
        <v>28</v>
      </c>
      <c r="G190">
        <v>22</v>
      </c>
      <c r="H190">
        <v>49</v>
      </c>
      <c r="I190">
        <v>21</v>
      </c>
      <c r="J190">
        <v>45</v>
      </c>
      <c r="K190">
        <v>23</v>
      </c>
      <c r="L190">
        <v>48</v>
      </c>
      <c r="M190">
        <v>36</v>
      </c>
      <c r="N190">
        <v>538</v>
      </c>
      <c r="O190">
        <v>34</v>
      </c>
      <c r="P190">
        <v>216</v>
      </c>
      <c r="Q190">
        <v>40</v>
      </c>
      <c r="R190">
        <v>36</v>
      </c>
      <c r="S190">
        <v>328</v>
      </c>
      <c r="T190">
        <v>15</v>
      </c>
      <c r="U190">
        <v>38</v>
      </c>
      <c r="V190">
        <v>38</v>
      </c>
      <c r="W190">
        <v>211</v>
      </c>
      <c r="X190">
        <v>120</v>
      </c>
      <c r="Y190">
        <v>173</v>
      </c>
      <c r="Z190">
        <v>17</v>
      </c>
      <c r="AA190">
        <v>132</v>
      </c>
      <c r="AB190">
        <v>76</v>
      </c>
      <c r="AC190">
        <v>482</v>
      </c>
      <c r="AD190">
        <v>59</v>
      </c>
      <c r="AE190">
        <v>188</v>
      </c>
    </row>
    <row r="191" spans="1:31" x14ac:dyDescent="0.25">
      <c r="A191" s="2">
        <v>0.87291666666666667</v>
      </c>
      <c r="B191">
        <v>0</v>
      </c>
      <c r="C191">
        <v>0</v>
      </c>
      <c r="D191">
        <v>0</v>
      </c>
      <c r="E191">
        <v>0</v>
      </c>
      <c r="F191">
        <v>28</v>
      </c>
      <c r="G191">
        <v>22</v>
      </c>
      <c r="H191">
        <v>49</v>
      </c>
      <c r="I191">
        <v>21</v>
      </c>
      <c r="J191">
        <v>45</v>
      </c>
      <c r="K191">
        <v>23</v>
      </c>
      <c r="L191">
        <v>48</v>
      </c>
      <c r="M191">
        <v>36</v>
      </c>
      <c r="N191">
        <v>538</v>
      </c>
      <c r="O191">
        <v>34</v>
      </c>
      <c r="P191">
        <v>216</v>
      </c>
      <c r="Q191">
        <v>40</v>
      </c>
      <c r="R191">
        <v>36</v>
      </c>
      <c r="S191">
        <v>328</v>
      </c>
      <c r="T191">
        <v>15</v>
      </c>
      <c r="U191">
        <v>38</v>
      </c>
      <c r="V191">
        <v>38</v>
      </c>
      <c r="W191">
        <v>211</v>
      </c>
      <c r="X191">
        <v>120</v>
      </c>
      <c r="Y191">
        <v>173</v>
      </c>
      <c r="Z191">
        <v>17</v>
      </c>
      <c r="AA191">
        <v>132</v>
      </c>
      <c r="AB191">
        <v>76</v>
      </c>
      <c r="AC191">
        <v>482</v>
      </c>
      <c r="AD191">
        <v>59</v>
      </c>
      <c r="AE191">
        <v>188</v>
      </c>
    </row>
    <row r="192" spans="1:31" x14ac:dyDescent="0.25">
      <c r="A192" s="2">
        <v>0.875</v>
      </c>
      <c r="B192">
        <v>0</v>
      </c>
      <c r="C192">
        <v>0</v>
      </c>
      <c r="D192">
        <v>0</v>
      </c>
      <c r="E192">
        <v>0</v>
      </c>
      <c r="F192">
        <v>28</v>
      </c>
      <c r="G192">
        <v>22</v>
      </c>
      <c r="H192">
        <v>49</v>
      </c>
      <c r="I192">
        <v>21</v>
      </c>
      <c r="J192">
        <v>45</v>
      </c>
      <c r="K192">
        <v>23</v>
      </c>
      <c r="L192">
        <v>48</v>
      </c>
      <c r="M192">
        <v>36</v>
      </c>
      <c r="N192">
        <v>538</v>
      </c>
      <c r="O192">
        <v>34</v>
      </c>
      <c r="P192">
        <v>216</v>
      </c>
      <c r="Q192">
        <v>40</v>
      </c>
      <c r="R192">
        <v>36</v>
      </c>
      <c r="S192">
        <v>328</v>
      </c>
      <c r="T192">
        <v>15</v>
      </c>
      <c r="U192">
        <v>38</v>
      </c>
      <c r="V192">
        <v>38</v>
      </c>
      <c r="W192">
        <v>211</v>
      </c>
      <c r="X192">
        <v>120</v>
      </c>
      <c r="Y192">
        <v>173</v>
      </c>
      <c r="Z192">
        <v>17</v>
      </c>
      <c r="AA192">
        <v>132</v>
      </c>
      <c r="AB192">
        <v>76</v>
      </c>
      <c r="AC192">
        <v>482</v>
      </c>
      <c r="AD192">
        <v>59</v>
      </c>
      <c r="AE192">
        <v>188</v>
      </c>
    </row>
    <row r="193" spans="1:31" x14ac:dyDescent="0.25">
      <c r="A193" s="2">
        <v>0.87777777777777777</v>
      </c>
      <c r="B193">
        <v>0</v>
      </c>
      <c r="C193">
        <v>0</v>
      </c>
      <c r="D193">
        <v>0</v>
      </c>
      <c r="E193">
        <v>0</v>
      </c>
      <c r="F193">
        <v>28</v>
      </c>
      <c r="G193">
        <v>22</v>
      </c>
      <c r="H193">
        <v>49</v>
      </c>
      <c r="I193">
        <v>21</v>
      </c>
      <c r="J193">
        <v>45</v>
      </c>
      <c r="K193">
        <v>23</v>
      </c>
      <c r="L193">
        <v>48</v>
      </c>
      <c r="M193">
        <v>36</v>
      </c>
      <c r="N193">
        <v>538</v>
      </c>
      <c r="O193">
        <v>34</v>
      </c>
      <c r="P193">
        <v>216</v>
      </c>
      <c r="Q193">
        <v>40</v>
      </c>
      <c r="R193">
        <v>36</v>
      </c>
      <c r="S193">
        <v>328</v>
      </c>
      <c r="T193">
        <v>15</v>
      </c>
      <c r="U193">
        <v>38</v>
      </c>
      <c r="V193">
        <v>38</v>
      </c>
      <c r="W193">
        <v>211</v>
      </c>
      <c r="X193">
        <v>120</v>
      </c>
      <c r="Y193">
        <v>173</v>
      </c>
      <c r="Z193">
        <v>17</v>
      </c>
      <c r="AA193">
        <v>132</v>
      </c>
      <c r="AB193">
        <v>76</v>
      </c>
      <c r="AC193">
        <v>482</v>
      </c>
      <c r="AD193">
        <v>59</v>
      </c>
      <c r="AE193">
        <v>188</v>
      </c>
    </row>
    <row r="194" spans="1:31" x14ac:dyDescent="0.25">
      <c r="A194" s="2">
        <v>0.87986111111111109</v>
      </c>
      <c r="B194">
        <v>0</v>
      </c>
      <c r="C194">
        <v>0</v>
      </c>
      <c r="D194">
        <v>0</v>
      </c>
      <c r="E194">
        <v>0</v>
      </c>
      <c r="F194">
        <v>28</v>
      </c>
      <c r="G194">
        <v>22</v>
      </c>
      <c r="H194">
        <v>49</v>
      </c>
      <c r="I194">
        <v>21</v>
      </c>
      <c r="J194">
        <v>45</v>
      </c>
      <c r="K194">
        <v>23</v>
      </c>
      <c r="L194">
        <v>48</v>
      </c>
      <c r="M194">
        <v>36</v>
      </c>
      <c r="N194">
        <v>538</v>
      </c>
      <c r="O194">
        <v>34</v>
      </c>
      <c r="P194">
        <v>216</v>
      </c>
      <c r="Q194">
        <v>40</v>
      </c>
      <c r="R194">
        <v>36</v>
      </c>
      <c r="S194">
        <v>328</v>
      </c>
      <c r="T194">
        <v>15</v>
      </c>
      <c r="U194">
        <v>38</v>
      </c>
      <c r="V194">
        <v>38</v>
      </c>
      <c r="W194">
        <v>211</v>
      </c>
      <c r="X194">
        <v>120</v>
      </c>
      <c r="Y194">
        <v>173</v>
      </c>
      <c r="Z194">
        <v>17</v>
      </c>
      <c r="AA194">
        <v>132</v>
      </c>
      <c r="AB194">
        <v>76</v>
      </c>
      <c r="AC194">
        <v>482</v>
      </c>
      <c r="AD194">
        <v>59</v>
      </c>
      <c r="AE194">
        <v>188</v>
      </c>
    </row>
    <row r="195" spans="1:31" x14ac:dyDescent="0.25">
      <c r="A195" s="2">
        <v>0.88194444444444442</v>
      </c>
      <c r="B195">
        <v>0</v>
      </c>
      <c r="C195">
        <v>0</v>
      </c>
      <c r="D195">
        <v>0</v>
      </c>
      <c r="E195">
        <v>0</v>
      </c>
      <c r="F195">
        <v>28</v>
      </c>
      <c r="G195">
        <v>22</v>
      </c>
      <c r="H195">
        <v>49</v>
      </c>
      <c r="I195">
        <v>21</v>
      </c>
      <c r="J195">
        <v>45</v>
      </c>
      <c r="K195">
        <v>23</v>
      </c>
      <c r="L195">
        <v>48</v>
      </c>
      <c r="M195">
        <v>36</v>
      </c>
      <c r="N195">
        <v>538</v>
      </c>
      <c r="O195">
        <v>34</v>
      </c>
      <c r="P195">
        <v>216</v>
      </c>
      <c r="Q195">
        <v>40</v>
      </c>
      <c r="R195">
        <v>36</v>
      </c>
      <c r="S195">
        <v>328</v>
      </c>
      <c r="T195">
        <v>15</v>
      </c>
      <c r="U195">
        <v>38</v>
      </c>
      <c r="V195">
        <v>38</v>
      </c>
      <c r="W195">
        <v>211</v>
      </c>
      <c r="X195">
        <v>120</v>
      </c>
      <c r="Y195">
        <v>173</v>
      </c>
      <c r="Z195">
        <v>17</v>
      </c>
      <c r="AA195">
        <v>132</v>
      </c>
      <c r="AB195">
        <v>76</v>
      </c>
      <c r="AC195">
        <v>482</v>
      </c>
      <c r="AD195">
        <v>59</v>
      </c>
      <c r="AE195">
        <v>188</v>
      </c>
    </row>
    <row r="196" spans="1:31" x14ac:dyDescent="0.25">
      <c r="A196" s="2">
        <v>0.88402777777777775</v>
      </c>
      <c r="B196">
        <v>0</v>
      </c>
      <c r="C196">
        <v>0</v>
      </c>
      <c r="D196">
        <v>0</v>
      </c>
      <c r="E196">
        <v>0</v>
      </c>
      <c r="F196">
        <v>28</v>
      </c>
      <c r="G196">
        <v>22</v>
      </c>
      <c r="H196">
        <v>49</v>
      </c>
      <c r="I196">
        <v>21</v>
      </c>
      <c r="J196">
        <v>45</v>
      </c>
      <c r="K196">
        <v>23</v>
      </c>
      <c r="L196">
        <v>48</v>
      </c>
      <c r="M196">
        <v>36</v>
      </c>
      <c r="N196">
        <v>538</v>
      </c>
      <c r="O196">
        <v>34</v>
      </c>
      <c r="P196">
        <v>216</v>
      </c>
      <c r="Q196">
        <v>40</v>
      </c>
      <c r="R196">
        <v>36</v>
      </c>
      <c r="S196">
        <v>328</v>
      </c>
      <c r="T196">
        <v>15</v>
      </c>
      <c r="U196">
        <v>38</v>
      </c>
      <c r="V196">
        <v>38</v>
      </c>
      <c r="W196">
        <v>211</v>
      </c>
      <c r="X196">
        <v>120</v>
      </c>
      <c r="Y196">
        <v>173</v>
      </c>
      <c r="Z196">
        <v>17</v>
      </c>
      <c r="AA196">
        <v>132</v>
      </c>
      <c r="AB196">
        <v>76</v>
      </c>
      <c r="AC196">
        <v>482</v>
      </c>
      <c r="AD196">
        <v>59</v>
      </c>
      <c r="AE196">
        <v>188</v>
      </c>
    </row>
    <row r="197" spans="1:31" x14ac:dyDescent="0.25">
      <c r="A197" s="2">
        <v>0.88680555555555551</v>
      </c>
      <c r="B197">
        <v>0</v>
      </c>
      <c r="C197">
        <v>0</v>
      </c>
      <c r="D197">
        <v>0</v>
      </c>
      <c r="E197">
        <v>0</v>
      </c>
      <c r="F197">
        <v>28</v>
      </c>
      <c r="G197">
        <v>22</v>
      </c>
      <c r="H197">
        <v>49</v>
      </c>
      <c r="I197">
        <v>21</v>
      </c>
      <c r="J197">
        <v>45</v>
      </c>
      <c r="K197">
        <v>23</v>
      </c>
      <c r="L197">
        <v>48</v>
      </c>
      <c r="M197">
        <v>36</v>
      </c>
      <c r="N197">
        <v>538</v>
      </c>
      <c r="O197">
        <v>34</v>
      </c>
      <c r="P197">
        <v>216</v>
      </c>
      <c r="Q197">
        <v>40</v>
      </c>
      <c r="R197">
        <v>36</v>
      </c>
      <c r="S197">
        <v>328</v>
      </c>
      <c r="T197">
        <v>15</v>
      </c>
      <c r="U197">
        <v>38</v>
      </c>
      <c r="V197">
        <v>38</v>
      </c>
      <c r="W197">
        <v>211</v>
      </c>
      <c r="X197">
        <v>120</v>
      </c>
      <c r="Y197">
        <v>173</v>
      </c>
      <c r="Z197">
        <v>17</v>
      </c>
      <c r="AA197">
        <v>132</v>
      </c>
      <c r="AB197">
        <v>76</v>
      </c>
      <c r="AC197">
        <v>482</v>
      </c>
      <c r="AD197">
        <v>59</v>
      </c>
      <c r="AE197">
        <v>188</v>
      </c>
    </row>
    <row r="198" spans="1:31" x14ac:dyDescent="0.25">
      <c r="A198" s="2">
        <v>0.88888888888888884</v>
      </c>
      <c r="B198">
        <v>0</v>
      </c>
      <c r="C198">
        <v>0</v>
      </c>
      <c r="D198">
        <v>0</v>
      </c>
      <c r="E198">
        <v>0</v>
      </c>
      <c r="F198">
        <v>28</v>
      </c>
      <c r="G198">
        <v>22</v>
      </c>
      <c r="H198">
        <v>49</v>
      </c>
      <c r="I198">
        <v>21</v>
      </c>
      <c r="J198">
        <v>45</v>
      </c>
      <c r="K198">
        <v>23</v>
      </c>
      <c r="L198">
        <v>48</v>
      </c>
      <c r="M198">
        <v>36</v>
      </c>
      <c r="N198">
        <v>538</v>
      </c>
      <c r="O198">
        <v>34</v>
      </c>
      <c r="P198">
        <v>216</v>
      </c>
      <c r="Q198">
        <v>40</v>
      </c>
      <c r="R198">
        <v>36</v>
      </c>
      <c r="S198">
        <v>328</v>
      </c>
      <c r="T198">
        <v>15</v>
      </c>
      <c r="U198">
        <v>38</v>
      </c>
      <c r="V198">
        <v>38</v>
      </c>
      <c r="W198">
        <v>211</v>
      </c>
      <c r="X198">
        <v>120</v>
      </c>
      <c r="Y198">
        <v>173</v>
      </c>
      <c r="Z198">
        <v>17</v>
      </c>
      <c r="AA198">
        <v>132</v>
      </c>
      <c r="AB198">
        <v>76</v>
      </c>
      <c r="AC198">
        <v>482</v>
      </c>
      <c r="AD198">
        <v>59</v>
      </c>
      <c r="AE198">
        <v>188</v>
      </c>
    </row>
    <row r="199" spans="1:31" x14ac:dyDescent="0.25">
      <c r="A199" s="2">
        <v>0.89097222222222228</v>
      </c>
      <c r="B199">
        <v>0</v>
      </c>
      <c r="C199">
        <v>0</v>
      </c>
      <c r="D199">
        <v>0</v>
      </c>
      <c r="E199">
        <v>0</v>
      </c>
      <c r="F199">
        <v>28</v>
      </c>
      <c r="G199">
        <v>22</v>
      </c>
      <c r="H199">
        <v>49</v>
      </c>
      <c r="I199">
        <v>21</v>
      </c>
      <c r="J199">
        <v>45</v>
      </c>
      <c r="K199">
        <v>23</v>
      </c>
      <c r="L199">
        <v>48</v>
      </c>
      <c r="M199">
        <v>36</v>
      </c>
      <c r="N199">
        <v>538</v>
      </c>
      <c r="O199">
        <v>34</v>
      </c>
      <c r="P199">
        <v>216</v>
      </c>
      <c r="Q199">
        <v>40</v>
      </c>
      <c r="R199">
        <v>36</v>
      </c>
      <c r="S199">
        <v>328</v>
      </c>
      <c r="T199">
        <v>15</v>
      </c>
      <c r="U199">
        <v>38</v>
      </c>
      <c r="V199">
        <v>38</v>
      </c>
      <c r="W199">
        <v>211</v>
      </c>
      <c r="X199">
        <v>120</v>
      </c>
      <c r="Y199">
        <v>173</v>
      </c>
      <c r="Z199">
        <v>17</v>
      </c>
      <c r="AA199">
        <v>132</v>
      </c>
      <c r="AB199">
        <v>76</v>
      </c>
      <c r="AC199">
        <v>482</v>
      </c>
      <c r="AD199">
        <v>59</v>
      </c>
      <c r="AE199">
        <v>188</v>
      </c>
    </row>
    <row r="200" spans="1:31" x14ac:dyDescent="0.25">
      <c r="A200" s="2">
        <v>0.8930555555555556</v>
      </c>
      <c r="B200">
        <v>0</v>
      </c>
      <c r="C200">
        <v>0</v>
      </c>
      <c r="D200">
        <v>0</v>
      </c>
      <c r="E200">
        <v>0</v>
      </c>
      <c r="F200">
        <v>28</v>
      </c>
      <c r="G200">
        <v>22</v>
      </c>
      <c r="H200">
        <v>49</v>
      </c>
      <c r="I200">
        <v>21</v>
      </c>
      <c r="J200">
        <v>45</v>
      </c>
      <c r="K200">
        <v>23</v>
      </c>
      <c r="L200">
        <v>48</v>
      </c>
      <c r="M200">
        <v>36</v>
      </c>
      <c r="N200">
        <v>538</v>
      </c>
      <c r="O200">
        <v>34</v>
      </c>
      <c r="P200">
        <v>216</v>
      </c>
      <c r="Q200">
        <v>40</v>
      </c>
      <c r="R200">
        <v>36</v>
      </c>
      <c r="S200">
        <v>328</v>
      </c>
      <c r="T200">
        <v>15</v>
      </c>
      <c r="U200">
        <v>38</v>
      </c>
      <c r="V200">
        <v>38</v>
      </c>
      <c r="W200">
        <v>211</v>
      </c>
      <c r="X200">
        <v>120</v>
      </c>
      <c r="Y200">
        <v>173</v>
      </c>
      <c r="Z200">
        <v>17</v>
      </c>
      <c r="AA200">
        <v>132</v>
      </c>
      <c r="AB200">
        <v>76</v>
      </c>
      <c r="AC200">
        <v>482</v>
      </c>
      <c r="AD200">
        <v>59</v>
      </c>
      <c r="AE200">
        <v>188</v>
      </c>
    </row>
    <row r="201" spans="1:31" x14ac:dyDescent="0.25">
      <c r="A201" s="2">
        <v>0.89583333333333337</v>
      </c>
      <c r="B201">
        <v>0</v>
      </c>
      <c r="C201">
        <v>0</v>
      </c>
      <c r="D201">
        <v>0</v>
      </c>
      <c r="E201">
        <v>0</v>
      </c>
      <c r="F201">
        <v>28</v>
      </c>
      <c r="G201">
        <v>22</v>
      </c>
      <c r="H201">
        <v>49</v>
      </c>
      <c r="I201">
        <v>21</v>
      </c>
      <c r="J201">
        <v>45</v>
      </c>
      <c r="K201">
        <v>23</v>
      </c>
      <c r="L201">
        <v>48</v>
      </c>
      <c r="M201">
        <v>36</v>
      </c>
      <c r="N201">
        <v>538</v>
      </c>
      <c r="O201">
        <v>34</v>
      </c>
      <c r="P201">
        <v>216</v>
      </c>
      <c r="Q201">
        <v>40</v>
      </c>
      <c r="R201">
        <v>36</v>
      </c>
      <c r="S201">
        <v>328</v>
      </c>
      <c r="T201">
        <v>15</v>
      </c>
      <c r="U201">
        <v>38</v>
      </c>
      <c r="V201">
        <v>38</v>
      </c>
      <c r="W201">
        <v>211</v>
      </c>
      <c r="X201">
        <v>120</v>
      </c>
      <c r="Y201">
        <v>173</v>
      </c>
      <c r="Z201">
        <v>17</v>
      </c>
      <c r="AA201">
        <v>132</v>
      </c>
      <c r="AB201">
        <v>76</v>
      </c>
      <c r="AC201">
        <v>482</v>
      </c>
      <c r="AD201">
        <v>59</v>
      </c>
      <c r="AE201">
        <v>188</v>
      </c>
    </row>
    <row r="202" spans="1:31" x14ac:dyDescent="0.25">
      <c r="A202" s="2">
        <v>0.8979166666666667</v>
      </c>
      <c r="B202">
        <v>0</v>
      </c>
      <c r="C202">
        <v>0</v>
      </c>
      <c r="D202">
        <v>0</v>
      </c>
      <c r="E202">
        <v>0</v>
      </c>
      <c r="F202">
        <v>28</v>
      </c>
      <c r="G202">
        <v>22</v>
      </c>
      <c r="H202">
        <v>49</v>
      </c>
      <c r="I202">
        <v>21</v>
      </c>
      <c r="J202">
        <v>45</v>
      </c>
      <c r="K202">
        <v>23</v>
      </c>
      <c r="L202">
        <v>48</v>
      </c>
      <c r="M202">
        <v>36</v>
      </c>
      <c r="N202">
        <v>538</v>
      </c>
      <c r="O202">
        <v>34</v>
      </c>
      <c r="P202">
        <v>216</v>
      </c>
      <c r="Q202">
        <v>40</v>
      </c>
      <c r="R202">
        <v>36</v>
      </c>
      <c r="S202">
        <v>328</v>
      </c>
      <c r="T202">
        <v>15</v>
      </c>
      <c r="U202">
        <v>38</v>
      </c>
      <c r="V202">
        <v>38</v>
      </c>
      <c r="W202">
        <v>211</v>
      </c>
      <c r="X202">
        <v>120</v>
      </c>
      <c r="Y202">
        <v>173</v>
      </c>
      <c r="Z202">
        <v>17</v>
      </c>
      <c r="AA202">
        <v>132</v>
      </c>
      <c r="AB202">
        <v>76</v>
      </c>
      <c r="AC202">
        <v>482</v>
      </c>
      <c r="AD202">
        <v>59</v>
      </c>
      <c r="AE202">
        <v>188</v>
      </c>
    </row>
    <row r="203" spans="1:31" x14ac:dyDescent="0.25">
      <c r="A203" s="2">
        <v>0.9</v>
      </c>
      <c r="B203">
        <v>0</v>
      </c>
      <c r="C203">
        <v>0</v>
      </c>
      <c r="D203">
        <v>0</v>
      </c>
      <c r="E203">
        <v>0</v>
      </c>
      <c r="F203">
        <v>28</v>
      </c>
      <c r="G203">
        <v>22</v>
      </c>
      <c r="H203">
        <v>49</v>
      </c>
      <c r="I203">
        <v>21</v>
      </c>
      <c r="J203">
        <v>45</v>
      </c>
      <c r="K203">
        <v>23</v>
      </c>
      <c r="L203">
        <v>48</v>
      </c>
      <c r="M203">
        <v>36</v>
      </c>
      <c r="N203">
        <v>538</v>
      </c>
      <c r="O203">
        <v>34</v>
      </c>
      <c r="P203">
        <v>216</v>
      </c>
      <c r="Q203">
        <v>40</v>
      </c>
      <c r="R203">
        <v>36</v>
      </c>
      <c r="S203">
        <v>328</v>
      </c>
      <c r="T203">
        <v>15</v>
      </c>
      <c r="U203">
        <v>38</v>
      </c>
      <c r="V203">
        <v>38</v>
      </c>
      <c r="W203">
        <v>211</v>
      </c>
      <c r="X203">
        <v>120</v>
      </c>
      <c r="Y203">
        <v>173</v>
      </c>
      <c r="Z203">
        <v>17</v>
      </c>
      <c r="AA203">
        <v>132</v>
      </c>
      <c r="AB203">
        <v>76</v>
      </c>
      <c r="AC203">
        <v>482</v>
      </c>
      <c r="AD203">
        <v>59</v>
      </c>
      <c r="AE203">
        <v>188</v>
      </c>
    </row>
    <row r="204" spans="1:31" x14ac:dyDescent="0.25">
      <c r="A204" s="2">
        <v>0.90277777777777779</v>
      </c>
      <c r="B204">
        <v>0</v>
      </c>
      <c r="C204">
        <v>0</v>
      </c>
      <c r="D204">
        <v>0</v>
      </c>
      <c r="E204">
        <v>0</v>
      </c>
      <c r="F204">
        <v>28</v>
      </c>
      <c r="G204">
        <v>22</v>
      </c>
      <c r="H204">
        <v>49</v>
      </c>
      <c r="I204">
        <v>21</v>
      </c>
      <c r="J204">
        <v>45</v>
      </c>
      <c r="K204">
        <v>23</v>
      </c>
      <c r="L204">
        <v>48</v>
      </c>
      <c r="M204">
        <v>36</v>
      </c>
      <c r="N204">
        <v>538</v>
      </c>
      <c r="O204">
        <v>34</v>
      </c>
      <c r="P204">
        <v>216</v>
      </c>
      <c r="Q204">
        <v>40</v>
      </c>
      <c r="R204">
        <v>36</v>
      </c>
      <c r="S204">
        <v>328</v>
      </c>
      <c r="T204">
        <v>15</v>
      </c>
      <c r="U204">
        <v>38</v>
      </c>
      <c r="V204">
        <v>38</v>
      </c>
      <c r="W204">
        <v>211</v>
      </c>
      <c r="X204">
        <v>120</v>
      </c>
      <c r="Y204">
        <v>173</v>
      </c>
      <c r="Z204">
        <v>17</v>
      </c>
      <c r="AA204">
        <v>132</v>
      </c>
      <c r="AB204">
        <v>76</v>
      </c>
      <c r="AC204">
        <v>482</v>
      </c>
      <c r="AD204">
        <v>59</v>
      </c>
      <c r="AE204">
        <v>188</v>
      </c>
    </row>
    <row r="205" spans="1:31" x14ac:dyDescent="0.25">
      <c r="A205" s="2">
        <v>0.90486111111111112</v>
      </c>
      <c r="B205">
        <v>0</v>
      </c>
      <c r="C205">
        <v>0</v>
      </c>
      <c r="D205">
        <v>0</v>
      </c>
      <c r="E205">
        <v>0</v>
      </c>
      <c r="F205">
        <v>28</v>
      </c>
      <c r="G205">
        <v>22</v>
      </c>
      <c r="H205">
        <v>49</v>
      </c>
      <c r="I205">
        <v>21</v>
      </c>
      <c r="J205">
        <v>45</v>
      </c>
      <c r="K205">
        <v>23</v>
      </c>
      <c r="L205">
        <v>48</v>
      </c>
      <c r="M205">
        <v>36</v>
      </c>
      <c r="N205">
        <v>538</v>
      </c>
      <c r="O205">
        <v>34</v>
      </c>
      <c r="P205">
        <v>216</v>
      </c>
      <c r="Q205">
        <v>40</v>
      </c>
      <c r="R205">
        <v>36</v>
      </c>
      <c r="S205">
        <v>328</v>
      </c>
      <c r="T205">
        <v>15</v>
      </c>
      <c r="U205">
        <v>38</v>
      </c>
      <c r="V205">
        <v>38</v>
      </c>
      <c r="W205">
        <v>211</v>
      </c>
      <c r="X205">
        <v>120</v>
      </c>
      <c r="Y205">
        <v>173</v>
      </c>
      <c r="Z205">
        <v>17</v>
      </c>
      <c r="AA205">
        <v>132</v>
      </c>
      <c r="AB205">
        <v>76</v>
      </c>
      <c r="AC205">
        <v>482</v>
      </c>
      <c r="AD205">
        <v>59</v>
      </c>
      <c r="AE205">
        <v>188</v>
      </c>
    </row>
    <row r="206" spans="1:31" x14ac:dyDescent="0.25">
      <c r="A206" s="2">
        <v>0.90694444444444444</v>
      </c>
      <c r="B206">
        <v>0</v>
      </c>
      <c r="C206">
        <v>0</v>
      </c>
      <c r="D206">
        <v>0</v>
      </c>
      <c r="E206">
        <v>0</v>
      </c>
      <c r="F206">
        <v>28</v>
      </c>
      <c r="G206">
        <v>22</v>
      </c>
      <c r="H206">
        <v>49</v>
      </c>
      <c r="I206">
        <v>21</v>
      </c>
      <c r="J206">
        <v>45</v>
      </c>
      <c r="K206">
        <v>23</v>
      </c>
      <c r="L206">
        <v>48</v>
      </c>
      <c r="M206">
        <v>36</v>
      </c>
      <c r="N206">
        <v>538</v>
      </c>
      <c r="O206">
        <v>34</v>
      </c>
      <c r="P206">
        <v>216</v>
      </c>
      <c r="Q206">
        <v>40</v>
      </c>
      <c r="R206">
        <v>36</v>
      </c>
      <c r="S206">
        <v>328</v>
      </c>
      <c r="T206">
        <v>15</v>
      </c>
      <c r="U206">
        <v>38</v>
      </c>
      <c r="V206">
        <v>38</v>
      </c>
      <c r="W206">
        <v>211</v>
      </c>
      <c r="X206">
        <v>120</v>
      </c>
      <c r="Y206">
        <v>173</v>
      </c>
      <c r="Z206">
        <v>17</v>
      </c>
      <c r="AA206">
        <v>132</v>
      </c>
      <c r="AB206">
        <v>76</v>
      </c>
      <c r="AC206">
        <v>482</v>
      </c>
      <c r="AD206">
        <v>59</v>
      </c>
      <c r="AE206">
        <v>188</v>
      </c>
    </row>
    <row r="207" spans="1:31" x14ac:dyDescent="0.25">
      <c r="A207" s="2">
        <v>0.90902777777777777</v>
      </c>
      <c r="B207">
        <v>0</v>
      </c>
      <c r="C207">
        <v>0</v>
      </c>
      <c r="D207">
        <v>0</v>
      </c>
      <c r="E207">
        <v>0</v>
      </c>
      <c r="F207">
        <v>28</v>
      </c>
      <c r="G207">
        <v>22</v>
      </c>
      <c r="H207">
        <v>49</v>
      </c>
      <c r="I207">
        <v>21</v>
      </c>
      <c r="J207">
        <v>45</v>
      </c>
      <c r="K207">
        <v>23</v>
      </c>
      <c r="L207">
        <v>48</v>
      </c>
      <c r="M207">
        <v>36</v>
      </c>
      <c r="N207">
        <v>538</v>
      </c>
      <c r="O207">
        <v>34</v>
      </c>
      <c r="P207">
        <v>216</v>
      </c>
      <c r="Q207">
        <v>40</v>
      </c>
      <c r="R207">
        <v>36</v>
      </c>
      <c r="S207">
        <v>328</v>
      </c>
      <c r="T207">
        <v>15</v>
      </c>
      <c r="U207">
        <v>38</v>
      </c>
      <c r="V207">
        <v>38</v>
      </c>
      <c r="W207">
        <v>211</v>
      </c>
      <c r="X207">
        <v>120</v>
      </c>
      <c r="Y207">
        <v>173</v>
      </c>
      <c r="Z207">
        <v>17</v>
      </c>
      <c r="AA207">
        <v>132</v>
      </c>
      <c r="AB207">
        <v>76</v>
      </c>
      <c r="AC207">
        <v>482</v>
      </c>
      <c r="AD207">
        <v>59</v>
      </c>
      <c r="AE207">
        <v>188</v>
      </c>
    </row>
    <row r="208" spans="1:31" x14ac:dyDescent="0.25">
      <c r="A208" s="2">
        <v>0.91111111111111109</v>
      </c>
      <c r="B208">
        <v>0</v>
      </c>
      <c r="C208">
        <v>0</v>
      </c>
      <c r="D208">
        <v>0</v>
      </c>
      <c r="E208">
        <v>0</v>
      </c>
      <c r="F208">
        <v>28</v>
      </c>
      <c r="G208">
        <v>22</v>
      </c>
      <c r="H208">
        <v>49</v>
      </c>
      <c r="I208">
        <v>21</v>
      </c>
      <c r="J208">
        <v>45</v>
      </c>
      <c r="K208">
        <v>23</v>
      </c>
      <c r="L208">
        <v>48</v>
      </c>
      <c r="M208">
        <v>36</v>
      </c>
      <c r="N208">
        <v>538</v>
      </c>
      <c r="O208">
        <v>34</v>
      </c>
      <c r="P208">
        <v>216</v>
      </c>
      <c r="Q208">
        <v>40</v>
      </c>
      <c r="R208">
        <v>36</v>
      </c>
      <c r="S208">
        <v>328</v>
      </c>
      <c r="T208">
        <v>15</v>
      </c>
      <c r="U208">
        <v>38</v>
      </c>
      <c r="V208">
        <v>38</v>
      </c>
      <c r="W208">
        <v>211</v>
      </c>
      <c r="X208">
        <v>120</v>
      </c>
      <c r="Y208">
        <v>173</v>
      </c>
      <c r="Z208">
        <v>17</v>
      </c>
      <c r="AA208">
        <v>132</v>
      </c>
      <c r="AB208">
        <v>76</v>
      </c>
      <c r="AC208">
        <v>482</v>
      </c>
      <c r="AD208">
        <v>59</v>
      </c>
      <c r="AE208">
        <v>188</v>
      </c>
    </row>
    <row r="209" spans="1:31" x14ac:dyDescent="0.25">
      <c r="A209" s="2">
        <v>0.91388888888888886</v>
      </c>
      <c r="B209">
        <v>0</v>
      </c>
      <c r="C209">
        <v>0</v>
      </c>
      <c r="D209">
        <v>0</v>
      </c>
      <c r="E209">
        <v>0</v>
      </c>
      <c r="F209">
        <v>28</v>
      </c>
      <c r="G209">
        <v>22</v>
      </c>
      <c r="H209">
        <v>49</v>
      </c>
      <c r="I209">
        <v>21</v>
      </c>
      <c r="J209">
        <v>45</v>
      </c>
      <c r="K209">
        <v>23</v>
      </c>
      <c r="L209">
        <v>48</v>
      </c>
      <c r="M209">
        <v>36</v>
      </c>
      <c r="N209">
        <v>538</v>
      </c>
      <c r="O209">
        <v>34</v>
      </c>
      <c r="P209">
        <v>216</v>
      </c>
      <c r="Q209">
        <v>40</v>
      </c>
      <c r="R209">
        <v>36</v>
      </c>
      <c r="S209">
        <v>328</v>
      </c>
      <c r="T209">
        <v>15</v>
      </c>
      <c r="U209">
        <v>38</v>
      </c>
      <c r="V209">
        <v>38</v>
      </c>
      <c r="W209">
        <v>211</v>
      </c>
      <c r="X209">
        <v>120</v>
      </c>
      <c r="Y209">
        <v>173</v>
      </c>
      <c r="Z209">
        <v>17</v>
      </c>
      <c r="AA209">
        <v>132</v>
      </c>
      <c r="AB209">
        <v>76</v>
      </c>
      <c r="AC209">
        <v>482</v>
      </c>
      <c r="AD209">
        <v>59</v>
      </c>
      <c r="AE209">
        <v>188</v>
      </c>
    </row>
    <row r="210" spans="1:31" x14ac:dyDescent="0.25">
      <c r="A210" s="2">
        <v>0.91597222222222219</v>
      </c>
      <c r="B210">
        <v>0</v>
      </c>
      <c r="C210">
        <v>0</v>
      </c>
      <c r="D210">
        <v>0</v>
      </c>
      <c r="E210">
        <v>0</v>
      </c>
      <c r="F210">
        <v>28</v>
      </c>
      <c r="G210">
        <v>22</v>
      </c>
      <c r="H210">
        <v>49</v>
      </c>
      <c r="I210">
        <v>21</v>
      </c>
      <c r="J210">
        <v>45</v>
      </c>
      <c r="K210">
        <v>23</v>
      </c>
      <c r="L210">
        <v>48</v>
      </c>
      <c r="M210">
        <v>36</v>
      </c>
      <c r="N210">
        <v>538</v>
      </c>
      <c r="O210">
        <v>34</v>
      </c>
      <c r="P210">
        <v>216</v>
      </c>
      <c r="Q210">
        <v>40</v>
      </c>
      <c r="R210">
        <v>36</v>
      </c>
      <c r="S210">
        <v>328</v>
      </c>
      <c r="T210">
        <v>15</v>
      </c>
      <c r="U210">
        <v>38</v>
      </c>
      <c r="V210">
        <v>38</v>
      </c>
      <c r="W210">
        <v>211</v>
      </c>
      <c r="X210">
        <v>120</v>
      </c>
      <c r="Y210">
        <v>173</v>
      </c>
      <c r="Z210">
        <v>17</v>
      </c>
      <c r="AA210">
        <v>132</v>
      </c>
      <c r="AB210">
        <v>76</v>
      </c>
      <c r="AC210">
        <v>482</v>
      </c>
      <c r="AD210">
        <v>59</v>
      </c>
      <c r="AE210">
        <v>188</v>
      </c>
    </row>
    <row r="211" spans="1:31" x14ac:dyDescent="0.25">
      <c r="A211" s="2">
        <v>0.91805555555555551</v>
      </c>
      <c r="B211">
        <v>0</v>
      </c>
      <c r="C211">
        <v>0</v>
      </c>
      <c r="D211">
        <v>0</v>
      </c>
      <c r="E211">
        <v>0</v>
      </c>
      <c r="F211">
        <v>28</v>
      </c>
      <c r="G211">
        <v>22</v>
      </c>
      <c r="H211">
        <v>49</v>
      </c>
      <c r="I211">
        <v>21</v>
      </c>
      <c r="J211">
        <v>45</v>
      </c>
      <c r="K211">
        <v>23</v>
      </c>
      <c r="L211">
        <v>48</v>
      </c>
      <c r="M211">
        <v>36</v>
      </c>
      <c r="N211">
        <v>538</v>
      </c>
      <c r="O211">
        <v>34</v>
      </c>
      <c r="P211">
        <v>216</v>
      </c>
      <c r="Q211">
        <v>40</v>
      </c>
      <c r="R211">
        <v>36</v>
      </c>
      <c r="S211">
        <v>328</v>
      </c>
      <c r="T211">
        <v>15</v>
      </c>
      <c r="U211">
        <v>38</v>
      </c>
      <c r="V211">
        <v>38</v>
      </c>
      <c r="W211">
        <v>211</v>
      </c>
      <c r="X211">
        <v>120</v>
      </c>
      <c r="Y211">
        <v>173</v>
      </c>
      <c r="Z211">
        <v>17</v>
      </c>
      <c r="AA211">
        <v>132</v>
      </c>
      <c r="AB211">
        <v>76</v>
      </c>
      <c r="AC211">
        <v>482</v>
      </c>
      <c r="AD211">
        <v>59</v>
      </c>
      <c r="AE211">
        <v>188</v>
      </c>
    </row>
    <row r="212" spans="1:31" x14ac:dyDescent="0.25">
      <c r="A212" s="2">
        <v>0.92013888888888884</v>
      </c>
      <c r="B212">
        <v>0</v>
      </c>
      <c r="C212">
        <v>0</v>
      </c>
      <c r="D212">
        <v>0</v>
      </c>
      <c r="E212">
        <v>0</v>
      </c>
      <c r="F212">
        <v>28</v>
      </c>
      <c r="G212">
        <v>22</v>
      </c>
      <c r="H212">
        <v>49</v>
      </c>
      <c r="I212">
        <v>21</v>
      </c>
      <c r="J212">
        <v>45</v>
      </c>
      <c r="K212">
        <v>23</v>
      </c>
      <c r="L212">
        <v>48</v>
      </c>
      <c r="M212">
        <v>36</v>
      </c>
      <c r="N212">
        <v>538</v>
      </c>
      <c r="O212">
        <v>34</v>
      </c>
      <c r="P212">
        <v>216</v>
      </c>
      <c r="Q212">
        <v>40</v>
      </c>
      <c r="R212">
        <v>36</v>
      </c>
      <c r="S212">
        <v>328</v>
      </c>
      <c r="T212">
        <v>15</v>
      </c>
      <c r="U212">
        <v>38</v>
      </c>
      <c r="V212">
        <v>38</v>
      </c>
      <c r="W212">
        <v>211</v>
      </c>
      <c r="X212">
        <v>120</v>
      </c>
      <c r="Y212">
        <v>173</v>
      </c>
      <c r="Z212">
        <v>17</v>
      </c>
      <c r="AA212">
        <v>132</v>
      </c>
      <c r="AB212">
        <v>76</v>
      </c>
      <c r="AC212">
        <v>482</v>
      </c>
      <c r="AD212">
        <v>59</v>
      </c>
      <c r="AE212">
        <v>188</v>
      </c>
    </row>
    <row r="213" spans="1:31" x14ac:dyDescent="0.25">
      <c r="A213" s="2">
        <v>0.92291666666666672</v>
      </c>
      <c r="B213">
        <v>0</v>
      </c>
      <c r="C213">
        <v>0</v>
      </c>
      <c r="D213">
        <v>0</v>
      </c>
      <c r="E213">
        <v>0</v>
      </c>
      <c r="F213">
        <v>28</v>
      </c>
      <c r="G213">
        <v>22</v>
      </c>
      <c r="H213">
        <v>49</v>
      </c>
      <c r="I213">
        <v>21</v>
      </c>
      <c r="J213">
        <v>45</v>
      </c>
      <c r="K213">
        <v>23</v>
      </c>
      <c r="L213">
        <v>48</v>
      </c>
      <c r="M213">
        <v>36</v>
      </c>
      <c r="N213">
        <v>538</v>
      </c>
      <c r="O213">
        <v>34</v>
      </c>
      <c r="P213">
        <v>216</v>
      </c>
      <c r="Q213">
        <v>40</v>
      </c>
      <c r="R213">
        <v>36</v>
      </c>
      <c r="S213">
        <v>328</v>
      </c>
      <c r="T213">
        <v>15</v>
      </c>
      <c r="U213">
        <v>38</v>
      </c>
      <c r="V213">
        <v>38</v>
      </c>
      <c r="W213">
        <v>211</v>
      </c>
      <c r="X213">
        <v>120</v>
      </c>
      <c r="Y213">
        <v>173</v>
      </c>
      <c r="Z213">
        <v>17</v>
      </c>
      <c r="AA213">
        <v>132</v>
      </c>
      <c r="AB213">
        <v>76</v>
      </c>
      <c r="AC213">
        <v>482</v>
      </c>
      <c r="AD213">
        <v>59</v>
      </c>
      <c r="AE213">
        <v>188</v>
      </c>
    </row>
    <row r="214" spans="1:31" x14ac:dyDescent="0.25">
      <c r="A214" s="2">
        <v>0.92500000000000004</v>
      </c>
      <c r="B214">
        <v>0</v>
      </c>
      <c r="C214">
        <v>0</v>
      </c>
      <c r="D214">
        <v>0</v>
      </c>
      <c r="E214">
        <v>0</v>
      </c>
      <c r="F214">
        <v>28</v>
      </c>
      <c r="G214">
        <v>22</v>
      </c>
      <c r="H214">
        <v>49</v>
      </c>
      <c r="I214">
        <v>21</v>
      </c>
      <c r="J214">
        <v>45</v>
      </c>
      <c r="K214">
        <v>23</v>
      </c>
      <c r="L214">
        <v>48</v>
      </c>
      <c r="M214">
        <v>36</v>
      </c>
      <c r="N214">
        <v>538</v>
      </c>
      <c r="O214">
        <v>34</v>
      </c>
      <c r="P214">
        <v>216</v>
      </c>
      <c r="Q214">
        <v>40</v>
      </c>
      <c r="R214">
        <v>36</v>
      </c>
      <c r="S214">
        <v>328</v>
      </c>
      <c r="T214">
        <v>15</v>
      </c>
      <c r="U214">
        <v>38</v>
      </c>
      <c r="V214">
        <v>38</v>
      </c>
      <c r="W214">
        <v>211</v>
      </c>
      <c r="X214">
        <v>120</v>
      </c>
      <c r="Y214">
        <v>173</v>
      </c>
      <c r="Z214">
        <v>17</v>
      </c>
      <c r="AA214">
        <v>132</v>
      </c>
      <c r="AB214">
        <v>76</v>
      </c>
      <c r="AC214">
        <v>482</v>
      </c>
      <c r="AD214">
        <v>59</v>
      </c>
      <c r="AE214">
        <v>188</v>
      </c>
    </row>
    <row r="215" spans="1:31" x14ac:dyDescent="0.25">
      <c r="A215" s="2">
        <v>0.92708333333333337</v>
      </c>
      <c r="B215">
        <v>0</v>
      </c>
      <c r="C215">
        <v>0</v>
      </c>
      <c r="D215">
        <v>0</v>
      </c>
      <c r="E215">
        <v>0</v>
      </c>
      <c r="F215">
        <v>28</v>
      </c>
      <c r="G215">
        <v>22</v>
      </c>
      <c r="H215">
        <v>49</v>
      </c>
      <c r="I215">
        <v>21</v>
      </c>
      <c r="J215">
        <v>45</v>
      </c>
      <c r="K215">
        <v>23</v>
      </c>
      <c r="L215">
        <v>48</v>
      </c>
      <c r="M215">
        <v>36</v>
      </c>
      <c r="N215">
        <v>538</v>
      </c>
      <c r="O215">
        <v>34</v>
      </c>
      <c r="P215">
        <v>216</v>
      </c>
      <c r="Q215">
        <v>40</v>
      </c>
      <c r="R215">
        <v>36</v>
      </c>
      <c r="S215">
        <v>328</v>
      </c>
      <c r="T215">
        <v>15</v>
      </c>
      <c r="U215">
        <v>38</v>
      </c>
      <c r="V215">
        <v>38</v>
      </c>
      <c r="W215">
        <v>211</v>
      </c>
      <c r="X215">
        <v>120</v>
      </c>
      <c r="Y215">
        <v>173</v>
      </c>
      <c r="Z215">
        <v>17</v>
      </c>
      <c r="AA215">
        <v>132</v>
      </c>
      <c r="AB215">
        <v>76</v>
      </c>
      <c r="AC215">
        <v>482</v>
      </c>
      <c r="AD215">
        <v>59</v>
      </c>
      <c r="AE215">
        <v>188</v>
      </c>
    </row>
    <row r="216" spans="1:31" x14ac:dyDescent="0.25">
      <c r="A216" s="2">
        <v>0.9291666666666667</v>
      </c>
      <c r="B216">
        <v>0</v>
      </c>
      <c r="C216">
        <v>0</v>
      </c>
      <c r="D216">
        <v>0</v>
      </c>
      <c r="E216">
        <v>0</v>
      </c>
      <c r="F216">
        <v>28</v>
      </c>
      <c r="G216">
        <v>22</v>
      </c>
      <c r="H216">
        <v>49</v>
      </c>
      <c r="I216">
        <v>21</v>
      </c>
      <c r="J216">
        <v>45</v>
      </c>
      <c r="K216">
        <v>23</v>
      </c>
      <c r="L216">
        <v>48</v>
      </c>
      <c r="M216">
        <v>36</v>
      </c>
      <c r="N216">
        <v>538</v>
      </c>
      <c r="O216">
        <v>34</v>
      </c>
      <c r="P216">
        <v>216</v>
      </c>
      <c r="Q216">
        <v>40</v>
      </c>
      <c r="R216">
        <v>36</v>
      </c>
      <c r="S216">
        <v>328</v>
      </c>
      <c r="T216">
        <v>15</v>
      </c>
      <c r="U216">
        <v>38</v>
      </c>
      <c r="V216">
        <v>38</v>
      </c>
      <c r="W216">
        <v>211</v>
      </c>
      <c r="X216">
        <v>120</v>
      </c>
      <c r="Y216">
        <v>173</v>
      </c>
      <c r="Z216">
        <v>17</v>
      </c>
      <c r="AA216">
        <v>132</v>
      </c>
      <c r="AB216">
        <v>76</v>
      </c>
      <c r="AC216">
        <v>482</v>
      </c>
      <c r="AD216">
        <v>59</v>
      </c>
      <c r="AE216">
        <v>188</v>
      </c>
    </row>
    <row r="217" spans="1:31" x14ac:dyDescent="0.25">
      <c r="A217" s="2">
        <v>0.93194444444444446</v>
      </c>
      <c r="B217">
        <v>0</v>
      </c>
      <c r="C217">
        <v>0</v>
      </c>
      <c r="D217">
        <v>0</v>
      </c>
      <c r="E217">
        <v>0</v>
      </c>
      <c r="F217">
        <v>28</v>
      </c>
      <c r="G217">
        <v>22</v>
      </c>
      <c r="H217">
        <v>49</v>
      </c>
      <c r="I217">
        <v>21</v>
      </c>
      <c r="J217">
        <v>45</v>
      </c>
      <c r="K217">
        <v>23</v>
      </c>
      <c r="L217">
        <v>48</v>
      </c>
      <c r="M217">
        <v>36</v>
      </c>
      <c r="N217">
        <v>538</v>
      </c>
      <c r="O217">
        <v>34</v>
      </c>
      <c r="P217">
        <v>216</v>
      </c>
      <c r="Q217">
        <v>40</v>
      </c>
      <c r="R217">
        <v>36</v>
      </c>
      <c r="S217">
        <v>328</v>
      </c>
      <c r="T217">
        <v>15</v>
      </c>
      <c r="U217">
        <v>38</v>
      </c>
      <c r="V217">
        <v>38</v>
      </c>
      <c r="W217">
        <v>211</v>
      </c>
      <c r="X217">
        <v>120</v>
      </c>
      <c r="Y217">
        <v>173</v>
      </c>
      <c r="Z217">
        <v>17</v>
      </c>
      <c r="AA217">
        <v>132</v>
      </c>
      <c r="AB217">
        <v>76</v>
      </c>
      <c r="AC217">
        <v>482</v>
      </c>
      <c r="AD217">
        <v>59</v>
      </c>
      <c r="AE217">
        <v>188</v>
      </c>
    </row>
    <row r="218" spans="1:31" x14ac:dyDescent="0.25">
      <c r="A218" s="2">
        <v>0.93402777777777779</v>
      </c>
      <c r="B218">
        <v>0</v>
      </c>
      <c r="C218">
        <v>0</v>
      </c>
      <c r="D218">
        <v>0</v>
      </c>
      <c r="E218">
        <v>0</v>
      </c>
      <c r="F218">
        <v>28</v>
      </c>
      <c r="G218">
        <v>22</v>
      </c>
      <c r="H218">
        <v>49</v>
      </c>
      <c r="I218">
        <v>21</v>
      </c>
      <c r="J218">
        <v>45</v>
      </c>
      <c r="K218">
        <v>23</v>
      </c>
      <c r="L218">
        <v>48</v>
      </c>
      <c r="M218">
        <v>36</v>
      </c>
      <c r="N218">
        <v>538</v>
      </c>
      <c r="O218">
        <v>34</v>
      </c>
      <c r="P218">
        <v>216</v>
      </c>
      <c r="Q218">
        <v>40</v>
      </c>
      <c r="R218">
        <v>36</v>
      </c>
      <c r="S218">
        <v>328</v>
      </c>
      <c r="T218">
        <v>15</v>
      </c>
      <c r="U218">
        <v>38</v>
      </c>
      <c r="V218">
        <v>38</v>
      </c>
      <c r="W218">
        <v>211</v>
      </c>
      <c r="X218">
        <v>120</v>
      </c>
      <c r="Y218">
        <v>173</v>
      </c>
      <c r="Z218">
        <v>17</v>
      </c>
      <c r="AA218">
        <v>132</v>
      </c>
      <c r="AB218">
        <v>76</v>
      </c>
      <c r="AC218">
        <v>482</v>
      </c>
      <c r="AD218">
        <v>59</v>
      </c>
      <c r="AE218">
        <v>188</v>
      </c>
    </row>
    <row r="219" spans="1:31" x14ac:dyDescent="0.25">
      <c r="A219" s="2">
        <v>0.93611111111111112</v>
      </c>
      <c r="B219">
        <v>49</v>
      </c>
      <c r="C219">
        <v>21</v>
      </c>
      <c r="D219">
        <v>45</v>
      </c>
      <c r="E219">
        <v>23</v>
      </c>
      <c r="F219">
        <v>48</v>
      </c>
      <c r="G219">
        <v>36</v>
      </c>
      <c r="H219">
        <v>538</v>
      </c>
      <c r="I219">
        <v>34</v>
      </c>
      <c r="J219">
        <v>216</v>
      </c>
      <c r="K219">
        <v>34</v>
      </c>
      <c r="L219">
        <v>275</v>
      </c>
      <c r="M219">
        <v>23</v>
      </c>
      <c r="N219">
        <v>374</v>
      </c>
      <c r="O219">
        <v>33</v>
      </c>
      <c r="P219">
        <v>212</v>
      </c>
      <c r="Q219">
        <v>211</v>
      </c>
      <c r="R219">
        <v>120</v>
      </c>
      <c r="S219">
        <v>173</v>
      </c>
      <c r="T219">
        <v>17</v>
      </c>
      <c r="U219">
        <v>132</v>
      </c>
      <c r="V219">
        <v>76</v>
      </c>
      <c r="W219">
        <v>482</v>
      </c>
      <c r="X219">
        <v>59</v>
      </c>
      <c r="Y219">
        <v>188</v>
      </c>
      <c r="Z219">
        <v>67</v>
      </c>
      <c r="AA219">
        <v>265</v>
      </c>
      <c r="AB219">
        <v>88</v>
      </c>
      <c r="AC219">
        <v>449</v>
      </c>
      <c r="AD219">
        <v>38</v>
      </c>
      <c r="AE219">
        <v>139</v>
      </c>
    </row>
    <row r="220" spans="1:31" x14ac:dyDescent="0.25">
      <c r="A220" s="2">
        <v>0.93611111111111112</v>
      </c>
      <c r="B220">
        <v>0</v>
      </c>
      <c r="C220">
        <v>0</v>
      </c>
      <c r="D220">
        <v>0</v>
      </c>
      <c r="E220">
        <v>0</v>
      </c>
      <c r="F220">
        <v>28</v>
      </c>
      <c r="G220">
        <v>22</v>
      </c>
      <c r="H220">
        <v>49</v>
      </c>
      <c r="I220">
        <v>21</v>
      </c>
      <c r="J220">
        <v>45</v>
      </c>
      <c r="K220">
        <v>23</v>
      </c>
      <c r="L220">
        <v>48</v>
      </c>
      <c r="M220">
        <v>36</v>
      </c>
      <c r="N220">
        <v>538</v>
      </c>
      <c r="O220">
        <v>34</v>
      </c>
      <c r="P220">
        <v>216</v>
      </c>
      <c r="Q220">
        <v>40</v>
      </c>
      <c r="R220">
        <v>36</v>
      </c>
      <c r="S220">
        <v>328</v>
      </c>
      <c r="T220">
        <v>15</v>
      </c>
      <c r="U220">
        <v>38</v>
      </c>
      <c r="V220">
        <v>38</v>
      </c>
      <c r="W220">
        <v>211</v>
      </c>
      <c r="X220">
        <v>120</v>
      </c>
      <c r="Y220">
        <v>173</v>
      </c>
      <c r="Z220">
        <v>17</v>
      </c>
      <c r="AA220">
        <v>132</v>
      </c>
      <c r="AB220">
        <v>76</v>
      </c>
      <c r="AC220">
        <v>482</v>
      </c>
      <c r="AD220">
        <v>59</v>
      </c>
      <c r="AE220">
        <v>188</v>
      </c>
    </row>
    <row r="221" spans="1:31" x14ac:dyDescent="0.25">
      <c r="A221" s="2">
        <v>0.9375</v>
      </c>
      <c r="B221">
        <v>49</v>
      </c>
      <c r="C221">
        <v>21</v>
      </c>
      <c r="D221">
        <v>45</v>
      </c>
      <c r="E221">
        <v>23</v>
      </c>
      <c r="F221">
        <v>48</v>
      </c>
      <c r="G221">
        <v>36</v>
      </c>
      <c r="H221">
        <v>538</v>
      </c>
      <c r="I221">
        <v>34</v>
      </c>
      <c r="J221">
        <v>216</v>
      </c>
      <c r="K221">
        <v>34</v>
      </c>
      <c r="L221">
        <v>275</v>
      </c>
      <c r="M221">
        <v>23</v>
      </c>
      <c r="N221">
        <v>374</v>
      </c>
      <c r="O221">
        <v>33</v>
      </c>
      <c r="P221">
        <v>212</v>
      </c>
      <c r="Q221">
        <v>211</v>
      </c>
      <c r="R221">
        <v>120</v>
      </c>
      <c r="S221">
        <v>173</v>
      </c>
      <c r="T221">
        <v>17</v>
      </c>
      <c r="U221">
        <v>132</v>
      </c>
      <c r="V221">
        <v>76</v>
      </c>
      <c r="W221">
        <v>482</v>
      </c>
      <c r="X221">
        <v>59</v>
      </c>
      <c r="Y221">
        <v>188</v>
      </c>
      <c r="Z221">
        <v>67</v>
      </c>
      <c r="AA221">
        <v>265</v>
      </c>
      <c r="AB221">
        <v>88</v>
      </c>
      <c r="AC221">
        <v>449</v>
      </c>
      <c r="AD221">
        <v>38</v>
      </c>
      <c r="AE221">
        <v>139</v>
      </c>
    </row>
    <row r="222" spans="1:31" x14ac:dyDescent="0.25">
      <c r="A222" s="2">
        <v>0.93819444444444444</v>
      </c>
      <c r="B222">
        <v>0</v>
      </c>
      <c r="C222">
        <v>0</v>
      </c>
      <c r="D222">
        <v>0</v>
      </c>
      <c r="E222">
        <v>0</v>
      </c>
      <c r="F222">
        <v>28</v>
      </c>
      <c r="G222">
        <v>22</v>
      </c>
      <c r="H222">
        <v>49</v>
      </c>
      <c r="I222">
        <v>21</v>
      </c>
      <c r="J222">
        <v>45</v>
      </c>
      <c r="K222">
        <v>23</v>
      </c>
      <c r="L222">
        <v>48</v>
      </c>
      <c r="M222">
        <v>36</v>
      </c>
      <c r="N222">
        <v>538</v>
      </c>
      <c r="O222">
        <v>34</v>
      </c>
      <c r="P222">
        <v>216</v>
      </c>
      <c r="Q222">
        <v>40</v>
      </c>
      <c r="R222">
        <v>36</v>
      </c>
      <c r="S222">
        <v>328</v>
      </c>
      <c r="T222">
        <v>15</v>
      </c>
      <c r="U222">
        <v>38</v>
      </c>
      <c r="V222">
        <v>38</v>
      </c>
      <c r="W222">
        <v>211</v>
      </c>
      <c r="X222">
        <v>120</v>
      </c>
      <c r="Y222">
        <v>173</v>
      </c>
      <c r="Z222">
        <v>17</v>
      </c>
      <c r="AA222">
        <v>132</v>
      </c>
      <c r="AB222">
        <v>76</v>
      </c>
      <c r="AC222">
        <v>482</v>
      </c>
      <c r="AD222">
        <v>59</v>
      </c>
      <c r="AE222">
        <v>188</v>
      </c>
    </row>
    <row r="223" spans="1:31" x14ac:dyDescent="0.25">
      <c r="A223" s="2">
        <v>0.94027777777777777</v>
      </c>
      <c r="B223">
        <v>49</v>
      </c>
      <c r="C223">
        <v>21</v>
      </c>
      <c r="D223">
        <v>45</v>
      </c>
      <c r="E223">
        <v>23</v>
      </c>
      <c r="F223">
        <v>48</v>
      </c>
      <c r="G223">
        <v>36</v>
      </c>
      <c r="H223">
        <v>538</v>
      </c>
      <c r="I223">
        <v>34</v>
      </c>
      <c r="J223">
        <v>216</v>
      </c>
      <c r="K223">
        <v>34</v>
      </c>
      <c r="L223">
        <v>275</v>
      </c>
      <c r="M223">
        <v>23</v>
      </c>
      <c r="N223">
        <v>374</v>
      </c>
      <c r="O223">
        <v>33</v>
      </c>
      <c r="P223">
        <v>212</v>
      </c>
      <c r="Q223">
        <v>211</v>
      </c>
      <c r="R223">
        <v>120</v>
      </c>
      <c r="S223">
        <v>173</v>
      </c>
      <c r="T223">
        <v>17</v>
      </c>
      <c r="U223">
        <v>132</v>
      </c>
      <c r="V223">
        <v>76</v>
      </c>
      <c r="W223">
        <v>482</v>
      </c>
      <c r="X223">
        <v>59</v>
      </c>
      <c r="Y223">
        <v>188</v>
      </c>
      <c r="Z223">
        <v>67</v>
      </c>
      <c r="AA223">
        <v>265</v>
      </c>
      <c r="AB223">
        <v>88</v>
      </c>
      <c r="AC223">
        <v>449</v>
      </c>
      <c r="AD223">
        <v>38</v>
      </c>
      <c r="AE223">
        <v>139</v>
      </c>
    </row>
    <row r="224" spans="1:31" x14ac:dyDescent="0.25">
      <c r="A224" s="2">
        <v>0.94097222222222221</v>
      </c>
      <c r="B224">
        <v>0</v>
      </c>
      <c r="C224">
        <v>0</v>
      </c>
      <c r="D224">
        <v>0</v>
      </c>
      <c r="E224">
        <v>0</v>
      </c>
      <c r="F224">
        <v>28</v>
      </c>
      <c r="G224">
        <v>22</v>
      </c>
      <c r="H224">
        <v>49</v>
      </c>
      <c r="I224">
        <v>21</v>
      </c>
      <c r="J224">
        <v>45</v>
      </c>
      <c r="K224">
        <v>23</v>
      </c>
      <c r="L224">
        <v>48</v>
      </c>
      <c r="M224">
        <v>36</v>
      </c>
      <c r="N224">
        <v>538</v>
      </c>
      <c r="O224">
        <v>34</v>
      </c>
      <c r="P224">
        <v>216</v>
      </c>
      <c r="Q224">
        <v>40</v>
      </c>
      <c r="R224">
        <v>36</v>
      </c>
      <c r="S224">
        <v>328</v>
      </c>
      <c r="T224">
        <v>15</v>
      </c>
      <c r="U224">
        <v>38</v>
      </c>
      <c r="V224">
        <v>38</v>
      </c>
      <c r="W224">
        <v>211</v>
      </c>
      <c r="X224">
        <v>120</v>
      </c>
      <c r="Y224">
        <v>173</v>
      </c>
      <c r="Z224">
        <v>17</v>
      </c>
      <c r="AA224">
        <v>132</v>
      </c>
      <c r="AB224">
        <v>76</v>
      </c>
      <c r="AC224">
        <v>482</v>
      </c>
      <c r="AD224">
        <v>59</v>
      </c>
      <c r="AE224">
        <v>188</v>
      </c>
    </row>
    <row r="225" spans="1:31" x14ac:dyDescent="0.25">
      <c r="A225" s="2">
        <v>0.94236111111111109</v>
      </c>
      <c r="B225">
        <v>49</v>
      </c>
      <c r="C225">
        <v>21</v>
      </c>
      <c r="D225">
        <v>45</v>
      </c>
      <c r="E225">
        <v>23</v>
      </c>
      <c r="F225">
        <v>48</v>
      </c>
      <c r="G225">
        <v>36</v>
      </c>
      <c r="H225">
        <v>538</v>
      </c>
      <c r="I225">
        <v>34</v>
      </c>
      <c r="J225">
        <v>216</v>
      </c>
      <c r="K225">
        <v>34</v>
      </c>
      <c r="L225">
        <v>275</v>
      </c>
      <c r="M225">
        <v>23</v>
      </c>
      <c r="N225">
        <v>374</v>
      </c>
      <c r="O225">
        <v>33</v>
      </c>
      <c r="P225">
        <v>212</v>
      </c>
      <c r="Q225">
        <v>211</v>
      </c>
      <c r="R225">
        <v>120</v>
      </c>
      <c r="S225">
        <v>173</v>
      </c>
      <c r="T225">
        <v>17</v>
      </c>
      <c r="U225">
        <v>132</v>
      </c>
      <c r="V225">
        <v>76</v>
      </c>
      <c r="W225">
        <v>482</v>
      </c>
      <c r="X225">
        <v>59</v>
      </c>
      <c r="Y225">
        <v>188</v>
      </c>
      <c r="Z225">
        <v>67</v>
      </c>
      <c r="AA225">
        <v>265</v>
      </c>
      <c r="AB225">
        <v>88</v>
      </c>
      <c r="AC225">
        <v>449</v>
      </c>
      <c r="AD225">
        <v>38</v>
      </c>
      <c r="AE225">
        <v>139</v>
      </c>
    </row>
    <row r="226" spans="1:31" x14ac:dyDescent="0.25">
      <c r="A226" s="2">
        <v>0.94305555555555554</v>
      </c>
      <c r="B226">
        <v>0</v>
      </c>
      <c r="C226">
        <v>0</v>
      </c>
      <c r="D226">
        <v>0</v>
      </c>
      <c r="E226">
        <v>0</v>
      </c>
      <c r="F226">
        <v>28</v>
      </c>
      <c r="G226">
        <v>22</v>
      </c>
      <c r="H226">
        <v>49</v>
      </c>
      <c r="I226">
        <v>21</v>
      </c>
      <c r="J226">
        <v>45</v>
      </c>
      <c r="K226">
        <v>23</v>
      </c>
      <c r="L226">
        <v>48</v>
      </c>
      <c r="M226">
        <v>36</v>
      </c>
      <c r="N226">
        <v>538</v>
      </c>
      <c r="O226">
        <v>34</v>
      </c>
      <c r="P226">
        <v>216</v>
      </c>
      <c r="Q226">
        <v>40</v>
      </c>
      <c r="R226">
        <v>36</v>
      </c>
      <c r="S226">
        <v>328</v>
      </c>
      <c r="T226">
        <v>15</v>
      </c>
      <c r="U226">
        <v>38</v>
      </c>
      <c r="V226">
        <v>38</v>
      </c>
      <c r="W226">
        <v>211</v>
      </c>
      <c r="X226">
        <v>120</v>
      </c>
      <c r="Y226">
        <v>173</v>
      </c>
      <c r="Z226">
        <v>17</v>
      </c>
      <c r="AA226">
        <v>132</v>
      </c>
      <c r="AB226">
        <v>76</v>
      </c>
      <c r="AC226">
        <v>482</v>
      </c>
      <c r="AD226">
        <v>59</v>
      </c>
      <c r="AE226">
        <v>188</v>
      </c>
    </row>
    <row r="227" spans="1:31" x14ac:dyDescent="0.25">
      <c r="A227" s="2">
        <v>0.94444444444444442</v>
      </c>
      <c r="B227">
        <v>49</v>
      </c>
      <c r="C227">
        <v>21</v>
      </c>
      <c r="D227">
        <v>45</v>
      </c>
      <c r="E227">
        <v>23</v>
      </c>
      <c r="F227">
        <v>48</v>
      </c>
      <c r="G227">
        <v>36</v>
      </c>
      <c r="H227">
        <v>538</v>
      </c>
      <c r="I227">
        <v>34</v>
      </c>
      <c r="J227">
        <v>216</v>
      </c>
      <c r="K227">
        <v>34</v>
      </c>
      <c r="L227">
        <v>275</v>
      </c>
      <c r="M227">
        <v>23</v>
      </c>
      <c r="N227">
        <v>374</v>
      </c>
      <c r="O227">
        <v>33</v>
      </c>
      <c r="P227">
        <v>212</v>
      </c>
      <c r="Q227">
        <v>211</v>
      </c>
      <c r="R227">
        <v>120</v>
      </c>
      <c r="S227">
        <v>173</v>
      </c>
      <c r="T227">
        <v>17</v>
      </c>
      <c r="U227">
        <v>132</v>
      </c>
      <c r="V227">
        <v>76</v>
      </c>
      <c r="W227">
        <v>482</v>
      </c>
      <c r="X227">
        <v>59</v>
      </c>
      <c r="Y227">
        <v>188</v>
      </c>
      <c r="Z227">
        <v>67</v>
      </c>
      <c r="AA227">
        <v>265</v>
      </c>
      <c r="AB227">
        <v>88</v>
      </c>
      <c r="AC227">
        <v>449</v>
      </c>
      <c r="AD227">
        <v>38</v>
      </c>
      <c r="AE227">
        <v>139</v>
      </c>
    </row>
    <row r="228" spans="1:31" x14ac:dyDescent="0.25">
      <c r="A228" s="2">
        <v>0.94513888888888886</v>
      </c>
      <c r="B228">
        <v>0</v>
      </c>
      <c r="C228">
        <v>0</v>
      </c>
      <c r="D228">
        <v>0</v>
      </c>
      <c r="E228">
        <v>0</v>
      </c>
      <c r="F228">
        <v>28</v>
      </c>
      <c r="G228">
        <v>22</v>
      </c>
      <c r="H228">
        <v>49</v>
      </c>
      <c r="I228">
        <v>21</v>
      </c>
      <c r="J228">
        <v>45</v>
      </c>
      <c r="K228">
        <v>23</v>
      </c>
      <c r="L228">
        <v>48</v>
      </c>
      <c r="M228">
        <v>36</v>
      </c>
      <c r="N228">
        <v>538</v>
      </c>
      <c r="O228">
        <v>34</v>
      </c>
      <c r="P228">
        <v>216</v>
      </c>
      <c r="Q228">
        <v>40</v>
      </c>
      <c r="R228">
        <v>36</v>
      </c>
      <c r="S228">
        <v>328</v>
      </c>
      <c r="T228">
        <v>15</v>
      </c>
      <c r="U228">
        <v>38</v>
      </c>
      <c r="V228">
        <v>38</v>
      </c>
      <c r="W228">
        <v>211</v>
      </c>
      <c r="X228">
        <v>120</v>
      </c>
      <c r="Y228">
        <v>173</v>
      </c>
      <c r="Z228">
        <v>17</v>
      </c>
      <c r="AA228">
        <v>132</v>
      </c>
      <c r="AB228">
        <v>76</v>
      </c>
      <c r="AC228">
        <v>482</v>
      </c>
      <c r="AD228">
        <v>59</v>
      </c>
      <c r="AE228">
        <v>188</v>
      </c>
    </row>
    <row r="229" spans="1:31" x14ac:dyDescent="0.25">
      <c r="A229" s="2">
        <v>0.94652777777777775</v>
      </c>
      <c r="B229">
        <v>49</v>
      </c>
      <c r="C229">
        <v>21</v>
      </c>
      <c r="D229">
        <v>45</v>
      </c>
      <c r="E229">
        <v>23</v>
      </c>
      <c r="F229">
        <v>48</v>
      </c>
      <c r="G229">
        <v>36</v>
      </c>
      <c r="H229">
        <v>538</v>
      </c>
      <c r="I229">
        <v>34</v>
      </c>
      <c r="J229">
        <v>216</v>
      </c>
      <c r="K229">
        <v>34</v>
      </c>
      <c r="L229">
        <v>275</v>
      </c>
      <c r="M229">
        <v>23</v>
      </c>
      <c r="N229">
        <v>374</v>
      </c>
      <c r="O229">
        <v>33</v>
      </c>
      <c r="P229">
        <v>212</v>
      </c>
      <c r="Q229">
        <v>211</v>
      </c>
      <c r="R229">
        <v>120</v>
      </c>
      <c r="S229">
        <v>173</v>
      </c>
      <c r="T229">
        <v>17</v>
      </c>
      <c r="U229">
        <v>132</v>
      </c>
      <c r="V229">
        <v>76</v>
      </c>
      <c r="W229">
        <v>482</v>
      </c>
      <c r="X229">
        <v>59</v>
      </c>
      <c r="Y229">
        <v>188</v>
      </c>
      <c r="Z229">
        <v>67</v>
      </c>
      <c r="AA229">
        <v>265</v>
      </c>
      <c r="AB229">
        <v>88</v>
      </c>
      <c r="AC229">
        <v>449</v>
      </c>
      <c r="AD229">
        <v>38</v>
      </c>
      <c r="AE229">
        <v>139</v>
      </c>
    </row>
    <row r="230" spans="1:31" x14ac:dyDescent="0.25">
      <c r="A230" s="2">
        <v>0.94722222222222219</v>
      </c>
      <c r="B230">
        <v>0</v>
      </c>
      <c r="C230">
        <v>0</v>
      </c>
      <c r="D230">
        <v>0</v>
      </c>
      <c r="E230">
        <v>0</v>
      </c>
      <c r="F230">
        <v>28</v>
      </c>
      <c r="G230">
        <v>22</v>
      </c>
      <c r="H230">
        <v>49</v>
      </c>
      <c r="I230">
        <v>21</v>
      </c>
      <c r="J230">
        <v>45</v>
      </c>
      <c r="K230">
        <v>23</v>
      </c>
      <c r="L230">
        <v>48</v>
      </c>
      <c r="M230">
        <v>36</v>
      </c>
      <c r="N230">
        <v>538</v>
      </c>
      <c r="O230">
        <v>34</v>
      </c>
      <c r="P230">
        <v>216</v>
      </c>
      <c r="Q230">
        <v>40</v>
      </c>
      <c r="R230">
        <v>36</v>
      </c>
      <c r="S230">
        <v>328</v>
      </c>
      <c r="T230">
        <v>15</v>
      </c>
      <c r="U230">
        <v>38</v>
      </c>
      <c r="V230">
        <v>38</v>
      </c>
      <c r="W230">
        <v>211</v>
      </c>
      <c r="X230">
        <v>120</v>
      </c>
      <c r="Y230">
        <v>173</v>
      </c>
      <c r="Z230">
        <v>17</v>
      </c>
      <c r="AA230">
        <v>132</v>
      </c>
      <c r="AB230">
        <v>76</v>
      </c>
      <c r="AC230">
        <v>482</v>
      </c>
      <c r="AD230">
        <v>59</v>
      </c>
      <c r="AE230">
        <v>188</v>
      </c>
    </row>
    <row r="231" spans="1:31" x14ac:dyDescent="0.25">
      <c r="A231" s="2">
        <v>0.94930555555555551</v>
      </c>
      <c r="B231">
        <v>49</v>
      </c>
      <c r="C231">
        <v>21</v>
      </c>
      <c r="D231">
        <v>45</v>
      </c>
      <c r="E231">
        <v>23</v>
      </c>
      <c r="F231">
        <v>48</v>
      </c>
      <c r="G231">
        <v>36</v>
      </c>
      <c r="H231">
        <v>538</v>
      </c>
      <c r="I231">
        <v>34</v>
      </c>
      <c r="J231">
        <v>216</v>
      </c>
      <c r="K231">
        <v>34</v>
      </c>
      <c r="L231">
        <v>275</v>
      </c>
      <c r="M231">
        <v>23</v>
      </c>
      <c r="N231">
        <v>374</v>
      </c>
      <c r="O231">
        <v>33</v>
      </c>
      <c r="P231">
        <v>212</v>
      </c>
      <c r="Q231">
        <v>211</v>
      </c>
      <c r="R231">
        <v>120</v>
      </c>
      <c r="S231">
        <v>173</v>
      </c>
      <c r="T231">
        <v>17</v>
      </c>
      <c r="U231">
        <v>132</v>
      </c>
      <c r="V231">
        <v>76</v>
      </c>
      <c r="W231">
        <v>482</v>
      </c>
      <c r="X231">
        <v>59</v>
      </c>
      <c r="Y231">
        <v>188</v>
      </c>
      <c r="Z231">
        <v>67</v>
      </c>
      <c r="AA231">
        <v>265</v>
      </c>
      <c r="AB231">
        <v>88</v>
      </c>
      <c r="AC231">
        <v>449</v>
      </c>
      <c r="AD231">
        <v>38</v>
      </c>
      <c r="AE231">
        <v>139</v>
      </c>
    </row>
    <row r="232" spans="1:31" x14ac:dyDescent="0.25">
      <c r="A232" s="2">
        <v>0.94930555555555551</v>
      </c>
      <c r="B232">
        <v>0</v>
      </c>
      <c r="C232">
        <v>0</v>
      </c>
      <c r="D232">
        <v>0</v>
      </c>
      <c r="E232">
        <v>0</v>
      </c>
      <c r="F232">
        <v>28</v>
      </c>
      <c r="G232">
        <v>22</v>
      </c>
      <c r="H232">
        <v>49</v>
      </c>
      <c r="I232">
        <v>21</v>
      </c>
      <c r="J232">
        <v>45</v>
      </c>
      <c r="K232">
        <v>23</v>
      </c>
      <c r="L232">
        <v>48</v>
      </c>
      <c r="M232">
        <v>36</v>
      </c>
      <c r="N232">
        <v>538</v>
      </c>
      <c r="O232">
        <v>34</v>
      </c>
      <c r="P232">
        <v>216</v>
      </c>
      <c r="Q232">
        <v>40</v>
      </c>
      <c r="R232">
        <v>36</v>
      </c>
      <c r="S232">
        <v>328</v>
      </c>
      <c r="T232">
        <v>15</v>
      </c>
      <c r="U232">
        <v>38</v>
      </c>
      <c r="V232">
        <v>38</v>
      </c>
      <c r="W232">
        <v>211</v>
      </c>
      <c r="X232">
        <v>120</v>
      </c>
      <c r="Y232">
        <v>173</v>
      </c>
      <c r="Z232">
        <v>17</v>
      </c>
      <c r="AA232">
        <v>132</v>
      </c>
      <c r="AB232">
        <v>76</v>
      </c>
      <c r="AC232">
        <v>482</v>
      </c>
      <c r="AD232">
        <v>59</v>
      </c>
      <c r="AE232">
        <v>188</v>
      </c>
    </row>
    <row r="233" spans="1:31" x14ac:dyDescent="0.25">
      <c r="A233" s="2">
        <v>0.95138888888888884</v>
      </c>
      <c r="B233">
        <v>49</v>
      </c>
      <c r="C233">
        <v>21</v>
      </c>
      <c r="D233">
        <v>45</v>
      </c>
      <c r="E233">
        <v>23</v>
      </c>
      <c r="F233">
        <v>48</v>
      </c>
      <c r="G233">
        <v>36</v>
      </c>
      <c r="H233">
        <v>538</v>
      </c>
      <c r="I233">
        <v>34</v>
      </c>
      <c r="J233">
        <v>216</v>
      </c>
      <c r="K233">
        <v>34</v>
      </c>
      <c r="L233">
        <v>275</v>
      </c>
      <c r="M233">
        <v>23</v>
      </c>
      <c r="N233">
        <v>374</v>
      </c>
      <c r="O233">
        <v>33</v>
      </c>
      <c r="P233">
        <v>212</v>
      </c>
      <c r="Q233">
        <v>211</v>
      </c>
      <c r="R233">
        <v>120</v>
      </c>
      <c r="S233">
        <v>173</v>
      </c>
      <c r="T233">
        <v>17</v>
      </c>
      <c r="U233">
        <v>132</v>
      </c>
      <c r="V233">
        <v>76</v>
      </c>
      <c r="W233">
        <v>482</v>
      </c>
      <c r="X233">
        <v>59</v>
      </c>
      <c r="Y233">
        <v>188</v>
      </c>
      <c r="Z233">
        <v>67</v>
      </c>
      <c r="AA233">
        <v>265</v>
      </c>
      <c r="AB233">
        <v>88</v>
      </c>
      <c r="AC233">
        <v>449</v>
      </c>
      <c r="AD233">
        <v>38</v>
      </c>
      <c r="AE233">
        <v>139</v>
      </c>
    </row>
    <row r="234" spans="1:31" x14ac:dyDescent="0.25">
      <c r="A234" s="2">
        <v>0.95208333333333328</v>
      </c>
      <c r="B234">
        <v>0</v>
      </c>
      <c r="C234">
        <v>0</v>
      </c>
      <c r="D234">
        <v>0</v>
      </c>
      <c r="E234">
        <v>0</v>
      </c>
      <c r="F234">
        <v>28</v>
      </c>
      <c r="G234">
        <v>22</v>
      </c>
      <c r="H234">
        <v>49</v>
      </c>
      <c r="I234">
        <v>21</v>
      </c>
      <c r="J234">
        <v>45</v>
      </c>
      <c r="K234">
        <v>23</v>
      </c>
      <c r="L234">
        <v>48</v>
      </c>
      <c r="M234">
        <v>36</v>
      </c>
      <c r="N234">
        <v>538</v>
      </c>
      <c r="O234">
        <v>34</v>
      </c>
      <c r="P234">
        <v>216</v>
      </c>
      <c r="Q234">
        <v>40</v>
      </c>
      <c r="R234">
        <v>36</v>
      </c>
      <c r="S234">
        <v>328</v>
      </c>
      <c r="T234">
        <v>15</v>
      </c>
      <c r="U234">
        <v>38</v>
      </c>
      <c r="V234">
        <v>38</v>
      </c>
      <c r="W234">
        <v>211</v>
      </c>
      <c r="X234">
        <v>120</v>
      </c>
      <c r="Y234">
        <v>173</v>
      </c>
      <c r="Z234">
        <v>17</v>
      </c>
      <c r="AA234">
        <v>132</v>
      </c>
      <c r="AB234">
        <v>76</v>
      </c>
      <c r="AC234">
        <v>482</v>
      </c>
      <c r="AD234">
        <v>59</v>
      </c>
      <c r="AE234">
        <v>188</v>
      </c>
    </row>
    <row r="235" spans="1:31" x14ac:dyDescent="0.25">
      <c r="A235" s="2">
        <v>0.95347222222222228</v>
      </c>
      <c r="B235">
        <v>49</v>
      </c>
      <c r="C235">
        <v>21</v>
      </c>
      <c r="D235">
        <v>45</v>
      </c>
      <c r="E235">
        <v>23</v>
      </c>
      <c r="F235">
        <v>48</v>
      </c>
      <c r="G235">
        <v>36</v>
      </c>
      <c r="H235">
        <v>538</v>
      </c>
      <c r="I235">
        <v>34</v>
      </c>
      <c r="J235">
        <v>216</v>
      </c>
      <c r="K235">
        <v>34</v>
      </c>
      <c r="L235">
        <v>275</v>
      </c>
      <c r="M235">
        <v>23</v>
      </c>
      <c r="N235">
        <v>374</v>
      </c>
      <c r="O235">
        <v>33</v>
      </c>
      <c r="P235">
        <v>212</v>
      </c>
      <c r="Q235">
        <v>211</v>
      </c>
      <c r="R235">
        <v>120</v>
      </c>
      <c r="S235">
        <v>173</v>
      </c>
      <c r="T235">
        <v>17</v>
      </c>
      <c r="U235">
        <v>132</v>
      </c>
      <c r="V235">
        <v>76</v>
      </c>
      <c r="W235">
        <v>482</v>
      </c>
      <c r="X235">
        <v>59</v>
      </c>
      <c r="Y235">
        <v>188</v>
      </c>
      <c r="Z235">
        <v>67</v>
      </c>
      <c r="AA235">
        <v>265</v>
      </c>
      <c r="AB235">
        <v>88</v>
      </c>
      <c r="AC235">
        <v>449</v>
      </c>
      <c r="AD235">
        <v>38</v>
      </c>
      <c r="AE235">
        <v>139</v>
      </c>
    </row>
    <row r="236" spans="1:31" x14ac:dyDescent="0.25">
      <c r="A236" s="2">
        <v>0.95416666666666672</v>
      </c>
      <c r="B236">
        <v>0</v>
      </c>
      <c r="C236">
        <v>0</v>
      </c>
      <c r="D236">
        <v>0</v>
      </c>
      <c r="E236">
        <v>0</v>
      </c>
      <c r="F236">
        <v>28</v>
      </c>
      <c r="G236">
        <v>22</v>
      </c>
      <c r="H236">
        <v>49</v>
      </c>
      <c r="I236">
        <v>21</v>
      </c>
      <c r="J236">
        <v>45</v>
      </c>
      <c r="K236">
        <v>23</v>
      </c>
      <c r="L236">
        <v>48</v>
      </c>
      <c r="M236">
        <v>36</v>
      </c>
      <c r="N236">
        <v>538</v>
      </c>
      <c r="O236">
        <v>34</v>
      </c>
      <c r="P236">
        <v>216</v>
      </c>
      <c r="Q236">
        <v>40</v>
      </c>
      <c r="R236">
        <v>36</v>
      </c>
      <c r="S236">
        <v>328</v>
      </c>
      <c r="T236">
        <v>15</v>
      </c>
      <c r="U236">
        <v>38</v>
      </c>
      <c r="V236">
        <v>38</v>
      </c>
      <c r="W236">
        <v>211</v>
      </c>
      <c r="X236">
        <v>120</v>
      </c>
      <c r="Y236">
        <v>173</v>
      </c>
      <c r="Z236">
        <v>17</v>
      </c>
      <c r="AA236">
        <v>132</v>
      </c>
      <c r="AB236">
        <v>76</v>
      </c>
      <c r="AC236">
        <v>482</v>
      </c>
      <c r="AD236">
        <v>59</v>
      </c>
      <c r="AE236">
        <v>188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A744-84FB-435C-9D3C-0FA592C1D829}">
  <dimension ref="A1:AE234"/>
  <sheetViews>
    <sheetView topLeftCell="C1" workbookViewId="0"/>
  </sheetViews>
  <sheetFormatPr defaultRowHeight="15" x14ac:dyDescent="0.25"/>
  <sheetData>
    <row r="1" spans="1:31" x14ac:dyDescent="0.25">
      <c r="B1">
        <v>74800</v>
      </c>
    </row>
    <row r="2" spans="1:31" x14ac:dyDescent="0.25">
      <c r="A2" t="s">
        <v>0</v>
      </c>
      <c r="B2">
        <v>74100</v>
      </c>
      <c r="C2">
        <v>74200</v>
      </c>
      <c r="D2">
        <v>74300</v>
      </c>
      <c r="E2">
        <v>74400</v>
      </c>
      <c r="F2">
        <v>74500</v>
      </c>
      <c r="G2">
        <v>74600</v>
      </c>
      <c r="H2">
        <v>74700</v>
      </c>
      <c r="I2">
        <v>74800</v>
      </c>
      <c r="J2">
        <v>74900</v>
      </c>
      <c r="K2">
        <v>75000</v>
      </c>
      <c r="L2">
        <v>75100</v>
      </c>
      <c r="M2">
        <v>75200</v>
      </c>
      <c r="N2">
        <v>75300</v>
      </c>
      <c r="O2">
        <v>75400</v>
      </c>
      <c r="P2">
        <v>75500</v>
      </c>
      <c r="Q2">
        <v>74100</v>
      </c>
      <c r="R2">
        <v>74200</v>
      </c>
      <c r="S2">
        <v>74300</v>
      </c>
      <c r="T2">
        <v>74400</v>
      </c>
      <c r="U2">
        <v>74500</v>
      </c>
      <c r="V2">
        <v>74600</v>
      </c>
      <c r="W2">
        <v>74700</v>
      </c>
      <c r="X2">
        <v>74800</v>
      </c>
      <c r="Y2">
        <v>74900</v>
      </c>
      <c r="Z2">
        <v>75000</v>
      </c>
      <c r="AA2">
        <v>75100</v>
      </c>
      <c r="AB2">
        <v>75200</v>
      </c>
      <c r="AC2">
        <v>75300</v>
      </c>
      <c r="AD2">
        <v>75400</v>
      </c>
      <c r="AE2">
        <v>75500</v>
      </c>
    </row>
    <row r="3" spans="1:31" x14ac:dyDescent="0.25">
      <c r="A3" s="2">
        <v>0.34027777777777779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s="2">
        <v>0.45208333333333334</v>
      </c>
      <c r="B4">
        <v>106</v>
      </c>
      <c r="C4">
        <v>249</v>
      </c>
      <c r="D4">
        <v>504</v>
      </c>
      <c r="E4">
        <v>1332</v>
      </c>
      <c r="F4">
        <v>5180</v>
      </c>
      <c r="G4">
        <v>3906</v>
      </c>
      <c r="H4">
        <v>16144</v>
      </c>
      <c r="I4">
        <v>24219</v>
      </c>
      <c r="J4">
        <v>18613</v>
      </c>
      <c r="K4">
        <v>22538</v>
      </c>
      <c r="L4">
        <v>9989</v>
      </c>
      <c r="M4">
        <v>9741</v>
      </c>
      <c r="N4">
        <v>7144</v>
      </c>
      <c r="O4">
        <v>3611</v>
      </c>
      <c r="P4">
        <v>10046</v>
      </c>
      <c r="Q4">
        <v>5421</v>
      </c>
      <c r="R4">
        <v>7025</v>
      </c>
      <c r="S4">
        <v>19201</v>
      </c>
      <c r="T4">
        <v>15972</v>
      </c>
      <c r="U4">
        <v>28890</v>
      </c>
      <c r="V4">
        <v>15097</v>
      </c>
      <c r="W4">
        <v>33135</v>
      </c>
      <c r="X4">
        <v>35313</v>
      </c>
      <c r="Y4">
        <v>18953</v>
      </c>
      <c r="Z4">
        <v>12638</v>
      </c>
      <c r="AA4">
        <v>240</v>
      </c>
      <c r="AB4">
        <v>513</v>
      </c>
      <c r="AC4">
        <v>-274</v>
      </c>
      <c r="AD4">
        <v>-2515</v>
      </c>
      <c r="AE4">
        <v>-2006</v>
      </c>
    </row>
    <row r="5" spans="1:31" x14ac:dyDescent="0.25">
      <c r="A5" s="2">
        <v>0.45416666666666666</v>
      </c>
      <c r="B5">
        <v>110</v>
      </c>
      <c r="C5">
        <v>265</v>
      </c>
      <c r="D5">
        <v>586</v>
      </c>
      <c r="E5">
        <v>1344</v>
      </c>
      <c r="F5">
        <v>5294</v>
      </c>
      <c r="G5">
        <v>4024</v>
      </c>
      <c r="H5">
        <v>16522</v>
      </c>
      <c r="I5">
        <v>24775</v>
      </c>
      <c r="J5">
        <v>20071</v>
      </c>
      <c r="K5">
        <v>23238</v>
      </c>
      <c r="L5">
        <v>10028</v>
      </c>
      <c r="M5">
        <v>9846</v>
      </c>
      <c r="N5">
        <v>7083</v>
      </c>
      <c r="O5">
        <v>3918</v>
      </c>
      <c r="P5">
        <v>11083</v>
      </c>
      <c r="Q5">
        <v>5242</v>
      </c>
      <c r="R5">
        <v>7328</v>
      </c>
      <c r="S5">
        <v>19033</v>
      </c>
      <c r="T5">
        <v>16089</v>
      </c>
      <c r="U5">
        <v>29429</v>
      </c>
      <c r="V5">
        <v>15487</v>
      </c>
      <c r="W5">
        <v>31560</v>
      </c>
      <c r="X5">
        <v>35150</v>
      </c>
      <c r="Y5">
        <v>18805</v>
      </c>
      <c r="Z5">
        <v>11783</v>
      </c>
      <c r="AA5">
        <v>184</v>
      </c>
      <c r="AB5">
        <v>382</v>
      </c>
      <c r="AC5">
        <v>-308</v>
      </c>
      <c r="AD5">
        <v>-2580</v>
      </c>
      <c r="AE5">
        <v>-2243</v>
      </c>
    </row>
    <row r="6" spans="1:31" x14ac:dyDescent="0.25">
      <c r="A6" s="2">
        <v>0.45694444444444443</v>
      </c>
      <c r="B6">
        <v>110</v>
      </c>
      <c r="C6">
        <v>265</v>
      </c>
      <c r="D6">
        <v>586</v>
      </c>
      <c r="E6">
        <v>1344</v>
      </c>
      <c r="F6">
        <v>5294</v>
      </c>
      <c r="G6">
        <v>4024</v>
      </c>
      <c r="H6">
        <v>16522</v>
      </c>
      <c r="I6">
        <v>24775</v>
      </c>
      <c r="J6">
        <v>20071</v>
      </c>
      <c r="K6">
        <v>23238</v>
      </c>
      <c r="L6">
        <v>10028</v>
      </c>
      <c r="M6">
        <v>9846</v>
      </c>
      <c r="N6">
        <v>7083</v>
      </c>
      <c r="O6">
        <v>3918</v>
      </c>
      <c r="P6">
        <v>11083</v>
      </c>
      <c r="Q6">
        <v>5242</v>
      </c>
      <c r="R6">
        <v>7328</v>
      </c>
      <c r="S6">
        <v>19033</v>
      </c>
      <c r="T6">
        <v>16089</v>
      </c>
      <c r="U6">
        <v>29429</v>
      </c>
      <c r="V6">
        <v>15487</v>
      </c>
      <c r="W6">
        <v>31560</v>
      </c>
      <c r="X6">
        <v>35150</v>
      </c>
      <c r="Y6">
        <v>18805</v>
      </c>
      <c r="Z6">
        <v>11783</v>
      </c>
      <c r="AA6">
        <v>184</v>
      </c>
      <c r="AB6">
        <v>382</v>
      </c>
      <c r="AC6">
        <v>-308</v>
      </c>
      <c r="AD6">
        <v>-2580</v>
      </c>
      <c r="AE6">
        <v>-2243</v>
      </c>
    </row>
    <row r="7" spans="1:31" x14ac:dyDescent="0.25">
      <c r="A7" s="2">
        <v>0.45902777777777776</v>
      </c>
      <c r="B7">
        <v>109</v>
      </c>
      <c r="C7">
        <v>279</v>
      </c>
      <c r="D7">
        <v>590</v>
      </c>
      <c r="E7">
        <v>1341</v>
      </c>
      <c r="F7">
        <v>5328</v>
      </c>
      <c r="G7">
        <v>3951</v>
      </c>
      <c r="H7">
        <v>16715</v>
      </c>
      <c r="I7">
        <v>25064</v>
      </c>
      <c r="J7">
        <v>23160</v>
      </c>
      <c r="K7">
        <v>24455</v>
      </c>
      <c r="L7">
        <v>10058</v>
      </c>
      <c r="M7">
        <v>10021</v>
      </c>
      <c r="N7">
        <v>7089</v>
      </c>
      <c r="O7">
        <v>3994</v>
      </c>
      <c r="P7">
        <v>10372</v>
      </c>
      <c r="Q7">
        <v>5310</v>
      </c>
      <c r="R7">
        <v>7371</v>
      </c>
      <c r="S7">
        <v>19060</v>
      </c>
      <c r="T7">
        <v>16806</v>
      </c>
      <c r="U7">
        <v>28728</v>
      </c>
      <c r="V7">
        <v>14961</v>
      </c>
      <c r="W7">
        <v>30646</v>
      </c>
      <c r="X7">
        <v>34369</v>
      </c>
      <c r="Y7">
        <v>18211</v>
      </c>
      <c r="Z7">
        <v>11530</v>
      </c>
      <c r="AA7">
        <v>85</v>
      </c>
      <c r="AB7">
        <v>351</v>
      </c>
      <c r="AC7">
        <v>-314</v>
      </c>
      <c r="AD7">
        <v>-2619</v>
      </c>
      <c r="AE7">
        <v>-2227</v>
      </c>
    </row>
    <row r="8" spans="1:31" x14ac:dyDescent="0.25">
      <c r="A8" s="2">
        <v>0.46111111111111114</v>
      </c>
      <c r="B8">
        <v>110</v>
      </c>
      <c r="C8">
        <v>282</v>
      </c>
      <c r="D8">
        <v>595</v>
      </c>
      <c r="E8">
        <v>1323</v>
      </c>
      <c r="F8">
        <v>5282</v>
      </c>
      <c r="G8">
        <v>3958</v>
      </c>
      <c r="H8">
        <v>16596</v>
      </c>
      <c r="I8">
        <v>25803</v>
      </c>
      <c r="J8">
        <v>19529</v>
      </c>
      <c r="K8">
        <v>24247</v>
      </c>
      <c r="L8">
        <v>10407</v>
      </c>
      <c r="M8">
        <v>9928</v>
      </c>
      <c r="N8">
        <v>7461</v>
      </c>
      <c r="O8">
        <v>3930</v>
      </c>
      <c r="P8">
        <v>10782</v>
      </c>
      <c r="Q8">
        <v>5413</v>
      </c>
      <c r="R8">
        <v>7228</v>
      </c>
      <c r="S8">
        <v>19005</v>
      </c>
      <c r="T8">
        <v>16863</v>
      </c>
      <c r="U8">
        <v>28589</v>
      </c>
      <c r="V8">
        <v>14531</v>
      </c>
      <c r="W8">
        <v>30281</v>
      </c>
      <c r="X8">
        <v>34619</v>
      </c>
      <c r="Y8">
        <v>18314</v>
      </c>
      <c r="Z8">
        <v>11292</v>
      </c>
      <c r="AA8">
        <v>113</v>
      </c>
      <c r="AB8">
        <v>247</v>
      </c>
      <c r="AC8">
        <v>-267</v>
      </c>
      <c r="AD8">
        <v>-2639</v>
      </c>
      <c r="AE8">
        <v>-2342</v>
      </c>
    </row>
    <row r="9" spans="1:31" x14ac:dyDescent="0.25">
      <c r="A9" s="2">
        <v>0.46319444444444446</v>
      </c>
      <c r="B9">
        <v>113</v>
      </c>
      <c r="C9">
        <v>291</v>
      </c>
      <c r="D9">
        <v>600</v>
      </c>
      <c r="E9">
        <v>1325</v>
      </c>
      <c r="F9">
        <v>5538</v>
      </c>
      <c r="G9">
        <v>4015</v>
      </c>
      <c r="H9">
        <v>16936</v>
      </c>
      <c r="I9">
        <v>25895</v>
      </c>
      <c r="J9">
        <v>20008</v>
      </c>
      <c r="K9">
        <v>24919</v>
      </c>
      <c r="L9">
        <v>10826</v>
      </c>
      <c r="M9">
        <v>10324</v>
      </c>
      <c r="N9">
        <v>7616</v>
      </c>
      <c r="O9">
        <v>3951</v>
      </c>
      <c r="P9">
        <v>10845</v>
      </c>
      <c r="Q9">
        <v>5432</v>
      </c>
      <c r="R9">
        <v>7217</v>
      </c>
      <c r="S9">
        <v>18708</v>
      </c>
      <c r="T9">
        <v>16903</v>
      </c>
      <c r="U9">
        <v>28420</v>
      </c>
      <c r="V9">
        <v>14910</v>
      </c>
      <c r="W9">
        <v>30881</v>
      </c>
      <c r="X9">
        <v>34848</v>
      </c>
      <c r="Y9">
        <v>18417</v>
      </c>
      <c r="Z9">
        <v>11457</v>
      </c>
      <c r="AA9">
        <v>153</v>
      </c>
      <c r="AB9">
        <v>277</v>
      </c>
      <c r="AC9">
        <v>-283</v>
      </c>
      <c r="AD9">
        <v>-2692</v>
      </c>
      <c r="AE9">
        <v>-2372</v>
      </c>
    </row>
    <row r="10" spans="1:31" x14ac:dyDescent="0.25">
      <c r="A10" s="2">
        <v>0.46527777777777779</v>
      </c>
      <c r="B10">
        <v>113</v>
      </c>
      <c r="C10">
        <v>290</v>
      </c>
      <c r="D10">
        <v>611</v>
      </c>
      <c r="E10">
        <v>1315</v>
      </c>
      <c r="F10">
        <v>5465</v>
      </c>
      <c r="G10">
        <v>3986</v>
      </c>
      <c r="H10">
        <v>16891</v>
      </c>
      <c r="I10">
        <v>25713</v>
      </c>
      <c r="J10">
        <v>21199</v>
      </c>
      <c r="K10">
        <v>25524</v>
      </c>
      <c r="L10">
        <v>10798</v>
      </c>
      <c r="M10">
        <v>9880</v>
      </c>
      <c r="N10">
        <v>7769</v>
      </c>
      <c r="O10">
        <v>3997</v>
      </c>
      <c r="P10">
        <v>10167</v>
      </c>
      <c r="Q10">
        <v>5468</v>
      </c>
      <c r="R10">
        <v>7289</v>
      </c>
      <c r="S10">
        <v>17832</v>
      </c>
      <c r="T10">
        <v>16656</v>
      </c>
      <c r="U10">
        <v>28853</v>
      </c>
      <c r="V10">
        <v>14735</v>
      </c>
      <c r="W10">
        <v>30750</v>
      </c>
      <c r="X10">
        <v>36005</v>
      </c>
      <c r="Y10">
        <v>18466</v>
      </c>
      <c r="Z10">
        <v>11729</v>
      </c>
      <c r="AA10">
        <v>324</v>
      </c>
      <c r="AB10">
        <v>230</v>
      </c>
      <c r="AC10">
        <v>-265</v>
      </c>
      <c r="AD10">
        <v>-2655</v>
      </c>
      <c r="AE10">
        <v>-2317</v>
      </c>
    </row>
    <row r="11" spans="1:31" x14ac:dyDescent="0.25">
      <c r="A11" s="2">
        <v>0.46805555555555556</v>
      </c>
      <c r="B11">
        <v>113</v>
      </c>
      <c r="C11">
        <v>290</v>
      </c>
      <c r="D11">
        <v>611</v>
      </c>
      <c r="E11">
        <v>1315</v>
      </c>
      <c r="F11">
        <v>5465</v>
      </c>
      <c r="G11">
        <v>3986</v>
      </c>
      <c r="H11">
        <v>16891</v>
      </c>
      <c r="I11">
        <v>25713</v>
      </c>
      <c r="J11">
        <v>21199</v>
      </c>
      <c r="K11">
        <v>25524</v>
      </c>
      <c r="L11">
        <v>10798</v>
      </c>
      <c r="M11">
        <v>9880</v>
      </c>
      <c r="N11">
        <v>7769</v>
      </c>
      <c r="O11">
        <v>3997</v>
      </c>
      <c r="P11">
        <v>10167</v>
      </c>
      <c r="Q11">
        <v>5468</v>
      </c>
      <c r="R11">
        <v>7289</v>
      </c>
      <c r="S11">
        <v>17832</v>
      </c>
      <c r="T11">
        <v>16656</v>
      </c>
      <c r="U11">
        <v>28853</v>
      </c>
      <c r="V11">
        <v>14735</v>
      </c>
      <c r="W11">
        <v>30750</v>
      </c>
      <c r="X11">
        <v>36005</v>
      </c>
      <c r="Y11">
        <v>18466</v>
      </c>
      <c r="Z11">
        <v>11729</v>
      </c>
      <c r="AA11">
        <v>324</v>
      </c>
      <c r="AB11">
        <v>230</v>
      </c>
      <c r="AC11">
        <v>-265</v>
      </c>
      <c r="AD11">
        <v>-2655</v>
      </c>
      <c r="AE11">
        <v>-2317</v>
      </c>
    </row>
    <row r="12" spans="1:31" x14ac:dyDescent="0.25">
      <c r="A12" s="2">
        <v>0.47013888888888888</v>
      </c>
      <c r="B12">
        <v>160</v>
      </c>
      <c r="C12">
        <v>265</v>
      </c>
      <c r="D12">
        <v>521</v>
      </c>
      <c r="E12">
        <v>1241</v>
      </c>
      <c r="F12">
        <v>5775</v>
      </c>
      <c r="G12">
        <v>3371</v>
      </c>
      <c r="H12">
        <v>15450</v>
      </c>
      <c r="I12">
        <v>25645</v>
      </c>
      <c r="J12">
        <v>15920</v>
      </c>
      <c r="K12">
        <v>25524</v>
      </c>
      <c r="L12">
        <v>10283</v>
      </c>
      <c r="M12">
        <v>8729</v>
      </c>
      <c r="N12">
        <v>6465</v>
      </c>
      <c r="O12">
        <v>3884</v>
      </c>
      <c r="P12">
        <v>7354</v>
      </c>
      <c r="Q12">
        <v>5608</v>
      </c>
      <c r="R12">
        <v>7160</v>
      </c>
      <c r="S12">
        <v>17832</v>
      </c>
      <c r="T12">
        <v>16685</v>
      </c>
      <c r="U12">
        <v>29256</v>
      </c>
      <c r="V12">
        <v>15276</v>
      </c>
      <c r="W12">
        <v>30822</v>
      </c>
      <c r="X12">
        <v>35732</v>
      </c>
      <c r="Y12">
        <v>19160</v>
      </c>
      <c r="Z12">
        <v>14232</v>
      </c>
      <c r="AA12">
        <v>324</v>
      </c>
      <c r="AB12">
        <v>668</v>
      </c>
      <c r="AC12">
        <v>-265</v>
      </c>
      <c r="AD12">
        <v>-2616</v>
      </c>
      <c r="AE12">
        <v>-1999</v>
      </c>
    </row>
    <row r="13" spans="1:31" x14ac:dyDescent="0.25">
      <c r="A13" s="2">
        <v>0.47222222222222221</v>
      </c>
      <c r="B13">
        <v>138</v>
      </c>
      <c r="C13">
        <v>262</v>
      </c>
      <c r="D13">
        <v>521</v>
      </c>
      <c r="E13">
        <v>1236</v>
      </c>
      <c r="F13">
        <v>5775</v>
      </c>
      <c r="G13">
        <v>3233</v>
      </c>
      <c r="H13">
        <v>15450</v>
      </c>
      <c r="I13">
        <v>20020</v>
      </c>
      <c r="J13">
        <v>14058</v>
      </c>
      <c r="K13">
        <v>25524</v>
      </c>
      <c r="L13">
        <v>11435</v>
      </c>
      <c r="M13">
        <v>8315</v>
      </c>
      <c r="N13">
        <v>5427</v>
      </c>
      <c r="O13">
        <v>2530</v>
      </c>
      <c r="P13">
        <v>7374</v>
      </c>
      <c r="Q13">
        <v>5608</v>
      </c>
      <c r="R13">
        <v>6862</v>
      </c>
      <c r="S13">
        <v>17832</v>
      </c>
      <c r="T13">
        <v>16685</v>
      </c>
      <c r="U13">
        <v>29256</v>
      </c>
      <c r="V13">
        <v>15276</v>
      </c>
      <c r="W13">
        <v>30455</v>
      </c>
      <c r="X13">
        <v>36405</v>
      </c>
      <c r="Y13">
        <v>22193</v>
      </c>
      <c r="Z13">
        <v>14232</v>
      </c>
      <c r="AA13">
        <v>2920</v>
      </c>
      <c r="AB13">
        <v>1529</v>
      </c>
      <c r="AC13">
        <v>-265</v>
      </c>
      <c r="AD13">
        <v>-2496</v>
      </c>
      <c r="AE13">
        <v>-1999</v>
      </c>
    </row>
    <row r="14" spans="1:31" x14ac:dyDescent="0.25">
      <c r="A14" s="2">
        <v>0.47430555555555554</v>
      </c>
      <c r="B14">
        <v>107</v>
      </c>
      <c r="C14">
        <v>264</v>
      </c>
      <c r="D14">
        <v>443</v>
      </c>
      <c r="E14">
        <v>1250</v>
      </c>
      <c r="F14">
        <v>5686</v>
      </c>
      <c r="G14">
        <v>3233</v>
      </c>
      <c r="H14">
        <v>14312</v>
      </c>
      <c r="I14">
        <v>20020</v>
      </c>
      <c r="J14">
        <v>14058</v>
      </c>
      <c r="K14">
        <v>25524</v>
      </c>
      <c r="L14">
        <v>11435</v>
      </c>
      <c r="M14">
        <v>8658</v>
      </c>
      <c r="N14">
        <v>5971</v>
      </c>
      <c r="O14">
        <v>2530</v>
      </c>
      <c r="P14">
        <v>7374</v>
      </c>
      <c r="Q14">
        <v>5794</v>
      </c>
      <c r="R14">
        <v>6862</v>
      </c>
      <c r="S14">
        <v>19443</v>
      </c>
      <c r="T14">
        <v>17051</v>
      </c>
      <c r="U14">
        <v>33140</v>
      </c>
      <c r="V14">
        <v>16577</v>
      </c>
      <c r="W14">
        <v>30455</v>
      </c>
      <c r="X14">
        <v>36689</v>
      </c>
      <c r="Y14">
        <v>22193</v>
      </c>
      <c r="Z14">
        <v>19157</v>
      </c>
      <c r="AA14">
        <v>4080</v>
      </c>
      <c r="AB14">
        <v>1529</v>
      </c>
      <c r="AC14">
        <v>-265</v>
      </c>
      <c r="AD14">
        <v>-2496</v>
      </c>
      <c r="AE14">
        <v>-1576</v>
      </c>
    </row>
    <row r="15" spans="1:31" x14ac:dyDescent="0.25">
      <c r="A15" s="2">
        <v>0.47638888888888886</v>
      </c>
      <c r="B15">
        <v>114</v>
      </c>
      <c r="C15">
        <v>254</v>
      </c>
      <c r="D15">
        <v>441</v>
      </c>
      <c r="E15">
        <v>1228</v>
      </c>
      <c r="F15">
        <v>5602</v>
      </c>
      <c r="G15">
        <v>3231</v>
      </c>
      <c r="H15">
        <v>14042</v>
      </c>
      <c r="I15">
        <v>19199</v>
      </c>
      <c r="J15">
        <v>13004</v>
      </c>
      <c r="K15">
        <v>24529</v>
      </c>
      <c r="L15">
        <v>13503</v>
      </c>
      <c r="M15">
        <v>8799</v>
      </c>
      <c r="N15">
        <v>6202</v>
      </c>
      <c r="O15">
        <v>2831</v>
      </c>
      <c r="P15">
        <v>8040</v>
      </c>
      <c r="Q15">
        <v>5667</v>
      </c>
      <c r="R15">
        <v>6767</v>
      </c>
      <c r="S15">
        <v>20032</v>
      </c>
      <c r="T15">
        <v>17426</v>
      </c>
      <c r="U15">
        <v>33689</v>
      </c>
      <c r="V15">
        <v>17186</v>
      </c>
      <c r="W15">
        <v>30419</v>
      </c>
      <c r="X15">
        <v>37011</v>
      </c>
      <c r="Y15">
        <v>24181</v>
      </c>
      <c r="Z15">
        <v>21080</v>
      </c>
      <c r="AA15">
        <v>4948</v>
      </c>
      <c r="AB15">
        <v>2280</v>
      </c>
      <c r="AC15">
        <v>902</v>
      </c>
      <c r="AD15">
        <v>-2412</v>
      </c>
      <c r="AE15">
        <v>-1305</v>
      </c>
    </row>
    <row r="16" spans="1:31" x14ac:dyDescent="0.25">
      <c r="A16" s="2">
        <v>0.47916666666666669</v>
      </c>
      <c r="B16">
        <v>114</v>
      </c>
      <c r="C16">
        <v>254</v>
      </c>
      <c r="D16">
        <v>441</v>
      </c>
      <c r="E16">
        <v>1228</v>
      </c>
      <c r="F16">
        <v>5602</v>
      </c>
      <c r="G16">
        <v>3231</v>
      </c>
      <c r="H16">
        <v>14042</v>
      </c>
      <c r="I16">
        <v>19199</v>
      </c>
      <c r="J16">
        <v>13004</v>
      </c>
      <c r="K16">
        <v>24529</v>
      </c>
      <c r="L16">
        <v>13503</v>
      </c>
      <c r="M16">
        <v>8799</v>
      </c>
      <c r="N16">
        <v>6202</v>
      </c>
      <c r="O16">
        <v>2831</v>
      </c>
      <c r="P16">
        <v>8040</v>
      </c>
      <c r="Q16">
        <v>5667</v>
      </c>
      <c r="R16">
        <v>6767</v>
      </c>
      <c r="S16">
        <v>20032</v>
      </c>
      <c r="T16">
        <v>17426</v>
      </c>
      <c r="U16">
        <v>33689</v>
      </c>
      <c r="V16">
        <v>17186</v>
      </c>
      <c r="W16">
        <v>30419</v>
      </c>
      <c r="X16">
        <v>37011</v>
      </c>
      <c r="Y16">
        <v>24181</v>
      </c>
      <c r="Z16">
        <v>21080</v>
      </c>
      <c r="AA16">
        <v>4948</v>
      </c>
      <c r="AB16">
        <v>2280</v>
      </c>
      <c r="AC16">
        <v>902</v>
      </c>
      <c r="AD16">
        <v>-2412</v>
      </c>
      <c r="AE16">
        <v>-1305</v>
      </c>
    </row>
    <row r="17" spans="1:31" x14ac:dyDescent="0.25">
      <c r="A17" s="2">
        <v>0.48125000000000001</v>
      </c>
      <c r="B17">
        <v>142</v>
      </c>
      <c r="C17">
        <v>290</v>
      </c>
      <c r="D17">
        <v>474</v>
      </c>
      <c r="E17">
        <v>1248</v>
      </c>
      <c r="F17">
        <v>5513</v>
      </c>
      <c r="G17">
        <v>3196</v>
      </c>
      <c r="H17">
        <v>13616</v>
      </c>
      <c r="I17">
        <v>19193</v>
      </c>
      <c r="J17">
        <v>13052</v>
      </c>
      <c r="K17">
        <v>25769</v>
      </c>
      <c r="L17">
        <v>14607</v>
      </c>
      <c r="M17">
        <v>9639</v>
      </c>
      <c r="N17">
        <v>6760</v>
      </c>
      <c r="O17">
        <v>3174</v>
      </c>
      <c r="P17">
        <v>11248</v>
      </c>
      <c r="Q17">
        <v>5680</v>
      </c>
      <c r="R17">
        <v>6967</v>
      </c>
      <c r="S17">
        <v>20380</v>
      </c>
      <c r="T17">
        <v>17870</v>
      </c>
      <c r="U17">
        <v>34590</v>
      </c>
      <c r="V17">
        <v>17281</v>
      </c>
      <c r="W17">
        <v>30847</v>
      </c>
      <c r="X17">
        <v>37756</v>
      </c>
      <c r="Y17">
        <v>24167</v>
      </c>
      <c r="Z17">
        <v>24565</v>
      </c>
      <c r="AA17">
        <v>6125</v>
      </c>
      <c r="AB17">
        <v>2752</v>
      </c>
      <c r="AC17">
        <v>1000</v>
      </c>
      <c r="AD17">
        <v>-2304</v>
      </c>
      <c r="AE17">
        <v>-1272</v>
      </c>
    </row>
    <row r="18" spans="1:31" x14ac:dyDescent="0.25">
      <c r="A18" s="2">
        <v>0.48333333333333334</v>
      </c>
      <c r="B18">
        <v>143</v>
      </c>
      <c r="C18">
        <v>303</v>
      </c>
      <c r="D18">
        <v>470</v>
      </c>
      <c r="E18">
        <v>1251</v>
      </c>
      <c r="F18">
        <v>5505</v>
      </c>
      <c r="G18">
        <v>3183</v>
      </c>
      <c r="H18">
        <v>13688</v>
      </c>
      <c r="I18">
        <v>19089</v>
      </c>
      <c r="J18">
        <v>13165</v>
      </c>
      <c r="K18">
        <v>25547</v>
      </c>
      <c r="L18">
        <v>15807</v>
      </c>
      <c r="M18">
        <v>9571</v>
      </c>
      <c r="N18">
        <v>6974</v>
      </c>
      <c r="O18">
        <v>3174</v>
      </c>
      <c r="P18">
        <v>10102</v>
      </c>
      <c r="Q18">
        <v>5734</v>
      </c>
      <c r="R18">
        <v>7012</v>
      </c>
      <c r="S18">
        <v>20226</v>
      </c>
      <c r="T18">
        <v>18115</v>
      </c>
      <c r="U18">
        <v>34241</v>
      </c>
      <c r="V18">
        <v>17314</v>
      </c>
      <c r="W18">
        <v>30928</v>
      </c>
      <c r="X18">
        <v>37667</v>
      </c>
      <c r="Y18">
        <v>24286</v>
      </c>
      <c r="Z18">
        <v>25706</v>
      </c>
      <c r="AA18">
        <v>6585</v>
      </c>
      <c r="AB18">
        <v>3003</v>
      </c>
      <c r="AC18">
        <v>1176</v>
      </c>
      <c r="AD18">
        <v>-2341</v>
      </c>
      <c r="AE18">
        <v>-1381</v>
      </c>
    </row>
    <row r="19" spans="1:31" x14ac:dyDescent="0.25">
      <c r="A19" s="2">
        <v>0.48541666666666666</v>
      </c>
      <c r="B19">
        <v>143</v>
      </c>
      <c r="C19">
        <v>303</v>
      </c>
      <c r="D19">
        <v>469</v>
      </c>
      <c r="E19">
        <v>1250</v>
      </c>
      <c r="F19">
        <v>5590</v>
      </c>
      <c r="G19">
        <v>3212</v>
      </c>
      <c r="H19">
        <v>13766</v>
      </c>
      <c r="I19">
        <v>19072</v>
      </c>
      <c r="J19">
        <v>13163</v>
      </c>
      <c r="K19">
        <v>25767</v>
      </c>
      <c r="L19">
        <v>16230</v>
      </c>
      <c r="M19">
        <v>9828</v>
      </c>
      <c r="N19">
        <v>6718</v>
      </c>
      <c r="O19">
        <v>3305</v>
      </c>
      <c r="P19">
        <v>10633</v>
      </c>
      <c r="Q19">
        <v>5779</v>
      </c>
      <c r="R19">
        <v>7025</v>
      </c>
      <c r="S19">
        <v>20272</v>
      </c>
      <c r="T19">
        <v>18117</v>
      </c>
      <c r="U19">
        <v>34343</v>
      </c>
      <c r="V19">
        <v>17608</v>
      </c>
      <c r="W19">
        <v>31031</v>
      </c>
      <c r="X19">
        <v>37621</v>
      </c>
      <c r="Y19">
        <v>24618</v>
      </c>
      <c r="Z19">
        <v>25994</v>
      </c>
      <c r="AA19">
        <v>7033</v>
      </c>
      <c r="AB19">
        <v>3188</v>
      </c>
      <c r="AC19">
        <v>1255</v>
      </c>
      <c r="AD19">
        <v>-2342</v>
      </c>
      <c r="AE19">
        <v>-1414</v>
      </c>
    </row>
    <row r="20" spans="1:31" x14ac:dyDescent="0.25">
      <c r="A20" s="2">
        <v>0.48749999999999999</v>
      </c>
      <c r="B20">
        <v>148</v>
      </c>
      <c r="C20">
        <v>301</v>
      </c>
      <c r="D20">
        <v>463</v>
      </c>
      <c r="E20">
        <v>1258</v>
      </c>
      <c r="F20">
        <v>5473</v>
      </c>
      <c r="G20">
        <v>3231</v>
      </c>
      <c r="H20">
        <v>13692</v>
      </c>
      <c r="I20">
        <v>18841</v>
      </c>
      <c r="J20">
        <v>13051</v>
      </c>
      <c r="K20">
        <v>24772</v>
      </c>
      <c r="L20">
        <v>16253</v>
      </c>
      <c r="M20">
        <v>9684</v>
      </c>
      <c r="N20">
        <v>6665</v>
      </c>
      <c r="O20">
        <v>3542</v>
      </c>
      <c r="P20">
        <v>10436</v>
      </c>
      <c r="Q20">
        <v>5671</v>
      </c>
      <c r="R20">
        <v>7026</v>
      </c>
      <c r="S20">
        <v>20272</v>
      </c>
      <c r="T20">
        <v>18092</v>
      </c>
      <c r="U20">
        <v>33903</v>
      </c>
      <c r="V20">
        <v>17995</v>
      </c>
      <c r="W20">
        <v>31072</v>
      </c>
      <c r="X20">
        <v>37760</v>
      </c>
      <c r="Y20">
        <v>24486</v>
      </c>
      <c r="Z20">
        <v>26741</v>
      </c>
      <c r="AA20">
        <v>7389</v>
      </c>
      <c r="AB20">
        <v>3382</v>
      </c>
      <c r="AC20">
        <v>1317</v>
      </c>
      <c r="AD20">
        <v>-2309</v>
      </c>
      <c r="AE20">
        <v>-1242</v>
      </c>
    </row>
    <row r="21" spans="1:31" x14ac:dyDescent="0.25">
      <c r="A21" s="2">
        <v>0.49027777777777776</v>
      </c>
      <c r="B21">
        <v>150</v>
      </c>
      <c r="C21">
        <v>301</v>
      </c>
      <c r="D21">
        <v>458</v>
      </c>
      <c r="E21">
        <v>1264</v>
      </c>
      <c r="F21">
        <v>5389</v>
      </c>
      <c r="G21">
        <v>3218</v>
      </c>
      <c r="H21">
        <v>13384</v>
      </c>
      <c r="I21">
        <v>18203</v>
      </c>
      <c r="J21">
        <v>12667</v>
      </c>
      <c r="K21">
        <v>23405</v>
      </c>
      <c r="L21">
        <v>15303</v>
      </c>
      <c r="M21">
        <v>9567</v>
      </c>
      <c r="N21">
        <v>6291</v>
      </c>
      <c r="O21">
        <v>2888</v>
      </c>
      <c r="P21">
        <v>10536</v>
      </c>
      <c r="Q21">
        <v>5732</v>
      </c>
      <c r="R21">
        <v>6998</v>
      </c>
      <c r="S21">
        <v>20123</v>
      </c>
      <c r="T21">
        <v>18060</v>
      </c>
      <c r="U21">
        <v>33962</v>
      </c>
      <c r="V21">
        <v>18281</v>
      </c>
      <c r="W21">
        <v>31056</v>
      </c>
      <c r="X21">
        <v>37679</v>
      </c>
      <c r="Y21">
        <v>24820</v>
      </c>
      <c r="Z21">
        <v>28161</v>
      </c>
      <c r="AA21">
        <v>8363</v>
      </c>
      <c r="AB21">
        <v>3825</v>
      </c>
      <c r="AC21">
        <v>1510</v>
      </c>
      <c r="AD21">
        <v>-2166</v>
      </c>
      <c r="AE21">
        <v>-1046</v>
      </c>
    </row>
    <row r="22" spans="1:31" x14ac:dyDescent="0.25">
      <c r="A22" s="2">
        <v>0.49236111111111114</v>
      </c>
      <c r="B22">
        <v>150</v>
      </c>
      <c r="C22">
        <v>304</v>
      </c>
      <c r="D22">
        <v>484</v>
      </c>
      <c r="E22">
        <v>1270</v>
      </c>
      <c r="F22">
        <v>5421</v>
      </c>
      <c r="G22">
        <v>3212</v>
      </c>
      <c r="H22">
        <v>13411</v>
      </c>
      <c r="I22">
        <v>18017</v>
      </c>
      <c r="J22">
        <v>12605</v>
      </c>
      <c r="K22">
        <v>23433</v>
      </c>
      <c r="L22">
        <v>15730</v>
      </c>
      <c r="M22">
        <v>10209</v>
      </c>
      <c r="N22">
        <v>7237</v>
      </c>
      <c r="O22">
        <v>3022</v>
      </c>
      <c r="P22">
        <v>10481</v>
      </c>
      <c r="Q22">
        <v>5718</v>
      </c>
      <c r="R22">
        <v>7015</v>
      </c>
      <c r="S22">
        <v>20115</v>
      </c>
      <c r="T22">
        <v>18010</v>
      </c>
      <c r="U22">
        <v>33483</v>
      </c>
      <c r="V22">
        <v>18042</v>
      </c>
      <c r="W22">
        <v>31102</v>
      </c>
      <c r="X22">
        <v>37193</v>
      </c>
      <c r="Y22">
        <v>25040</v>
      </c>
      <c r="Z22">
        <v>28213</v>
      </c>
      <c r="AA22">
        <v>9006</v>
      </c>
      <c r="AB22">
        <v>4104</v>
      </c>
      <c r="AC22">
        <v>1793</v>
      </c>
      <c r="AD22">
        <v>-2092</v>
      </c>
      <c r="AE22">
        <v>-948</v>
      </c>
    </row>
    <row r="23" spans="1:31" x14ac:dyDescent="0.25">
      <c r="A23" s="2">
        <v>0.49444444444444446</v>
      </c>
      <c r="B23">
        <v>151</v>
      </c>
      <c r="C23">
        <v>304</v>
      </c>
      <c r="D23">
        <v>484</v>
      </c>
      <c r="E23">
        <v>1279</v>
      </c>
      <c r="F23">
        <v>5440</v>
      </c>
      <c r="G23">
        <v>3172</v>
      </c>
      <c r="H23">
        <v>13305</v>
      </c>
      <c r="I23">
        <v>18033</v>
      </c>
      <c r="J23">
        <v>12525</v>
      </c>
      <c r="K23">
        <v>24118</v>
      </c>
      <c r="L23">
        <v>16089</v>
      </c>
      <c r="M23">
        <v>10103</v>
      </c>
      <c r="N23">
        <v>7419</v>
      </c>
      <c r="O23">
        <v>3226</v>
      </c>
      <c r="P23">
        <v>11239</v>
      </c>
      <c r="Q23">
        <v>5709</v>
      </c>
      <c r="R23">
        <v>7051</v>
      </c>
      <c r="S23">
        <v>20211</v>
      </c>
      <c r="T23">
        <v>18091</v>
      </c>
      <c r="U23">
        <v>33909</v>
      </c>
      <c r="V23">
        <v>18104</v>
      </c>
      <c r="W23">
        <v>30820</v>
      </c>
      <c r="X23">
        <v>37059</v>
      </c>
      <c r="Y23">
        <v>24691</v>
      </c>
      <c r="Z23">
        <v>28364</v>
      </c>
      <c r="AA23">
        <v>9131</v>
      </c>
      <c r="AB23">
        <v>4174</v>
      </c>
      <c r="AC23">
        <v>1859</v>
      </c>
      <c r="AD23">
        <v>-2061</v>
      </c>
      <c r="AE23">
        <v>-1034</v>
      </c>
    </row>
    <row r="24" spans="1:31" x14ac:dyDescent="0.25">
      <c r="A24" s="2">
        <v>0.49652777777777779</v>
      </c>
      <c r="B24">
        <v>151</v>
      </c>
      <c r="C24">
        <v>303</v>
      </c>
      <c r="D24">
        <v>477</v>
      </c>
      <c r="E24">
        <v>1264</v>
      </c>
      <c r="F24">
        <v>5425</v>
      </c>
      <c r="G24">
        <v>3176</v>
      </c>
      <c r="H24">
        <v>13487</v>
      </c>
      <c r="I24">
        <v>17887</v>
      </c>
      <c r="J24">
        <v>12315</v>
      </c>
      <c r="K24">
        <v>24441</v>
      </c>
      <c r="L24">
        <v>16857</v>
      </c>
      <c r="M24">
        <v>10287</v>
      </c>
      <c r="N24">
        <v>7808</v>
      </c>
      <c r="O24">
        <v>3367</v>
      </c>
      <c r="P24">
        <v>12234</v>
      </c>
      <c r="Q24">
        <v>5773</v>
      </c>
      <c r="R24">
        <v>7129</v>
      </c>
      <c r="S24">
        <v>20310</v>
      </c>
      <c r="T24">
        <v>18070</v>
      </c>
      <c r="U24">
        <v>34544</v>
      </c>
      <c r="V24">
        <v>18185</v>
      </c>
      <c r="W24">
        <v>30814</v>
      </c>
      <c r="X24">
        <v>37244</v>
      </c>
      <c r="Y24">
        <v>25285</v>
      </c>
      <c r="Z24">
        <v>29217</v>
      </c>
      <c r="AA24">
        <v>9696</v>
      </c>
      <c r="AB24">
        <v>4359</v>
      </c>
      <c r="AC24">
        <v>2025</v>
      </c>
      <c r="AD24">
        <v>-2065</v>
      </c>
      <c r="AE24">
        <v>-1017</v>
      </c>
    </row>
    <row r="25" spans="1:31" x14ac:dyDescent="0.25">
      <c r="A25" s="2">
        <v>0.49930555555555556</v>
      </c>
      <c r="B25">
        <v>153</v>
      </c>
      <c r="C25">
        <v>301</v>
      </c>
      <c r="D25">
        <v>480</v>
      </c>
      <c r="E25">
        <v>1271</v>
      </c>
      <c r="F25">
        <v>5417</v>
      </c>
      <c r="G25">
        <v>3173</v>
      </c>
      <c r="H25">
        <v>13467</v>
      </c>
      <c r="I25">
        <v>18224</v>
      </c>
      <c r="J25">
        <v>12158</v>
      </c>
      <c r="K25">
        <v>24585</v>
      </c>
      <c r="L25">
        <v>17261</v>
      </c>
      <c r="M25">
        <v>10508</v>
      </c>
      <c r="N25">
        <v>7987</v>
      </c>
      <c r="O25">
        <v>3334</v>
      </c>
      <c r="P25">
        <v>12293</v>
      </c>
      <c r="Q25">
        <v>5621</v>
      </c>
      <c r="R25">
        <v>7098</v>
      </c>
      <c r="S25">
        <v>19369</v>
      </c>
      <c r="T25">
        <v>18152</v>
      </c>
      <c r="U25">
        <v>34794</v>
      </c>
      <c r="V25">
        <v>18523</v>
      </c>
      <c r="W25">
        <v>30913</v>
      </c>
      <c r="X25">
        <v>37336</v>
      </c>
      <c r="Y25">
        <v>25593</v>
      </c>
      <c r="Z25">
        <v>29804</v>
      </c>
      <c r="AA25">
        <v>10049</v>
      </c>
      <c r="AB25">
        <v>4667</v>
      </c>
      <c r="AC25">
        <v>2038</v>
      </c>
      <c r="AD25">
        <v>-2057</v>
      </c>
      <c r="AE25">
        <v>-1067</v>
      </c>
    </row>
    <row r="26" spans="1:31" x14ac:dyDescent="0.25">
      <c r="A26" s="2">
        <v>0.50138888888888888</v>
      </c>
      <c r="B26">
        <v>156</v>
      </c>
      <c r="C26">
        <v>303</v>
      </c>
      <c r="D26">
        <v>487</v>
      </c>
      <c r="E26">
        <v>1296</v>
      </c>
      <c r="F26">
        <v>5435</v>
      </c>
      <c r="G26">
        <v>3178</v>
      </c>
      <c r="H26">
        <v>13448</v>
      </c>
      <c r="I26">
        <v>17779</v>
      </c>
      <c r="J26">
        <v>12243</v>
      </c>
      <c r="K26">
        <v>24403</v>
      </c>
      <c r="L26">
        <v>17238</v>
      </c>
      <c r="M26">
        <v>10651</v>
      </c>
      <c r="N26">
        <v>8202</v>
      </c>
      <c r="O26">
        <v>3570</v>
      </c>
      <c r="P26">
        <v>12566</v>
      </c>
      <c r="Q26">
        <v>5622</v>
      </c>
      <c r="R26">
        <v>7221</v>
      </c>
      <c r="S26">
        <v>20450</v>
      </c>
      <c r="T26">
        <v>18026</v>
      </c>
      <c r="U26">
        <v>35000</v>
      </c>
      <c r="V26">
        <v>18452</v>
      </c>
      <c r="W26">
        <v>31155</v>
      </c>
      <c r="X26">
        <v>37147</v>
      </c>
      <c r="Y26">
        <v>25500</v>
      </c>
      <c r="Z26">
        <v>29748</v>
      </c>
      <c r="AA26">
        <v>10038</v>
      </c>
      <c r="AB26">
        <v>4839</v>
      </c>
      <c r="AC26">
        <v>2107</v>
      </c>
      <c r="AD26">
        <v>-2029</v>
      </c>
      <c r="AE26">
        <v>-920</v>
      </c>
    </row>
    <row r="27" spans="1:31" x14ac:dyDescent="0.25">
      <c r="A27" s="2">
        <v>0.50347222222222221</v>
      </c>
      <c r="B27">
        <v>159</v>
      </c>
      <c r="C27">
        <v>304</v>
      </c>
      <c r="D27">
        <v>487</v>
      </c>
      <c r="E27">
        <v>1297</v>
      </c>
      <c r="F27">
        <v>5529</v>
      </c>
      <c r="G27">
        <v>3186</v>
      </c>
      <c r="H27">
        <v>13342</v>
      </c>
      <c r="I27">
        <v>17739</v>
      </c>
      <c r="J27">
        <v>12135</v>
      </c>
      <c r="K27">
        <v>25137</v>
      </c>
      <c r="L27">
        <v>17396</v>
      </c>
      <c r="M27">
        <v>10888</v>
      </c>
      <c r="N27">
        <v>8593</v>
      </c>
      <c r="O27">
        <v>3449</v>
      </c>
      <c r="P27">
        <v>12634</v>
      </c>
      <c r="Q27">
        <v>5577</v>
      </c>
      <c r="R27">
        <v>7274</v>
      </c>
      <c r="S27">
        <v>20479</v>
      </c>
      <c r="T27">
        <v>18031</v>
      </c>
      <c r="U27">
        <v>35322</v>
      </c>
      <c r="V27">
        <v>18682</v>
      </c>
      <c r="W27">
        <v>31144</v>
      </c>
      <c r="X27">
        <v>37200</v>
      </c>
      <c r="Y27">
        <v>25580</v>
      </c>
      <c r="Z27">
        <v>30097</v>
      </c>
      <c r="AA27">
        <v>10429</v>
      </c>
      <c r="AB27">
        <v>5079</v>
      </c>
      <c r="AC27">
        <v>2201</v>
      </c>
      <c r="AD27">
        <v>-2011</v>
      </c>
      <c r="AE27">
        <v>-849</v>
      </c>
    </row>
    <row r="28" spans="1:31" x14ac:dyDescent="0.25">
      <c r="A28" s="2">
        <v>0.50555555555555554</v>
      </c>
      <c r="B28">
        <v>159</v>
      </c>
      <c r="C28">
        <v>304</v>
      </c>
      <c r="D28">
        <v>487</v>
      </c>
      <c r="E28">
        <v>1299</v>
      </c>
      <c r="F28">
        <v>5527</v>
      </c>
      <c r="G28">
        <v>3173</v>
      </c>
      <c r="H28">
        <v>13329</v>
      </c>
      <c r="I28">
        <v>17633</v>
      </c>
      <c r="J28">
        <v>12163</v>
      </c>
      <c r="K28">
        <v>25382</v>
      </c>
      <c r="L28">
        <v>17356</v>
      </c>
      <c r="M28">
        <v>11019</v>
      </c>
      <c r="N28">
        <v>8680</v>
      </c>
      <c r="O28">
        <v>3503</v>
      </c>
      <c r="P28">
        <v>12642</v>
      </c>
      <c r="Q28">
        <v>5573</v>
      </c>
      <c r="R28">
        <v>7285</v>
      </c>
      <c r="S28">
        <v>20557</v>
      </c>
      <c r="T28">
        <v>18198</v>
      </c>
      <c r="U28">
        <v>35497</v>
      </c>
      <c r="V28">
        <v>18784</v>
      </c>
      <c r="W28">
        <v>31216</v>
      </c>
      <c r="X28">
        <v>37229</v>
      </c>
      <c r="Y28">
        <v>25680</v>
      </c>
      <c r="Z28">
        <v>30276</v>
      </c>
      <c r="AA28">
        <v>10720</v>
      </c>
      <c r="AB28">
        <v>5172</v>
      </c>
      <c r="AC28">
        <v>2236</v>
      </c>
      <c r="AD28">
        <v>-2004</v>
      </c>
      <c r="AE28">
        <v>-855</v>
      </c>
    </row>
    <row r="29" spans="1:31" x14ac:dyDescent="0.25">
      <c r="A29" s="2">
        <v>0.50763888888888886</v>
      </c>
      <c r="B29">
        <v>159</v>
      </c>
      <c r="C29">
        <v>304</v>
      </c>
      <c r="D29">
        <v>484</v>
      </c>
      <c r="E29">
        <v>1304</v>
      </c>
      <c r="F29">
        <v>5518</v>
      </c>
      <c r="G29">
        <v>3169</v>
      </c>
      <c r="H29">
        <v>13320</v>
      </c>
      <c r="I29">
        <v>17632</v>
      </c>
      <c r="J29">
        <v>12355</v>
      </c>
      <c r="K29">
        <v>25587</v>
      </c>
      <c r="L29">
        <v>17347</v>
      </c>
      <c r="M29">
        <v>11039</v>
      </c>
      <c r="N29">
        <v>8703</v>
      </c>
      <c r="O29">
        <v>3537</v>
      </c>
      <c r="P29">
        <v>12701</v>
      </c>
      <c r="Q29">
        <v>5541</v>
      </c>
      <c r="R29">
        <v>7275</v>
      </c>
      <c r="S29">
        <v>20548</v>
      </c>
      <c r="T29">
        <v>18145</v>
      </c>
      <c r="U29">
        <v>35545</v>
      </c>
      <c r="V29">
        <v>18810</v>
      </c>
      <c r="W29">
        <v>31230</v>
      </c>
      <c r="X29">
        <v>37208</v>
      </c>
      <c r="Y29">
        <v>25687</v>
      </c>
      <c r="Z29">
        <v>30477</v>
      </c>
      <c r="AA29">
        <v>10675</v>
      </c>
      <c r="AB29">
        <v>5227</v>
      </c>
      <c r="AC29">
        <v>2235</v>
      </c>
      <c r="AD29">
        <v>-2001</v>
      </c>
      <c r="AE29">
        <v>-837</v>
      </c>
    </row>
    <row r="30" spans="1:31" x14ac:dyDescent="0.25">
      <c r="A30" s="2">
        <v>0.51041666666666663</v>
      </c>
      <c r="B30">
        <v>158</v>
      </c>
      <c r="C30">
        <v>304</v>
      </c>
      <c r="D30">
        <v>468</v>
      </c>
      <c r="E30">
        <v>1300</v>
      </c>
      <c r="F30">
        <v>5599</v>
      </c>
      <c r="G30">
        <v>3103</v>
      </c>
      <c r="H30">
        <v>13256</v>
      </c>
      <c r="I30">
        <v>17541</v>
      </c>
      <c r="J30">
        <v>12539</v>
      </c>
      <c r="K30">
        <v>25081</v>
      </c>
      <c r="L30">
        <v>17294</v>
      </c>
      <c r="M30">
        <v>11017</v>
      </c>
      <c r="N30">
        <v>8399</v>
      </c>
      <c r="O30">
        <v>3351</v>
      </c>
      <c r="P30">
        <v>13706</v>
      </c>
      <c r="Q30">
        <v>5488</v>
      </c>
      <c r="R30">
        <v>7291</v>
      </c>
      <c r="S30">
        <v>21054</v>
      </c>
      <c r="T30">
        <v>18217</v>
      </c>
      <c r="U30">
        <v>35592</v>
      </c>
      <c r="V30">
        <v>19301</v>
      </c>
      <c r="W30">
        <v>31002</v>
      </c>
      <c r="X30">
        <v>36994</v>
      </c>
      <c r="Y30">
        <v>25409</v>
      </c>
      <c r="Z30">
        <v>30576</v>
      </c>
      <c r="AA30">
        <v>10315</v>
      </c>
      <c r="AB30">
        <v>5130</v>
      </c>
      <c r="AC30">
        <v>1956</v>
      </c>
      <c r="AD30">
        <v>-2031</v>
      </c>
      <c r="AE30">
        <v>-910</v>
      </c>
    </row>
    <row r="31" spans="1:31" x14ac:dyDescent="0.25">
      <c r="A31" s="2">
        <v>0.51249999999999996</v>
      </c>
      <c r="B31">
        <v>160</v>
      </c>
      <c r="C31">
        <v>304</v>
      </c>
      <c r="D31">
        <v>473</v>
      </c>
      <c r="E31">
        <v>1290</v>
      </c>
      <c r="F31">
        <v>5598</v>
      </c>
      <c r="G31">
        <v>3144</v>
      </c>
      <c r="H31">
        <v>13194</v>
      </c>
      <c r="I31">
        <v>17358</v>
      </c>
      <c r="J31">
        <v>12602</v>
      </c>
      <c r="K31">
        <v>25347</v>
      </c>
      <c r="L31">
        <v>16737</v>
      </c>
      <c r="M31">
        <v>10899</v>
      </c>
      <c r="N31">
        <v>8087</v>
      </c>
      <c r="O31">
        <v>3363</v>
      </c>
      <c r="P31">
        <v>14238</v>
      </c>
      <c r="Q31">
        <v>5874</v>
      </c>
      <c r="R31">
        <v>7551</v>
      </c>
      <c r="S31">
        <v>20055</v>
      </c>
      <c r="T31">
        <v>18468</v>
      </c>
      <c r="U31">
        <v>37346</v>
      </c>
      <c r="V31">
        <v>19357</v>
      </c>
      <c r="W31">
        <v>31106</v>
      </c>
      <c r="X31">
        <v>36691</v>
      </c>
      <c r="Y31">
        <v>25774</v>
      </c>
      <c r="Z31">
        <v>30955</v>
      </c>
      <c r="AA31">
        <v>9839</v>
      </c>
      <c r="AB31">
        <v>5060</v>
      </c>
      <c r="AC31">
        <v>1829</v>
      </c>
      <c r="AD31">
        <v>-1981</v>
      </c>
      <c r="AE31">
        <v>-1123</v>
      </c>
    </row>
    <row r="32" spans="1:31" x14ac:dyDescent="0.25">
      <c r="A32" s="2">
        <v>0.51458333333333328</v>
      </c>
      <c r="B32">
        <v>159</v>
      </c>
      <c r="C32">
        <v>299</v>
      </c>
      <c r="D32">
        <v>476</v>
      </c>
      <c r="E32">
        <v>1289</v>
      </c>
      <c r="F32">
        <v>5640</v>
      </c>
      <c r="G32">
        <v>3238</v>
      </c>
      <c r="H32">
        <v>13096</v>
      </c>
      <c r="I32">
        <v>17256</v>
      </c>
      <c r="J32">
        <v>12556</v>
      </c>
      <c r="K32">
        <v>26197</v>
      </c>
      <c r="L32">
        <v>16745</v>
      </c>
      <c r="M32">
        <v>11340</v>
      </c>
      <c r="N32">
        <v>8549</v>
      </c>
      <c r="O32">
        <v>3790</v>
      </c>
      <c r="P32">
        <v>13574</v>
      </c>
      <c r="Q32">
        <v>5844</v>
      </c>
      <c r="R32">
        <v>7706</v>
      </c>
      <c r="S32">
        <v>20154</v>
      </c>
      <c r="T32">
        <v>18625</v>
      </c>
      <c r="U32">
        <v>37162</v>
      </c>
      <c r="V32">
        <v>18614</v>
      </c>
      <c r="W32">
        <v>31617</v>
      </c>
      <c r="X32">
        <v>36947</v>
      </c>
      <c r="Y32">
        <v>26137</v>
      </c>
      <c r="Z32">
        <v>32402</v>
      </c>
      <c r="AA32">
        <v>9950</v>
      </c>
      <c r="AB32">
        <v>5002</v>
      </c>
      <c r="AC32">
        <v>1946</v>
      </c>
      <c r="AD32">
        <v>-2071</v>
      </c>
      <c r="AE32">
        <v>-928</v>
      </c>
    </row>
    <row r="33" spans="1:31" x14ac:dyDescent="0.25">
      <c r="A33" s="2">
        <v>0.51666666666666672</v>
      </c>
      <c r="B33">
        <v>163</v>
      </c>
      <c r="C33">
        <v>300</v>
      </c>
      <c r="D33">
        <v>477</v>
      </c>
      <c r="E33">
        <v>1291</v>
      </c>
      <c r="F33">
        <v>5660</v>
      </c>
      <c r="G33">
        <v>3247</v>
      </c>
      <c r="H33">
        <v>13175</v>
      </c>
      <c r="I33">
        <v>17252</v>
      </c>
      <c r="J33">
        <v>12859</v>
      </c>
      <c r="K33">
        <v>26165</v>
      </c>
      <c r="L33">
        <v>17062</v>
      </c>
      <c r="M33">
        <v>11390</v>
      </c>
      <c r="N33">
        <v>8584</v>
      </c>
      <c r="O33">
        <v>3250</v>
      </c>
      <c r="P33">
        <v>12642</v>
      </c>
      <c r="Q33">
        <v>5833</v>
      </c>
      <c r="R33">
        <v>7708</v>
      </c>
      <c r="S33">
        <v>20127</v>
      </c>
      <c r="T33">
        <v>18638</v>
      </c>
      <c r="U33">
        <v>36934</v>
      </c>
      <c r="V33">
        <v>19357</v>
      </c>
      <c r="W33">
        <v>31481</v>
      </c>
      <c r="X33">
        <v>37060</v>
      </c>
      <c r="Y33">
        <v>26189</v>
      </c>
      <c r="Z33">
        <v>32513</v>
      </c>
      <c r="AA33">
        <v>10002</v>
      </c>
      <c r="AB33">
        <v>5003</v>
      </c>
      <c r="AC33">
        <v>1924</v>
      </c>
      <c r="AD33">
        <v>-2051</v>
      </c>
      <c r="AE33">
        <v>-960</v>
      </c>
    </row>
    <row r="34" spans="1:31" x14ac:dyDescent="0.25">
      <c r="A34" s="2">
        <v>0.51875000000000004</v>
      </c>
      <c r="B34">
        <v>163</v>
      </c>
      <c r="C34">
        <v>302</v>
      </c>
      <c r="D34">
        <v>477</v>
      </c>
      <c r="E34">
        <v>1291</v>
      </c>
      <c r="F34">
        <v>5593</v>
      </c>
      <c r="G34">
        <v>3224</v>
      </c>
      <c r="H34">
        <v>13128</v>
      </c>
      <c r="I34">
        <v>17025</v>
      </c>
      <c r="J34">
        <v>12929</v>
      </c>
      <c r="K34">
        <v>25846</v>
      </c>
      <c r="L34">
        <v>16581</v>
      </c>
      <c r="M34">
        <v>11431</v>
      </c>
      <c r="N34">
        <v>8843</v>
      </c>
      <c r="O34">
        <v>3309</v>
      </c>
      <c r="P34">
        <v>12491</v>
      </c>
      <c r="Q34">
        <v>5920</v>
      </c>
      <c r="R34">
        <v>7681</v>
      </c>
      <c r="S34">
        <v>20015</v>
      </c>
      <c r="T34">
        <v>18653</v>
      </c>
      <c r="U34">
        <v>36641</v>
      </c>
      <c r="V34">
        <v>19342</v>
      </c>
      <c r="W34">
        <v>31354</v>
      </c>
      <c r="X34">
        <v>36885</v>
      </c>
      <c r="Y34">
        <v>26148</v>
      </c>
      <c r="Z34">
        <v>32762</v>
      </c>
      <c r="AA34">
        <v>10034</v>
      </c>
      <c r="AB34">
        <v>4965</v>
      </c>
      <c r="AC34">
        <v>1962</v>
      </c>
      <c r="AD34">
        <v>-2137</v>
      </c>
      <c r="AE34">
        <v>-977</v>
      </c>
    </row>
    <row r="35" spans="1:31" x14ac:dyDescent="0.25">
      <c r="A35" s="2">
        <v>0.52152777777777781</v>
      </c>
      <c r="B35">
        <v>163</v>
      </c>
      <c r="C35">
        <v>302</v>
      </c>
      <c r="D35">
        <v>477</v>
      </c>
      <c r="E35">
        <v>1290</v>
      </c>
      <c r="F35">
        <v>5587</v>
      </c>
      <c r="G35">
        <v>3221</v>
      </c>
      <c r="H35">
        <v>13125</v>
      </c>
      <c r="I35">
        <v>17113</v>
      </c>
      <c r="J35">
        <v>13065</v>
      </c>
      <c r="K35">
        <v>26306</v>
      </c>
      <c r="L35">
        <v>16734</v>
      </c>
      <c r="M35">
        <v>11435</v>
      </c>
      <c r="N35">
        <v>8946</v>
      </c>
      <c r="O35">
        <v>3414</v>
      </c>
      <c r="P35">
        <v>13133</v>
      </c>
      <c r="Q35">
        <v>5738</v>
      </c>
      <c r="R35">
        <v>7638</v>
      </c>
      <c r="S35">
        <v>19964</v>
      </c>
      <c r="T35">
        <v>18675</v>
      </c>
      <c r="U35">
        <v>36615</v>
      </c>
      <c r="V35">
        <v>19335</v>
      </c>
      <c r="W35">
        <v>31361</v>
      </c>
      <c r="X35">
        <v>36663</v>
      </c>
      <c r="Y35">
        <v>26095</v>
      </c>
      <c r="Z35">
        <v>33219</v>
      </c>
      <c r="AA35">
        <v>10010</v>
      </c>
      <c r="AB35">
        <v>4961</v>
      </c>
      <c r="AC35">
        <v>1899</v>
      </c>
      <c r="AD35">
        <v>-2157</v>
      </c>
      <c r="AE35">
        <v>-1025</v>
      </c>
    </row>
    <row r="36" spans="1:31" x14ac:dyDescent="0.25">
      <c r="A36" s="2">
        <v>0.52361111111111114</v>
      </c>
      <c r="B36">
        <v>164</v>
      </c>
      <c r="C36">
        <v>302</v>
      </c>
      <c r="D36">
        <v>481</v>
      </c>
      <c r="E36">
        <v>1292</v>
      </c>
      <c r="F36">
        <v>5583</v>
      </c>
      <c r="G36">
        <v>3206</v>
      </c>
      <c r="H36">
        <v>13084</v>
      </c>
      <c r="I36">
        <v>17088</v>
      </c>
      <c r="J36">
        <v>12976</v>
      </c>
      <c r="K36">
        <v>26235</v>
      </c>
      <c r="L36">
        <v>16743</v>
      </c>
      <c r="M36">
        <v>11451</v>
      </c>
      <c r="N36">
        <v>8941</v>
      </c>
      <c r="O36">
        <v>3281</v>
      </c>
      <c r="P36">
        <v>13460</v>
      </c>
      <c r="Q36">
        <v>5742</v>
      </c>
      <c r="R36">
        <v>7637</v>
      </c>
      <c r="S36">
        <v>20866</v>
      </c>
      <c r="T36">
        <v>18618</v>
      </c>
      <c r="U36">
        <v>36915</v>
      </c>
      <c r="V36">
        <v>18625</v>
      </c>
      <c r="W36">
        <v>31157</v>
      </c>
      <c r="X36">
        <v>36459</v>
      </c>
      <c r="Y36">
        <v>26007</v>
      </c>
      <c r="Z36">
        <v>33274</v>
      </c>
      <c r="AA36">
        <v>10632</v>
      </c>
      <c r="AB36">
        <v>4988</v>
      </c>
      <c r="AC36">
        <v>1970</v>
      </c>
      <c r="AD36">
        <v>-2136</v>
      </c>
      <c r="AE36">
        <v>-953</v>
      </c>
    </row>
    <row r="37" spans="1:31" x14ac:dyDescent="0.25">
      <c r="A37" s="2">
        <v>0.52569444444444446</v>
      </c>
      <c r="B37">
        <v>164</v>
      </c>
      <c r="C37">
        <v>302</v>
      </c>
      <c r="D37">
        <v>481</v>
      </c>
      <c r="E37">
        <v>1292</v>
      </c>
      <c r="F37">
        <v>5583</v>
      </c>
      <c r="G37">
        <v>3206</v>
      </c>
      <c r="H37">
        <v>13084</v>
      </c>
      <c r="I37">
        <v>17088</v>
      </c>
      <c r="J37">
        <v>12976</v>
      </c>
      <c r="K37">
        <v>26235</v>
      </c>
      <c r="L37">
        <v>16743</v>
      </c>
      <c r="M37">
        <v>11451</v>
      </c>
      <c r="N37">
        <v>8941</v>
      </c>
      <c r="O37">
        <v>3281</v>
      </c>
      <c r="P37">
        <v>13460</v>
      </c>
      <c r="Q37">
        <v>5742</v>
      </c>
      <c r="R37">
        <v>7637</v>
      </c>
      <c r="S37">
        <v>20866</v>
      </c>
      <c r="T37">
        <v>18618</v>
      </c>
      <c r="U37">
        <v>36915</v>
      </c>
      <c r="V37">
        <v>18625</v>
      </c>
      <c r="W37">
        <v>31157</v>
      </c>
      <c r="X37">
        <v>36459</v>
      </c>
      <c r="Y37">
        <v>26007</v>
      </c>
      <c r="Z37">
        <v>33274</v>
      </c>
      <c r="AA37">
        <v>10632</v>
      </c>
      <c r="AB37">
        <v>4988</v>
      </c>
      <c r="AC37">
        <v>1970</v>
      </c>
      <c r="AD37">
        <v>-2136</v>
      </c>
      <c r="AE37">
        <v>-953</v>
      </c>
    </row>
    <row r="38" spans="1:31" x14ac:dyDescent="0.25">
      <c r="A38" s="2">
        <v>0.52777777777777779</v>
      </c>
      <c r="B38">
        <v>168</v>
      </c>
      <c r="C38">
        <v>302</v>
      </c>
      <c r="D38">
        <v>493</v>
      </c>
      <c r="E38">
        <v>1290</v>
      </c>
      <c r="F38">
        <v>5532</v>
      </c>
      <c r="G38">
        <v>3205</v>
      </c>
      <c r="H38">
        <v>13032</v>
      </c>
      <c r="I38">
        <v>17044</v>
      </c>
      <c r="J38">
        <v>12768</v>
      </c>
      <c r="K38">
        <v>26575</v>
      </c>
      <c r="L38">
        <v>16228</v>
      </c>
      <c r="M38">
        <v>11560</v>
      </c>
      <c r="N38">
        <v>8993</v>
      </c>
      <c r="O38">
        <v>3259</v>
      </c>
      <c r="P38">
        <v>13554</v>
      </c>
      <c r="Q38">
        <v>5692</v>
      </c>
      <c r="R38">
        <v>7702</v>
      </c>
      <c r="S38">
        <v>21076</v>
      </c>
      <c r="T38">
        <v>18563</v>
      </c>
      <c r="U38">
        <v>36817</v>
      </c>
      <c r="V38">
        <v>18426</v>
      </c>
      <c r="W38">
        <v>31119</v>
      </c>
      <c r="X38">
        <v>36626</v>
      </c>
      <c r="Y38">
        <v>26224</v>
      </c>
      <c r="Z38">
        <v>33409</v>
      </c>
      <c r="AA38">
        <v>11008</v>
      </c>
      <c r="AB38">
        <v>5070</v>
      </c>
      <c r="AC38">
        <v>1944</v>
      </c>
      <c r="AD38">
        <v>-2126</v>
      </c>
      <c r="AE38">
        <v>-876</v>
      </c>
    </row>
    <row r="39" spans="1:31" x14ac:dyDescent="0.25">
      <c r="A39" s="2">
        <v>0.53055555555555556</v>
      </c>
      <c r="B39">
        <v>172</v>
      </c>
      <c r="C39">
        <v>303</v>
      </c>
      <c r="D39">
        <v>496</v>
      </c>
      <c r="E39">
        <v>1320</v>
      </c>
      <c r="F39">
        <v>5545</v>
      </c>
      <c r="G39">
        <v>3225</v>
      </c>
      <c r="H39">
        <v>13143</v>
      </c>
      <c r="I39">
        <v>17056</v>
      </c>
      <c r="J39">
        <v>12737</v>
      </c>
      <c r="K39">
        <v>27311</v>
      </c>
      <c r="L39">
        <v>16592</v>
      </c>
      <c r="M39">
        <v>11876</v>
      </c>
      <c r="N39">
        <v>9123</v>
      </c>
      <c r="O39">
        <v>3530</v>
      </c>
      <c r="P39">
        <v>12952</v>
      </c>
      <c r="Q39">
        <v>5744</v>
      </c>
      <c r="R39">
        <v>7758</v>
      </c>
      <c r="S39">
        <v>21020</v>
      </c>
      <c r="T39">
        <v>18510</v>
      </c>
      <c r="U39">
        <v>36685</v>
      </c>
      <c r="V39">
        <v>18346</v>
      </c>
      <c r="W39">
        <v>31081</v>
      </c>
      <c r="X39">
        <v>36310</v>
      </c>
      <c r="Y39">
        <v>26100</v>
      </c>
      <c r="Z39">
        <v>34090</v>
      </c>
      <c r="AA39">
        <v>10896</v>
      </c>
      <c r="AB39">
        <v>5219</v>
      </c>
      <c r="AC39">
        <v>2040</v>
      </c>
      <c r="AD39">
        <v>-2169</v>
      </c>
      <c r="AE39">
        <v>-889</v>
      </c>
    </row>
    <row r="40" spans="1:31" x14ac:dyDescent="0.25">
      <c r="A40" s="2">
        <v>0.53263888888888888</v>
      </c>
      <c r="B40">
        <v>174</v>
      </c>
      <c r="C40">
        <v>300</v>
      </c>
      <c r="D40">
        <v>496</v>
      </c>
      <c r="E40">
        <v>1332</v>
      </c>
      <c r="F40">
        <v>5521</v>
      </c>
      <c r="G40">
        <v>3181</v>
      </c>
      <c r="H40">
        <v>13044</v>
      </c>
      <c r="I40">
        <v>16920</v>
      </c>
      <c r="J40">
        <v>12602</v>
      </c>
      <c r="K40">
        <v>25569</v>
      </c>
      <c r="L40">
        <v>16552</v>
      </c>
      <c r="M40">
        <v>11881</v>
      </c>
      <c r="N40">
        <v>8892</v>
      </c>
      <c r="O40">
        <v>3215</v>
      </c>
      <c r="P40">
        <v>12194</v>
      </c>
      <c r="Q40">
        <v>5750</v>
      </c>
      <c r="R40">
        <v>7780</v>
      </c>
      <c r="S40">
        <v>19739</v>
      </c>
      <c r="T40">
        <v>18374</v>
      </c>
      <c r="U40">
        <v>36805</v>
      </c>
      <c r="V40">
        <v>18634</v>
      </c>
      <c r="W40">
        <v>30955</v>
      </c>
      <c r="X40">
        <v>36676</v>
      </c>
      <c r="Y40">
        <v>25983</v>
      </c>
      <c r="Z40">
        <v>34354</v>
      </c>
      <c r="AA40">
        <v>11168</v>
      </c>
      <c r="AB40">
        <v>5323</v>
      </c>
      <c r="AC40">
        <v>1994</v>
      </c>
      <c r="AD40">
        <v>-2099</v>
      </c>
      <c r="AE40">
        <v>-673</v>
      </c>
    </row>
    <row r="41" spans="1:31" x14ac:dyDescent="0.25">
      <c r="A41" s="2">
        <v>0.53472222222222221</v>
      </c>
      <c r="B41">
        <v>184</v>
      </c>
      <c r="C41">
        <v>300</v>
      </c>
      <c r="D41">
        <v>495</v>
      </c>
      <c r="E41">
        <v>1339</v>
      </c>
      <c r="F41">
        <v>5457</v>
      </c>
      <c r="G41">
        <v>3198</v>
      </c>
      <c r="H41">
        <v>13126</v>
      </c>
      <c r="I41">
        <v>16970</v>
      </c>
      <c r="J41">
        <v>12808</v>
      </c>
      <c r="K41">
        <v>26489</v>
      </c>
      <c r="L41">
        <v>17236</v>
      </c>
      <c r="M41">
        <v>12763</v>
      </c>
      <c r="N41">
        <v>9623</v>
      </c>
      <c r="O41">
        <v>3361</v>
      </c>
      <c r="P41">
        <v>13012</v>
      </c>
      <c r="Q41">
        <v>5843</v>
      </c>
      <c r="R41">
        <v>8217</v>
      </c>
      <c r="S41">
        <v>19916</v>
      </c>
      <c r="T41">
        <v>18566</v>
      </c>
      <c r="U41">
        <v>37260</v>
      </c>
      <c r="V41">
        <v>18062</v>
      </c>
      <c r="W41">
        <v>31248</v>
      </c>
      <c r="X41">
        <v>36539</v>
      </c>
      <c r="Y41">
        <v>26138</v>
      </c>
      <c r="Z41">
        <v>34615</v>
      </c>
      <c r="AA41">
        <v>11973</v>
      </c>
      <c r="AB41">
        <v>5759</v>
      </c>
      <c r="AC41">
        <v>2107</v>
      </c>
      <c r="AD41">
        <v>-2072</v>
      </c>
      <c r="AE41">
        <v>-692</v>
      </c>
    </row>
    <row r="42" spans="1:31" x14ac:dyDescent="0.25">
      <c r="A42" s="2">
        <v>0.53680555555555554</v>
      </c>
      <c r="B42">
        <v>184</v>
      </c>
      <c r="C42">
        <v>300</v>
      </c>
      <c r="D42">
        <v>495</v>
      </c>
      <c r="E42">
        <v>1339</v>
      </c>
      <c r="F42">
        <v>5457</v>
      </c>
      <c r="G42">
        <v>3198</v>
      </c>
      <c r="H42">
        <v>13126</v>
      </c>
      <c r="I42">
        <v>16970</v>
      </c>
      <c r="J42">
        <v>12808</v>
      </c>
      <c r="K42">
        <v>26489</v>
      </c>
      <c r="L42">
        <v>17236</v>
      </c>
      <c r="M42">
        <v>12763</v>
      </c>
      <c r="N42">
        <v>9623</v>
      </c>
      <c r="O42">
        <v>3361</v>
      </c>
      <c r="P42">
        <v>13012</v>
      </c>
      <c r="Q42">
        <v>5843</v>
      </c>
      <c r="R42">
        <v>8217</v>
      </c>
      <c r="S42">
        <v>19916</v>
      </c>
      <c r="T42">
        <v>18566</v>
      </c>
      <c r="U42">
        <v>37260</v>
      </c>
      <c r="V42">
        <v>18062</v>
      </c>
      <c r="W42">
        <v>31248</v>
      </c>
      <c r="X42">
        <v>36539</v>
      </c>
      <c r="Y42">
        <v>26138</v>
      </c>
      <c r="Z42">
        <v>34615</v>
      </c>
      <c r="AA42">
        <v>11973</v>
      </c>
      <c r="AB42">
        <v>5759</v>
      </c>
      <c r="AC42">
        <v>2107</v>
      </c>
      <c r="AD42">
        <v>-2072</v>
      </c>
      <c r="AE42">
        <v>-692</v>
      </c>
    </row>
    <row r="43" spans="1:31" x14ac:dyDescent="0.25">
      <c r="A43" s="2">
        <v>0.53888888888888886</v>
      </c>
      <c r="B43">
        <v>184</v>
      </c>
      <c r="C43">
        <v>300</v>
      </c>
      <c r="D43">
        <v>498</v>
      </c>
      <c r="E43">
        <v>1334</v>
      </c>
      <c r="F43">
        <v>5479</v>
      </c>
      <c r="G43">
        <v>3212</v>
      </c>
      <c r="H43">
        <v>13096</v>
      </c>
      <c r="I43">
        <v>17078</v>
      </c>
      <c r="J43">
        <v>12833</v>
      </c>
      <c r="K43">
        <v>25718</v>
      </c>
      <c r="L43">
        <v>17663</v>
      </c>
      <c r="M43">
        <v>12516</v>
      </c>
      <c r="N43">
        <v>9678</v>
      </c>
      <c r="O43">
        <v>3409</v>
      </c>
      <c r="P43">
        <v>12734</v>
      </c>
      <c r="Q43">
        <v>6030</v>
      </c>
      <c r="R43">
        <v>8231</v>
      </c>
      <c r="S43">
        <v>19712</v>
      </c>
      <c r="T43">
        <v>18560</v>
      </c>
      <c r="U43">
        <v>37693</v>
      </c>
      <c r="V43">
        <v>17953</v>
      </c>
      <c r="W43">
        <v>31098</v>
      </c>
      <c r="X43">
        <v>36597</v>
      </c>
      <c r="Y43">
        <v>25933</v>
      </c>
      <c r="Z43">
        <v>34158</v>
      </c>
      <c r="AA43">
        <v>11665</v>
      </c>
      <c r="AB43">
        <v>5719</v>
      </c>
      <c r="AC43">
        <v>2112</v>
      </c>
      <c r="AD43">
        <v>-2171</v>
      </c>
      <c r="AE43">
        <v>-827</v>
      </c>
    </row>
    <row r="44" spans="1:31" x14ac:dyDescent="0.25">
      <c r="A44" s="2">
        <v>0.54166666666666663</v>
      </c>
      <c r="B44">
        <v>192</v>
      </c>
      <c r="C44">
        <v>300</v>
      </c>
      <c r="D44">
        <v>497</v>
      </c>
      <c r="E44">
        <v>1342</v>
      </c>
      <c r="F44">
        <v>5538</v>
      </c>
      <c r="G44">
        <v>3211</v>
      </c>
      <c r="H44">
        <v>13051</v>
      </c>
      <c r="I44">
        <v>17006</v>
      </c>
      <c r="J44">
        <v>12779</v>
      </c>
      <c r="K44">
        <v>25712</v>
      </c>
      <c r="L44">
        <v>17797</v>
      </c>
      <c r="M44">
        <v>12566</v>
      </c>
      <c r="N44">
        <v>9803</v>
      </c>
      <c r="O44">
        <v>3533</v>
      </c>
      <c r="P44">
        <v>12673</v>
      </c>
      <c r="Q44">
        <v>6007</v>
      </c>
      <c r="R44">
        <v>8127</v>
      </c>
      <c r="S44">
        <v>19868</v>
      </c>
      <c r="T44">
        <v>18434</v>
      </c>
      <c r="U44">
        <v>37765</v>
      </c>
      <c r="V44">
        <v>17992</v>
      </c>
      <c r="W44">
        <v>31003</v>
      </c>
      <c r="X44">
        <v>36628</v>
      </c>
      <c r="Y44">
        <v>26038</v>
      </c>
      <c r="Z44">
        <v>34539</v>
      </c>
      <c r="AA44">
        <v>11893</v>
      </c>
      <c r="AB44">
        <v>5799</v>
      </c>
      <c r="AC44">
        <v>2211</v>
      </c>
      <c r="AD44">
        <v>-2136</v>
      </c>
      <c r="AE44">
        <v>-880</v>
      </c>
    </row>
    <row r="45" spans="1:31" x14ac:dyDescent="0.25">
      <c r="A45" s="2">
        <v>0.54374999999999996</v>
      </c>
      <c r="B45">
        <v>190</v>
      </c>
      <c r="C45">
        <v>301</v>
      </c>
      <c r="D45">
        <v>496</v>
      </c>
      <c r="E45">
        <v>1425</v>
      </c>
      <c r="F45">
        <v>5832</v>
      </c>
      <c r="G45">
        <v>3207</v>
      </c>
      <c r="H45">
        <v>12911</v>
      </c>
      <c r="I45">
        <v>16987</v>
      </c>
      <c r="J45">
        <v>12584</v>
      </c>
      <c r="K45">
        <v>24888</v>
      </c>
      <c r="L45">
        <v>17469</v>
      </c>
      <c r="M45">
        <v>12268</v>
      </c>
      <c r="N45">
        <v>9995</v>
      </c>
      <c r="O45">
        <v>3616</v>
      </c>
      <c r="P45">
        <v>12621</v>
      </c>
      <c r="Q45">
        <v>5979</v>
      </c>
      <c r="R45">
        <v>8057</v>
      </c>
      <c r="S45">
        <v>19757</v>
      </c>
      <c r="T45">
        <v>18407</v>
      </c>
      <c r="U45">
        <v>37745</v>
      </c>
      <c r="V45">
        <v>18176</v>
      </c>
      <c r="W45">
        <v>30471</v>
      </c>
      <c r="X45">
        <v>36554</v>
      </c>
      <c r="Y45">
        <v>25850</v>
      </c>
      <c r="Z45">
        <v>33858</v>
      </c>
      <c r="AA45">
        <v>11971</v>
      </c>
      <c r="AB45">
        <v>5832</v>
      </c>
      <c r="AC45">
        <v>2227</v>
      </c>
      <c r="AD45">
        <v>-2141</v>
      </c>
      <c r="AE45">
        <v>-981</v>
      </c>
    </row>
    <row r="46" spans="1:31" x14ac:dyDescent="0.25">
      <c r="A46" s="2">
        <v>0.54583333333333328</v>
      </c>
      <c r="B46">
        <v>190</v>
      </c>
      <c r="C46">
        <v>301</v>
      </c>
      <c r="D46">
        <v>496</v>
      </c>
      <c r="E46">
        <v>1407</v>
      </c>
      <c r="F46">
        <v>5886</v>
      </c>
      <c r="G46">
        <v>3237</v>
      </c>
      <c r="H46">
        <v>13016</v>
      </c>
      <c r="I46">
        <v>17038</v>
      </c>
      <c r="J46">
        <v>12609</v>
      </c>
      <c r="K46">
        <v>24819</v>
      </c>
      <c r="L46">
        <v>17857</v>
      </c>
      <c r="M46">
        <v>12306</v>
      </c>
      <c r="N46">
        <v>10250</v>
      </c>
      <c r="O46">
        <v>3741</v>
      </c>
      <c r="P46">
        <v>13772</v>
      </c>
      <c r="Q46">
        <v>5870</v>
      </c>
      <c r="R46">
        <v>7972</v>
      </c>
      <c r="S46">
        <v>20480</v>
      </c>
      <c r="T46">
        <v>18451</v>
      </c>
      <c r="U46">
        <v>37822</v>
      </c>
      <c r="V46">
        <v>18034</v>
      </c>
      <c r="W46">
        <v>30901</v>
      </c>
      <c r="X46">
        <v>36298</v>
      </c>
      <c r="Y46">
        <v>25586</v>
      </c>
      <c r="Z46">
        <v>33617</v>
      </c>
      <c r="AA46">
        <v>11990</v>
      </c>
      <c r="AB46">
        <v>5956</v>
      </c>
      <c r="AC46">
        <v>2207</v>
      </c>
      <c r="AD46">
        <v>-2145</v>
      </c>
      <c r="AE46">
        <v>-887</v>
      </c>
    </row>
    <row r="47" spans="1:31" x14ac:dyDescent="0.25">
      <c r="A47" s="2">
        <v>0.54791666666666672</v>
      </c>
      <c r="B47">
        <v>197</v>
      </c>
      <c r="C47">
        <v>299</v>
      </c>
      <c r="D47">
        <v>496</v>
      </c>
      <c r="E47">
        <v>1457</v>
      </c>
      <c r="F47">
        <v>5971</v>
      </c>
      <c r="G47">
        <v>3229</v>
      </c>
      <c r="H47">
        <v>13049</v>
      </c>
      <c r="I47">
        <v>17148</v>
      </c>
      <c r="J47">
        <v>13051</v>
      </c>
      <c r="K47">
        <v>25665</v>
      </c>
      <c r="L47">
        <v>17587</v>
      </c>
      <c r="M47">
        <v>12299</v>
      </c>
      <c r="N47">
        <v>10276</v>
      </c>
      <c r="O47">
        <v>3543</v>
      </c>
      <c r="P47">
        <v>13841</v>
      </c>
      <c r="Q47">
        <v>5918</v>
      </c>
      <c r="R47">
        <v>8049</v>
      </c>
      <c r="S47">
        <v>19684</v>
      </c>
      <c r="T47">
        <v>18463</v>
      </c>
      <c r="U47">
        <v>37824</v>
      </c>
      <c r="V47">
        <v>18321</v>
      </c>
      <c r="W47">
        <v>29915</v>
      </c>
      <c r="X47">
        <v>35547</v>
      </c>
      <c r="Y47">
        <v>25211</v>
      </c>
      <c r="Z47">
        <v>32865</v>
      </c>
      <c r="AA47">
        <v>11175</v>
      </c>
      <c r="AB47">
        <v>5651</v>
      </c>
      <c r="AC47">
        <v>1999</v>
      </c>
      <c r="AD47">
        <v>-2199</v>
      </c>
      <c r="AE47">
        <v>-1066</v>
      </c>
    </row>
    <row r="48" spans="1:31" x14ac:dyDescent="0.25">
      <c r="A48" s="2">
        <v>0.55069444444444449</v>
      </c>
      <c r="B48">
        <v>228</v>
      </c>
      <c r="C48">
        <v>302</v>
      </c>
      <c r="D48">
        <v>503</v>
      </c>
      <c r="E48">
        <v>1477</v>
      </c>
      <c r="F48">
        <v>6158</v>
      </c>
      <c r="G48">
        <v>3295</v>
      </c>
      <c r="H48">
        <v>13013</v>
      </c>
      <c r="I48">
        <v>17219</v>
      </c>
      <c r="J48">
        <v>13255</v>
      </c>
      <c r="K48">
        <v>27272</v>
      </c>
      <c r="L48">
        <v>17341</v>
      </c>
      <c r="M48">
        <v>12572</v>
      </c>
      <c r="N48">
        <v>10215</v>
      </c>
      <c r="O48">
        <v>3586</v>
      </c>
      <c r="P48">
        <v>15570</v>
      </c>
      <c r="Q48">
        <v>5811</v>
      </c>
      <c r="R48">
        <v>8020</v>
      </c>
      <c r="S48">
        <v>20755</v>
      </c>
      <c r="T48">
        <v>18484</v>
      </c>
      <c r="U48">
        <v>36174</v>
      </c>
      <c r="V48">
        <v>18341</v>
      </c>
      <c r="W48">
        <v>29597</v>
      </c>
      <c r="X48">
        <v>36148</v>
      </c>
      <c r="Y48">
        <v>25114</v>
      </c>
      <c r="Z48">
        <v>30765</v>
      </c>
      <c r="AA48">
        <v>10674</v>
      </c>
      <c r="AB48">
        <v>5571</v>
      </c>
      <c r="AC48">
        <v>1985</v>
      </c>
      <c r="AD48">
        <v>-2327</v>
      </c>
      <c r="AE48">
        <v>-1126</v>
      </c>
    </row>
    <row r="49" spans="1:31" x14ac:dyDescent="0.25">
      <c r="A49" s="2">
        <v>0.55277777777777781</v>
      </c>
      <c r="B49">
        <v>228</v>
      </c>
      <c r="C49">
        <v>302</v>
      </c>
      <c r="D49">
        <v>510</v>
      </c>
      <c r="E49">
        <v>1479</v>
      </c>
      <c r="F49">
        <v>5913</v>
      </c>
      <c r="G49">
        <v>3298</v>
      </c>
      <c r="H49">
        <v>13032</v>
      </c>
      <c r="I49">
        <v>17338</v>
      </c>
      <c r="J49">
        <v>13137</v>
      </c>
      <c r="K49">
        <v>26701</v>
      </c>
      <c r="L49">
        <v>17187</v>
      </c>
      <c r="M49">
        <v>13262</v>
      </c>
      <c r="N49">
        <v>10393</v>
      </c>
      <c r="O49">
        <v>3585</v>
      </c>
      <c r="P49">
        <v>14678</v>
      </c>
      <c r="Q49">
        <v>5762</v>
      </c>
      <c r="R49">
        <v>8211</v>
      </c>
      <c r="S49">
        <v>20723</v>
      </c>
      <c r="T49">
        <v>18690</v>
      </c>
      <c r="U49">
        <v>36207</v>
      </c>
      <c r="V49">
        <v>18194</v>
      </c>
      <c r="W49">
        <v>29202</v>
      </c>
      <c r="X49">
        <v>36267</v>
      </c>
      <c r="Y49">
        <v>25663</v>
      </c>
      <c r="Z49">
        <v>30437</v>
      </c>
      <c r="AA49">
        <v>10371</v>
      </c>
      <c r="AB49">
        <v>5483</v>
      </c>
      <c r="AC49">
        <v>1993</v>
      </c>
      <c r="AD49">
        <v>-2334</v>
      </c>
      <c r="AE49">
        <v>-1132</v>
      </c>
    </row>
    <row r="50" spans="1:31" x14ac:dyDescent="0.25">
      <c r="A50" s="2">
        <v>0.55486111111111114</v>
      </c>
      <c r="B50">
        <v>228</v>
      </c>
      <c r="C50">
        <v>303</v>
      </c>
      <c r="D50">
        <v>510</v>
      </c>
      <c r="E50">
        <v>1488</v>
      </c>
      <c r="F50">
        <v>5909</v>
      </c>
      <c r="G50">
        <v>3281</v>
      </c>
      <c r="H50">
        <v>12943</v>
      </c>
      <c r="I50">
        <v>17343</v>
      </c>
      <c r="J50">
        <v>14047</v>
      </c>
      <c r="K50">
        <v>26797</v>
      </c>
      <c r="L50">
        <v>17129</v>
      </c>
      <c r="M50">
        <v>13691</v>
      </c>
      <c r="N50">
        <v>10449</v>
      </c>
      <c r="O50">
        <v>3588</v>
      </c>
      <c r="P50">
        <v>13796</v>
      </c>
      <c r="Q50">
        <v>5800</v>
      </c>
      <c r="R50">
        <v>8288</v>
      </c>
      <c r="S50">
        <v>20712</v>
      </c>
      <c r="T50">
        <v>18708</v>
      </c>
      <c r="U50">
        <v>36761</v>
      </c>
      <c r="V50">
        <v>18307</v>
      </c>
      <c r="W50">
        <v>29410</v>
      </c>
      <c r="X50">
        <v>36082</v>
      </c>
      <c r="Y50">
        <v>25775</v>
      </c>
      <c r="Z50">
        <v>30615</v>
      </c>
      <c r="AA50">
        <v>10758</v>
      </c>
      <c r="AB50">
        <v>5590</v>
      </c>
      <c r="AC50">
        <v>1986</v>
      </c>
      <c r="AD50">
        <v>-2307</v>
      </c>
      <c r="AE50">
        <v>-1235</v>
      </c>
    </row>
    <row r="51" spans="1:31" x14ac:dyDescent="0.25">
      <c r="A51" s="2">
        <v>0.55694444444444446</v>
      </c>
      <c r="B51">
        <v>228</v>
      </c>
      <c r="C51">
        <v>304</v>
      </c>
      <c r="D51">
        <v>508</v>
      </c>
      <c r="E51">
        <v>1525</v>
      </c>
      <c r="F51">
        <v>5862</v>
      </c>
      <c r="G51">
        <v>3318</v>
      </c>
      <c r="H51">
        <v>12918</v>
      </c>
      <c r="I51">
        <v>17361</v>
      </c>
      <c r="J51">
        <v>13387</v>
      </c>
      <c r="K51">
        <v>27272</v>
      </c>
      <c r="L51">
        <v>17219</v>
      </c>
      <c r="M51">
        <v>13757</v>
      </c>
      <c r="N51">
        <v>10431</v>
      </c>
      <c r="O51">
        <v>3656</v>
      </c>
      <c r="P51">
        <v>15498</v>
      </c>
      <c r="Q51">
        <v>5825</v>
      </c>
      <c r="R51">
        <v>8278</v>
      </c>
      <c r="S51">
        <v>20890</v>
      </c>
      <c r="T51">
        <v>18649</v>
      </c>
      <c r="U51">
        <v>36741</v>
      </c>
      <c r="V51">
        <v>18473</v>
      </c>
      <c r="W51">
        <v>28997</v>
      </c>
      <c r="X51">
        <v>35761</v>
      </c>
      <c r="Y51">
        <v>25750</v>
      </c>
      <c r="Z51">
        <v>30310</v>
      </c>
      <c r="AA51">
        <v>10469</v>
      </c>
      <c r="AB51">
        <v>5643</v>
      </c>
      <c r="AC51">
        <v>2029</v>
      </c>
      <c r="AD51">
        <v>-2403</v>
      </c>
      <c r="AE51">
        <v>-1294</v>
      </c>
    </row>
    <row r="52" spans="1:31" x14ac:dyDescent="0.25">
      <c r="A52" s="2">
        <v>0.55972222222222223</v>
      </c>
      <c r="B52">
        <v>228</v>
      </c>
      <c r="C52">
        <v>304</v>
      </c>
      <c r="D52">
        <v>508</v>
      </c>
      <c r="E52">
        <v>1525</v>
      </c>
      <c r="F52">
        <v>5862</v>
      </c>
      <c r="G52">
        <v>3318</v>
      </c>
      <c r="H52">
        <v>12918</v>
      </c>
      <c r="I52">
        <v>17361</v>
      </c>
      <c r="J52">
        <v>13387</v>
      </c>
      <c r="K52">
        <v>27272</v>
      </c>
      <c r="L52">
        <v>17219</v>
      </c>
      <c r="M52">
        <v>13757</v>
      </c>
      <c r="N52">
        <v>10431</v>
      </c>
      <c r="O52">
        <v>3656</v>
      </c>
      <c r="P52">
        <v>15498</v>
      </c>
      <c r="Q52">
        <v>5825</v>
      </c>
      <c r="R52">
        <v>8278</v>
      </c>
      <c r="S52">
        <v>20890</v>
      </c>
      <c r="T52">
        <v>18649</v>
      </c>
      <c r="U52">
        <v>36741</v>
      </c>
      <c r="V52">
        <v>18473</v>
      </c>
      <c r="W52">
        <v>28997</v>
      </c>
      <c r="X52">
        <v>35761</v>
      </c>
      <c r="Y52">
        <v>25750</v>
      </c>
      <c r="Z52">
        <v>30310</v>
      </c>
      <c r="AA52">
        <v>10469</v>
      </c>
      <c r="AB52">
        <v>5643</v>
      </c>
      <c r="AC52">
        <v>2029</v>
      </c>
      <c r="AD52">
        <v>-2403</v>
      </c>
      <c r="AE52">
        <v>-1294</v>
      </c>
    </row>
    <row r="53" spans="1:31" x14ac:dyDescent="0.25">
      <c r="A53" s="2">
        <v>0.56180555555555556</v>
      </c>
      <c r="B53">
        <v>228</v>
      </c>
      <c r="C53">
        <v>305</v>
      </c>
      <c r="D53">
        <v>522</v>
      </c>
      <c r="E53">
        <v>1506</v>
      </c>
      <c r="F53">
        <v>5760</v>
      </c>
      <c r="G53">
        <v>3303</v>
      </c>
      <c r="H53">
        <v>12944</v>
      </c>
      <c r="I53">
        <v>17292</v>
      </c>
      <c r="J53">
        <v>13473</v>
      </c>
      <c r="K53">
        <v>26355</v>
      </c>
      <c r="L53">
        <v>17376</v>
      </c>
      <c r="M53">
        <v>13638</v>
      </c>
      <c r="N53">
        <v>10472</v>
      </c>
      <c r="O53">
        <v>3919</v>
      </c>
      <c r="P53">
        <v>15126</v>
      </c>
      <c r="Q53">
        <v>5796</v>
      </c>
      <c r="R53">
        <v>8216</v>
      </c>
      <c r="S53">
        <v>20883</v>
      </c>
      <c r="T53">
        <v>18607</v>
      </c>
      <c r="U53">
        <v>38191</v>
      </c>
      <c r="V53">
        <v>18918</v>
      </c>
      <c r="W53">
        <v>29234</v>
      </c>
      <c r="X53">
        <v>35825</v>
      </c>
      <c r="Y53">
        <v>26146</v>
      </c>
      <c r="Z53">
        <v>31516</v>
      </c>
      <c r="AA53">
        <v>10808</v>
      </c>
      <c r="AB53">
        <v>5865</v>
      </c>
      <c r="AC53">
        <v>2200</v>
      </c>
      <c r="AD53">
        <v>-2498</v>
      </c>
      <c r="AE53">
        <v>-1224</v>
      </c>
    </row>
    <row r="54" spans="1:31" x14ac:dyDescent="0.25">
      <c r="A54" s="2">
        <v>0.56388888888888888</v>
      </c>
      <c r="B54">
        <v>228</v>
      </c>
      <c r="C54">
        <v>305</v>
      </c>
      <c r="D54">
        <v>525</v>
      </c>
      <c r="E54">
        <v>1294</v>
      </c>
      <c r="F54">
        <v>5570</v>
      </c>
      <c r="G54">
        <v>3252</v>
      </c>
      <c r="H54">
        <v>12915</v>
      </c>
      <c r="I54">
        <v>17206</v>
      </c>
      <c r="J54">
        <v>14634</v>
      </c>
      <c r="K54">
        <v>26016</v>
      </c>
      <c r="L54">
        <v>17063</v>
      </c>
      <c r="M54">
        <v>12836</v>
      </c>
      <c r="N54">
        <v>10347</v>
      </c>
      <c r="O54">
        <v>3744</v>
      </c>
      <c r="P54">
        <v>15001</v>
      </c>
      <c r="Q54">
        <v>6144</v>
      </c>
      <c r="R54">
        <v>8308</v>
      </c>
      <c r="S54">
        <v>21152</v>
      </c>
      <c r="T54">
        <v>18544</v>
      </c>
      <c r="U54">
        <v>38655</v>
      </c>
      <c r="V54">
        <v>18015</v>
      </c>
      <c r="W54">
        <v>29576</v>
      </c>
      <c r="X54">
        <v>35772</v>
      </c>
      <c r="Y54">
        <v>26072</v>
      </c>
      <c r="Z54">
        <v>31465</v>
      </c>
      <c r="AA54">
        <v>10788</v>
      </c>
      <c r="AB54">
        <v>5874</v>
      </c>
      <c r="AC54">
        <v>2186</v>
      </c>
      <c r="AD54">
        <v>-2496</v>
      </c>
      <c r="AE54">
        <v>-1063</v>
      </c>
    </row>
    <row r="55" spans="1:31" x14ac:dyDescent="0.25">
      <c r="A55" s="2">
        <v>0.56597222222222221</v>
      </c>
      <c r="B55">
        <v>215</v>
      </c>
      <c r="C55">
        <v>304</v>
      </c>
      <c r="D55">
        <v>512</v>
      </c>
      <c r="E55">
        <v>1289</v>
      </c>
      <c r="F55">
        <v>5560</v>
      </c>
      <c r="G55">
        <v>3262</v>
      </c>
      <c r="H55">
        <v>12645</v>
      </c>
      <c r="I55">
        <v>17090</v>
      </c>
      <c r="J55">
        <v>12747</v>
      </c>
      <c r="K55">
        <v>25866</v>
      </c>
      <c r="L55">
        <v>17335</v>
      </c>
      <c r="M55">
        <v>12074</v>
      </c>
      <c r="N55">
        <v>10233</v>
      </c>
      <c r="O55">
        <v>3727</v>
      </c>
      <c r="P55">
        <v>14916</v>
      </c>
      <c r="Q55">
        <v>6239</v>
      </c>
      <c r="R55">
        <v>8423</v>
      </c>
      <c r="S55">
        <v>21016</v>
      </c>
      <c r="T55">
        <v>18651</v>
      </c>
      <c r="U55">
        <v>39045</v>
      </c>
      <c r="V55">
        <v>18184</v>
      </c>
      <c r="W55">
        <v>29814</v>
      </c>
      <c r="X55">
        <v>36158</v>
      </c>
      <c r="Y55">
        <v>26440</v>
      </c>
      <c r="Z55">
        <v>31988</v>
      </c>
      <c r="AA55">
        <v>11739</v>
      </c>
      <c r="AB55">
        <v>6254</v>
      </c>
      <c r="AC55">
        <v>2583</v>
      </c>
      <c r="AD55">
        <v>-2444</v>
      </c>
      <c r="AE55">
        <v>-913</v>
      </c>
    </row>
    <row r="56" spans="1:31" x14ac:dyDescent="0.25">
      <c r="A56" s="2">
        <v>0.56874999999999998</v>
      </c>
      <c r="B56">
        <v>215</v>
      </c>
      <c r="C56">
        <v>304</v>
      </c>
      <c r="D56">
        <v>513</v>
      </c>
      <c r="E56">
        <v>1284</v>
      </c>
      <c r="F56">
        <v>5628</v>
      </c>
      <c r="G56">
        <v>3284</v>
      </c>
      <c r="H56">
        <v>12817</v>
      </c>
      <c r="I56">
        <v>17050</v>
      </c>
      <c r="J56">
        <v>12512</v>
      </c>
      <c r="K56">
        <v>25217</v>
      </c>
      <c r="L56">
        <v>17756</v>
      </c>
      <c r="M56">
        <v>11921</v>
      </c>
      <c r="N56">
        <v>10384</v>
      </c>
      <c r="O56">
        <v>3622</v>
      </c>
      <c r="P56">
        <v>15629</v>
      </c>
      <c r="Q56">
        <v>6197</v>
      </c>
      <c r="R56">
        <v>8254</v>
      </c>
      <c r="S56">
        <v>21014</v>
      </c>
      <c r="T56">
        <v>18526</v>
      </c>
      <c r="U56">
        <v>37241</v>
      </c>
      <c r="V56">
        <v>17987</v>
      </c>
      <c r="W56">
        <v>29925</v>
      </c>
      <c r="X56">
        <v>36003</v>
      </c>
      <c r="Y56">
        <v>26234</v>
      </c>
      <c r="Z56">
        <v>31911</v>
      </c>
      <c r="AA56">
        <v>11472</v>
      </c>
      <c r="AB56">
        <v>6241</v>
      </c>
      <c r="AC56">
        <v>2586</v>
      </c>
      <c r="AD56">
        <v>-2449</v>
      </c>
      <c r="AE56">
        <v>-1184</v>
      </c>
    </row>
    <row r="57" spans="1:31" x14ac:dyDescent="0.25">
      <c r="A57" s="2">
        <v>0.5708333333333333</v>
      </c>
      <c r="B57">
        <v>217</v>
      </c>
      <c r="C57">
        <v>305</v>
      </c>
      <c r="D57">
        <v>514</v>
      </c>
      <c r="E57">
        <v>1291</v>
      </c>
      <c r="F57">
        <v>5654</v>
      </c>
      <c r="G57">
        <v>3308</v>
      </c>
      <c r="H57">
        <v>12803</v>
      </c>
      <c r="I57">
        <v>17136</v>
      </c>
      <c r="J57">
        <v>12542</v>
      </c>
      <c r="K57">
        <v>25491</v>
      </c>
      <c r="L57">
        <v>17862</v>
      </c>
      <c r="M57">
        <v>12051</v>
      </c>
      <c r="N57">
        <v>10643</v>
      </c>
      <c r="O57">
        <v>3542</v>
      </c>
      <c r="P57">
        <v>15825</v>
      </c>
      <c r="Q57">
        <v>6236</v>
      </c>
      <c r="R57">
        <v>8325</v>
      </c>
      <c r="S57">
        <v>20978</v>
      </c>
      <c r="T57">
        <v>18566</v>
      </c>
      <c r="U57">
        <v>37559</v>
      </c>
      <c r="V57">
        <v>18095</v>
      </c>
      <c r="W57">
        <v>29826</v>
      </c>
      <c r="X57">
        <v>36015</v>
      </c>
      <c r="Y57">
        <v>26556</v>
      </c>
      <c r="Z57">
        <v>32888</v>
      </c>
      <c r="AA57">
        <v>11791</v>
      </c>
      <c r="AB57">
        <v>6293</v>
      </c>
      <c r="AC57">
        <v>2585</v>
      </c>
      <c r="AD57">
        <v>-2429</v>
      </c>
      <c r="AE57">
        <v>-1184</v>
      </c>
    </row>
    <row r="58" spans="1:31" x14ac:dyDescent="0.25">
      <c r="A58" s="2">
        <v>0.57291666666666663</v>
      </c>
      <c r="B58">
        <v>232</v>
      </c>
      <c r="C58">
        <v>382</v>
      </c>
      <c r="D58">
        <v>578</v>
      </c>
      <c r="E58">
        <v>1398</v>
      </c>
      <c r="F58">
        <v>5530</v>
      </c>
      <c r="G58">
        <v>3454</v>
      </c>
      <c r="H58">
        <v>13062</v>
      </c>
      <c r="I58">
        <v>17352</v>
      </c>
      <c r="J58">
        <v>13000</v>
      </c>
      <c r="K58">
        <v>26513</v>
      </c>
      <c r="L58">
        <v>17257</v>
      </c>
      <c r="M58">
        <v>12099</v>
      </c>
      <c r="N58">
        <v>10645</v>
      </c>
      <c r="O58">
        <v>3713</v>
      </c>
      <c r="P58">
        <v>16345</v>
      </c>
      <c r="Q58">
        <v>6212</v>
      </c>
      <c r="R58">
        <v>8186</v>
      </c>
      <c r="S58">
        <v>20490</v>
      </c>
      <c r="T58">
        <v>18356</v>
      </c>
      <c r="U58">
        <v>37473</v>
      </c>
      <c r="V58">
        <v>18039</v>
      </c>
      <c r="W58">
        <v>28518</v>
      </c>
      <c r="X58">
        <v>35047</v>
      </c>
      <c r="Y58">
        <v>25565</v>
      </c>
      <c r="Z58">
        <v>31004</v>
      </c>
      <c r="AA58">
        <v>10606</v>
      </c>
      <c r="AB58">
        <v>5563</v>
      </c>
      <c r="AC58">
        <v>1967</v>
      </c>
      <c r="AD58">
        <v>-2715</v>
      </c>
      <c r="AE58">
        <v>-1513</v>
      </c>
    </row>
    <row r="59" spans="1:31" x14ac:dyDescent="0.25">
      <c r="A59" s="2">
        <v>0.57499999999999996</v>
      </c>
      <c r="B59">
        <v>234</v>
      </c>
      <c r="C59">
        <v>406</v>
      </c>
      <c r="D59">
        <v>585</v>
      </c>
      <c r="E59">
        <v>1434</v>
      </c>
      <c r="F59">
        <v>5660</v>
      </c>
      <c r="G59">
        <v>3477</v>
      </c>
      <c r="H59">
        <v>12991</v>
      </c>
      <c r="I59">
        <v>17436</v>
      </c>
      <c r="J59">
        <v>13463</v>
      </c>
      <c r="K59">
        <v>25222</v>
      </c>
      <c r="L59">
        <v>17390</v>
      </c>
      <c r="M59">
        <v>12110</v>
      </c>
      <c r="N59">
        <v>10528</v>
      </c>
      <c r="O59">
        <v>3590</v>
      </c>
      <c r="P59">
        <v>16191</v>
      </c>
      <c r="Q59">
        <v>6210</v>
      </c>
      <c r="R59">
        <v>8267</v>
      </c>
      <c r="S59">
        <v>20657</v>
      </c>
      <c r="T59">
        <v>18474</v>
      </c>
      <c r="U59">
        <v>37764</v>
      </c>
      <c r="V59">
        <v>18275</v>
      </c>
      <c r="W59">
        <v>28960</v>
      </c>
      <c r="X59">
        <v>35580</v>
      </c>
      <c r="Y59">
        <v>25814</v>
      </c>
      <c r="Z59">
        <v>32211</v>
      </c>
      <c r="AA59">
        <v>10745</v>
      </c>
      <c r="AB59">
        <v>5701</v>
      </c>
      <c r="AC59">
        <v>1988</v>
      </c>
      <c r="AD59">
        <v>-2707</v>
      </c>
      <c r="AE59">
        <v>-1499</v>
      </c>
    </row>
    <row r="60" spans="1:31" x14ac:dyDescent="0.25">
      <c r="A60" s="2">
        <v>0.57777777777777772</v>
      </c>
      <c r="B60">
        <v>236</v>
      </c>
      <c r="C60">
        <v>397</v>
      </c>
      <c r="D60">
        <v>599</v>
      </c>
      <c r="E60">
        <v>1434</v>
      </c>
      <c r="F60">
        <v>5640</v>
      </c>
      <c r="G60">
        <v>3486</v>
      </c>
      <c r="H60">
        <v>12965</v>
      </c>
      <c r="I60">
        <v>17333</v>
      </c>
      <c r="J60">
        <v>13143</v>
      </c>
      <c r="K60">
        <v>26023</v>
      </c>
      <c r="L60">
        <v>17446</v>
      </c>
      <c r="M60">
        <v>12283</v>
      </c>
      <c r="N60">
        <v>10320</v>
      </c>
      <c r="O60">
        <v>3757</v>
      </c>
      <c r="P60">
        <v>13813</v>
      </c>
      <c r="Q60">
        <v>6221</v>
      </c>
      <c r="R60">
        <v>8359</v>
      </c>
      <c r="S60">
        <v>20671</v>
      </c>
      <c r="T60">
        <v>18555</v>
      </c>
      <c r="U60">
        <v>38167</v>
      </c>
      <c r="V60">
        <v>18223</v>
      </c>
      <c r="W60">
        <v>29647</v>
      </c>
      <c r="X60">
        <v>35897</v>
      </c>
      <c r="Y60">
        <v>26653</v>
      </c>
      <c r="Z60">
        <v>32606</v>
      </c>
      <c r="AA60">
        <v>11043</v>
      </c>
      <c r="AB60">
        <v>5845</v>
      </c>
      <c r="AC60">
        <v>2045</v>
      </c>
      <c r="AD60">
        <v>-2740</v>
      </c>
      <c r="AE60">
        <v>-1445</v>
      </c>
    </row>
    <row r="61" spans="1:31" x14ac:dyDescent="0.25">
      <c r="A61" s="2">
        <v>0.57986111111111116</v>
      </c>
      <c r="B61">
        <v>236</v>
      </c>
      <c r="C61">
        <v>397</v>
      </c>
      <c r="D61">
        <v>598</v>
      </c>
      <c r="E61">
        <v>1427</v>
      </c>
      <c r="F61">
        <v>5632</v>
      </c>
      <c r="G61">
        <v>3449</v>
      </c>
      <c r="H61">
        <v>12863</v>
      </c>
      <c r="I61">
        <v>17159</v>
      </c>
      <c r="J61">
        <v>13143</v>
      </c>
      <c r="K61">
        <v>26086</v>
      </c>
      <c r="L61">
        <v>17446</v>
      </c>
      <c r="M61">
        <v>11997</v>
      </c>
      <c r="N61">
        <v>10028</v>
      </c>
      <c r="O61">
        <v>3757</v>
      </c>
      <c r="P61">
        <v>13813</v>
      </c>
      <c r="Q61">
        <v>6142</v>
      </c>
      <c r="R61">
        <v>8359</v>
      </c>
      <c r="S61">
        <v>20671</v>
      </c>
      <c r="T61">
        <v>18499</v>
      </c>
      <c r="U61">
        <v>38598</v>
      </c>
      <c r="V61">
        <v>18280</v>
      </c>
      <c r="W61">
        <v>29792</v>
      </c>
      <c r="X61">
        <v>36038</v>
      </c>
      <c r="Y61">
        <v>26814</v>
      </c>
      <c r="Z61">
        <v>32843</v>
      </c>
      <c r="AA61">
        <v>11274</v>
      </c>
      <c r="AB61">
        <v>5845</v>
      </c>
      <c r="AC61">
        <v>2164</v>
      </c>
      <c r="AD61">
        <v>-2804</v>
      </c>
      <c r="AE61">
        <v>-1286</v>
      </c>
    </row>
    <row r="62" spans="1:31" x14ac:dyDescent="0.25">
      <c r="A62" s="2">
        <v>0.58194444444444449</v>
      </c>
      <c r="B62">
        <v>231</v>
      </c>
      <c r="C62">
        <v>392</v>
      </c>
      <c r="D62">
        <v>557</v>
      </c>
      <c r="E62">
        <v>1427</v>
      </c>
      <c r="F62">
        <v>5526</v>
      </c>
      <c r="G62">
        <v>3449</v>
      </c>
      <c r="H62">
        <v>12637</v>
      </c>
      <c r="I62">
        <v>16933</v>
      </c>
      <c r="J62">
        <v>11555</v>
      </c>
      <c r="K62">
        <v>24201</v>
      </c>
      <c r="L62">
        <v>16170</v>
      </c>
      <c r="M62">
        <v>11505</v>
      </c>
      <c r="N62">
        <v>9583</v>
      </c>
      <c r="O62">
        <v>6676</v>
      </c>
      <c r="P62">
        <v>13295</v>
      </c>
      <c r="Q62">
        <v>6142</v>
      </c>
      <c r="R62">
        <v>8029</v>
      </c>
      <c r="S62">
        <v>20671</v>
      </c>
      <c r="T62">
        <v>18753</v>
      </c>
      <c r="U62">
        <v>38598</v>
      </c>
      <c r="V62">
        <v>18303</v>
      </c>
      <c r="W62">
        <v>29792</v>
      </c>
      <c r="X62">
        <v>36173</v>
      </c>
      <c r="Y62">
        <v>26814</v>
      </c>
      <c r="Z62">
        <v>34348</v>
      </c>
      <c r="AA62">
        <v>12482</v>
      </c>
      <c r="AB62">
        <v>6420</v>
      </c>
      <c r="AC62">
        <v>2455</v>
      </c>
      <c r="AD62">
        <v>-2708</v>
      </c>
      <c r="AE62">
        <v>-1286</v>
      </c>
    </row>
    <row r="63" spans="1:31" x14ac:dyDescent="0.25">
      <c r="A63" s="2">
        <v>0.58402777777777781</v>
      </c>
      <c r="B63">
        <v>227</v>
      </c>
      <c r="C63">
        <v>367</v>
      </c>
      <c r="D63">
        <v>584</v>
      </c>
      <c r="E63">
        <v>1379</v>
      </c>
      <c r="F63">
        <v>5062</v>
      </c>
      <c r="G63">
        <v>3197</v>
      </c>
      <c r="H63">
        <v>11803</v>
      </c>
      <c r="I63">
        <v>15183</v>
      </c>
      <c r="J63">
        <v>10679</v>
      </c>
      <c r="K63">
        <v>20258</v>
      </c>
      <c r="L63">
        <v>15823</v>
      </c>
      <c r="M63">
        <v>13632</v>
      </c>
      <c r="N63">
        <v>9451</v>
      </c>
      <c r="O63">
        <v>9751</v>
      </c>
      <c r="P63">
        <v>10941</v>
      </c>
      <c r="Q63">
        <v>6254</v>
      </c>
      <c r="R63">
        <v>7520</v>
      </c>
      <c r="S63">
        <v>20794</v>
      </c>
      <c r="T63">
        <v>18573</v>
      </c>
      <c r="U63">
        <v>36802</v>
      </c>
      <c r="V63">
        <v>17870</v>
      </c>
      <c r="W63">
        <v>28715</v>
      </c>
      <c r="X63">
        <v>34413</v>
      </c>
      <c r="Y63">
        <v>26854</v>
      </c>
      <c r="Z63">
        <v>33688</v>
      </c>
      <c r="AA63">
        <v>14104</v>
      </c>
      <c r="AB63">
        <v>10209</v>
      </c>
      <c r="AC63">
        <v>3612</v>
      </c>
      <c r="AD63">
        <v>-2320</v>
      </c>
      <c r="AE63">
        <v>-690</v>
      </c>
    </row>
    <row r="64" spans="1:31" x14ac:dyDescent="0.25">
      <c r="A64" s="2">
        <v>0.58611111111111114</v>
      </c>
      <c r="B64">
        <v>228</v>
      </c>
      <c r="C64">
        <v>367</v>
      </c>
      <c r="D64">
        <v>572</v>
      </c>
      <c r="E64">
        <v>1379</v>
      </c>
      <c r="F64">
        <v>5062</v>
      </c>
      <c r="G64">
        <v>3197</v>
      </c>
      <c r="H64">
        <v>11531</v>
      </c>
      <c r="I64">
        <v>15183</v>
      </c>
      <c r="J64">
        <v>10679</v>
      </c>
      <c r="K64">
        <v>20258</v>
      </c>
      <c r="L64">
        <v>15823</v>
      </c>
      <c r="M64">
        <v>14316</v>
      </c>
      <c r="N64">
        <v>9451</v>
      </c>
      <c r="O64">
        <v>9751</v>
      </c>
      <c r="P64">
        <v>10941</v>
      </c>
      <c r="Q64">
        <v>6254</v>
      </c>
      <c r="R64">
        <v>7520</v>
      </c>
      <c r="S64">
        <v>20794</v>
      </c>
      <c r="T64">
        <v>18585</v>
      </c>
      <c r="U64">
        <v>36003</v>
      </c>
      <c r="V64">
        <v>17870</v>
      </c>
      <c r="W64">
        <v>28715</v>
      </c>
      <c r="X64">
        <v>34446</v>
      </c>
      <c r="Y64">
        <v>26854</v>
      </c>
      <c r="Z64">
        <v>33605</v>
      </c>
      <c r="AA64">
        <v>14104</v>
      </c>
      <c r="AB64">
        <v>10209</v>
      </c>
      <c r="AC64">
        <v>3612</v>
      </c>
      <c r="AD64">
        <v>-1737</v>
      </c>
      <c r="AE64">
        <v>-690</v>
      </c>
    </row>
    <row r="65" spans="1:31" x14ac:dyDescent="0.25">
      <c r="A65" s="2">
        <v>0.58888888888888891</v>
      </c>
      <c r="B65">
        <v>228</v>
      </c>
      <c r="C65">
        <v>357</v>
      </c>
      <c r="D65">
        <v>565</v>
      </c>
      <c r="E65">
        <v>1315</v>
      </c>
      <c r="F65">
        <v>5062</v>
      </c>
      <c r="G65">
        <v>3197</v>
      </c>
      <c r="H65">
        <v>11531</v>
      </c>
      <c r="I65">
        <v>13504</v>
      </c>
      <c r="J65">
        <v>10679</v>
      </c>
      <c r="K65">
        <v>15810</v>
      </c>
      <c r="L65">
        <v>15823</v>
      </c>
      <c r="M65">
        <v>12057</v>
      </c>
      <c r="N65">
        <v>9451</v>
      </c>
      <c r="O65">
        <v>12883</v>
      </c>
      <c r="P65">
        <v>10941</v>
      </c>
      <c r="Q65">
        <v>6254</v>
      </c>
      <c r="R65">
        <v>7520</v>
      </c>
      <c r="S65">
        <v>20794</v>
      </c>
      <c r="T65">
        <v>18585</v>
      </c>
      <c r="U65">
        <v>36003</v>
      </c>
      <c r="V65">
        <v>17870</v>
      </c>
      <c r="W65">
        <v>28715</v>
      </c>
      <c r="X65">
        <v>33440</v>
      </c>
      <c r="Y65">
        <v>26854</v>
      </c>
      <c r="Z65">
        <v>33605</v>
      </c>
      <c r="AA65">
        <v>13900</v>
      </c>
      <c r="AB65">
        <v>10209</v>
      </c>
      <c r="AC65">
        <v>6876</v>
      </c>
      <c r="AD65">
        <v>-1737</v>
      </c>
      <c r="AE65">
        <v>-690</v>
      </c>
    </row>
    <row r="66" spans="1:31" x14ac:dyDescent="0.25">
      <c r="A66" s="2">
        <v>0.59097222222222223</v>
      </c>
      <c r="B66">
        <v>222</v>
      </c>
      <c r="C66">
        <v>351</v>
      </c>
      <c r="D66">
        <v>556</v>
      </c>
      <c r="E66">
        <v>1311</v>
      </c>
      <c r="F66">
        <v>4457</v>
      </c>
      <c r="G66">
        <v>2995</v>
      </c>
      <c r="H66">
        <v>11110</v>
      </c>
      <c r="I66">
        <v>13569</v>
      </c>
      <c r="J66">
        <v>8769</v>
      </c>
      <c r="K66">
        <v>16060</v>
      </c>
      <c r="L66">
        <v>12455</v>
      </c>
      <c r="M66">
        <v>11823</v>
      </c>
      <c r="N66">
        <v>10880</v>
      </c>
      <c r="O66">
        <v>12033</v>
      </c>
      <c r="P66">
        <v>9561</v>
      </c>
      <c r="Q66">
        <v>6266</v>
      </c>
      <c r="R66">
        <v>7985</v>
      </c>
      <c r="S66">
        <v>19989</v>
      </c>
      <c r="T66">
        <v>18707</v>
      </c>
      <c r="U66">
        <v>37156</v>
      </c>
      <c r="V66">
        <v>16595</v>
      </c>
      <c r="W66">
        <v>28850</v>
      </c>
      <c r="X66">
        <v>33597</v>
      </c>
      <c r="Y66">
        <v>25410</v>
      </c>
      <c r="Z66">
        <v>33947</v>
      </c>
      <c r="AA66">
        <v>13953</v>
      </c>
      <c r="AB66">
        <v>13638</v>
      </c>
      <c r="AC66">
        <v>8082</v>
      </c>
      <c r="AD66">
        <v>681</v>
      </c>
      <c r="AE66">
        <v>4059</v>
      </c>
    </row>
    <row r="67" spans="1:31" x14ac:dyDescent="0.25">
      <c r="A67" s="2">
        <v>0.59305555555555556</v>
      </c>
      <c r="B67">
        <v>225</v>
      </c>
      <c r="C67">
        <v>352</v>
      </c>
      <c r="D67">
        <v>546</v>
      </c>
      <c r="E67">
        <v>1313</v>
      </c>
      <c r="F67">
        <v>4539</v>
      </c>
      <c r="G67">
        <v>3014</v>
      </c>
      <c r="H67">
        <v>11173</v>
      </c>
      <c r="I67">
        <v>13714</v>
      </c>
      <c r="J67">
        <v>8773</v>
      </c>
      <c r="K67">
        <v>16574</v>
      </c>
      <c r="L67">
        <v>12477</v>
      </c>
      <c r="M67">
        <v>12485</v>
      </c>
      <c r="N67">
        <v>12344</v>
      </c>
      <c r="O67">
        <v>11196</v>
      </c>
      <c r="P67">
        <v>11112</v>
      </c>
      <c r="Q67">
        <v>6153</v>
      </c>
      <c r="R67">
        <v>8024</v>
      </c>
      <c r="S67">
        <v>20211</v>
      </c>
      <c r="T67">
        <v>18691</v>
      </c>
      <c r="U67">
        <v>37200</v>
      </c>
      <c r="V67">
        <v>16520</v>
      </c>
      <c r="W67">
        <v>28708</v>
      </c>
      <c r="X67">
        <v>33612</v>
      </c>
      <c r="Y67">
        <v>25267</v>
      </c>
      <c r="Z67">
        <v>33398</v>
      </c>
      <c r="AA67">
        <v>14192</v>
      </c>
      <c r="AB67">
        <v>13791</v>
      </c>
      <c r="AC67">
        <v>8367</v>
      </c>
      <c r="AD67">
        <v>504</v>
      </c>
      <c r="AE67">
        <v>3944</v>
      </c>
    </row>
    <row r="68" spans="1:31" x14ac:dyDescent="0.25">
      <c r="A68" s="2">
        <v>0.59513888888888888</v>
      </c>
      <c r="B68">
        <v>225</v>
      </c>
      <c r="C68">
        <v>343</v>
      </c>
      <c r="D68">
        <v>544</v>
      </c>
      <c r="E68">
        <v>1313</v>
      </c>
      <c r="F68">
        <v>4500</v>
      </c>
      <c r="G68">
        <v>3020</v>
      </c>
      <c r="H68">
        <v>11164</v>
      </c>
      <c r="I68">
        <v>13688</v>
      </c>
      <c r="J68">
        <v>8938</v>
      </c>
      <c r="K68">
        <v>16611</v>
      </c>
      <c r="L68">
        <v>12631</v>
      </c>
      <c r="M68">
        <v>12716</v>
      </c>
      <c r="N68">
        <v>13143</v>
      </c>
      <c r="O68">
        <v>11090</v>
      </c>
      <c r="P68">
        <v>11356</v>
      </c>
      <c r="Q68">
        <v>6269</v>
      </c>
      <c r="R68">
        <v>8040</v>
      </c>
      <c r="S68">
        <v>20239</v>
      </c>
      <c r="T68">
        <v>18704</v>
      </c>
      <c r="U68">
        <v>37766</v>
      </c>
      <c r="V68">
        <v>16543</v>
      </c>
      <c r="W68">
        <v>28746</v>
      </c>
      <c r="X68">
        <v>33694</v>
      </c>
      <c r="Y68">
        <v>25306</v>
      </c>
      <c r="Z68">
        <v>33211</v>
      </c>
      <c r="AA68">
        <v>14002</v>
      </c>
      <c r="AB68">
        <v>13755</v>
      </c>
      <c r="AC68">
        <v>8873</v>
      </c>
      <c r="AD68">
        <v>618</v>
      </c>
      <c r="AE68">
        <v>4084</v>
      </c>
    </row>
    <row r="69" spans="1:31" x14ac:dyDescent="0.25">
      <c r="A69" s="2">
        <v>0.59722222222222221</v>
      </c>
      <c r="B69">
        <v>226</v>
      </c>
      <c r="C69">
        <v>341</v>
      </c>
      <c r="D69">
        <v>540</v>
      </c>
      <c r="E69">
        <v>1303</v>
      </c>
      <c r="F69">
        <v>4513</v>
      </c>
      <c r="G69">
        <v>3043</v>
      </c>
      <c r="H69">
        <v>11144</v>
      </c>
      <c r="I69">
        <v>13704</v>
      </c>
      <c r="J69">
        <v>8932</v>
      </c>
      <c r="K69">
        <v>16910</v>
      </c>
      <c r="L69">
        <v>12389</v>
      </c>
      <c r="M69">
        <v>13017</v>
      </c>
      <c r="N69">
        <v>13370</v>
      </c>
      <c r="O69">
        <v>7904</v>
      </c>
      <c r="P69">
        <v>12319</v>
      </c>
      <c r="Q69">
        <v>6476</v>
      </c>
      <c r="R69">
        <v>8177</v>
      </c>
      <c r="S69">
        <v>20266</v>
      </c>
      <c r="T69">
        <v>18786</v>
      </c>
      <c r="U69">
        <v>39318</v>
      </c>
      <c r="V69">
        <v>16551</v>
      </c>
      <c r="W69">
        <v>28668</v>
      </c>
      <c r="X69">
        <v>33148</v>
      </c>
      <c r="Y69">
        <v>25025</v>
      </c>
      <c r="Z69">
        <v>33163</v>
      </c>
      <c r="AA69">
        <v>13798</v>
      </c>
      <c r="AB69">
        <v>13794</v>
      </c>
      <c r="AC69">
        <v>8947</v>
      </c>
      <c r="AD69">
        <v>1053</v>
      </c>
      <c r="AE69">
        <v>4250</v>
      </c>
    </row>
    <row r="70" spans="1:31" x14ac:dyDescent="0.25">
      <c r="A70" s="2">
        <v>0.6</v>
      </c>
      <c r="B70">
        <v>228</v>
      </c>
      <c r="C70">
        <v>337</v>
      </c>
      <c r="D70">
        <v>540</v>
      </c>
      <c r="E70">
        <v>1293</v>
      </c>
      <c r="F70">
        <v>4499</v>
      </c>
      <c r="G70">
        <v>3051</v>
      </c>
      <c r="H70">
        <v>11142</v>
      </c>
      <c r="I70">
        <v>13696</v>
      </c>
      <c r="J70">
        <v>8959</v>
      </c>
      <c r="K70">
        <v>16963</v>
      </c>
      <c r="L70">
        <v>12365</v>
      </c>
      <c r="M70">
        <v>13549</v>
      </c>
      <c r="N70">
        <v>13248</v>
      </c>
      <c r="O70">
        <v>7600</v>
      </c>
      <c r="P70">
        <v>11716</v>
      </c>
      <c r="Q70">
        <v>6433</v>
      </c>
      <c r="R70">
        <v>8159</v>
      </c>
      <c r="S70">
        <v>20320</v>
      </c>
      <c r="T70">
        <v>18759</v>
      </c>
      <c r="U70">
        <v>39283</v>
      </c>
      <c r="V70">
        <v>16594</v>
      </c>
      <c r="W70">
        <v>28379</v>
      </c>
      <c r="X70">
        <v>33198</v>
      </c>
      <c r="Y70">
        <v>25157</v>
      </c>
      <c r="Z70">
        <v>33414</v>
      </c>
      <c r="AA70">
        <v>13822</v>
      </c>
      <c r="AB70">
        <v>14502</v>
      </c>
      <c r="AC70">
        <v>9682</v>
      </c>
      <c r="AD70">
        <v>1135</v>
      </c>
      <c r="AE70">
        <v>4467</v>
      </c>
    </row>
    <row r="71" spans="1:31" x14ac:dyDescent="0.25">
      <c r="A71" s="2">
        <v>0.6020833333333333</v>
      </c>
      <c r="B71">
        <v>228</v>
      </c>
      <c r="C71">
        <v>337</v>
      </c>
      <c r="D71">
        <v>543</v>
      </c>
      <c r="E71">
        <v>1294</v>
      </c>
      <c r="F71">
        <v>4502</v>
      </c>
      <c r="G71">
        <v>3038</v>
      </c>
      <c r="H71">
        <v>11160</v>
      </c>
      <c r="I71">
        <v>13668</v>
      </c>
      <c r="J71">
        <v>8943</v>
      </c>
      <c r="K71">
        <v>16853</v>
      </c>
      <c r="L71">
        <v>12397</v>
      </c>
      <c r="M71">
        <v>13618</v>
      </c>
      <c r="N71">
        <v>13498</v>
      </c>
      <c r="O71">
        <v>7694</v>
      </c>
      <c r="P71">
        <v>12210</v>
      </c>
      <c r="Q71">
        <v>6327</v>
      </c>
      <c r="R71">
        <v>8066</v>
      </c>
      <c r="S71">
        <v>20322</v>
      </c>
      <c r="T71">
        <v>18722</v>
      </c>
      <c r="U71">
        <v>38035</v>
      </c>
      <c r="V71">
        <v>16535</v>
      </c>
      <c r="W71">
        <v>28251</v>
      </c>
      <c r="X71">
        <v>32933</v>
      </c>
      <c r="Y71">
        <v>25007</v>
      </c>
      <c r="Z71">
        <v>33666</v>
      </c>
      <c r="AA71">
        <v>13679</v>
      </c>
      <c r="AB71">
        <v>14655</v>
      </c>
      <c r="AC71">
        <v>9777</v>
      </c>
      <c r="AD71">
        <v>1079</v>
      </c>
      <c r="AE71">
        <v>4624</v>
      </c>
    </row>
    <row r="72" spans="1:31" x14ac:dyDescent="0.25">
      <c r="A72" s="2">
        <v>0.60416666666666663</v>
      </c>
      <c r="B72">
        <v>228</v>
      </c>
      <c r="C72">
        <v>337</v>
      </c>
      <c r="D72">
        <v>541</v>
      </c>
      <c r="E72">
        <v>1293</v>
      </c>
      <c r="F72">
        <v>4461</v>
      </c>
      <c r="G72">
        <v>3020</v>
      </c>
      <c r="H72">
        <v>11167</v>
      </c>
      <c r="I72">
        <v>13699</v>
      </c>
      <c r="J72">
        <v>8982</v>
      </c>
      <c r="K72">
        <v>16965</v>
      </c>
      <c r="L72">
        <v>12111</v>
      </c>
      <c r="M72">
        <v>13812</v>
      </c>
      <c r="N72">
        <v>13161</v>
      </c>
      <c r="O72">
        <v>7483</v>
      </c>
      <c r="P72">
        <v>11881</v>
      </c>
      <c r="Q72">
        <v>6278</v>
      </c>
      <c r="R72">
        <v>8015</v>
      </c>
      <c r="S72">
        <v>20264</v>
      </c>
      <c r="T72">
        <v>18689</v>
      </c>
      <c r="U72">
        <v>37641</v>
      </c>
      <c r="V72">
        <v>16661</v>
      </c>
      <c r="W72">
        <v>28451</v>
      </c>
      <c r="X72">
        <v>32635</v>
      </c>
      <c r="Y72">
        <v>24887</v>
      </c>
      <c r="Z72">
        <v>33079</v>
      </c>
      <c r="AA72">
        <v>13380</v>
      </c>
      <c r="AB72">
        <v>14412</v>
      </c>
      <c r="AC72">
        <v>9900</v>
      </c>
      <c r="AD72">
        <v>1050</v>
      </c>
      <c r="AE72">
        <v>4861</v>
      </c>
    </row>
    <row r="73" spans="1:31" x14ac:dyDescent="0.25">
      <c r="A73" s="2">
        <v>0.60624999999999996</v>
      </c>
      <c r="B73">
        <v>228</v>
      </c>
      <c r="C73">
        <v>331</v>
      </c>
      <c r="D73">
        <v>539</v>
      </c>
      <c r="E73">
        <v>1292</v>
      </c>
      <c r="F73">
        <v>4312</v>
      </c>
      <c r="G73">
        <v>2905</v>
      </c>
      <c r="H73">
        <v>11013</v>
      </c>
      <c r="I73">
        <v>13489</v>
      </c>
      <c r="J73">
        <v>8950</v>
      </c>
      <c r="K73">
        <v>16905</v>
      </c>
      <c r="L73">
        <v>11724</v>
      </c>
      <c r="M73">
        <v>13360</v>
      </c>
      <c r="N73">
        <v>13290</v>
      </c>
      <c r="O73">
        <v>7964</v>
      </c>
      <c r="P73">
        <v>11967</v>
      </c>
      <c r="Q73">
        <v>6214</v>
      </c>
      <c r="R73">
        <v>7886</v>
      </c>
      <c r="S73">
        <v>20008</v>
      </c>
      <c r="T73">
        <v>18452</v>
      </c>
      <c r="U73">
        <v>37345</v>
      </c>
      <c r="V73">
        <v>16522</v>
      </c>
      <c r="W73">
        <v>27876</v>
      </c>
      <c r="X73">
        <v>32103</v>
      </c>
      <c r="Y73">
        <v>24816</v>
      </c>
      <c r="Z73">
        <v>32315</v>
      </c>
      <c r="AA73">
        <v>13190</v>
      </c>
      <c r="AB73">
        <v>14192</v>
      </c>
      <c r="AC73">
        <v>9886</v>
      </c>
      <c r="AD73">
        <v>1175</v>
      </c>
      <c r="AE73">
        <v>5329</v>
      </c>
    </row>
    <row r="74" spans="1:31" x14ac:dyDescent="0.25">
      <c r="A74" s="2">
        <v>0.60902777777777772</v>
      </c>
      <c r="B74">
        <v>228</v>
      </c>
      <c r="C74">
        <v>331</v>
      </c>
      <c r="D74">
        <v>545</v>
      </c>
      <c r="E74">
        <v>1281</v>
      </c>
      <c r="F74">
        <v>4206</v>
      </c>
      <c r="G74">
        <v>2788</v>
      </c>
      <c r="H74">
        <v>10851</v>
      </c>
      <c r="I74">
        <v>13237</v>
      </c>
      <c r="J74">
        <v>8782</v>
      </c>
      <c r="K74">
        <v>15318</v>
      </c>
      <c r="L74">
        <v>10988</v>
      </c>
      <c r="M74">
        <v>12459</v>
      </c>
      <c r="N74">
        <v>12943</v>
      </c>
      <c r="O74">
        <v>7839</v>
      </c>
      <c r="P74">
        <v>12649</v>
      </c>
      <c r="Q74">
        <v>5970</v>
      </c>
      <c r="R74">
        <v>7666</v>
      </c>
      <c r="S74">
        <v>19986</v>
      </c>
      <c r="T74">
        <v>18297</v>
      </c>
      <c r="U74">
        <v>36825</v>
      </c>
      <c r="V74">
        <v>15999</v>
      </c>
      <c r="W74">
        <v>27888</v>
      </c>
      <c r="X74">
        <v>31513</v>
      </c>
      <c r="Y74">
        <v>24467</v>
      </c>
      <c r="Z74">
        <v>32800</v>
      </c>
      <c r="AA74">
        <v>13548</v>
      </c>
      <c r="AB74">
        <v>14085</v>
      </c>
      <c r="AC74">
        <v>11639</v>
      </c>
      <c r="AD74">
        <v>2749</v>
      </c>
      <c r="AE74">
        <v>5805</v>
      </c>
    </row>
    <row r="75" spans="1:31" x14ac:dyDescent="0.25">
      <c r="A75" s="2">
        <v>0.61111111111111116</v>
      </c>
      <c r="B75">
        <v>228</v>
      </c>
      <c r="C75">
        <v>331</v>
      </c>
      <c r="D75">
        <v>538</v>
      </c>
      <c r="E75">
        <v>1273</v>
      </c>
      <c r="F75">
        <v>4108</v>
      </c>
      <c r="G75">
        <v>2790</v>
      </c>
      <c r="H75">
        <v>10798</v>
      </c>
      <c r="I75">
        <v>12839</v>
      </c>
      <c r="J75">
        <v>8638</v>
      </c>
      <c r="K75">
        <v>15135</v>
      </c>
      <c r="L75">
        <v>10954</v>
      </c>
      <c r="M75">
        <v>12228</v>
      </c>
      <c r="N75">
        <v>12665</v>
      </c>
      <c r="O75">
        <v>8420</v>
      </c>
      <c r="P75">
        <v>12585</v>
      </c>
      <c r="Q75">
        <v>5881</v>
      </c>
      <c r="R75">
        <v>7677</v>
      </c>
      <c r="S75">
        <v>20038</v>
      </c>
      <c r="T75">
        <v>18208</v>
      </c>
      <c r="U75">
        <v>37031</v>
      </c>
      <c r="V75">
        <v>16013</v>
      </c>
      <c r="W75">
        <v>27899</v>
      </c>
      <c r="X75">
        <v>31425</v>
      </c>
      <c r="Y75">
        <v>24203</v>
      </c>
      <c r="Z75">
        <v>32818</v>
      </c>
      <c r="AA75">
        <v>13604</v>
      </c>
      <c r="AB75">
        <v>14355</v>
      </c>
      <c r="AC75">
        <v>12480</v>
      </c>
      <c r="AD75">
        <v>3516</v>
      </c>
      <c r="AE75">
        <v>6630</v>
      </c>
    </row>
    <row r="76" spans="1:31" x14ac:dyDescent="0.25">
      <c r="A76" s="2">
        <v>0.61319444444444449</v>
      </c>
      <c r="B76">
        <v>228</v>
      </c>
      <c r="C76">
        <v>332</v>
      </c>
      <c r="D76">
        <v>538</v>
      </c>
      <c r="E76">
        <v>1269</v>
      </c>
      <c r="F76">
        <v>4143</v>
      </c>
      <c r="G76">
        <v>2821</v>
      </c>
      <c r="H76">
        <v>10806</v>
      </c>
      <c r="I76">
        <v>12839</v>
      </c>
      <c r="J76">
        <v>8545</v>
      </c>
      <c r="K76">
        <v>15010</v>
      </c>
      <c r="L76">
        <v>11066</v>
      </c>
      <c r="M76">
        <v>12111</v>
      </c>
      <c r="N76">
        <v>12444</v>
      </c>
      <c r="O76">
        <v>8484</v>
      </c>
      <c r="P76">
        <v>12824</v>
      </c>
      <c r="Q76">
        <v>5919</v>
      </c>
      <c r="R76">
        <v>7609</v>
      </c>
      <c r="S76">
        <v>19570</v>
      </c>
      <c r="T76">
        <v>18167</v>
      </c>
      <c r="U76">
        <v>37034</v>
      </c>
      <c r="V76">
        <v>15888</v>
      </c>
      <c r="W76">
        <v>27703</v>
      </c>
      <c r="X76">
        <v>31346</v>
      </c>
      <c r="Y76">
        <v>24213</v>
      </c>
      <c r="Z76">
        <v>32482</v>
      </c>
      <c r="AA76">
        <v>13395</v>
      </c>
      <c r="AB76">
        <v>14140</v>
      </c>
      <c r="AC76">
        <v>12843</v>
      </c>
      <c r="AD76">
        <v>3851</v>
      </c>
      <c r="AE76">
        <v>6703</v>
      </c>
    </row>
    <row r="77" spans="1:31" x14ac:dyDescent="0.25">
      <c r="A77" s="2">
        <v>0.61527777777777781</v>
      </c>
      <c r="B77">
        <v>228</v>
      </c>
      <c r="C77">
        <v>333</v>
      </c>
      <c r="D77">
        <v>539</v>
      </c>
      <c r="E77">
        <v>1272</v>
      </c>
      <c r="F77">
        <v>4046</v>
      </c>
      <c r="G77">
        <v>2850</v>
      </c>
      <c r="H77">
        <v>10742</v>
      </c>
      <c r="I77">
        <v>12746</v>
      </c>
      <c r="J77">
        <v>8423</v>
      </c>
      <c r="K77">
        <v>14518</v>
      </c>
      <c r="L77">
        <v>10665</v>
      </c>
      <c r="M77">
        <v>11957</v>
      </c>
      <c r="N77">
        <v>12757</v>
      </c>
      <c r="O77">
        <v>8439</v>
      </c>
      <c r="P77">
        <v>13609</v>
      </c>
      <c r="Q77">
        <v>6335</v>
      </c>
      <c r="R77">
        <v>7416</v>
      </c>
      <c r="S77">
        <v>19404</v>
      </c>
      <c r="T77">
        <v>18129</v>
      </c>
      <c r="U77">
        <v>36594</v>
      </c>
      <c r="V77">
        <v>15652</v>
      </c>
      <c r="W77">
        <v>27687</v>
      </c>
      <c r="X77">
        <v>31023</v>
      </c>
      <c r="Y77">
        <v>23906</v>
      </c>
      <c r="Z77">
        <v>32422</v>
      </c>
      <c r="AA77">
        <v>13884</v>
      </c>
      <c r="AB77">
        <v>14244</v>
      </c>
      <c r="AC77">
        <v>13004</v>
      </c>
      <c r="AD77">
        <v>4791</v>
      </c>
      <c r="AE77">
        <v>7365</v>
      </c>
    </row>
    <row r="78" spans="1:31" x14ac:dyDescent="0.25">
      <c r="A78" s="2">
        <v>0.61736111111111114</v>
      </c>
      <c r="B78">
        <v>228</v>
      </c>
      <c r="C78">
        <v>333</v>
      </c>
      <c r="D78">
        <v>539</v>
      </c>
      <c r="E78">
        <v>1272</v>
      </c>
      <c r="F78">
        <v>4046</v>
      </c>
      <c r="G78">
        <v>2850</v>
      </c>
      <c r="H78">
        <v>10742</v>
      </c>
      <c r="I78">
        <v>12746</v>
      </c>
      <c r="J78">
        <v>8423</v>
      </c>
      <c r="K78">
        <v>14518</v>
      </c>
      <c r="L78">
        <v>10665</v>
      </c>
      <c r="M78">
        <v>11957</v>
      </c>
      <c r="N78">
        <v>12757</v>
      </c>
      <c r="O78">
        <v>8439</v>
      </c>
      <c r="P78">
        <v>13609</v>
      </c>
      <c r="Q78">
        <v>6335</v>
      </c>
      <c r="R78">
        <v>7416</v>
      </c>
      <c r="S78">
        <v>19404</v>
      </c>
      <c r="T78">
        <v>18129</v>
      </c>
      <c r="U78">
        <v>36594</v>
      </c>
      <c r="V78">
        <v>15652</v>
      </c>
      <c r="W78">
        <v>27687</v>
      </c>
      <c r="X78">
        <v>31023</v>
      </c>
      <c r="Y78">
        <v>23906</v>
      </c>
      <c r="Z78">
        <v>32422</v>
      </c>
      <c r="AA78">
        <v>13884</v>
      </c>
      <c r="AB78">
        <v>14244</v>
      </c>
      <c r="AC78">
        <v>13004</v>
      </c>
      <c r="AD78">
        <v>4791</v>
      </c>
      <c r="AE78">
        <v>7365</v>
      </c>
    </row>
    <row r="79" spans="1:31" x14ac:dyDescent="0.25">
      <c r="A79" s="2">
        <v>0.62013888888888891</v>
      </c>
      <c r="B79">
        <v>230</v>
      </c>
      <c r="C79">
        <v>326</v>
      </c>
      <c r="D79">
        <v>536</v>
      </c>
      <c r="E79">
        <v>1281</v>
      </c>
      <c r="F79">
        <v>3940</v>
      </c>
      <c r="G79">
        <v>2836</v>
      </c>
      <c r="H79">
        <v>10673</v>
      </c>
      <c r="I79">
        <v>12449</v>
      </c>
      <c r="J79">
        <v>8307</v>
      </c>
      <c r="K79">
        <v>14216</v>
      </c>
      <c r="L79">
        <v>10362</v>
      </c>
      <c r="M79">
        <v>11630</v>
      </c>
      <c r="N79">
        <v>12295</v>
      </c>
      <c r="O79">
        <v>7612</v>
      </c>
      <c r="P79">
        <v>12240</v>
      </c>
      <c r="Q79">
        <v>5740</v>
      </c>
      <c r="R79">
        <v>7328</v>
      </c>
      <c r="S79">
        <v>19244</v>
      </c>
      <c r="T79">
        <v>18254</v>
      </c>
      <c r="U79">
        <v>35332</v>
      </c>
      <c r="V79">
        <v>15628</v>
      </c>
      <c r="W79">
        <v>27072</v>
      </c>
      <c r="X79">
        <v>30169</v>
      </c>
      <c r="Y79">
        <v>23399</v>
      </c>
      <c r="Z79">
        <v>30990</v>
      </c>
      <c r="AA79">
        <v>13418</v>
      </c>
      <c r="AB79">
        <v>14131</v>
      </c>
      <c r="AC79">
        <v>12992</v>
      </c>
      <c r="AD79">
        <v>4722</v>
      </c>
      <c r="AE79">
        <v>7329</v>
      </c>
    </row>
    <row r="80" spans="1:31" x14ac:dyDescent="0.25">
      <c r="A80" s="2">
        <v>0.62222222222222223</v>
      </c>
      <c r="B80">
        <v>230</v>
      </c>
      <c r="C80">
        <v>326</v>
      </c>
      <c r="D80">
        <v>533</v>
      </c>
      <c r="E80">
        <v>1273</v>
      </c>
      <c r="F80">
        <v>3945</v>
      </c>
      <c r="G80">
        <v>2828</v>
      </c>
      <c r="H80">
        <v>10639</v>
      </c>
      <c r="I80">
        <v>12249</v>
      </c>
      <c r="J80">
        <v>8224</v>
      </c>
      <c r="K80">
        <v>13989</v>
      </c>
      <c r="L80">
        <v>10303</v>
      </c>
      <c r="M80">
        <v>11613</v>
      </c>
      <c r="N80">
        <v>11165</v>
      </c>
      <c r="O80">
        <v>8249</v>
      </c>
      <c r="P80">
        <v>12024</v>
      </c>
      <c r="Q80">
        <v>5636</v>
      </c>
      <c r="R80">
        <v>7350</v>
      </c>
      <c r="S80">
        <v>19146</v>
      </c>
      <c r="T80">
        <v>18228</v>
      </c>
      <c r="U80">
        <v>34259</v>
      </c>
      <c r="V80">
        <v>15441</v>
      </c>
      <c r="W80">
        <v>26893</v>
      </c>
      <c r="X80">
        <v>29855</v>
      </c>
      <c r="Y80">
        <v>23195</v>
      </c>
      <c r="Z80">
        <v>30682</v>
      </c>
      <c r="AA80">
        <v>13070</v>
      </c>
      <c r="AB80">
        <v>13842</v>
      </c>
      <c r="AC80">
        <v>12840</v>
      </c>
      <c r="AD80">
        <v>4517</v>
      </c>
      <c r="AE80">
        <v>7154</v>
      </c>
    </row>
    <row r="81" spans="1:31" x14ac:dyDescent="0.25">
      <c r="A81" s="2">
        <v>0.62430555555555556</v>
      </c>
      <c r="B81">
        <v>230</v>
      </c>
      <c r="C81">
        <v>330</v>
      </c>
      <c r="D81">
        <v>532</v>
      </c>
      <c r="E81">
        <v>1270</v>
      </c>
      <c r="F81">
        <v>3943</v>
      </c>
      <c r="G81">
        <v>2829</v>
      </c>
      <c r="H81">
        <v>10616</v>
      </c>
      <c r="I81">
        <v>12217</v>
      </c>
      <c r="J81">
        <v>7970</v>
      </c>
      <c r="K81">
        <v>14016</v>
      </c>
      <c r="L81">
        <v>10227</v>
      </c>
      <c r="M81">
        <v>11558</v>
      </c>
      <c r="N81">
        <v>11519</v>
      </c>
      <c r="O81">
        <v>8334</v>
      </c>
      <c r="P81">
        <v>12075</v>
      </c>
      <c r="Q81">
        <v>5691</v>
      </c>
      <c r="R81">
        <v>6997</v>
      </c>
      <c r="S81">
        <v>19209</v>
      </c>
      <c r="T81">
        <v>18237</v>
      </c>
      <c r="U81">
        <v>34153</v>
      </c>
      <c r="V81">
        <v>15368</v>
      </c>
      <c r="W81">
        <v>26787</v>
      </c>
      <c r="X81">
        <v>29638</v>
      </c>
      <c r="Y81">
        <v>22854</v>
      </c>
      <c r="Z81">
        <v>30587</v>
      </c>
      <c r="AA81">
        <v>13059</v>
      </c>
      <c r="AB81">
        <v>13793</v>
      </c>
      <c r="AC81">
        <v>13043</v>
      </c>
      <c r="AD81">
        <v>4546</v>
      </c>
      <c r="AE81">
        <v>7151</v>
      </c>
    </row>
    <row r="82" spans="1:31" x14ac:dyDescent="0.25">
      <c r="A82" s="2">
        <v>0.62638888888888888</v>
      </c>
      <c r="B82">
        <v>229</v>
      </c>
      <c r="C82">
        <v>328</v>
      </c>
      <c r="D82">
        <v>517</v>
      </c>
      <c r="E82">
        <v>1264</v>
      </c>
      <c r="F82">
        <v>3949</v>
      </c>
      <c r="G82">
        <v>2781</v>
      </c>
      <c r="H82">
        <v>10506</v>
      </c>
      <c r="I82">
        <v>12094</v>
      </c>
      <c r="J82">
        <v>7639</v>
      </c>
      <c r="K82">
        <v>13781</v>
      </c>
      <c r="L82">
        <v>10147</v>
      </c>
      <c r="M82">
        <v>11201</v>
      </c>
      <c r="N82">
        <v>11470</v>
      </c>
      <c r="O82">
        <v>8344</v>
      </c>
      <c r="P82">
        <v>12526</v>
      </c>
      <c r="Q82">
        <v>5608</v>
      </c>
      <c r="R82">
        <v>7508</v>
      </c>
      <c r="S82">
        <v>19235</v>
      </c>
      <c r="T82">
        <v>18159</v>
      </c>
      <c r="U82">
        <v>34052</v>
      </c>
      <c r="V82">
        <v>15150</v>
      </c>
      <c r="W82">
        <v>26286</v>
      </c>
      <c r="X82">
        <v>29100</v>
      </c>
      <c r="Y82">
        <v>22401</v>
      </c>
      <c r="Z82">
        <v>29931</v>
      </c>
      <c r="AA82">
        <v>12488</v>
      </c>
      <c r="AB82">
        <v>13865</v>
      </c>
      <c r="AC82">
        <v>13087</v>
      </c>
      <c r="AD82">
        <v>4315</v>
      </c>
      <c r="AE82">
        <v>6774</v>
      </c>
    </row>
    <row r="83" spans="1:31" x14ac:dyDescent="0.25">
      <c r="A83" s="2">
        <v>0.62916666666666665</v>
      </c>
      <c r="B83">
        <v>229</v>
      </c>
      <c r="C83">
        <v>328</v>
      </c>
      <c r="D83">
        <v>517</v>
      </c>
      <c r="E83">
        <v>1264</v>
      </c>
      <c r="F83">
        <v>3949</v>
      </c>
      <c r="G83">
        <v>2781</v>
      </c>
      <c r="H83">
        <v>10506</v>
      </c>
      <c r="I83">
        <v>12094</v>
      </c>
      <c r="J83">
        <v>7639</v>
      </c>
      <c r="K83">
        <v>13781</v>
      </c>
      <c r="L83">
        <v>10147</v>
      </c>
      <c r="M83">
        <v>11201</v>
      </c>
      <c r="N83">
        <v>11470</v>
      </c>
      <c r="O83">
        <v>8344</v>
      </c>
      <c r="P83">
        <v>12526</v>
      </c>
      <c r="Q83">
        <v>5608</v>
      </c>
      <c r="R83">
        <v>7508</v>
      </c>
      <c r="S83">
        <v>19235</v>
      </c>
      <c r="T83">
        <v>18159</v>
      </c>
      <c r="U83">
        <v>34052</v>
      </c>
      <c r="V83">
        <v>15150</v>
      </c>
      <c r="W83">
        <v>26286</v>
      </c>
      <c r="X83">
        <v>29100</v>
      </c>
      <c r="Y83">
        <v>22401</v>
      </c>
      <c r="Z83">
        <v>29931</v>
      </c>
      <c r="AA83">
        <v>12488</v>
      </c>
      <c r="AB83">
        <v>13865</v>
      </c>
      <c r="AC83">
        <v>13087</v>
      </c>
      <c r="AD83">
        <v>4315</v>
      </c>
      <c r="AE83">
        <v>6774</v>
      </c>
    </row>
    <row r="84" spans="1:31" x14ac:dyDescent="0.25">
      <c r="A84" s="2">
        <v>0.63124999999999998</v>
      </c>
      <c r="B84">
        <v>231</v>
      </c>
      <c r="C84">
        <v>329</v>
      </c>
      <c r="D84">
        <v>480</v>
      </c>
      <c r="E84">
        <v>1271</v>
      </c>
      <c r="F84">
        <v>3857</v>
      </c>
      <c r="G84">
        <v>2739</v>
      </c>
      <c r="H84">
        <v>10456</v>
      </c>
      <c r="I84">
        <v>12186</v>
      </c>
      <c r="J84">
        <v>7266</v>
      </c>
      <c r="K84">
        <v>14209</v>
      </c>
      <c r="L84">
        <v>9833</v>
      </c>
      <c r="M84">
        <v>11595</v>
      </c>
      <c r="N84">
        <v>11673</v>
      </c>
      <c r="O84">
        <v>7168</v>
      </c>
      <c r="P84">
        <v>12682</v>
      </c>
      <c r="Q84">
        <v>5698</v>
      </c>
      <c r="R84">
        <v>7159</v>
      </c>
      <c r="S84">
        <v>19236</v>
      </c>
      <c r="T84">
        <v>17951</v>
      </c>
      <c r="U84">
        <v>34731</v>
      </c>
      <c r="V84">
        <v>15123</v>
      </c>
      <c r="W84">
        <v>25720</v>
      </c>
      <c r="X84">
        <v>28242</v>
      </c>
      <c r="Y84">
        <v>21079</v>
      </c>
      <c r="Z84">
        <v>29269</v>
      </c>
      <c r="AA84">
        <v>11908</v>
      </c>
      <c r="AB84">
        <v>14483</v>
      </c>
      <c r="AC84">
        <v>12933</v>
      </c>
      <c r="AD84">
        <v>3983</v>
      </c>
      <c r="AE84">
        <v>4726</v>
      </c>
    </row>
    <row r="85" spans="1:31" x14ac:dyDescent="0.25">
      <c r="A85" s="2">
        <v>0.6333333333333333</v>
      </c>
      <c r="B85">
        <v>226</v>
      </c>
      <c r="C85">
        <v>329</v>
      </c>
      <c r="D85">
        <v>478</v>
      </c>
      <c r="E85">
        <v>1259</v>
      </c>
      <c r="F85">
        <v>3871</v>
      </c>
      <c r="G85">
        <v>2646</v>
      </c>
      <c r="H85">
        <v>9521</v>
      </c>
      <c r="I85">
        <v>11427</v>
      </c>
      <c r="J85">
        <v>5195</v>
      </c>
      <c r="K85">
        <v>13685</v>
      </c>
      <c r="L85">
        <v>9796</v>
      </c>
      <c r="M85">
        <v>11706</v>
      </c>
      <c r="N85">
        <v>12350</v>
      </c>
      <c r="O85">
        <v>7234</v>
      </c>
      <c r="P85">
        <v>13224</v>
      </c>
      <c r="Q85">
        <v>5587</v>
      </c>
      <c r="R85">
        <v>7077</v>
      </c>
      <c r="S85">
        <v>18790</v>
      </c>
      <c r="T85">
        <v>17604</v>
      </c>
      <c r="U85">
        <v>33838</v>
      </c>
      <c r="V85">
        <v>15064</v>
      </c>
      <c r="W85">
        <v>24810</v>
      </c>
      <c r="X85">
        <v>26903</v>
      </c>
      <c r="Y85">
        <v>19512</v>
      </c>
      <c r="Z85">
        <v>28483</v>
      </c>
      <c r="AA85">
        <v>11158</v>
      </c>
      <c r="AB85">
        <v>13629</v>
      </c>
      <c r="AC85">
        <v>12603</v>
      </c>
      <c r="AD85">
        <v>4024</v>
      </c>
      <c r="AE85">
        <v>4542</v>
      </c>
    </row>
    <row r="86" spans="1:31" x14ac:dyDescent="0.25">
      <c r="A86" s="2">
        <v>0.63541666666666663</v>
      </c>
      <c r="B86">
        <v>218</v>
      </c>
      <c r="C86">
        <v>329</v>
      </c>
      <c r="D86">
        <v>475</v>
      </c>
      <c r="E86">
        <v>1246</v>
      </c>
      <c r="F86">
        <v>4120</v>
      </c>
      <c r="G86">
        <v>2615</v>
      </c>
      <c r="H86">
        <v>8179</v>
      </c>
      <c r="I86">
        <v>10738</v>
      </c>
      <c r="J86">
        <v>5061</v>
      </c>
      <c r="K86">
        <v>13039</v>
      </c>
      <c r="L86">
        <v>9634</v>
      </c>
      <c r="M86">
        <v>11061</v>
      </c>
      <c r="N86">
        <v>11807</v>
      </c>
      <c r="O86">
        <v>7643</v>
      </c>
      <c r="P86">
        <v>12944</v>
      </c>
      <c r="Q86">
        <v>5838</v>
      </c>
      <c r="R86">
        <v>7098</v>
      </c>
      <c r="S86">
        <v>18436</v>
      </c>
      <c r="T86">
        <v>17174</v>
      </c>
      <c r="U86">
        <v>32516</v>
      </c>
      <c r="V86">
        <v>14889</v>
      </c>
      <c r="W86">
        <v>23207</v>
      </c>
      <c r="X86">
        <v>25921</v>
      </c>
      <c r="Y86">
        <v>18760</v>
      </c>
      <c r="Z86">
        <v>27254</v>
      </c>
      <c r="AA86">
        <v>10552</v>
      </c>
      <c r="AB86">
        <v>13230</v>
      </c>
      <c r="AC86">
        <v>11980</v>
      </c>
      <c r="AD86">
        <v>4193</v>
      </c>
      <c r="AE86">
        <v>4623</v>
      </c>
    </row>
    <row r="87" spans="1:31" x14ac:dyDescent="0.25">
      <c r="A87" s="2">
        <v>0.63749999999999996</v>
      </c>
      <c r="B87">
        <v>218</v>
      </c>
      <c r="C87">
        <v>330</v>
      </c>
      <c r="D87">
        <v>475</v>
      </c>
      <c r="E87">
        <v>1251</v>
      </c>
      <c r="F87">
        <v>4120</v>
      </c>
      <c r="G87">
        <v>2543</v>
      </c>
      <c r="H87">
        <v>8179</v>
      </c>
      <c r="I87">
        <v>10278</v>
      </c>
      <c r="J87">
        <v>4820</v>
      </c>
      <c r="K87">
        <v>11855</v>
      </c>
      <c r="L87">
        <v>9220</v>
      </c>
      <c r="M87">
        <v>10023</v>
      </c>
      <c r="N87">
        <v>10272</v>
      </c>
      <c r="O87">
        <v>7309</v>
      </c>
      <c r="P87">
        <v>11929</v>
      </c>
      <c r="Q87">
        <v>6098</v>
      </c>
      <c r="R87">
        <v>6916</v>
      </c>
      <c r="S87">
        <v>18436</v>
      </c>
      <c r="T87">
        <v>17174</v>
      </c>
      <c r="U87">
        <v>32516</v>
      </c>
      <c r="V87">
        <v>14602</v>
      </c>
      <c r="W87">
        <v>22423</v>
      </c>
      <c r="X87">
        <v>25921</v>
      </c>
      <c r="Y87">
        <v>18383</v>
      </c>
      <c r="Z87">
        <v>27254</v>
      </c>
      <c r="AA87">
        <v>10282</v>
      </c>
      <c r="AB87">
        <v>13428</v>
      </c>
      <c r="AC87">
        <v>12096</v>
      </c>
      <c r="AD87">
        <v>5433</v>
      </c>
      <c r="AE87">
        <v>4916</v>
      </c>
    </row>
    <row r="88" spans="1:31" x14ac:dyDescent="0.25">
      <c r="A88" s="2">
        <v>0.64027777777777772</v>
      </c>
      <c r="B88">
        <v>266</v>
      </c>
      <c r="C88">
        <v>327</v>
      </c>
      <c r="D88">
        <v>448</v>
      </c>
      <c r="E88">
        <v>1249</v>
      </c>
      <c r="F88">
        <v>3949</v>
      </c>
      <c r="G88">
        <v>2493</v>
      </c>
      <c r="H88">
        <v>8005</v>
      </c>
      <c r="I88">
        <v>10256</v>
      </c>
      <c r="J88">
        <v>4773</v>
      </c>
      <c r="K88">
        <v>11662</v>
      </c>
      <c r="L88">
        <v>9020</v>
      </c>
      <c r="M88">
        <v>10111</v>
      </c>
      <c r="N88">
        <v>10167</v>
      </c>
      <c r="O88">
        <v>6933</v>
      </c>
      <c r="P88">
        <v>11765</v>
      </c>
      <c r="Q88">
        <v>6020</v>
      </c>
      <c r="R88">
        <v>7323</v>
      </c>
      <c r="S88">
        <v>18136</v>
      </c>
      <c r="T88">
        <v>17157</v>
      </c>
      <c r="U88">
        <v>31352</v>
      </c>
      <c r="V88">
        <v>14477</v>
      </c>
      <c r="W88">
        <v>21968</v>
      </c>
      <c r="X88">
        <v>24243</v>
      </c>
      <c r="Y88">
        <v>17793</v>
      </c>
      <c r="Z88">
        <v>26310</v>
      </c>
      <c r="AA88">
        <v>9689</v>
      </c>
      <c r="AB88">
        <v>13389</v>
      </c>
      <c r="AC88">
        <v>12425</v>
      </c>
      <c r="AD88">
        <v>5864</v>
      </c>
      <c r="AE88">
        <v>4828</v>
      </c>
    </row>
    <row r="89" spans="1:31" x14ac:dyDescent="0.25">
      <c r="A89" s="2">
        <v>0.64236111111111116</v>
      </c>
      <c r="B89">
        <v>266</v>
      </c>
      <c r="C89">
        <v>319</v>
      </c>
      <c r="D89">
        <v>444</v>
      </c>
      <c r="E89">
        <v>1239</v>
      </c>
      <c r="F89">
        <v>3772</v>
      </c>
      <c r="G89">
        <v>2417</v>
      </c>
      <c r="H89">
        <v>7963</v>
      </c>
      <c r="I89">
        <v>10291</v>
      </c>
      <c r="J89">
        <v>4579</v>
      </c>
      <c r="K89">
        <v>11012</v>
      </c>
      <c r="L89">
        <v>8516</v>
      </c>
      <c r="M89">
        <v>9220</v>
      </c>
      <c r="N89">
        <v>9487</v>
      </c>
      <c r="O89">
        <v>6130</v>
      </c>
      <c r="P89">
        <v>10115</v>
      </c>
      <c r="Q89">
        <v>5716</v>
      </c>
      <c r="R89">
        <v>6895</v>
      </c>
      <c r="S89">
        <v>16841</v>
      </c>
      <c r="T89">
        <v>16530</v>
      </c>
      <c r="U89">
        <v>29858</v>
      </c>
      <c r="V89">
        <v>13119</v>
      </c>
      <c r="W89">
        <v>22333</v>
      </c>
      <c r="X89">
        <v>23421</v>
      </c>
      <c r="Y89">
        <v>17082</v>
      </c>
      <c r="Z89">
        <v>24721</v>
      </c>
      <c r="AA89">
        <v>8474</v>
      </c>
      <c r="AB89">
        <v>12717</v>
      </c>
      <c r="AC89">
        <v>11894</v>
      </c>
      <c r="AD89">
        <v>6131</v>
      </c>
      <c r="AE89">
        <v>4925</v>
      </c>
    </row>
    <row r="90" spans="1:31" x14ac:dyDescent="0.25">
      <c r="A90" s="2">
        <v>0.64444444444444449</v>
      </c>
      <c r="B90">
        <v>267</v>
      </c>
      <c r="C90">
        <v>319</v>
      </c>
      <c r="D90">
        <v>449</v>
      </c>
      <c r="E90">
        <v>1239</v>
      </c>
      <c r="F90">
        <v>3772</v>
      </c>
      <c r="G90">
        <v>2409</v>
      </c>
      <c r="H90">
        <v>7956</v>
      </c>
      <c r="I90">
        <v>10313</v>
      </c>
      <c r="J90">
        <v>4579</v>
      </c>
      <c r="K90">
        <v>11012</v>
      </c>
      <c r="L90">
        <v>8516</v>
      </c>
      <c r="M90">
        <v>9220</v>
      </c>
      <c r="N90">
        <v>9431</v>
      </c>
      <c r="O90">
        <v>5708</v>
      </c>
      <c r="P90">
        <v>10115</v>
      </c>
      <c r="Q90">
        <v>5772</v>
      </c>
      <c r="R90">
        <v>6895</v>
      </c>
      <c r="S90">
        <v>16574</v>
      </c>
      <c r="T90">
        <v>16296</v>
      </c>
      <c r="U90">
        <v>29259</v>
      </c>
      <c r="V90">
        <v>13119</v>
      </c>
      <c r="W90">
        <v>22446</v>
      </c>
      <c r="X90">
        <v>22829</v>
      </c>
      <c r="Y90">
        <v>15862</v>
      </c>
      <c r="Z90">
        <v>23914</v>
      </c>
      <c r="AA90">
        <v>8474</v>
      </c>
      <c r="AB90">
        <v>12717</v>
      </c>
      <c r="AC90">
        <v>11875</v>
      </c>
      <c r="AD90">
        <v>5774</v>
      </c>
      <c r="AE90">
        <v>5111</v>
      </c>
    </row>
    <row r="91" spans="1:31" x14ac:dyDescent="0.25">
      <c r="A91" s="2">
        <v>0.64652777777777781</v>
      </c>
      <c r="B91">
        <v>267</v>
      </c>
      <c r="C91">
        <v>318</v>
      </c>
      <c r="D91">
        <v>441</v>
      </c>
      <c r="E91">
        <v>1231</v>
      </c>
      <c r="F91">
        <v>3587</v>
      </c>
      <c r="G91">
        <v>2414</v>
      </c>
      <c r="H91">
        <v>7861</v>
      </c>
      <c r="I91">
        <v>10203</v>
      </c>
      <c r="J91">
        <v>4200</v>
      </c>
      <c r="K91">
        <v>10147</v>
      </c>
      <c r="L91">
        <v>8190</v>
      </c>
      <c r="M91">
        <v>8950</v>
      </c>
      <c r="N91">
        <v>8956</v>
      </c>
      <c r="O91">
        <v>5549</v>
      </c>
      <c r="P91">
        <v>9644</v>
      </c>
      <c r="Q91">
        <v>5408</v>
      </c>
      <c r="R91">
        <v>6574</v>
      </c>
      <c r="S91">
        <v>16328</v>
      </c>
      <c r="T91">
        <v>15725</v>
      </c>
      <c r="U91">
        <v>28616</v>
      </c>
      <c r="V91">
        <v>12466</v>
      </c>
      <c r="W91">
        <v>22403</v>
      </c>
      <c r="X91">
        <v>22131</v>
      </c>
      <c r="Y91">
        <v>15382</v>
      </c>
      <c r="Z91">
        <v>22688</v>
      </c>
      <c r="AA91">
        <v>8254</v>
      </c>
      <c r="AB91">
        <v>11793</v>
      </c>
      <c r="AC91">
        <v>11870</v>
      </c>
      <c r="AD91">
        <v>5475</v>
      </c>
      <c r="AE91">
        <v>4911</v>
      </c>
    </row>
    <row r="92" spans="1:31" x14ac:dyDescent="0.25">
      <c r="A92" s="2">
        <v>0.64930555555555558</v>
      </c>
      <c r="B92">
        <v>266</v>
      </c>
      <c r="C92">
        <v>310</v>
      </c>
      <c r="D92">
        <v>412</v>
      </c>
      <c r="E92">
        <v>1205</v>
      </c>
      <c r="F92">
        <v>3469</v>
      </c>
      <c r="G92">
        <v>2370</v>
      </c>
      <c r="H92">
        <v>7793</v>
      </c>
      <c r="I92">
        <v>10033</v>
      </c>
      <c r="J92">
        <v>4043</v>
      </c>
      <c r="K92">
        <v>9846</v>
      </c>
      <c r="L92">
        <v>8027</v>
      </c>
      <c r="M92">
        <v>8527</v>
      </c>
      <c r="N92">
        <v>9041</v>
      </c>
      <c r="O92">
        <v>5022</v>
      </c>
      <c r="P92">
        <v>8270</v>
      </c>
      <c r="Q92">
        <v>5340</v>
      </c>
      <c r="R92">
        <v>5942</v>
      </c>
      <c r="S92">
        <v>15980</v>
      </c>
      <c r="T92">
        <v>15449</v>
      </c>
      <c r="U92">
        <v>28333</v>
      </c>
      <c r="V92">
        <v>12267</v>
      </c>
      <c r="W92">
        <v>21582</v>
      </c>
      <c r="X92">
        <v>21542</v>
      </c>
      <c r="Y92">
        <v>14118</v>
      </c>
      <c r="Z92">
        <v>21364</v>
      </c>
      <c r="AA92">
        <v>7839</v>
      </c>
      <c r="AB92">
        <v>11592</v>
      </c>
      <c r="AC92">
        <v>11218</v>
      </c>
      <c r="AD92">
        <v>4770</v>
      </c>
      <c r="AE92">
        <v>4533</v>
      </c>
    </row>
    <row r="93" spans="1:31" x14ac:dyDescent="0.25">
      <c r="A93" s="2">
        <v>0.65138888888888891</v>
      </c>
      <c r="B93">
        <v>264</v>
      </c>
      <c r="C93">
        <v>302</v>
      </c>
      <c r="D93">
        <v>403</v>
      </c>
      <c r="E93">
        <v>1214</v>
      </c>
      <c r="F93">
        <v>3397</v>
      </c>
      <c r="G93">
        <v>2358</v>
      </c>
      <c r="H93">
        <v>7756</v>
      </c>
      <c r="I93">
        <v>9785</v>
      </c>
      <c r="J93">
        <v>3856</v>
      </c>
      <c r="K93">
        <v>9291</v>
      </c>
      <c r="L93">
        <v>7738</v>
      </c>
      <c r="M93">
        <v>7992</v>
      </c>
      <c r="N93">
        <v>8395</v>
      </c>
      <c r="O93">
        <v>4554</v>
      </c>
      <c r="P93">
        <v>9912</v>
      </c>
      <c r="Q93">
        <v>5570</v>
      </c>
      <c r="R93">
        <v>5577</v>
      </c>
      <c r="S93">
        <v>15578</v>
      </c>
      <c r="T93">
        <v>15089</v>
      </c>
      <c r="U93">
        <v>27593</v>
      </c>
      <c r="V93">
        <v>11946</v>
      </c>
      <c r="W93">
        <v>20727</v>
      </c>
      <c r="X93">
        <v>20978</v>
      </c>
      <c r="Y93">
        <v>12284</v>
      </c>
      <c r="Z93">
        <v>21039</v>
      </c>
      <c r="AA93">
        <v>7515</v>
      </c>
      <c r="AB93">
        <v>11395</v>
      </c>
      <c r="AC93">
        <v>10357</v>
      </c>
      <c r="AD93">
        <v>4988</v>
      </c>
      <c r="AE93">
        <v>4166</v>
      </c>
    </row>
    <row r="94" spans="1:31" x14ac:dyDescent="0.25">
      <c r="A94" s="2">
        <v>0.65347222222222223</v>
      </c>
      <c r="B94">
        <v>264</v>
      </c>
      <c r="C94">
        <v>301</v>
      </c>
      <c r="D94">
        <v>380</v>
      </c>
      <c r="E94">
        <v>1184</v>
      </c>
      <c r="F94">
        <v>2944</v>
      </c>
      <c r="G94">
        <v>2363</v>
      </c>
      <c r="H94">
        <v>7613</v>
      </c>
      <c r="I94">
        <v>9596</v>
      </c>
      <c r="J94">
        <v>3635</v>
      </c>
      <c r="K94">
        <v>8799</v>
      </c>
      <c r="L94">
        <v>7193</v>
      </c>
      <c r="M94">
        <v>7407</v>
      </c>
      <c r="N94">
        <v>6398</v>
      </c>
      <c r="O94">
        <v>3775</v>
      </c>
      <c r="P94">
        <v>16889</v>
      </c>
      <c r="Q94">
        <v>5503</v>
      </c>
      <c r="R94">
        <v>5203</v>
      </c>
      <c r="S94">
        <v>14914</v>
      </c>
      <c r="T94">
        <v>14571</v>
      </c>
      <c r="U94">
        <v>25266</v>
      </c>
      <c r="V94">
        <v>11007</v>
      </c>
      <c r="W94">
        <v>20110</v>
      </c>
      <c r="X94">
        <v>19605</v>
      </c>
      <c r="Y94">
        <v>11669</v>
      </c>
      <c r="Z94">
        <v>20596</v>
      </c>
      <c r="AA94">
        <v>6799</v>
      </c>
      <c r="AB94">
        <v>10434</v>
      </c>
      <c r="AC94">
        <v>9971</v>
      </c>
      <c r="AD94">
        <v>5695</v>
      </c>
      <c r="AE94">
        <v>4116</v>
      </c>
    </row>
    <row r="95" spans="1:31" x14ac:dyDescent="0.25">
      <c r="A95" s="2">
        <v>0.65555555555555556</v>
      </c>
      <c r="B95">
        <v>251</v>
      </c>
      <c r="C95">
        <v>301</v>
      </c>
      <c r="D95">
        <v>380</v>
      </c>
      <c r="E95">
        <v>1179</v>
      </c>
      <c r="F95">
        <v>2926</v>
      </c>
      <c r="G95">
        <v>2352</v>
      </c>
      <c r="H95">
        <v>7534</v>
      </c>
      <c r="I95">
        <v>9583</v>
      </c>
      <c r="J95">
        <v>3599</v>
      </c>
      <c r="K95">
        <v>8802</v>
      </c>
      <c r="L95">
        <v>7174</v>
      </c>
      <c r="M95">
        <v>7241</v>
      </c>
      <c r="N95">
        <v>6239</v>
      </c>
      <c r="O95">
        <v>3715</v>
      </c>
      <c r="P95">
        <v>16819</v>
      </c>
      <c r="Q95">
        <v>5509</v>
      </c>
      <c r="R95">
        <v>5171</v>
      </c>
      <c r="S95">
        <v>14949</v>
      </c>
      <c r="T95">
        <v>14538</v>
      </c>
      <c r="U95">
        <v>25366</v>
      </c>
      <c r="V95">
        <v>10995</v>
      </c>
      <c r="W95">
        <v>20067</v>
      </c>
      <c r="X95">
        <v>19384</v>
      </c>
      <c r="Y95">
        <v>11506</v>
      </c>
      <c r="Z95">
        <v>20739</v>
      </c>
      <c r="AA95">
        <v>6715</v>
      </c>
      <c r="AB95">
        <v>10390</v>
      </c>
      <c r="AC95">
        <v>10036</v>
      </c>
      <c r="AD95">
        <v>5628</v>
      </c>
      <c r="AE95">
        <v>4152</v>
      </c>
    </row>
    <row r="96" spans="1:31" x14ac:dyDescent="0.25">
      <c r="A96" s="2">
        <v>0.65763888888888888</v>
      </c>
      <c r="B96">
        <v>251</v>
      </c>
      <c r="C96">
        <v>301</v>
      </c>
      <c r="D96">
        <v>380</v>
      </c>
      <c r="E96">
        <v>1179</v>
      </c>
      <c r="F96">
        <v>2926</v>
      </c>
      <c r="G96">
        <v>2352</v>
      </c>
      <c r="H96">
        <v>7534</v>
      </c>
      <c r="I96">
        <v>9583</v>
      </c>
      <c r="J96">
        <v>3599</v>
      </c>
      <c r="K96">
        <v>8802</v>
      </c>
      <c r="L96">
        <v>7174</v>
      </c>
      <c r="M96">
        <v>7241</v>
      </c>
      <c r="N96">
        <v>6239</v>
      </c>
      <c r="O96">
        <v>3715</v>
      </c>
      <c r="P96">
        <v>16819</v>
      </c>
      <c r="Q96">
        <v>5509</v>
      </c>
      <c r="R96">
        <v>5171</v>
      </c>
      <c r="S96">
        <v>14949</v>
      </c>
      <c r="T96">
        <v>14538</v>
      </c>
      <c r="U96">
        <v>25366</v>
      </c>
      <c r="V96">
        <v>10995</v>
      </c>
      <c r="W96">
        <v>20067</v>
      </c>
      <c r="X96">
        <v>19384</v>
      </c>
      <c r="Y96">
        <v>11506</v>
      </c>
      <c r="Z96">
        <v>20739</v>
      </c>
      <c r="AA96">
        <v>6715</v>
      </c>
      <c r="AB96">
        <v>10390</v>
      </c>
      <c r="AC96">
        <v>10036</v>
      </c>
      <c r="AD96">
        <v>5628</v>
      </c>
      <c r="AE96">
        <v>4152</v>
      </c>
    </row>
    <row r="97" spans="1:31" x14ac:dyDescent="0.25">
      <c r="A97" s="2">
        <v>0.66041666666666665</v>
      </c>
      <c r="B97">
        <v>251</v>
      </c>
      <c r="C97">
        <v>301</v>
      </c>
      <c r="D97">
        <v>380</v>
      </c>
      <c r="E97">
        <v>1179</v>
      </c>
      <c r="F97">
        <v>2926</v>
      </c>
      <c r="G97">
        <v>2352</v>
      </c>
      <c r="H97">
        <v>7534</v>
      </c>
      <c r="I97">
        <v>9583</v>
      </c>
      <c r="J97">
        <v>3599</v>
      </c>
      <c r="K97">
        <v>8802</v>
      </c>
      <c r="L97">
        <v>7174</v>
      </c>
      <c r="M97">
        <v>7241</v>
      </c>
      <c r="N97">
        <v>6239</v>
      </c>
      <c r="O97">
        <v>3715</v>
      </c>
      <c r="P97">
        <v>16819</v>
      </c>
      <c r="Q97">
        <v>5509</v>
      </c>
      <c r="R97">
        <v>5171</v>
      </c>
      <c r="S97">
        <v>14949</v>
      </c>
      <c r="T97">
        <v>14538</v>
      </c>
      <c r="U97">
        <v>25366</v>
      </c>
      <c r="V97">
        <v>10995</v>
      </c>
      <c r="W97">
        <v>20067</v>
      </c>
      <c r="X97">
        <v>19384</v>
      </c>
      <c r="Y97">
        <v>11506</v>
      </c>
      <c r="Z97">
        <v>20739</v>
      </c>
      <c r="AA97">
        <v>6715</v>
      </c>
      <c r="AB97">
        <v>10390</v>
      </c>
      <c r="AC97">
        <v>10036</v>
      </c>
      <c r="AD97">
        <v>5628</v>
      </c>
      <c r="AE97">
        <v>4152</v>
      </c>
    </row>
    <row r="98" spans="1:31" x14ac:dyDescent="0.25">
      <c r="A98" s="2">
        <v>0.66249999999999998</v>
      </c>
      <c r="B98">
        <v>251</v>
      </c>
      <c r="C98">
        <v>301</v>
      </c>
      <c r="D98">
        <v>380</v>
      </c>
      <c r="E98">
        <v>1179</v>
      </c>
      <c r="F98">
        <v>2926</v>
      </c>
      <c r="G98">
        <v>2352</v>
      </c>
      <c r="H98">
        <v>7534</v>
      </c>
      <c r="I98">
        <v>9583</v>
      </c>
      <c r="J98">
        <v>3599</v>
      </c>
      <c r="K98">
        <v>8802</v>
      </c>
      <c r="L98">
        <v>7174</v>
      </c>
      <c r="M98">
        <v>7241</v>
      </c>
      <c r="N98">
        <v>6239</v>
      </c>
      <c r="O98">
        <v>3715</v>
      </c>
      <c r="P98">
        <v>16819</v>
      </c>
      <c r="Q98">
        <v>5509</v>
      </c>
      <c r="R98">
        <v>5171</v>
      </c>
      <c r="S98">
        <v>14949</v>
      </c>
      <c r="T98">
        <v>14538</v>
      </c>
      <c r="U98">
        <v>25366</v>
      </c>
      <c r="V98">
        <v>10995</v>
      </c>
      <c r="W98">
        <v>20067</v>
      </c>
      <c r="X98">
        <v>19384</v>
      </c>
      <c r="Y98">
        <v>11506</v>
      </c>
      <c r="Z98">
        <v>20739</v>
      </c>
      <c r="AA98">
        <v>6715</v>
      </c>
      <c r="AB98">
        <v>10390</v>
      </c>
      <c r="AC98">
        <v>10036</v>
      </c>
      <c r="AD98">
        <v>5628</v>
      </c>
      <c r="AE98">
        <v>4152</v>
      </c>
    </row>
    <row r="99" spans="1:31" x14ac:dyDescent="0.25">
      <c r="A99" s="2">
        <v>0.6645833333333333</v>
      </c>
      <c r="B99">
        <v>251</v>
      </c>
      <c r="C99">
        <v>301</v>
      </c>
      <c r="D99">
        <v>380</v>
      </c>
      <c r="E99">
        <v>1179</v>
      </c>
      <c r="F99">
        <v>2926</v>
      </c>
      <c r="G99">
        <v>2352</v>
      </c>
      <c r="H99">
        <v>7534</v>
      </c>
      <c r="I99">
        <v>9583</v>
      </c>
      <c r="J99">
        <v>3599</v>
      </c>
      <c r="K99">
        <v>8802</v>
      </c>
      <c r="L99">
        <v>7174</v>
      </c>
      <c r="M99">
        <v>7241</v>
      </c>
      <c r="N99">
        <v>6239</v>
      </c>
      <c r="O99">
        <v>3715</v>
      </c>
      <c r="P99">
        <v>16819</v>
      </c>
      <c r="Q99">
        <v>5509</v>
      </c>
      <c r="R99">
        <v>5171</v>
      </c>
      <c r="S99">
        <v>14949</v>
      </c>
      <c r="T99">
        <v>14538</v>
      </c>
      <c r="U99">
        <v>25366</v>
      </c>
      <c r="V99">
        <v>10995</v>
      </c>
      <c r="W99">
        <v>20067</v>
      </c>
      <c r="X99">
        <v>19384</v>
      </c>
      <c r="Y99">
        <v>11506</v>
      </c>
      <c r="Z99">
        <v>20739</v>
      </c>
      <c r="AA99">
        <v>6715</v>
      </c>
      <c r="AB99">
        <v>10390</v>
      </c>
      <c r="AC99">
        <v>10036</v>
      </c>
      <c r="AD99">
        <v>5628</v>
      </c>
      <c r="AE99">
        <v>4152</v>
      </c>
    </row>
    <row r="100" spans="1:31" x14ac:dyDescent="0.25">
      <c r="A100" s="2">
        <v>0.66666666666666663</v>
      </c>
      <c r="B100">
        <v>251</v>
      </c>
      <c r="C100">
        <v>301</v>
      </c>
      <c r="D100">
        <v>380</v>
      </c>
      <c r="E100">
        <v>1179</v>
      </c>
      <c r="F100">
        <v>2926</v>
      </c>
      <c r="G100">
        <v>2352</v>
      </c>
      <c r="H100">
        <v>7534</v>
      </c>
      <c r="I100">
        <v>9583</v>
      </c>
      <c r="J100">
        <v>3599</v>
      </c>
      <c r="K100">
        <v>8802</v>
      </c>
      <c r="L100">
        <v>7174</v>
      </c>
      <c r="M100">
        <v>7241</v>
      </c>
      <c r="N100">
        <v>6239</v>
      </c>
      <c r="O100">
        <v>3715</v>
      </c>
      <c r="P100">
        <v>16819</v>
      </c>
      <c r="Q100">
        <v>5509</v>
      </c>
      <c r="R100">
        <v>5171</v>
      </c>
      <c r="S100">
        <v>14949</v>
      </c>
      <c r="T100">
        <v>14538</v>
      </c>
      <c r="U100">
        <v>25366</v>
      </c>
      <c r="V100">
        <v>10995</v>
      </c>
      <c r="W100">
        <v>20067</v>
      </c>
      <c r="X100">
        <v>19384</v>
      </c>
      <c r="Y100">
        <v>11506</v>
      </c>
      <c r="Z100">
        <v>20739</v>
      </c>
      <c r="AA100">
        <v>6715</v>
      </c>
      <c r="AB100">
        <v>10390</v>
      </c>
      <c r="AC100">
        <v>10036</v>
      </c>
      <c r="AD100">
        <v>5628</v>
      </c>
      <c r="AE100">
        <v>4152</v>
      </c>
    </row>
    <row r="101" spans="1:31" x14ac:dyDescent="0.25">
      <c r="A101" s="2">
        <v>0.6694444444444444</v>
      </c>
      <c r="B101">
        <v>251</v>
      </c>
      <c r="C101">
        <v>301</v>
      </c>
      <c r="D101">
        <v>380</v>
      </c>
      <c r="E101">
        <v>1179</v>
      </c>
      <c r="F101">
        <v>2926</v>
      </c>
      <c r="G101">
        <v>2352</v>
      </c>
      <c r="H101">
        <v>7534</v>
      </c>
      <c r="I101">
        <v>9583</v>
      </c>
      <c r="J101">
        <v>3599</v>
      </c>
      <c r="K101">
        <v>8802</v>
      </c>
      <c r="L101">
        <v>7174</v>
      </c>
      <c r="M101">
        <v>7241</v>
      </c>
      <c r="N101">
        <v>6239</v>
      </c>
      <c r="O101">
        <v>3715</v>
      </c>
      <c r="P101">
        <v>16819</v>
      </c>
      <c r="Q101">
        <v>5509</v>
      </c>
      <c r="R101">
        <v>5171</v>
      </c>
      <c r="S101">
        <v>14949</v>
      </c>
      <c r="T101">
        <v>14538</v>
      </c>
      <c r="U101">
        <v>25366</v>
      </c>
      <c r="V101">
        <v>10995</v>
      </c>
      <c r="W101">
        <v>20067</v>
      </c>
      <c r="X101">
        <v>19384</v>
      </c>
      <c r="Y101">
        <v>11506</v>
      </c>
      <c r="Z101">
        <v>20739</v>
      </c>
      <c r="AA101">
        <v>6715</v>
      </c>
      <c r="AB101">
        <v>10390</v>
      </c>
      <c r="AC101">
        <v>10036</v>
      </c>
      <c r="AD101">
        <v>5628</v>
      </c>
      <c r="AE101">
        <v>4152</v>
      </c>
    </row>
    <row r="102" spans="1:31" x14ac:dyDescent="0.25">
      <c r="A102" s="2">
        <v>0.67152777777777772</v>
      </c>
      <c r="B102">
        <v>251</v>
      </c>
      <c r="C102">
        <v>301</v>
      </c>
      <c r="D102">
        <v>380</v>
      </c>
      <c r="E102">
        <v>1179</v>
      </c>
      <c r="F102">
        <v>2926</v>
      </c>
      <c r="G102">
        <v>2352</v>
      </c>
      <c r="H102">
        <v>7534</v>
      </c>
      <c r="I102">
        <v>9583</v>
      </c>
      <c r="J102">
        <v>3599</v>
      </c>
      <c r="K102">
        <v>8802</v>
      </c>
      <c r="L102">
        <v>7174</v>
      </c>
      <c r="M102">
        <v>7241</v>
      </c>
      <c r="N102">
        <v>6239</v>
      </c>
      <c r="O102">
        <v>3715</v>
      </c>
      <c r="P102">
        <v>16819</v>
      </c>
      <c r="Q102">
        <v>5509</v>
      </c>
      <c r="R102">
        <v>5171</v>
      </c>
      <c r="S102">
        <v>14949</v>
      </c>
      <c r="T102">
        <v>14538</v>
      </c>
      <c r="U102">
        <v>25366</v>
      </c>
      <c r="V102">
        <v>10995</v>
      </c>
      <c r="W102">
        <v>20067</v>
      </c>
      <c r="X102">
        <v>19384</v>
      </c>
      <c r="Y102">
        <v>11506</v>
      </c>
      <c r="Z102">
        <v>20739</v>
      </c>
      <c r="AA102">
        <v>6715</v>
      </c>
      <c r="AB102">
        <v>10390</v>
      </c>
      <c r="AC102">
        <v>10036</v>
      </c>
      <c r="AD102">
        <v>5628</v>
      </c>
      <c r="AE102">
        <v>4152</v>
      </c>
    </row>
    <row r="103" spans="1:31" x14ac:dyDescent="0.25">
      <c r="A103" s="2">
        <v>0.67361111111111116</v>
      </c>
      <c r="B103">
        <v>251</v>
      </c>
      <c r="C103">
        <v>301</v>
      </c>
      <c r="D103">
        <v>380</v>
      </c>
      <c r="E103">
        <v>1179</v>
      </c>
      <c r="F103">
        <v>2926</v>
      </c>
      <c r="G103">
        <v>2352</v>
      </c>
      <c r="H103">
        <v>7534</v>
      </c>
      <c r="I103">
        <v>9583</v>
      </c>
      <c r="J103">
        <v>3599</v>
      </c>
      <c r="K103">
        <v>8802</v>
      </c>
      <c r="L103">
        <v>7174</v>
      </c>
      <c r="M103">
        <v>7241</v>
      </c>
      <c r="N103">
        <v>6239</v>
      </c>
      <c r="O103">
        <v>3715</v>
      </c>
      <c r="P103">
        <v>16819</v>
      </c>
      <c r="Q103">
        <v>5509</v>
      </c>
      <c r="R103">
        <v>5171</v>
      </c>
      <c r="S103">
        <v>14949</v>
      </c>
      <c r="T103">
        <v>14538</v>
      </c>
      <c r="U103">
        <v>25366</v>
      </c>
      <c r="V103">
        <v>10995</v>
      </c>
      <c r="W103">
        <v>20067</v>
      </c>
      <c r="X103">
        <v>19384</v>
      </c>
      <c r="Y103">
        <v>11506</v>
      </c>
      <c r="Z103">
        <v>20739</v>
      </c>
      <c r="AA103">
        <v>6715</v>
      </c>
      <c r="AB103">
        <v>10390</v>
      </c>
      <c r="AC103">
        <v>10036</v>
      </c>
      <c r="AD103">
        <v>5628</v>
      </c>
      <c r="AE103">
        <v>4152</v>
      </c>
    </row>
    <row r="104" spans="1:31" x14ac:dyDescent="0.25">
      <c r="A104" s="2">
        <v>0.67569444444444449</v>
      </c>
      <c r="B104">
        <v>251</v>
      </c>
      <c r="C104">
        <v>301</v>
      </c>
      <c r="D104">
        <v>380</v>
      </c>
      <c r="E104">
        <v>1179</v>
      </c>
      <c r="F104">
        <v>2926</v>
      </c>
      <c r="G104">
        <v>2352</v>
      </c>
      <c r="H104">
        <v>7534</v>
      </c>
      <c r="I104">
        <v>9583</v>
      </c>
      <c r="J104">
        <v>3599</v>
      </c>
      <c r="K104">
        <v>8802</v>
      </c>
      <c r="L104">
        <v>7174</v>
      </c>
      <c r="M104">
        <v>7241</v>
      </c>
      <c r="N104">
        <v>6239</v>
      </c>
      <c r="O104">
        <v>3715</v>
      </c>
      <c r="P104">
        <v>16819</v>
      </c>
      <c r="Q104">
        <v>5509</v>
      </c>
      <c r="R104">
        <v>5171</v>
      </c>
      <c r="S104">
        <v>14949</v>
      </c>
      <c r="T104">
        <v>14538</v>
      </c>
      <c r="U104">
        <v>25366</v>
      </c>
      <c r="V104">
        <v>10995</v>
      </c>
      <c r="W104">
        <v>20067</v>
      </c>
      <c r="X104">
        <v>19384</v>
      </c>
      <c r="Y104">
        <v>11506</v>
      </c>
      <c r="Z104">
        <v>20739</v>
      </c>
      <c r="AA104">
        <v>6715</v>
      </c>
      <c r="AB104">
        <v>10390</v>
      </c>
      <c r="AC104">
        <v>10036</v>
      </c>
      <c r="AD104">
        <v>5628</v>
      </c>
      <c r="AE104">
        <v>4152</v>
      </c>
    </row>
    <row r="105" spans="1:31" x14ac:dyDescent="0.25">
      <c r="A105" s="2">
        <v>0.67847222222222225</v>
      </c>
      <c r="B105">
        <v>251</v>
      </c>
      <c r="C105">
        <v>301</v>
      </c>
      <c r="D105">
        <v>380</v>
      </c>
      <c r="E105">
        <v>1179</v>
      </c>
      <c r="F105">
        <v>2926</v>
      </c>
      <c r="G105">
        <v>2352</v>
      </c>
      <c r="H105">
        <v>7534</v>
      </c>
      <c r="I105">
        <v>9583</v>
      </c>
      <c r="J105">
        <v>3599</v>
      </c>
      <c r="K105">
        <v>8802</v>
      </c>
      <c r="L105">
        <v>7174</v>
      </c>
      <c r="M105">
        <v>7241</v>
      </c>
      <c r="N105">
        <v>6239</v>
      </c>
      <c r="O105">
        <v>3715</v>
      </c>
      <c r="P105">
        <v>16819</v>
      </c>
      <c r="Q105">
        <v>5509</v>
      </c>
      <c r="R105">
        <v>5171</v>
      </c>
      <c r="S105">
        <v>14949</v>
      </c>
      <c r="T105">
        <v>14538</v>
      </c>
      <c r="U105">
        <v>25366</v>
      </c>
      <c r="V105">
        <v>10995</v>
      </c>
      <c r="W105">
        <v>20067</v>
      </c>
      <c r="X105">
        <v>19384</v>
      </c>
      <c r="Y105">
        <v>11506</v>
      </c>
      <c r="Z105">
        <v>20739</v>
      </c>
      <c r="AA105">
        <v>6715</v>
      </c>
      <c r="AB105">
        <v>10390</v>
      </c>
      <c r="AC105">
        <v>10036</v>
      </c>
      <c r="AD105">
        <v>5628</v>
      </c>
      <c r="AE105">
        <v>4152</v>
      </c>
    </row>
    <row r="106" spans="1:31" x14ac:dyDescent="0.25">
      <c r="A106" s="2">
        <v>0.68055555555555558</v>
      </c>
      <c r="B106">
        <v>251</v>
      </c>
      <c r="C106">
        <v>301</v>
      </c>
      <c r="D106">
        <v>380</v>
      </c>
      <c r="E106">
        <v>1179</v>
      </c>
      <c r="F106">
        <v>2926</v>
      </c>
      <c r="G106">
        <v>2352</v>
      </c>
      <c r="H106">
        <v>7534</v>
      </c>
      <c r="I106">
        <v>9583</v>
      </c>
      <c r="J106">
        <v>3599</v>
      </c>
      <c r="K106">
        <v>8802</v>
      </c>
      <c r="L106">
        <v>7174</v>
      </c>
      <c r="M106">
        <v>7241</v>
      </c>
      <c r="N106">
        <v>6239</v>
      </c>
      <c r="O106">
        <v>3715</v>
      </c>
      <c r="P106">
        <v>16819</v>
      </c>
      <c r="Q106">
        <v>5509</v>
      </c>
      <c r="R106">
        <v>5171</v>
      </c>
      <c r="S106">
        <v>14949</v>
      </c>
      <c r="T106">
        <v>14538</v>
      </c>
      <c r="U106">
        <v>25366</v>
      </c>
      <c r="V106">
        <v>10995</v>
      </c>
      <c r="W106">
        <v>20067</v>
      </c>
      <c r="X106">
        <v>19384</v>
      </c>
      <c r="Y106">
        <v>11506</v>
      </c>
      <c r="Z106">
        <v>20739</v>
      </c>
      <c r="AA106">
        <v>6715</v>
      </c>
      <c r="AB106">
        <v>10390</v>
      </c>
      <c r="AC106">
        <v>10036</v>
      </c>
      <c r="AD106">
        <v>5628</v>
      </c>
      <c r="AE106">
        <v>4152</v>
      </c>
    </row>
    <row r="107" spans="1:31" x14ac:dyDescent="0.25">
      <c r="A107" s="2">
        <v>0.68263888888888891</v>
      </c>
      <c r="B107">
        <v>251</v>
      </c>
      <c r="C107">
        <v>301</v>
      </c>
      <c r="D107">
        <v>380</v>
      </c>
      <c r="E107">
        <v>1179</v>
      </c>
      <c r="F107">
        <v>2926</v>
      </c>
      <c r="G107">
        <v>2352</v>
      </c>
      <c r="H107">
        <v>7534</v>
      </c>
      <c r="I107">
        <v>9583</v>
      </c>
      <c r="J107">
        <v>3599</v>
      </c>
      <c r="K107">
        <v>8802</v>
      </c>
      <c r="L107">
        <v>7174</v>
      </c>
      <c r="M107">
        <v>7241</v>
      </c>
      <c r="N107">
        <v>6239</v>
      </c>
      <c r="O107">
        <v>3715</v>
      </c>
      <c r="P107">
        <v>16819</v>
      </c>
      <c r="Q107">
        <v>5509</v>
      </c>
      <c r="R107">
        <v>5171</v>
      </c>
      <c r="S107">
        <v>14949</v>
      </c>
      <c r="T107">
        <v>14538</v>
      </c>
      <c r="U107">
        <v>25366</v>
      </c>
      <c r="V107">
        <v>10995</v>
      </c>
      <c r="W107">
        <v>20067</v>
      </c>
      <c r="X107">
        <v>19384</v>
      </c>
      <c r="Y107">
        <v>11506</v>
      </c>
      <c r="Z107">
        <v>20739</v>
      </c>
      <c r="AA107">
        <v>6715</v>
      </c>
      <c r="AB107">
        <v>10390</v>
      </c>
      <c r="AC107">
        <v>10036</v>
      </c>
      <c r="AD107">
        <v>5628</v>
      </c>
      <c r="AE107">
        <v>4152</v>
      </c>
    </row>
    <row r="108" spans="1:31" x14ac:dyDescent="0.25">
      <c r="A108" s="2">
        <v>0.68472222222222223</v>
      </c>
      <c r="B108">
        <v>251</v>
      </c>
      <c r="C108">
        <v>301</v>
      </c>
      <c r="D108">
        <v>380</v>
      </c>
      <c r="E108">
        <v>1179</v>
      </c>
      <c r="F108">
        <v>2926</v>
      </c>
      <c r="G108">
        <v>2352</v>
      </c>
      <c r="H108">
        <v>7534</v>
      </c>
      <c r="I108">
        <v>9583</v>
      </c>
      <c r="J108">
        <v>3599</v>
      </c>
      <c r="K108">
        <v>8802</v>
      </c>
      <c r="L108">
        <v>7174</v>
      </c>
      <c r="M108">
        <v>7241</v>
      </c>
      <c r="N108">
        <v>6239</v>
      </c>
      <c r="O108">
        <v>3715</v>
      </c>
      <c r="P108">
        <v>16819</v>
      </c>
      <c r="Q108">
        <v>5509</v>
      </c>
      <c r="R108">
        <v>5171</v>
      </c>
      <c r="S108">
        <v>14949</v>
      </c>
      <c r="T108">
        <v>14538</v>
      </c>
      <c r="U108">
        <v>25366</v>
      </c>
      <c r="V108">
        <v>10995</v>
      </c>
      <c r="W108">
        <v>20067</v>
      </c>
      <c r="X108">
        <v>19384</v>
      </c>
      <c r="Y108">
        <v>11506</v>
      </c>
      <c r="Z108">
        <v>20739</v>
      </c>
      <c r="AA108">
        <v>6715</v>
      </c>
      <c r="AB108">
        <v>10390</v>
      </c>
      <c r="AC108">
        <v>10036</v>
      </c>
      <c r="AD108">
        <v>5628</v>
      </c>
      <c r="AE108">
        <v>4152</v>
      </c>
    </row>
    <row r="109" spans="1:31" x14ac:dyDescent="0.25">
      <c r="A109" s="2">
        <v>0.68680555555555556</v>
      </c>
      <c r="B109">
        <v>251</v>
      </c>
      <c r="C109">
        <v>301</v>
      </c>
      <c r="D109">
        <v>380</v>
      </c>
      <c r="E109">
        <v>1179</v>
      </c>
      <c r="F109">
        <v>2926</v>
      </c>
      <c r="G109">
        <v>2352</v>
      </c>
      <c r="H109">
        <v>7534</v>
      </c>
      <c r="I109">
        <v>9583</v>
      </c>
      <c r="J109">
        <v>3599</v>
      </c>
      <c r="K109">
        <v>8802</v>
      </c>
      <c r="L109">
        <v>7174</v>
      </c>
      <c r="M109">
        <v>7241</v>
      </c>
      <c r="N109">
        <v>6239</v>
      </c>
      <c r="O109">
        <v>3715</v>
      </c>
      <c r="P109">
        <v>16819</v>
      </c>
      <c r="Q109">
        <v>5509</v>
      </c>
      <c r="R109">
        <v>5171</v>
      </c>
      <c r="S109">
        <v>14949</v>
      </c>
      <c r="T109">
        <v>14538</v>
      </c>
      <c r="U109">
        <v>25366</v>
      </c>
      <c r="V109">
        <v>10995</v>
      </c>
      <c r="W109">
        <v>20067</v>
      </c>
      <c r="X109">
        <v>19384</v>
      </c>
      <c r="Y109">
        <v>11506</v>
      </c>
      <c r="Z109">
        <v>20739</v>
      </c>
      <c r="AA109">
        <v>6715</v>
      </c>
      <c r="AB109">
        <v>10390</v>
      </c>
      <c r="AC109">
        <v>10036</v>
      </c>
      <c r="AD109">
        <v>5628</v>
      </c>
      <c r="AE109">
        <v>4152</v>
      </c>
    </row>
    <row r="110" spans="1:31" x14ac:dyDescent="0.25">
      <c r="A110" s="2">
        <v>0.68958333333333333</v>
      </c>
      <c r="B110">
        <v>251</v>
      </c>
      <c r="C110">
        <v>301</v>
      </c>
      <c r="D110">
        <v>380</v>
      </c>
      <c r="E110">
        <v>1179</v>
      </c>
      <c r="F110">
        <v>2926</v>
      </c>
      <c r="G110">
        <v>2352</v>
      </c>
      <c r="H110">
        <v>7534</v>
      </c>
      <c r="I110">
        <v>9583</v>
      </c>
      <c r="J110">
        <v>3599</v>
      </c>
      <c r="K110">
        <v>8802</v>
      </c>
      <c r="L110">
        <v>7174</v>
      </c>
      <c r="M110">
        <v>7241</v>
      </c>
      <c r="N110">
        <v>6239</v>
      </c>
      <c r="O110">
        <v>3715</v>
      </c>
      <c r="P110">
        <v>16819</v>
      </c>
      <c r="Q110">
        <v>5509</v>
      </c>
      <c r="R110">
        <v>5171</v>
      </c>
      <c r="S110">
        <v>14949</v>
      </c>
      <c r="T110">
        <v>14538</v>
      </c>
      <c r="U110">
        <v>25366</v>
      </c>
      <c r="V110">
        <v>10995</v>
      </c>
      <c r="W110">
        <v>20067</v>
      </c>
      <c r="X110">
        <v>19384</v>
      </c>
      <c r="Y110">
        <v>11506</v>
      </c>
      <c r="Z110">
        <v>20739</v>
      </c>
      <c r="AA110">
        <v>6715</v>
      </c>
      <c r="AB110">
        <v>10390</v>
      </c>
      <c r="AC110">
        <v>10036</v>
      </c>
      <c r="AD110">
        <v>5628</v>
      </c>
      <c r="AE110">
        <v>4152</v>
      </c>
    </row>
    <row r="111" spans="1:31" x14ac:dyDescent="0.25">
      <c r="A111" s="2">
        <v>0.69166666666666665</v>
      </c>
      <c r="B111">
        <v>251</v>
      </c>
      <c r="C111">
        <v>301</v>
      </c>
      <c r="D111">
        <v>380</v>
      </c>
      <c r="E111">
        <v>1179</v>
      </c>
      <c r="F111">
        <v>2926</v>
      </c>
      <c r="G111">
        <v>2352</v>
      </c>
      <c r="H111">
        <v>7534</v>
      </c>
      <c r="I111">
        <v>9583</v>
      </c>
      <c r="J111">
        <v>3599</v>
      </c>
      <c r="K111">
        <v>8802</v>
      </c>
      <c r="L111">
        <v>7174</v>
      </c>
      <c r="M111">
        <v>7241</v>
      </c>
      <c r="N111">
        <v>6239</v>
      </c>
      <c r="O111">
        <v>3715</v>
      </c>
      <c r="P111">
        <v>16819</v>
      </c>
      <c r="Q111">
        <v>5509</v>
      </c>
      <c r="R111">
        <v>5171</v>
      </c>
      <c r="S111">
        <v>14949</v>
      </c>
      <c r="T111">
        <v>14538</v>
      </c>
      <c r="U111">
        <v>25366</v>
      </c>
      <c r="V111">
        <v>10995</v>
      </c>
      <c r="W111">
        <v>20067</v>
      </c>
      <c r="X111">
        <v>19384</v>
      </c>
      <c r="Y111">
        <v>11506</v>
      </c>
      <c r="Z111">
        <v>20739</v>
      </c>
      <c r="AA111">
        <v>6715</v>
      </c>
      <c r="AB111">
        <v>10390</v>
      </c>
      <c r="AC111">
        <v>10036</v>
      </c>
      <c r="AD111">
        <v>5628</v>
      </c>
      <c r="AE111">
        <v>4152</v>
      </c>
    </row>
    <row r="112" spans="1:31" x14ac:dyDescent="0.25">
      <c r="A112" s="2">
        <v>0.69374999999999998</v>
      </c>
      <c r="B112">
        <v>251</v>
      </c>
      <c r="C112">
        <v>301</v>
      </c>
      <c r="D112">
        <v>380</v>
      </c>
      <c r="E112">
        <v>1179</v>
      </c>
      <c r="F112">
        <v>2926</v>
      </c>
      <c r="G112">
        <v>2352</v>
      </c>
      <c r="H112">
        <v>7534</v>
      </c>
      <c r="I112">
        <v>9583</v>
      </c>
      <c r="J112">
        <v>3599</v>
      </c>
      <c r="K112">
        <v>8802</v>
      </c>
      <c r="L112">
        <v>7174</v>
      </c>
      <c r="M112">
        <v>7241</v>
      </c>
      <c r="N112">
        <v>6239</v>
      </c>
      <c r="O112">
        <v>3715</v>
      </c>
      <c r="P112">
        <v>16819</v>
      </c>
      <c r="Q112">
        <v>5509</v>
      </c>
      <c r="R112">
        <v>5171</v>
      </c>
      <c r="S112">
        <v>14949</v>
      </c>
      <c r="T112">
        <v>14538</v>
      </c>
      <c r="U112">
        <v>25366</v>
      </c>
      <c r="V112">
        <v>10995</v>
      </c>
      <c r="W112">
        <v>20067</v>
      </c>
      <c r="X112">
        <v>19384</v>
      </c>
      <c r="Y112">
        <v>11506</v>
      </c>
      <c r="Z112">
        <v>20739</v>
      </c>
      <c r="AA112">
        <v>6715</v>
      </c>
      <c r="AB112">
        <v>10390</v>
      </c>
      <c r="AC112">
        <v>10036</v>
      </c>
      <c r="AD112">
        <v>5628</v>
      </c>
      <c r="AE112">
        <v>4152</v>
      </c>
    </row>
    <row r="113" spans="1:31" x14ac:dyDescent="0.25">
      <c r="A113" s="2">
        <v>0.6958333333333333</v>
      </c>
      <c r="B113">
        <v>251</v>
      </c>
      <c r="C113">
        <v>301</v>
      </c>
      <c r="D113">
        <v>380</v>
      </c>
      <c r="E113">
        <v>1179</v>
      </c>
      <c r="F113">
        <v>2926</v>
      </c>
      <c r="G113">
        <v>2352</v>
      </c>
      <c r="H113">
        <v>7534</v>
      </c>
      <c r="I113">
        <v>9583</v>
      </c>
      <c r="J113">
        <v>3599</v>
      </c>
      <c r="K113">
        <v>8802</v>
      </c>
      <c r="L113">
        <v>7174</v>
      </c>
      <c r="M113">
        <v>7241</v>
      </c>
      <c r="N113">
        <v>6239</v>
      </c>
      <c r="O113">
        <v>3715</v>
      </c>
      <c r="P113">
        <v>16819</v>
      </c>
      <c r="Q113">
        <v>5509</v>
      </c>
      <c r="R113">
        <v>5171</v>
      </c>
      <c r="S113">
        <v>14949</v>
      </c>
      <c r="T113">
        <v>14538</v>
      </c>
      <c r="U113">
        <v>25366</v>
      </c>
      <c r="V113">
        <v>10995</v>
      </c>
      <c r="W113">
        <v>20067</v>
      </c>
      <c r="X113">
        <v>19384</v>
      </c>
      <c r="Y113">
        <v>11506</v>
      </c>
      <c r="Z113">
        <v>20739</v>
      </c>
      <c r="AA113">
        <v>6715</v>
      </c>
      <c r="AB113">
        <v>10390</v>
      </c>
      <c r="AC113">
        <v>10036</v>
      </c>
      <c r="AD113">
        <v>5628</v>
      </c>
      <c r="AE113">
        <v>4152</v>
      </c>
    </row>
    <row r="114" spans="1:31" x14ac:dyDescent="0.25">
      <c r="A114" s="2">
        <v>0.69861111111111107</v>
      </c>
      <c r="B114">
        <v>251</v>
      </c>
      <c r="C114">
        <v>301</v>
      </c>
      <c r="D114">
        <v>380</v>
      </c>
      <c r="E114">
        <v>1179</v>
      </c>
      <c r="F114">
        <v>2926</v>
      </c>
      <c r="G114">
        <v>2352</v>
      </c>
      <c r="H114">
        <v>7534</v>
      </c>
      <c r="I114">
        <v>9583</v>
      </c>
      <c r="J114">
        <v>3599</v>
      </c>
      <c r="K114">
        <v>8802</v>
      </c>
      <c r="L114">
        <v>7174</v>
      </c>
      <c r="M114">
        <v>7241</v>
      </c>
      <c r="N114">
        <v>6239</v>
      </c>
      <c r="O114">
        <v>3715</v>
      </c>
      <c r="P114">
        <v>16819</v>
      </c>
      <c r="Q114">
        <v>5509</v>
      </c>
      <c r="R114">
        <v>5171</v>
      </c>
      <c r="S114">
        <v>14949</v>
      </c>
      <c r="T114">
        <v>14538</v>
      </c>
      <c r="U114">
        <v>25366</v>
      </c>
      <c r="V114">
        <v>10995</v>
      </c>
      <c r="W114">
        <v>20067</v>
      </c>
      <c r="X114">
        <v>19384</v>
      </c>
      <c r="Y114">
        <v>11506</v>
      </c>
      <c r="Z114">
        <v>20739</v>
      </c>
      <c r="AA114">
        <v>6715</v>
      </c>
      <c r="AB114">
        <v>10390</v>
      </c>
      <c r="AC114">
        <v>10036</v>
      </c>
      <c r="AD114">
        <v>5628</v>
      </c>
      <c r="AE114">
        <v>4152</v>
      </c>
    </row>
    <row r="115" spans="1:31" x14ac:dyDescent="0.25">
      <c r="A115" s="2">
        <v>0.7006944444444444</v>
      </c>
      <c r="B115">
        <v>251</v>
      </c>
      <c r="C115">
        <v>301</v>
      </c>
      <c r="D115">
        <v>380</v>
      </c>
      <c r="E115">
        <v>1179</v>
      </c>
      <c r="F115">
        <v>2926</v>
      </c>
      <c r="G115">
        <v>2352</v>
      </c>
      <c r="H115">
        <v>7534</v>
      </c>
      <c r="I115">
        <v>9583</v>
      </c>
      <c r="J115">
        <v>3599</v>
      </c>
      <c r="K115">
        <v>8802</v>
      </c>
      <c r="L115">
        <v>7174</v>
      </c>
      <c r="M115">
        <v>7241</v>
      </c>
      <c r="N115">
        <v>6239</v>
      </c>
      <c r="O115">
        <v>3715</v>
      </c>
      <c r="P115">
        <v>16819</v>
      </c>
      <c r="Q115">
        <v>5509</v>
      </c>
      <c r="R115">
        <v>5171</v>
      </c>
      <c r="S115">
        <v>14949</v>
      </c>
      <c r="T115">
        <v>14538</v>
      </c>
      <c r="U115">
        <v>25366</v>
      </c>
      <c r="V115">
        <v>10995</v>
      </c>
      <c r="W115">
        <v>20067</v>
      </c>
      <c r="X115">
        <v>19384</v>
      </c>
      <c r="Y115">
        <v>11506</v>
      </c>
      <c r="Z115">
        <v>20739</v>
      </c>
      <c r="AA115">
        <v>6715</v>
      </c>
      <c r="AB115">
        <v>10390</v>
      </c>
      <c r="AC115">
        <v>10036</v>
      </c>
      <c r="AD115">
        <v>5628</v>
      </c>
      <c r="AE115">
        <v>4152</v>
      </c>
    </row>
    <row r="116" spans="1:31" x14ac:dyDescent="0.25">
      <c r="A116" s="2">
        <v>0.70277777777777772</v>
      </c>
      <c r="B116">
        <v>251</v>
      </c>
      <c r="C116">
        <v>301</v>
      </c>
      <c r="D116">
        <v>380</v>
      </c>
      <c r="E116">
        <v>1179</v>
      </c>
      <c r="F116">
        <v>2926</v>
      </c>
      <c r="G116">
        <v>2352</v>
      </c>
      <c r="H116">
        <v>7534</v>
      </c>
      <c r="I116">
        <v>9583</v>
      </c>
      <c r="J116">
        <v>3599</v>
      </c>
      <c r="K116">
        <v>8802</v>
      </c>
      <c r="L116">
        <v>7174</v>
      </c>
      <c r="M116">
        <v>7241</v>
      </c>
      <c r="N116">
        <v>6239</v>
      </c>
      <c r="O116">
        <v>3715</v>
      </c>
      <c r="P116">
        <v>16819</v>
      </c>
      <c r="Q116">
        <v>5509</v>
      </c>
      <c r="R116">
        <v>5171</v>
      </c>
      <c r="S116">
        <v>14949</v>
      </c>
      <c r="T116">
        <v>14538</v>
      </c>
      <c r="U116">
        <v>25366</v>
      </c>
      <c r="V116">
        <v>10995</v>
      </c>
      <c r="W116">
        <v>20067</v>
      </c>
      <c r="X116">
        <v>19384</v>
      </c>
      <c r="Y116">
        <v>11506</v>
      </c>
      <c r="Z116">
        <v>20739</v>
      </c>
      <c r="AA116">
        <v>6715</v>
      </c>
      <c r="AB116">
        <v>10390</v>
      </c>
      <c r="AC116">
        <v>10036</v>
      </c>
      <c r="AD116">
        <v>5628</v>
      </c>
      <c r="AE116">
        <v>4152</v>
      </c>
    </row>
    <row r="117" spans="1:31" x14ac:dyDescent="0.25">
      <c r="A117" s="2">
        <v>0.70486111111111116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</row>
    <row r="118" spans="1:31" x14ac:dyDescent="0.25">
      <c r="A118" s="2">
        <v>0.70763888888888893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</row>
    <row r="119" spans="1:31" x14ac:dyDescent="0.25">
      <c r="A119" s="2">
        <v>0.70972222222222225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s="2">
        <v>0.71180555555555558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</row>
    <row r="121" spans="1:31" x14ac:dyDescent="0.25">
      <c r="A121" s="2">
        <v>0.71388888888888891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</row>
    <row r="122" spans="1:31" x14ac:dyDescent="0.25">
      <c r="A122" s="2">
        <v>0.71597222222222223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</row>
    <row r="123" spans="1:31" x14ac:dyDescent="0.25">
      <c r="A123" s="2">
        <v>0.71875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</row>
    <row r="124" spans="1:31" x14ac:dyDescent="0.25">
      <c r="A124" s="2">
        <v>0.72083333333333333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s="2">
        <v>0.72291666666666665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</row>
    <row r="126" spans="1:31" x14ac:dyDescent="0.25">
      <c r="A126" s="2">
        <v>0.72499999999999998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 x14ac:dyDescent="0.25">
      <c r="A127" s="2">
        <v>0.72777777777777775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 x14ac:dyDescent="0.25">
      <c r="A128" s="2">
        <v>0.72986111111111107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</row>
    <row r="129" spans="1:31" x14ac:dyDescent="0.25">
      <c r="A129" s="2">
        <v>0.73472222222222228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</row>
    <row r="130" spans="1:31" x14ac:dyDescent="0.25">
      <c r="A130" s="2">
        <v>0.7368055555555556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</row>
    <row r="131" spans="1:31" x14ac:dyDescent="0.25">
      <c r="A131" s="2">
        <v>0.73888888888888893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s="2">
        <v>0.74097222222222225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</row>
    <row r="133" spans="1:31" x14ac:dyDescent="0.25">
      <c r="A133" s="2">
        <v>0.74375000000000002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s="2">
        <v>0.74583333333333335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</row>
    <row r="135" spans="1:31" x14ac:dyDescent="0.25">
      <c r="A135" s="2">
        <v>0.74791666666666667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</row>
    <row r="136" spans="1:31" x14ac:dyDescent="0.25">
      <c r="A136" s="2">
        <v>0.75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</row>
    <row r="137" spans="1:31" x14ac:dyDescent="0.25">
      <c r="A137" s="2">
        <v>0.75277777777777777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</row>
    <row r="138" spans="1:31" x14ac:dyDescent="0.25">
      <c r="A138" s="2">
        <v>0.75486111111111109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</row>
    <row r="139" spans="1:31" x14ac:dyDescent="0.25">
      <c r="A139" s="2">
        <v>0.75763888888888886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</row>
    <row r="140" spans="1:31" x14ac:dyDescent="0.25">
      <c r="A140" s="2">
        <v>0.75972222222222219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</row>
    <row r="141" spans="1:31" x14ac:dyDescent="0.25">
      <c r="A141" s="2">
        <v>0.76180555555555551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s="2">
        <v>0.76458333333333328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</row>
    <row r="143" spans="1:31" x14ac:dyDescent="0.25">
      <c r="A143" s="2">
        <v>0.76666666666666672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s="2">
        <v>0.76944444444444449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s="2">
        <v>0.77152777777777781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</row>
    <row r="146" spans="1:31" x14ac:dyDescent="0.25">
      <c r="A146" s="2">
        <v>0.77361111111111114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s="2">
        <v>0.77569444444444446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</row>
    <row r="148" spans="1:31" x14ac:dyDescent="0.25">
      <c r="A148" s="2">
        <v>0.77847222222222223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</row>
    <row r="149" spans="1:31" x14ac:dyDescent="0.25">
      <c r="A149" s="2">
        <v>0.78055555555555556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</row>
    <row r="150" spans="1:31" x14ac:dyDescent="0.25">
      <c r="A150" s="2">
        <v>0.78263888888888888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</row>
    <row r="151" spans="1:31" x14ac:dyDescent="0.25">
      <c r="A151" s="2">
        <v>0.78472222222222221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</row>
    <row r="152" spans="1:31" x14ac:dyDescent="0.25">
      <c r="A152" s="2">
        <v>0.78749999999999998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</row>
    <row r="153" spans="1:31" x14ac:dyDescent="0.25">
      <c r="A153" s="2">
        <v>0.7895833333333333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</row>
    <row r="154" spans="1:31" x14ac:dyDescent="0.25">
      <c r="A154" s="2">
        <v>0.79166666666666663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</row>
    <row r="155" spans="1:31" x14ac:dyDescent="0.25">
      <c r="A155" s="2">
        <v>0.79374999999999996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</row>
    <row r="156" spans="1:31" x14ac:dyDescent="0.25">
      <c r="A156" s="2">
        <v>0.79652777777777772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</row>
    <row r="157" spans="1:31" x14ac:dyDescent="0.25">
      <c r="A157" s="2">
        <v>0.79861111111111116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</row>
    <row r="158" spans="1:31" x14ac:dyDescent="0.25">
      <c r="A158" s="2">
        <v>0.80069444444444449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</row>
    <row r="159" spans="1:31" x14ac:dyDescent="0.25">
      <c r="A159" s="2">
        <v>0.80277777777777781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</row>
    <row r="160" spans="1:31" x14ac:dyDescent="0.25">
      <c r="A160" s="2">
        <v>0.80555555555555558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</row>
    <row r="161" spans="1:31" x14ac:dyDescent="0.25">
      <c r="A161" s="2">
        <v>0.80763888888888891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s="2">
        <v>0.80972222222222223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</row>
    <row r="163" spans="1:31" x14ac:dyDescent="0.25">
      <c r="A163" s="2">
        <v>0.81180555555555556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</row>
    <row r="164" spans="1:31" x14ac:dyDescent="0.25">
      <c r="A164" s="2">
        <v>0.81458333333333333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25">
      <c r="A165" s="2">
        <v>0.81666666666666665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</row>
    <row r="166" spans="1:31" x14ac:dyDescent="0.25">
      <c r="A166" s="2">
        <v>0.81874999999999998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</row>
    <row r="167" spans="1:31" x14ac:dyDescent="0.25">
      <c r="A167" s="2">
        <v>0.8208333333333333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</row>
    <row r="168" spans="1:31" x14ac:dyDescent="0.25">
      <c r="A168" s="2">
        <v>0.82361111111111107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</row>
    <row r="169" spans="1:31" x14ac:dyDescent="0.25">
      <c r="A169" s="2">
        <v>0.8256944444444444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</row>
    <row r="170" spans="1:31" x14ac:dyDescent="0.25">
      <c r="A170" s="2">
        <v>0.82777777777777772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</row>
    <row r="171" spans="1:31" x14ac:dyDescent="0.25">
      <c r="A171" s="2">
        <v>0.82986111111111116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s="2">
        <v>0.83263888888888893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</row>
    <row r="173" spans="1:31" x14ac:dyDescent="0.25">
      <c r="A173" s="2">
        <v>0.83472222222222225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</row>
    <row r="174" spans="1:31" x14ac:dyDescent="0.25">
      <c r="A174" s="2">
        <v>0.83680555555555558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</row>
    <row r="175" spans="1:31" x14ac:dyDescent="0.25">
      <c r="A175" s="2">
        <v>0.83888888888888891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</row>
    <row r="176" spans="1:31" x14ac:dyDescent="0.25">
      <c r="A176" s="2">
        <v>0.84166666666666667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</row>
    <row r="177" spans="1:31" x14ac:dyDescent="0.25">
      <c r="A177" s="2">
        <v>0.84375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</row>
    <row r="178" spans="1:31" x14ac:dyDescent="0.25">
      <c r="A178" s="2">
        <v>0.84583333333333333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s="2">
        <v>0.84791666666666665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</row>
    <row r="180" spans="1:31" x14ac:dyDescent="0.25">
      <c r="A180" s="2">
        <v>0.85069444444444442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</row>
    <row r="181" spans="1:31" x14ac:dyDescent="0.25">
      <c r="A181" s="2">
        <v>0.85277777777777775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 x14ac:dyDescent="0.25">
      <c r="A182" s="2">
        <v>0.85486111111111107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 x14ac:dyDescent="0.25">
      <c r="A183" s="2">
        <v>0.8569444444444444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</row>
    <row r="184" spans="1:31" x14ac:dyDescent="0.25">
      <c r="A184" s="2">
        <v>0.85972222222222228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s="2">
        <v>0.8618055555555556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</row>
    <row r="186" spans="1:31" x14ac:dyDescent="0.25">
      <c r="A186" s="2">
        <v>0.86388888888888893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</row>
    <row r="187" spans="1:31" x14ac:dyDescent="0.25">
      <c r="A187" s="2">
        <v>0.86597222222222225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</row>
    <row r="188" spans="1:31" x14ac:dyDescent="0.25">
      <c r="A188" s="2">
        <v>0.86875000000000002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</row>
    <row r="189" spans="1:31" x14ac:dyDescent="0.25">
      <c r="A189" s="2">
        <v>0.87083333333333335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s="2">
        <v>0.87291666666666667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</row>
    <row r="191" spans="1:31" x14ac:dyDescent="0.25">
      <c r="A191" s="2">
        <v>0.875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s="2">
        <v>0.87777777777777777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</row>
    <row r="193" spans="1:31" x14ac:dyDescent="0.25">
      <c r="A193" s="2">
        <v>0.87986111111111109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</row>
    <row r="194" spans="1:31" x14ac:dyDescent="0.25">
      <c r="A194" s="2">
        <v>0.88194444444444442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s="2">
        <v>0.88402777777777775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</row>
    <row r="196" spans="1:31" x14ac:dyDescent="0.25">
      <c r="A196" s="2">
        <v>0.88680555555555551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</row>
    <row r="197" spans="1:31" x14ac:dyDescent="0.25">
      <c r="A197" s="2">
        <v>0.88888888888888884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</row>
    <row r="198" spans="1:31" x14ac:dyDescent="0.25">
      <c r="A198" s="2">
        <v>0.89097222222222228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</row>
    <row r="199" spans="1:31" x14ac:dyDescent="0.25">
      <c r="A199" s="2">
        <v>0.89583333333333337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</row>
    <row r="200" spans="1:31" x14ac:dyDescent="0.25">
      <c r="A200" s="2">
        <v>0.8979166666666667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</row>
    <row r="201" spans="1:31" x14ac:dyDescent="0.25">
      <c r="A201" s="2">
        <v>0.9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s="2">
        <v>0.90277777777777779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</row>
    <row r="203" spans="1:31" x14ac:dyDescent="0.25">
      <c r="A203" s="2">
        <v>0.90486111111111112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</row>
    <row r="204" spans="1:31" x14ac:dyDescent="0.25">
      <c r="A204" s="2">
        <v>0.90694444444444444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</row>
    <row r="205" spans="1:31" x14ac:dyDescent="0.25">
      <c r="A205" s="2">
        <v>0.90902777777777777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</row>
    <row r="206" spans="1:31" x14ac:dyDescent="0.25">
      <c r="A206" s="2">
        <v>0.91180555555555554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</row>
    <row r="207" spans="1:31" x14ac:dyDescent="0.25">
      <c r="A207" s="2">
        <v>0.91388888888888886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 x14ac:dyDescent="0.25">
      <c r="A208" s="2">
        <v>0.91597222222222219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</row>
    <row r="209" spans="1:31" x14ac:dyDescent="0.25">
      <c r="A209" s="2">
        <v>0.91805555555555551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s="2">
        <v>0.92083333333333328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</row>
    <row r="211" spans="1:31" x14ac:dyDescent="0.25">
      <c r="A211" s="2">
        <v>0.92291666666666672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s="2">
        <v>0.92500000000000004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</row>
    <row r="213" spans="1:31" x14ac:dyDescent="0.25">
      <c r="A213" s="2">
        <v>0.92708333333333337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</row>
    <row r="214" spans="1:31" x14ac:dyDescent="0.25">
      <c r="A214" s="2">
        <v>0.9291666666666667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</row>
    <row r="215" spans="1:31" x14ac:dyDescent="0.25">
      <c r="A215" s="2">
        <v>0.93194444444444446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</row>
    <row r="216" spans="1:31" x14ac:dyDescent="0.25">
      <c r="A216" s="2">
        <v>0.93402777777777779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</row>
    <row r="217" spans="1:31" x14ac:dyDescent="0.25">
      <c r="A217" s="2">
        <v>0.93611111111111112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</row>
    <row r="218" spans="1:31" x14ac:dyDescent="0.25">
      <c r="A218" s="2">
        <v>0.93611111111111112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</row>
    <row r="219" spans="1:31" x14ac:dyDescent="0.25">
      <c r="A219" s="2">
        <v>0.9375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</row>
    <row r="220" spans="1:31" x14ac:dyDescent="0.25">
      <c r="A220" s="2">
        <v>0.93819444444444444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</row>
    <row r="221" spans="1:31" x14ac:dyDescent="0.25">
      <c r="A221" s="2">
        <v>0.94027777777777777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s="2">
        <v>0.94097222222222221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</row>
    <row r="223" spans="1:31" x14ac:dyDescent="0.25">
      <c r="A223" s="2">
        <v>0.94236111111111109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</row>
    <row r="224" spans="1:31" x14ac:dyDescent="0.25">
      <c r="A224" s="2">
        <v>0.94305555555555554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</row>
    <row r="225" spans="1:31" x14ac:dyDescent="0.25">
      <c r="A225" s="2">
        <v>0.94444444444444442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</row>
    <row r="226" spans="1:31" x14ac:dyDescent="0.25">
      <c r="A226" s="2">
        <v>0.94513888888888886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s="2">
        <v>0.94652777777777775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</row>
    <row r="228" spans="1:31" x14ac:dyDescent="0.25">
      <c r="A228" s="2">
        <v>0.94722222222222219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</row>
    <row r="229" spans="1:31" x14ac:dyDescent="0.25">
      <c r="A229" s="2">
        <v>0.94930555555555551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</row>
    <row r="230" spans="1:31" x14ac:dyDescent="0.25">
      <c r="A230" s="2">
        <v>0.94930555555555551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</row>
    <row r="231" spans="1:31" x14ac:dyDescent="0.25">
      <c r="A231" s="2">
        <v>0.95138888888888884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s="2">
        <v>0.95208333333333328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</row>
    <row r="233" spans="1:31" x14ac:dyDescent="0.25">
      <c r="A233" s="2">
        <v>0.95347222222222228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</row>
    <row r="234" spans="1:31" x14ac:dyDescent="0.25">
      <c r="A234" s="2">
        <v>0.95416666666666672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0129C-F46A-45CE-AEF2-AFF47D83AFE2}">
  <dimension ref="A1:AE234"/>
  <sheetViews>
    <sheetView topLeftCell="C6" workbookViewId="0">
      <selection activeCell="B1" sqref="B1"/>
    </sheetView>
  </sheetViews>
  <sheetFormatPr defaultRowHeight="15" x14ac:dyDescent="0.25"/>
  <sheetData>
    <row r="1" spans="1:31" x14ac:dyDescent="0.25">
      <c r="B1">
        <v>74800</v>
      </c>
    </row>
    <row r="2" spans="1:31" x14ac:dyDescent="0.25">
      <c r="A2" t="s">
        <v>0</v>
      </c>
      <c r="B2">
        <v>74100</v>
      </c>
      <c r="C2">
        <v>74200</v>
      </c>
      <c r="D2">
        <v>74300</v>
      </c>
      <c r="E2">
        <v>74400</v>
      </c>
      <c r="F2">
        <v>74500</v>
      </c>
      <c r="G2">
        <v>74600</v>
      </c>
      <c r="H2">
        <v>74700</v>
      </c>
      <c r="I2">
        <v>74800</v>
      </c>
      <c r="J2">
        <v>74900</v>
      </c>
      <c r="K2">
        <v>75000</v>
      </c>
      <c r="L2">
        <v>75100</v>
      </c>
      <c r="M2">
        <v>75200</v>
      </c>
      <c r="N2">
        <v>75300</v>
      </c>
      <c r="O2">
        <v>75400</v>
      </c>
      <c r="P2">
        <v>75500</v>
      </c>
      <c r="Q2">
        <v>74100</v>
      </c>
      <c r="R2">
        <v>74200</v>
      </c>
      <c r="S2">
        <v>74300</v>
      </c>
      <c r="T2">
        <v>74400</v>
      </c>
      <c r="U2">
        <v>74500</v>
      </c>
      <c r="V2">
        <v>74600</v>
      </c>
      <c r="W2">
        <v>74700</v>
      </c>
      <c r="X2">
        <v>74800</v>
      </c>
      <c r="Y2">
        <v>74900</v>
      </c>
      <c r="Z2">
        <v>75000</v>
      </c>
      <c r="AA2">
        <v>75100</v>
      </c>
      <c r="AB2">
        <v>75200</v>
      </c>
      <c r="AC2">
        <v>75300</v>
      </c>
      <c r="AD2">
        <v>75400</v>
      </c>
      <c r="AE2">
        <v>75500</v>
      </c>
    </row>
    <row r="3" spans="1:31" x14ac:dyDescent="0.25">
      <c r="A3" s="2">
        <v>0.34027777777777779</v>
      </c>
      <c r="B3">
        <v>126</v>
      </c>
      <c r="C3">
        <v>403</v>
      </c>
      <c r="D3">
        <v>622</v>
      </c>
      <c r="E3">
        <v>3311</v>
      </c>
      <c r="F3">
        <v>3701</v>
      </c>
      <c r="G3">
        <v>6355</v>
      </c>
      <c r="H3">
        <v>6201</v>
      </c>
      <c r="I3">
        <v>5632</v>
      </c>
      <c r="J3">
        <v>22091</v>
      </c>
      <c r="K3">
        <v>3660</v>
      </c>
      <c r="L3">
        <v>5392</v>
      </c>
      <c r="M3">
        <v>3197</v>
      </c>
      <c r="N3">
        <v>3191</v>
      </c>
      <c r="O3">
        <v>12377</v>
      </c>
      <c r="P3">
        <v>3463</v>
      </c>
      <c r="Q3">
        <v>2409</v>
      </c>
      <c r="R3">
        <v>3260</v>
      </c>
      <c r="S3">
        <v>3331</v>
      </c>
      <c r="T3">
        <v>8701</v>
      </c>
      <c r="U3">
        <v>5770</v>
      </c>
      <c r="V3">
        <v>5499</v>
      </c>
      <c r="W3">
        <v>6976</v>
      </c>
      <c r="X3">
        <v>7289</v>
      </c>
      <c r="Y3">
        <v>17881</v>
      </c>
      <c r="Z3">
        <v>2009</v>
      </c>
      <c r="AA3">
        <v>2874</v>
      </c>
      <c r="AB3">
        <v>1310</v>
      </c>
      <c r="AC3">
        <v>773</v>
      </c>
      <c r="AD3">
        <v>5339</v>
      </c>
      <c r="AE3">
        <v>582</v>
      </c>
    </row>
    <row r="4" spans="1:31" x14ac:dyDescent="0.25">
      <c r="A4" s="2">
        <v>0.45208333333333334</v>
      </c>
      <c r="B4">
        <v>123</v>
      </c>
      <c r="C4">
        <v>255</v>
      </c>
      <c r="D4">
        <v>548</v>
      </c>
      <c r="E4">
        <v>1394</v>
      </c>
      <c r="F4">
        <v>7430</v>
      </c>
      <c r="G4">
        <v>4009</v>
      </c>
      <c r="H4">
        <v>16270</v>
      </c>
      <c r="I4">
        <v>24622</v>
      </c>
      <c r="J4">
        <v>19235</v>
      </c>
      <c r="K4">
        <v>25849</v>
      </c>
      <c r="L4">
        <v>13690</v>
      </c>
      <c r="M4">
        <v>16096</v>
      </c>
      <c r="N4">
        <v>13345</v>
      </c>
      <c r="O4">
        <v>9243</v>
      </c>
      <c r="P4">
        <v>32137</v>
      </c>
      <c r="Q4">
        <v>7002</v>
      </c>
      <c r="R4">
        <v>8534</v>
      </c>
      <c r="S4">
        <v>20879</v>
      </c>
      <c r="T4">
        <v>16926</v>
      </c>
      <c r="U4">
        <v>39784</v>
      </c>
      <c r="V4">
        <v>16214</v>
      </c>
      <c r="W4">
        <v>35544</v>
      </c>
      <c r="X4">
        <v>38573</v>
      </c>
      <c r="Y4">
        <v>22284</v>
      </c>
      <c r="Z4">
        <v>21339</v>
      </c>
      <c r="AA4">
        <v>6010</v>
      </c>
      <c r="AB4">
        <v>6012</v>
      </c>
      <c r="AC4">
        <v>6702</v>
      </c>
      <c r="AD4">
        <v>4774</v>
      </c>
      <c r="AE4">
        <v>15875</v>
      </c>
    </row>
    <row r="5" spans="1:31" x14ac:dyDescent="0.25">
      <c r="A5" s="2">
        <v>0.45416666666666666</v>
      </c>
      <c r="B5">
        <v>127</v>
      </c>
      <c r="C5">
        <v>271</v>
      </c>
      <c r="D5">
        <v>630</v>
      </c>
      <c r="E5">
        <v>1406</v>
      </c>
      <c r="F5">
        <v>7544</v>
      </c>
      <c r="G5">
        <v>4127</v>
      </c>
      <c r="H5">
        <v>16648</v>
      </c>
      <c r="I5">
        <v>25178</v>
      </c>
      <c r="J5">
        <v>20693</v>
      </c>
      <c r="K5">
        <v>26549</v>
      </c>
      <c r="L5">
        <v>13729</v>
      </c>
      <c r="M5">
        <v>16201</v>
      </c>
      <c r="N5">
        <v>13284</v>
      </c>
      <c r="O5">
        <v>9550</v>
      </c>
      <c r="P5">
        <v>33174</v>
      </c>
      <c r="Q5">
        <v>6823</v>
      </c>
      <c r="R5">
        <v>8837</v>
      </c>
      <c r="S5">
        <v>20711</v>
      </c>
      <c r="T5">
        <v>17043</v>
      </c>
      <c r="U5">
        <v>40323</v>
      </c>
      <c r="V5">
        <v>16604</v>
      </c>
      <c r="W5">
        <v>33969</v>
      </c>
      <c r="X5">
        <v>38410</v>
      </c>
      <c r="Y5">
        <v>22136</v>
      </c>
      <c r="Z5">
        <v>20484</v>
      </c>
      <c r="AA5">
        <v>5954</v>
      </c>
      <c r="AB5">
        <v>5881</v>
      </c>
      <c r="AC5">
        <v>6668</v>
      </c>
      <c r="AD5">
        <v>4709</v>
      </c>
      <c r="AE5">
        <v>15638</v>
      </c>
    </row>
    <row r="6" spans="1:31" x14ac:dyDescent="0.25">
      <c r="A6" s="2">
        <v>0.45694444444444443</v>
      </c>
      <c r="B6">
        <v>127</v>
      </c>
      <c r="C6">
        <v>271</v>
      </c>
      <c r="D6">
        <v>630</v>
      </c>
      <c r="E6">
        <v>1406</v>
      </c>
      <c r="F6">
        <v>7544</v>
      </c>
      <c r="G6">
        <v>4127</v>
      </c>
      <c r="H6">
        <v>16648</v>
      </c>
      <c r="I6">
        <v>25178</v>
      </c>
      <c r="J6">
        <v>20693</v>
      </c>
      <c r="K6">
        <v>26549</v>
      </c>
      <c r="L6">
        <v>13729</v>
      </c>
      <c r="M6">
        <v>16201</v>
      </c>
      <c r="N6">
        <v>13284</v>
      </c>
      <c r="O6">
        <v>9550</v>
      </c>
      <c r="P6">
        <v>33174</v>
      </c>
      <c r="Q6">
        <v>6823</v>
      </c>
      <c r="R6">
        <v>8837</v>
      </c>
      <c r="S6">
        <v>20711</v>
      </c>
      <c r="T6">
        <v>17043</v>
      </c>
      <c r="U6">
        <v>40323</v>
      </c>
      <c r="V6">
        <v>16604</v>
      </c>
      <c r="W6">
        <v>33969</v>
      </c>
      <c r="X6">
        <v>38410</v>
      </c>
      <c r="Y6">
        <v>22136</v>
      </c>
      <c r="Z6">
        <v>20484</v>
      </c>
      <c r="AA6">
        <v>5954</v>
      </c>
      <c r="AB6">
        <v>5881</v>
      </c>
      <c r="AC6">
        <v>6668</v>
      </c>
      <c r="AD6">
        <v>4709</v>
      </c>
      <c r="AE6">
        <v>15638</v>
      </c>
    </row>
    <row r="7" spans="1:31" x14ac:dyDescent="0.25">
      <c r="A7" s="2">
        <v>0.45902777777777776</v>
      </c>
      <c r="B7">
        <v>126</v>
      </c>
      <c r="C7">
        <v>285</v>
      </c>
      <c r="D7">
        <v>634</v>
      </c>
      <c r="E7">
        <v>1403</v>
      </c>
      <c r="F7">
        <v>7578</v>
      </c>
      <c r="G7">
        <v>4054</v>
      </c>
      <c r="H7">
        <v>16841</v>
      </c>
      <c r="I7">
        <v>25467</v>
      </c>
      <c r="J7">
        <v>23782</v>
      </c>
      <c r="K7">
        <v>27766</v>
      </c>
      <c r="L7">
        <v>13759</v>
      </c>
      <c r="M7">
        <v>16376</v>
      </c>
      <c r="N7">
        <v>13290</v>
      </c>
      <c r="O7">
        <v>9626</v>
      </c>
      <c r="P7">
        <v>32463</v>
      </c>
      <c r="Q7">
        <v>6891</v>
      </c>
      <c r="R7">
        <v>8880</v>
      </c>
      <c r="S7">
        <v>20738</v>
      </c>
      <c r="T7">
        <v>17760</v>
      </c>
      <c r="U7">
        <v>39622</v>
      </c>
      <c r="V7">
        <v>16078</v>
      </c>
      <c r="W7">
        <v>33055</v>
      </c>
      <c r="X7">
        <v>37629</v>
      </c>
      <c r="Y7">
        <v>21542</v>
      </c>
      <c r="Z7">
        <v>20231</v>
      </c>
      <c r="AA7">
        <v>5855</v>
      </c>
      <c r="AB7">
        <v>5850</v>
      </c>
      <c r="AC7">
        <v>6662</v>
      </c>
      <c r="AD7">
        <v>4670</v>
      </c>
      <c r="AE7">
        <v>15654</v>
      </c>
    </row>
    <row r="8" spans="1:31" x14ac:dyDescent="0.25">
      <c r="A8" s="2">
        <v>0.46111111111111114</v>
      </c>
      <c r="B8">
        <v>127</v>
      </c>
      <c r="C8">
        <v>288</v>
      </c>
      <c r="D8">
        <v>639</v>
      </c>
      <c r="E8">
        <v>1385</v>
      </c>
      <c r="F8">
        <v>7532</v>
      </c>
      <c r="G8">
        <v>4061</v>
      </c>
      <c r="H8">
        <v>16722</v>
      </c>
      <c r="I8">
        <v>26206</v>
      </c>
      <c r="J8">
        <v>20151</v>
      </c>
      <c r="K8">
        <v>27558</v>
      </c>
      <c r="L8">
        <v>14108</v>
      </c>
      <c r="M8">
        <v>16283</v>
      </c>
      <c r="N8">
        <v>13662</v>
      </c>
      <c r="O8">
        <v>9562</v>
      </c>
      <c r="P8">
        <v>32873</v>
      </c>
      <c r="Q8">
        <v>6994</v>
      </c>
      <c r="R8">
        <v>8737</v>
      </c>
      <c r="S8">
        <v>20683</v>
      </c>
      <c r="T8">
        <v>17817</v>
      </c>
      <c r="U8">
        <v>39483</v>
      </c>
      <c r="V8">
        <v>15648</v>
      </c>
      <c r="W8">
        <v>32690</v>
      </c>
      <c r="X8">
        <v>37879</v>
      </c>
      <c r="Y8">
        <v>21645</v>
      </c>
      <c r="Z8">
        <v>19993</v>
      </c>
      <c r="AA8">
        <v>5883</v>
      </c>
      <c r="AB8">
        <v>5746</v>
      </c>
      <c r="AC8">
        <v>6709</v>
      </c>
      <c r="AD8">
        <v>4650</v>
      </c>
      <c r="AE8">
        <v>15539</v>
      </c>
    </row>
    <row r="9" spans="1:31" x14ac:dyDescent="0.25">
      <c r="A9" s="2">
        <v>0.46319444444444446</v>
      </c>
      <c r="B9">
        <v>130</v>
      </c>
      <c r="C9">
        <v>297</v>
      </c>
      <c r="D9">
        <v>644</v>
      </c>
      <c r="E9">
        <v>1387</v>
      </c>
      <c r="F9">
        <v>7788</v>
      </c>
      <c r="G9">
        <v>4118</v>
      </c>
      <c r="H9">
        <v>17062</v>
      </c>
      <c r="I9">
        <v>26298</v>
      </c>
      <c r="J9">
        <v>20630</v>
      </c>
      <c r="K9">
        <v>28230</v>
      </c>
      <c r="L9">
        <v>14527</v>
      </c>
      <c r="M9">
        <v>16679</v>
      </c>
      <c r="N9">
        <v>13817</v>
      </c>
      <c r="O9">
        <v>9583</v>
      </c>
      <c r="P9">
        <v>32936</v>
      </c>
      <c r="Q9">
        <v>7013</v>
      </c>
      <c r="R9">
        <v>8726</v>
      </c>
      <c r="S9">
        <v>20386</v>
      </c>
      <c r="T9">
        <v>17857</v>
      </c>
      <c r="U9">
        <v>39314</v>
      </c>
      <c r="V9">
        <v>16027</v>
      </c>
      <c r="W9">
        <v>33290</v>
      </c>
      <c r="X9">
        <v>38108</v>
      </c>
      <c r="Y9">
        <v>21748</v>
      </c>
      <c r="Z9">
        <v>20158</v>
      </c>
      <c r="AA9">
        <v>5923</v>
      </c>
      <c r="AB9">
        <v>5776</v>
      </c>
      <c r="AC9">
        <v>6693</v>
      </c>
      <c r="AD9">
        <v>4597</v>
      </c>
      <c r="AE9">
        <v>15509</v>
      </c>
    </row>
    <row r="10" spans="1:31" x14ac:dyDescent="0.25">
      <c r="A10" s="2">
        <v>0.46527777777777779</v>
      </c>
      <c r="B10">
        <v>130</v>
      </c>
      <c r="C10">
        <v>296</v>
      </c>
      <c r="D10">
        <v>655</v>
      </c>
      <c r="E10">
        <v>1377</v>
      </c>
      <c r="F10">
        <v>7715</v>
      </c>
      <c r="G10">
        <v>4089</v>
      </c>
      <c r="H10">
        <v>17017</v>
      </c>
      <c r="I10">
        <v>26116</v>
      </c>
      <c r="J10">
        <v>21821</v>
      </c>
      <c r="K10">
        <v>28835</v>
      </c>
      <c r="L10">
        <v>14499</v>
      </c>
      <c r="M10">
        <v>16235</v>
      </c>
      <c r="N10">
        <v>13970</v>
      </c>
      <c r="O10">
        <v>9629</v>
      </c>
      <c r="P10">
        <v>32258</v>
      </c>
      <c r="Q10">
        <v>7049</v>
      </c>
      <c r="R10">
        <v>8798</v>
      </c>
      <c r="S10">
        <v>19510</v>
      </c>
      <c r="T10">
        <v>17610</v>
      </c>
      <c r="U10">
        <v>39747</v>
      </c>
      <c r="V10">
        <v>15852</v>
      </c>
      <c r="W10">
        <v>33159</v>
      </c>
      <c r="X10">
        <v>39265</v>
      </c>
      <c r="Y10">
        <v>21797</v>
      </c>
      <c r="Z10">
        <v>20430</v>
      </c>
      <c r="AA10">
        <v>6094</v>
      </c>
      <c r="AB10">
        <v>5729</v>
      </c>
      <c r="AC10">
        <v>6711</v>
      </c>
      <c r="AD10">
        <v>4634</v>
      </c>
      <c r="AE10">
        <v>15564</v>
      </c>
    </row>
    <row r="11" spans="1:31" x14ac:dyDescent="0.25">
      <c r="A11" s="2">
        <v>0.46805555555555556</v>
      </c>
      <c r="B11">
        <v>130</v>
      </c>
      <c r="C11">
        <v>296</v>
      </c>
      <c r="D11">
        <v>655</v>
      </c>
      <c r="E11">
        <v>1377</v>
      </c>
      <c r="F11">
        <v>7715</v>
      </c>
      <c r="G11">
        <v>4089</v>
      </c>
      <c r="H11">
        <v>17017</v>
      </c>
      <c r="I11">
        <v>26116</v>
      </c>
      <c r="J11">
        <v>21821</v>
      </c>
      <c r="K11">
        <v>28835</v>
      </c>
      <c r="L11">
        <v>14499</v>
      </c>
      <c r="M11">
        <v>16235</v>
      </c>
      <c r="N11">
        <v>13970</v>
      </c>
      <c r="O11">
        <v>9629</v>
      </c>
      <c r="P11">
        <v>32258</v>
      </c>
      <c r="Q11">
        <v>7049</v>
      </c>
      <c r="R11">
        <v>8798</v>
      </c>
      <c r="S11">
        <v>19510</v>
      </c>
      <c r="T11">
        <v>17610</v>
      </c>
      <c r="U11">
        <v>39747</v>
      </c>
      <c r="V11">
        <v>15852</v>
      </c>
      <c r="W11">
        <v>33159</v>
      </c>
      <c r="X11">
        <v>39265</v>
      </c>
      <c r="Y11">
        <v>21797</v>
      </c>
      <c r="Z11">
        <v>20430</v>
      </c>
      <c r="AA11">
        <v>6094</v>
      </c>
      <c r="AB11">
        <v>5729</v>
      </c>
      <c r="AC11">
        <v>6711</v>
      </c>
      <c r="AD11">
        <v>4634</v>
      </c>
      <c r="AE11">
        <v>15564</v>
      </c>
    </row>
    <row r="12" spans="1:31" x14ac:dyDescent="0.25">
      <c r="A12" s="2">
        <v>0.47013888888888888</v>
      </c>
      <c r="B12">
        <v>177</v>
      </c>
      <c r="C12">
        <v>271</v>
      </c>
      <c r="D12">
        <v>565</v>
      </c>
      <c r="E12">
        <v>1303</v>
      </c>
      <c r="F12">
        <v>8025</v>
      </c>
      <c r="G12">
        <v>3474</v>
      </c>
      <c r="H12">
        <v>15576</v>
      </c>
      <c r="I12">
        <v>26048</v>
      </c>
      <c r="J12">
        <v>16542</v>
      </c>
      <c r="K12">
        <v>28835</v>
      </c>
      <c r="L12">
        <v>13984</v>
      </c>
      <c r="M12">
        <v>15084</v>
      </c>
      <c r="N12">
        <v>12666</v>
      </c>
      <c r="O12">
        <v>9516</v>
      </c>
      <c r="P12">
        <v>29445</v>
      </c>
      <c r="Q12">
        <v>7189</v>
      </c>
      <c r="R12">
        <v>8669</v>
      </c>
      <c r="S12">
        <v>19510</v>
      </c>
      <c r="T12">
        <v>17639</v>
      </c>
      <c r="U12">
        <v>40150</v>
      </c>
      <c r="V12">
        <v>16393</v>
      </c>
      <c r="W12">
        <v>33231</v>
      </c>
      <c r="X12">
        <v>38992</v>
      </c>
      <c r="Y12">
        <v>22491</v>
      </c>
      <c r="Z12">
        <v>22933</v>
      </c>
      <c r="AA12">
        <v>6094</v>
      </c>
      <c r="AB12">
        <v>6167</v>
      </c>
      <c r="AC12">
        <v>6711</v>
      </c>
      <c r="AD12">
        <v>4673</v>
      </c>
      <c r="AE12">
        <v>15882</v>
      </c>
    </row>
    <row r="13" spans="1:31" x14ac:dyDescent="0.25">
      <c r="A13" s="2">
        <v>0.47222222222222221</v>
      </c>
      <c r="B13">
        <v>155</v>
      </c>
      <c r="C13">
        <v>268</v>
      </c>
      <c r="D13">
        <v>565</v>
      </c>
      <c r="E13">
        <v>1298</v>
      </c>
      <c r="F13">
        <v>8025</v>
      </c>
      <c r="G13">
        <v>3336</v>
      </c>
      <c r="H13">
        <v>15576</v>
      </c>
      <c r="I13">
        <v>20423</v>
      </c>
      <c r="J13">
        <v>14680</v>
      </c>
      <c r="K13">
        <v>28835</v>
      </c>
      <c r="L13">
        <v>15136</v>
      </c>
      <c r="M13">
        <v>14670</v>
      </c>
      <c r="N13">
        <v>11628</v>
      </c>
      <c r="O13">
        <v>8162</v>
      </c>
      <c r="P13">
        <v>29465</v>
      </c>
      <c r="Q13">
        <v>7189</v>
      </c>
      <c r="R13">
        <v>8371</v>
      </c>
      <c r="S13">
        <v>19510</v>
      </c>
      <c r="T13">
        <v>17639</v>
      </c>
      <c r="U13">
        <v>40150</v>
      </c>
      <c r="V13">
        <v>16393</v>
      </c>
      <c r="W13">
        <v>32864</v>
      </c>
      <c r="X13">
        <v>39665</v>
      </c>
      <c r="Y13">
        <v>25524</v>
      </c>
      <c r="Z13">
        <v>22933</v>
      </c>
      <c r="AA13">
        <v>8690</v>
      </c>
      <c r="AB13">
        <v>7028</v>
      </c>
      <c r="AC13">
        <v>6711</v>
      </c>
      <c r="AD13">
        <v>4793</v>
      </c>
      <c r="AE13">
        <v>15882</v>
      </c>
    </row>
    <row r="14" spans="1:31" x14ac:dyDescent="0.25">
      <c r="A14" s="2">
        <v>0.47430555555555554</v>
      </c>
      <c r="B14">
        <v>124</v>
      </c>
      <c r="C14">
        <v>270</v>
      </c>
      <c r="D14">
        <v>487</v>
      </c>
      <c r="E14">
        <v>1312</v>
      </c>
      <c r="F14">
        <v>7936</v>
      </c>
      <c r="G14">
        <v>3336</v>
      </c>
      <c r="H14">
        <v>14438</v>
      </c>
      <c r="I14">
        <v>20423</v>
      </c>
      <c r="J14">
        <v>14680</v>
      </c>
      <c r="K14">
        <v>28835</v>
      </c>
      <c r="L14">
        <v>15136</v>
      </c>
      <c r="M14">
        <v>15013</v>
      </c>
      <c r="N14">
        <v>12172</v>
      </c>
      <c r="O14">
        <v>8162</v>
      </c>
      <c r="P14">
        <v>29465</v>
      </c>
      <c r="Q14">
        <v>7375</v>
      </c>
      <c r="R14">
        <v>8371</v>
      </c>
      <c r="S14">
        <v>21121</v>
      </c>
      <c r="T14">
        <v>18005</v>
      </c>
      <c r="U14">
        <v>44034</v>
      </c>
      <c r="V14">
        <v>17694</v>
      </c>
      <c r="W14">
        <v>32864</v>
      </c>
      <c r="X14">
        <v>39949</v>
      </c>
      <c r="Y14">
        <v>25524</v>
      </c>
      <c r="Z14">
        <v>27858</v>
      </c>
      <c r="AA14">
        <v>9850</v>
      </c>
      <c r="AB14">
        <v>7028</v>
      </c>
      <c r="AC14">
        <v>6711</v>
      </c>
      <c r="AD14">
        <v>4793</v>
      </c>
      <c r="AE14">
        <v>16305</v>
      </c>
    </row>
    <row r="15" spans="1:31" x14ac:dyDescent="0.25">
      <c r="A15" s="2">
        <v>0.47638888888888886</v>
      </c>
      <c r="B15">
        <v>131</v>
      </c>
      <c r="C15">
        <v>260</v>
      </c>
      <c r="D15">
        <v>485</v>
      </c>
      <c r="E15">
        <v>1290</v>
      </c>
      <c r="F15">
        <v>7852</v>
      </c>
      <c r="G15">
        <v>3334</v>
      </c>
      <c r="H15">
        <v>14168</v>
      </c>
      <c r="I15">
        <v>19602</v>
      </c>
      <c r="J15">
        <v>13626</v>
      </c>
      <c r="K15">
        <v>27840</v>
      </c>
      <c r="L15">
        <v>17204</v>
      </c>
      <c r="M15">
        <v>15154</v>
      </c>
      <c r="N15">
        <v>12403</v>
      </c>
      <c r="O15">
        <v>8463</v>
      </c>
      <c r="P15">
        <v>30131</v>
      </c>
      <c r="Q15">
        <v>7248</v>
      </c>
      <c r="R15">
        <v>8276</v>
      </c>
      <c r="S15">
        <v>21710</v>
      </c>
      <c r="T15">
        <v>18380</v>
      </c>
      <c r="U15">
        <v>44583</v>
      </c>
      <c r="V15">
        <v>18303</v>
      </c>
      <c r="W15">
        <v>32828</v>
      </c>
      <c r="X15">
        <v>40271</v>
      </c>
      <c r="Y15">
        <v>27512</v>
      </c>
      <c r="Z15">
        <v>29781</v>
      </c>
      <c r="AA15">
        <v>10718</v>
      </c>
      <c r="AB15">
        <v>7779</v>
      </c>
      <c r="AC15">
        <v>7878</v>
      </c>
      <c r="AD15">
        <v>4877</v>
      </c>
      <c r="AE15">
        <v>16576</v>
      </c>
    </row>
    <row r="16" spans="1:31" x14ac:dyDescent="0.25">
      <c r="A16" s="2">
        <v>0.47916666666666669</v>
      </c>
      <c r="B16">
        <v>131</v>
      </c>
      <c r="C16">
        <v>260</v>
      </c>
      <c r="D16">
        <v>485</v>
      </c>
      <c r="E16">
        <v>1290</v>
      </c>
      <c r="F16">
        <v>7852</v>
      </c>
      <c r="G16">
        <v>3334</v>
      </c>
      <c r="H16">
        <v>14168</v>
      </c>
      <c r="I16">
        <v>19602</v>
      </c>
      <c r="J16">
        <v>13626</v>
      </c>
      <c r="K16">
        <v>27840</v>
      </c>
      <c r="L16">
        <v>17204</v>
      </c>
      <c r="M16">
        <v>15154</v>
      </c>
      <c r="N16">
        <v>12403</v>
      </c>
      <c r="O16">
        <v>8463</v>
      </c>
      <c r="P16">
        <v>30131</v>
      </c>
      <c r="Q16">
        <v>7248</v>
      </c>
      <c r="R16">
        <v>8276</v>
      </c>
      <c r="S16">
        <v>21710</v>
      </c>
      <c r="T16">
        <v>18380</v>
      </c>
      <c r="U16">
        <v>44583</v>
      </c>
      <c r="V16">
        <v>18303</v>
      </c>
      <c r="W16">
        <v>32828</v>
      </c>
      <c r="X16">
        <v>40271</v>
      </c>
      <c r="Y16">
        <v>27512</v>
      </c>
      <c r="Z16">
        <v>29781</v>
      </c>
      <c r="AA16">
        <v>10718</v>
      </c>
      <c r="AB16">
        <v>7779</v>
      </c>
      <c r="AC16">
        <v>7878</v>
      </c>
      <c r="AD16">
        <v>4877</v>
      </c>
      <c r="AE16">
        <v>16576</v>
      </c>
    </row>
    <row r="17" spans="1:31" x14ac:dyDescent="0.25">
      <c r="A17" s="2">
        <v>0.48125000000000001</v>
      </c>
      <c r="B17">
        <v>159</v>
      </c>
      <c r="C17">
        <v>296</v>
      </c>
      <c r="D17">
        <v>518</v>
      </c>
      <c r="E17">
        <v>1310</v>
      </c>
      <c r="F17">
        <v>7763</v>
      </c>
      <c r="G17">
        <v>3299</v>
      </c>
      <c r="H17">
        <v>13742</v>
      </c>
      <c r="I17">
        <v>19596</v>
      </c>
      <c r="J17">
        <v>13674</v>
      </c>
      <c r="K17">
        <v>29080</v>
      </c>
      <c r="L17">
        <v>18308</v>
      </c>
      <c r="M17">
        <v>15994</v>
      </c>
      <c r="N17">
        <v>12961</v>
      </c>
      <c r="O17">
        <v>8806</v>
      </c>
      <c r="P17">
        <v>33339</v>
      </c>
      <c r="Q17">
        <v>7261</v>
      </c>
      <c r="R17">
        <v>8476</v>
      </c>
      <c r="S17">
        <v>22058</v>
      </c>
      <c r="T17">
        <v>18824</v>
      </c>
      <c r="U17">
        <v>45484</v>
      </c>
      <c r="V17">
        <v>18398</v>
      </c>
      <c r="W17">
        <v>33256</v>
      </c>
      <c r="X17">
        <v>41016</v>
      </c>
      <c r="Y17">
        <v>27498</v>
      </c>
      <c r="Z17">
        <v>33266</v>
      </c>
      <c r="AA17">
        <v>11895</v>
      </c>
      <c r="AB17">
        <v>8251</v>
      </c>
      <c r="AC17">
        <v>7976</v>
      </c>
      <c r="AD17">
        <v>4985</v>
      </c>
      <c r="AE17">
        <v>16609</v>
      </c>
    </row>
    <row r="18" spans="1:31" x14ac:dyDescent="0.25">
      <c r="A18" s="2">
        <v>0.48333333333333334</v>
      </c>
      <c r="B18">
        <v>160</v>
      </c>
      <c r="C18">
        <v>309</v>
      </c>
      <c r="D18">
        <v>514</v>
      </c>
      <c r="E18">
        <v>1313</v>
      </c>
      <c r="F18">
        <v>7755</v>
      </c>
      <c r="G18">
        <v>3286</v>
      </c>
      <c r="H18">
        <v>13814</v>
      </c>
      <c r="I18">
        <v>19492</v>
      </c>
      <c r="J18">
        <v>13787</v>
      </c>
      <c r="K18">
        <v>28858</v>
      </c>
      <c r="L18">
        <v>19508</v>
      </c>
      <c r="M18">
        <v>15926</v>
      </c>
      <c r="N18">
        <v>13175</v>
      </c>
      <c r="O18">
        <v>8806</v>
      </c>
      <c r="P18">
        <v>32193</v>
      </c>
      <c r="Q18">
        <v>7315</v>
      </c>
      <c r="R18">
        <v>8521</v>
      </c>
      <c r="S18">
        <v>21904</v>
      </c>
      <c r="T18">
        <v>19069</v>
      </c>
      <c r="U18">
        <v>45135</v>
      </c>
      <c r="V18">
        <v>18431</v>
      </c>
      <c r="W18">
        <v>33337</v>
      </c>
      <c r="X18">
        <v>40927</v>
      </c>
      <c r="Y18">
        <v>27617</v>
      </c>
      <c r="Z18">
        <v>34407</v>
      </c>
      <c r="AA18">
        <v>12355</v>
      </c>
      <c r="AB18">
        <v>8502</v>
      </c>
      <c r="AC18">
        <v>8152</v>
      </c>
      <c r="AD18">
        <v>4948</v>
      </c>
      <c r="AE18">
        <v>16500</v>
      </c>
    </row>
    <row r="19" spans="1:31" x14ac:dyDescent="0.25">
      <c r="A19" s="2">
        <v>0.48541666666666666</v>
      </c>
      <c r="B19">
        <v>160</v>
      </c>
      <c r="C19">
        <v>309</v>
      </c>
      <c r="D19">
        <v>513</v>
      </c>
      <c r="E19">
        <v>1312</v>
      </c>
      <c r="F19">
        <v>7840</v>
      </c>
      <c r="G19">
        <v>3315</v>
      </c>
      <c r="H19">
        <v>13892</v>
      </c>
      <c r="I19">
        <v>19475</v>
      </c>
      <c r="J19">
        <v>13785</v>
      </c>
      <c r="K19">
        <v>29078</v>
      </c>
      <c r="L19">
        <v>19931</v>
      </c>
      <c r="M19">
        <v>16183</v>
      </c>
      <c r="N19">
        <v>12919</v>
      </c>
      <c r="O19">
        <v>8937</v>
      </c>
      <c r="P19">
        <v>32724</v>
      </c>
      <c r="Q19">
        <v>7360</v>
      </c>
      <c r="R19">
        <v>8534</v>
      </c>
      <c r="S19">
        <v>21950</v>
      </c>
      <c r="T19">
        <v>19071</v>
      </c>
      <c r="U19">
        <v>45237</v>
      </c>
      <c r="V19">
        <v>18725</v>
      </c>
      <c r="W19">
        <v>33440</v>
      </c>
      <c r="X19">
        <v>40881</v>
      </c>
      <c r="Y19">
        <v>27949</v>
      </c>
      <c r="Z19">
        <v>34695</v>
      </c>
      <c r="AA19">
        <v>12803</v>
      </c>
      <c r="AB19">
        <v>8687</v>
      </c>
      <c r="AC19">
        <v>8231</v>
      </c>
      <c r="AD19">
        <v>4947</v>
      </c>
      <c r="AE19">
        <v>16467</v>
      </c>
    </row>
    <row r="20" spans="1:31" x14ac:dyDescent="0.25">
      <c r="A20" s="2">
        <v>0.48749999999999999</v>
      </c>
      <c r="B20">
        <v>165</v>
      </c>
      <c r="C20">
        <v>307</v>
      </c>
      <c r="D20">
        <v>507</v>
      </c>
      <c r="E20">
        <v>1320</v>
      </c>
      <c r="F20">
        <v>7723</v>
      </c>
      <c r="G20">
        <v>3334</v>
      </c>
      <c r="H20">
        <v>13818</v>
      </c>
      <c r="I20">
        <v>19244</v>
      </c>
      <c r="J20">
        <v>13673</v>
      </c>
      <c r="K20">
        <v>28083</v>
      </c>
      <c r="L20">
        <v>19954</v>
      </c>
      <c r="M20">
        <v>16039</v>
      </c>
      <c r="N20">
        <v>12866</v>
      </c>
      <c r="O20">
        <v>9174</v>
      </c>
      <c r="P20">
        <v>32527</v>
      </c>
      <c r="Q20">
        <v>7252</v>
      </c>
      <c r="R20">
        <v>8535</v>
      </c>
      <c r="S20">
        <v>21950</v>
      </c>
      <c r="T20">
        <v>19046</v>
      </c>
      <c r="U20">
        <v>44797</v>
      </c>
      <c r="V20">
        <v>19112</v>
      </c>
      <c r="W20">
        <v>33481</v>
      </c>
      <c r="X20">
        <v>41020</v>
      </c>
      <c r="Y20">
        <v>27817</v>
      </c>
      <c r="Z20">
        <v>35442</v>
      </c>
      <c r="AA20">
        <v>13159</v>
      </c>
      <c r="AB20">
        <v>8881</v>
      </c>
      <c r="AC20">
        <v>8293</v>
      </c>
      <c r="AD20">
        <v>4980</v>
      </c>
      <c r="AE20">
        <v>16639</v>
      </c>
    </row>
    <row r="21" spans="1:31" x14ac:dyDescent="0.25">
      <c r="A21" s="2">
        <v>0.49027777777777776</v>
      </c>
      <c r="B21">
        <v>167</v>
      </c>
      <c r="C21">
        <v>307</v>
      </c>
      <c r="D21">
        <v>502</v>
      </c>
      <c r="E21">
        <v>1326</v>
      </c>
      <c r="F21">
        <v>7639</v>
      </c>
      <c r="G21">
        <v>3321</v>
      </c>
      <c r="H21">
        <v>13510</v>
      </c>
      <c r="I21">
        <v>18606</v>
      </c>
      <c r="J21">
        <v>13289</v>
      </c>
      <c r="K21">
        <v>26716</v>
      </c>
      <c r="L21">
        <v>19004</v>
      </c>
      <c r="M21">
        <v>15922</v>
      </c>
      <c r="N21">
        <v>12492</v>
      </c>
      <c r="O21">
        <v>8520</v>
      </c>
      <c r="P21">
        <v>32627</v>
      </c>
      <c r="Q21">
        <v>7313</v>
      </c>
      <c r="R21">
        <v>8507</v>
      </c>
      <c r="S21">
        <v>21801</v>
      </c>
      <c r="T21">
        <v>19014</v>
      </c>
      <c r="U21">
        <v>44856</v>
      </c>
      <c r="V21">
        <v>19398</v>
      </c>
      <c r="W21">
        <v>33465</v>
      </c>
      <c r="X21">
        <v>40939</v>
      </c>
      <c r="Y21">
        <v>28151</v>
      </c>
      <c r="Z21">
        <v>36862</v>
      </c>
      <c r="AA21">
        <v>14133</v>
      </c>
      <c r="AB21">
        <v>9324</v>
      </c>
      <c r="AC21">
        <v>8486</v>
      </c>
      <c r="AD21">
        <v>5123</v>
      </c>
      <c r="AE21">
        <v>16835</v>
      </c>
    </row>
    <row r="22" spans="1:31" x14ac:dyDescent="0.25">
      <c r="A22" s="2">
        <v>0.49236111111111114</v>
      </c>
      <c r="B22">
        <v>167</v>
      </c>
      <c r="C22">
        <v>310</v>
      </c>
      <c r="D22">
        <v>528</v>
      </c>
      <c r="E22">
        <v>1332</v>
      </c>
      <c r="F22">
        <v>7671</v>
      </c>
      <c r="G22">
        <v>3315</v>
      </c>
      <c r="H22">
        <v>13537</v>
      </c>
      <c r="I22">
        <v>18420</v>
      </c>
      <c r="J22">
        <v>13227</v>
      </c>
      <c r="K22">
        <v>26744</v>
      </c>
      <c r="L22">
        <v>19431</v>
      </c>
      <c r="M22">
        <v>16564</v>
      </c>
      <c r="N22">
        <v>13438</v>
      </c>
      <c r="O22">
        <v>8654</v>
      </c>
      <c r="P22">
        <v>32572</v>
      </c>
      <c r="Q22">
        <v>7299</v>
      </c>
      <c r="R22">
        <v>8524</v>
      </c>
      <c r="S22">
        <v>21793</v>
      </c>
      <c r="T22">
        <v>18964</v>
      </c>
      <c r="U22">
        <v>44377</v>
      </c>
      <c r="V22">
        <v>19159</v>
      </c>
      <c r="W22">
        <v>33511</v>
      </c>
      <c r="X22">
        <v>40453</v>
      </c>
      <c r="Y22">
        <v>28371</v>
      </c>
      <c r="Z22">
        <v>36914</v>
      </c>
      <c r="AA22">
        <v>14776</v>
      </c>
      <c r="AB22">
        <v>9603</v>
      </c>
      <c r="AC22">
        <v>8769</v>
      </c>
      <c r="AD22">
        <v>5197</v>
      </c>
      <c r="AE22">
        <v>16933</v>
      </c>
    </row>
    <row r="23" spans="1:31" x14ac:dyDescent="0.25">
      <c r="A23" s="2">
        <v>0.49444444444444446</v>
      </c>
      <c r="B23">
        <v>168</v>
      </c>
      <c r="C23">
        <v>310</v>
      </c>
      <c r="D23">
        <v>528</v>
      </c>
      <c r="E23">
        <v>1341</v>
      </c>
      <c r="F23">
        <v>7690</v>
      </c>
      <c r="G23">
        <v>3275</v>
      </c>
      <c r="H23">
        <v>13431</v>
      </c>
      <c r="I23">
        <v>18436</v>
      </c>
      <c r="J23">
        <v>13147</v>
      </c>
      <c r="K23">
        <v>27429</v>
      </c>
      <c r="L23">
        <v>19790</v>
      </c>
      <c r="M23">
        <v>16458</v>
      </c>
      <c r="N23">
        <v>13620</v>
      </c>
      <c r="O23">
        <v>8858</v>
      </c>
      <c r="P23">
        <v>33330</v>
      </c>
      <c r="Q23">
        <v>7290</v>
      </c>
      <c r="R23">
        <v>8560</v>
      </c>
      <c r="S23">
        <v>21889</v>
      </c>
      <c r="T23">
        <v>19045</v>
      </c>
      <c r="U23">
        <v>44803</v>
      </c>
      <c r="V23">
        <v>19221</v>
      </c>
      <c r="W23">
        <v>33229</v>
      </c>
      <c r="X23">
        <v>40319</v>
      </c>
      <c r="Y23">
        <v>28022</v>
      </c>
      <c r="Z23">
        <v>37065</v>
      </c>
      <c r="AA23">
        <v>14901</v>
      </c>
      <c r="AB23">
        <v>9673</v>
      </c>
      <c r="AC23">
        <v>8835</v>
      </c>
      <c r="AD23">
        <v>5228</v>
      </c>
      <c r="AE23">
        <v>16847</v>
      </c>
    </row>
    <row r="24" spans="1:31" x14ac:dyDescent="0.25">
      <c r="A24" s="2">
        <v>0.49652777777777779</v>
      </c>
      <c r="B24">
        <v>168</v>
      </c>
      <c r="C24">
        <v>309</v>
      </c>
      <c r="D24">
        <v>521</v>
      </c>
      <c r="E24">
        <v>1326</v>
      </c>
      <c r="F24">
        <v>7675</v>
      </c>
      <c r="G24">
        <v>3279</v>
      </c>
      <c r="H24">
        <v>13613</v>
      </c>
      <c r="I24">
        <v>18290</v>
      </c>
      <c r="J24">
        <v>12937</v>
      </c>
      <c r="K24">
        <v>27752</v>
      </c>
      <c r="L24">
        <v>20558</v>
      </c>
      <c r="M24">
        <v>16642</v>
      </c>
      <c r="N24">
        <v>14009</v>
      </c>
      <c r="O24">
        <v>8999</v>
      </c>
      <c r="P24">
        <v>34325</v>
      </c>
      <c r="Q24">
        <v>7354</v>
      </c>
      <c r="R24">
        <v>8638</v>
      </c>
      <c r="S24">
        <v>21988</v>
      </c>
      <c r="T24">
        <v>19024</v>
      </c>
      <c r="U24">
        <v>45438</v>
      </c>
      <c r="V24">
        <v>19302</v>
      </c>
      <c r="W24">
        <v>33223</v>
      </c>
      <c r="X24">
        <v>40504</v>
      </c>
      <c r="Y24">
        <v>28616</v>
      </c>
      <c r="Z24">
        <v>37918</v>
      </c>
      <c r="AA24">
        <v>15466</v>
      </c>
      <c r="AB24">
        <v>9858</v>
      </c>
      <c r="AC24">
        <v>9001</v>
      </c>
      <c r="AD24">
        <v>5224</v>
      </c>
      <c r="AE24">
        <v>16864</v>
      </c>
    </row>
    <row r="25" spans="1:31" x14ac:dyDescent="0.25">
      <c r="A25" s="2">
        <v>0.49930555555555556</v>
      </c>
      <c r="B25">
        <v>170</v>
      </c>
      <c r="C25">
        <v>307</v>
      </c>
      <c r="D25">
        <v>524</v>
      </c>
      <c r="E25">
        <v>1333</v>
      </c>
      <c r="F25">
        <v>7667</v>
      </c>
      <c r="G25">
        <v>3276</v>
      </c>
      <c r="H25">
        <v>13593</v>
      </c>
      <c r="I25">
        <v>18627</v>
      </c>
      <c r="J25">
        <v>12780</v>
      </c>
      <c r="K25">
        <v>27896</v>
      </c>
      <c r="L25">
        <v>20962</v>
      </c>
      <c r="M25">
        <v>16863</v>
      </c>
      <c r="N25">
        <v>14188</v>
      </c>
      <c r="O25">
        <v>8966</v>
      </c>
      <c r="P25">
        <v>34384</v>
      </c>
      <c r="Q25">
        <v>7202</v>
      </c>
      <c r="R25">
        <v>8607</v>
      </c>
      <c r="S25">
        <v>21047</v>
      </c>
      <c r="T25">
        <v>19106</v>
      </c>
      <c r="U25">
        <v>45688</v>
      </c>
      <c r="V25">
        <v>19640</v>
      </c>
      <c r="W25">
        <v>33322</v>
      </c>
      <c r="X25">
        <v>40596</v>
      </c>
      <c r="Y25">
        <v>28924</v>
      </c>
      <c r="Z25">
        <v>38505</v>
      </c>
      <c r="AA25">
        <v>15819</v>
      </c>
      <c r="AB25">
        <v>10166</v>
      </c>
      <c r="AC25">
        <v>9014</v>
      </c>
      <c r="AD25">
        <v>5232</v>
      </c>
      <c r="AE25">
        <v>16814</v>
      </c>
    </row>
    <row r="26" spans="1:31" x14ac:dyDescent="0.25">
      <c r="A26" s="2">
        <v>0.50138888888888888</v>
      </c>
      <c r="B26">
        <v>173</v>
      </c>
      <c r="C26">
        <v>309</v>
      </c>
      <c r="D26">
        <v>531</v>
      </c>
      <c r="E26">
        <v>1358</v>
      </c>
      <c r="F26">
        <v>7685</v>
      </c>
      <c r="G26">
        <v>3281</v>
      </c>
      <c r="H26">
        <v>13574</v>
      </c>
      <c r="I26">
        <v>18182</v>
      </c>
      <c r="J26">
        <v>12865</v>
      </c>
      <c r="K26">
        <v>27714</v>
      </c>
      <c r="L26">
        <v>20939</v>
      </c>
      <c r="M26">
        <v>17006</v>
      </c>
      <c r="N26">
        <v>14403</v>
      </c>
      <c r="O26">
        <v>9202</v>
      </c>
      <c r="P26">
        <v>34657</v>
      </c>
      <c r="Q26">
        <v>7203</v>
      </c>
      <c r="R26">
        <v>8730</v>
      </c>
      <c r="S26">
        <v>22128</v>
      </c>
      <c r="T26">
        <v>18980</v>
      </c>
      <c r="U26">
        <v>45894</v>
      </c>
      <c r="V26">
        <v>19569</v>
      </c>
      <c r="W26">
        <v>33564</v>
      </c>
      <c r="X26">
        <v>40407</v>
      </c>
      <c r="Y26">
        <v>28831</v>
      </c>
      <c r="Z26">
        <v>38449</v>
      </c>
      <c r="AA26">
        <v>15808</v>
      </c>
      <c r="AB26">
        <v>10338</v>
      </c>
      <c r="AC26">
        <v>9083</v>
      </c>
      <c r="AD26">
        <v>5260</v>
      </c>
      <c r="AE26">
        <v>16961</v>
      </c>
    </row>
    <row r="27" spans="1:31" x14ac:dyDescent="0.25">
      <c r="A27" s="2">
        <v>0.50347222222222221</v>
      </c>
      <c r="B27">
        <v>176</v>
      </c>
      <c r="C27">
        <v>310</v>
      </c>
      <c r="D27">
        <v>531</v>
      </c>
      <c r="E27">
        <v>1359</v>
      </c>
      <c r="F27">
        <v>7779</v>
      </c>
      <c r="G27">
        <v>3289</v>
      </c>
      <c r="H27">
        <v>13468</v>
      </c>
      <c r="I27">
        <v>18142</v>
      </c>
      <c r="J27">
        <v>12757</v>
      </c>
      <c r="K27">
        <v>28448</v>
      </c>
      <c r="L27">
        <v>21097</v>
      </c>
      <c r="M27">
        <v>17243</v>
      </c>
      <c r="N27">
        <v>14794</v>
      </c>
      <c r="O27">
        <v>9081</v>
      </c>
      <c r="P27">
        <v>34725</v>
      </c>
      <c r="Q27">
        <v>7158</v>
      </c>
      <c r="R27">
        <v>8783</v>
      </c>
      <c r="S27">
        <v>22157</v>
      </c>
      <c r="T27">
        <v>18985</v>
      </c>
      <c r="U27">
        <v>46216</v>
      </c>
      <c r="V27">
        <v>19799</v>
      </c>
      <c r="W27">
        <v>33553</v>
      </c>
      <c r="X27">
        <v>40460</v>
      </c>
      <c r="Y27">
        <v>28911</v>
      </c>
      <c r="Z27">
        <v>38798</v>
      </c>
      <c r="AA27">
        <v>16199</v>
      </c>
      <c r="AB27">
        <v>10578</v>
      </c>
      <c r="AC27">
        <v>9177</v>
      </c>
      <c r="AD27">
        <v>5278</v>
      </c>
      <c r="AE27">
        <v>17032</v>
      </c>
    </row>
    <row r="28" spans="1:31" x14ac:dyDescent="0.25">
      <c r="A28" s="2">
        <v>0.50555555555555554</v>
      </c>
      <c r="B28">
        <v>176</v>
      </c>
      <c r="C28">
        <v>310</v>
      </c>
      <c r="D28">
        <v>531</v>
      </c>
      <c r="E28">
        <v>1361</v>
      </c>
      <c r="F28">
        <v>7777</v>
      </c>
      <c r="G28">
        <v>3276</v>
      </c>
      <c r="H28">
        <v>13455</v>
      </c>
      <c r="I28">
        <v>18036</v>
      </c>
      <c r="J28">
        <v>12785</v>
      </c>
      <c r="K28">
        <v>28693</v>
      </c>
      <c r="L28">
        <v>21057</v>
      </c>
      <c r="M28">
        <v>17374</v>
      </c>
      <c r="N28">
        <v>14881</v>
      </c>
      <c r="O28">
        <v>9135</v>
      </c>
      <c r="P28">
        <v>34733</v>
      </c>
      <c r="Q28">
        <v>7154</v>
      </c>
      <c r="R28">
        <v>8794</v>
      </c>
      <c r="S28">
        <v>22235</v>
      </c>
      <c r="T28">
        <v>19152</v>
      </c>
      <c r="U28">
        <v>46391</v>
      </c>
      <c r="V28">
        <v>19901</v>
      </c>
      <c r="W28">
        <v>33625</v>
      </c>
      <c r="X28">
        <v>40489</v>
      </c>
      <c r="Y28">
        <v>29011</v>
      </c>
      <c r="Z28">
        <v>38977</v>
      </c>
      <c r="AA28">
        <v>16490</v>
      </c>
      <c r="AB28">
        <v>10671</v>
      </c>
      <c r="AC28">
        <v>9212</v>
      </c>
      <c r="AD28">
        <v>5285</v>
      </c>
      <c r="AE28">
        <v>17026</v>
      </c>
    </row>
    <row r="29" spans="1:31" x14ac:dyDescent="0.25">
      <c r="A29" s="2">
        <v>0.50763888888888886</v>
      </c>
      <c r="B29">
        <v>176</v>
      </c>
      <c r="C29">
        <v>310</v>
      </c>
      <c r="D29">
        <v>528</v>
      </c>
      <c r="E29">
        <v>1366</v>
      </c>
      <c r="F29">
        <v>7768</v>
      </c>
      <c r="G29">
        <v>3272</v>
      </c>
      <c r="H29">
        <v>13446</v>
      </c>
      <c r="I29">
        <v>18035</v>
      </c>
      <c r="J29">
        <v>12977</v>
      </c>
      <c r="K29">
        <v>28898</v>
      </c>
      <c r="L29">
        <v>21048</v>
      </c>
      <c r="M29">
        <v>17394</v>
      </c>
      <c r="N29">
        <v>14904</v>
      </c>
      <c r="O29">
        <v>9169</v>
      </c>
      <c r="P29">
        <v>34792</v>
      </c>
      <c r="Q29">
        <v>7122</v>
      </c>
      <c r="R29">
        <v>8784</v>
      </c>
      <c r="S29">
        <v>22226</v>
      </c>
      <c r="T29">
        <v>19099</v>
      </c>
      <c r="U29">
        <v>46439</v>
      </c>
      <c r="V29">
        <v>19927</v>
      </c>
      <c r="W29">
        <v>33639</v>
      </c>
      <c r="X29">
        <v>40468</v>
      </c>
      <c r="Y29">
        <v>29018</v>
      </c>
      <c r="Z29">
        <v>39178</v>
      </c>
      <c r="AA29">
        <v>16445</v>
      </c>
      <c r="AB29">
        <v>10726</v>
      </c>
      <c r="AC29">
        <v>9211</v>
      </c>
      <c r="AD29">
        <v>5288</v>
      </c>
      <c r="AE29">
        <v>17044</v>
      </c>
    </row>
    <row r="30" spans="1:31" x14ac:dyDescent="0.25">
      <c r="A30" s="2">
        <v>0.51041666666666663</v>
      </c>
      <c r="B30">
        <v>175</v>
      </c>
      <c r="C30">
        <v>310</v>
      </c>
      <c r="D30">
        <v>512</v>
      </c>
      <c r="E30">
        <v>1362</v>
      </c>
      <c r="F30">
        <v>7849</v>
      </c>
      <c r="G30">
        <v>3206</v>
      </c>
      <c r="H30">
        <v>13382</v>
      </c>
      <c r="I30">
        <v>17944</v>
      </c>
      <c r="J30">
        <v>13161</v>
      </c>
      <c r="K30">
        <v>28392</v>
      </c>
      <c r="L30">
        <v>20995</v>
      </c>
      <c r="M30">
        <v>17372</v>
      </c>
      <c r="N30">
        <v>14600</v>
      </c>
      <c r="O30">
        <v>8983</v>
      </c>
      <c r="P30">
        <v>35797</v>
      </c>
      <c r="Q30">
        <v>7069</v>
      </c>
      <c r="R30">
        <v>8800</v>
      </c>
      <c r="S30">
        <v>22732</v>
      </c>
      <c r="T30">
        <v>19171</v>
      </c>
      <c r="U30">
        <v>46486</v>
      </c>
      <c r="V30">
        <v>20418</v>
      </c>
      <c r="W30">
        <v>33411</v>
      </c>
      <c r="X30">
        <v>40254</v>
      </c>
      <c r="Y30">
        <v>28740</v>
      </c>
      <c r="Z30">
        <v>39277</v>
      </c>
      <c r="AA30">
        <v>16085</v>
      </c>
      <c r="AB30">
        <v>10629</v>
      </c>
      <c r="AC30">
        <v>8932</v>
      </c>
      <c r="AD30">
        <v>5258</v>
      </c>
      <c r="AE30">
        <v>16971</v>
      </c>
    </row>
    <row r="31" spans="1:31" x14ac:dyDescent="0.25">
      <c r="A31" s="2">
        <v>0.51249999999999996</v>
      </c>
      <c r="B31">
        <v>177</v>
      </c>
      <c r="C31">
        <v>310</v>
      </c>
      <c r="D31">
        <v>517</v>
      </c>
      <c r="E31">
        <v>1352</v>
      </c>
      <c r="F31">
        <v>7848</v>
      </c>
      <c r="G31">
        <v>3247</v>
      </c>
      <c r="H31">
        <v>13320</v>
      </c>
      <c r="I31">
        <v>17761</v>
      </c>
      <c r="J31">
        <v>13224</v>
      </c>
      <c r="K31">
        <v>28658</v>
      </c>
      <c r="L31">
        <v>20438</v>
      </c>
      <c r="M31">
        <v>17254</v>
      </c>
      <c r="N31">
        <v>14288</v>
      </c>
      <c r="O31">
        <v>8995</v>
      </c>
      <c r="P31">
        <v>36329</v>
      </c>
      <c r="Q31">
        <v>7455</v>
      </c>
      <c r="R31">
        <v>9060</v>
      </c>
      <c r="S31">
        <v>21733</v>
      </c>
      <c r="T31">
        <v>19422</v>
      </c>
      <c r="U31">
        <v>48240</v>
      </c>
      <c r="V31">
        <v>20474</v>
      </c>
      <c r="W31">
        <v>33515</v>
      </c>
      <c r="X31">
        <v>39951</v>
      </c>
      <c r="Y31">
        <v>29105</v>
      </c>
      <c r="Z31">
        <v>39656</v>
      </c>
      <c r="AA31">
        <v>15609</v>
      </c>
      <c r="AB31">
        <v>10559</v>
      </c>
      <c r="AC31">
        <v>8805</v>
      </c>
      <c r="AD31">
        <v>5308</v>
      </c>
      <c r="AE31">
        <v>16758</v>
      </c>
    </row>
    <row r="32" spans="1:31" x14ac:dyDescent="0.25">
      <c r="A32" s="2">
        <v>0.51458333333333328</v>
      </c>
      <c r="B32">
        <v>176</v>
      </c>
      <c r="C32">
        <v>305</v>
      </c>
      <c r="D32">
        <v>520</v>
      </c>
      <c r="E32">
        <v>1351</v>
      </c>
      <c r="F32">
        <v>7890</v>
      </c>
      <c r="G32">
        <v>3341</v>
      </c>
      <c r="H32">
        <v>13222</v>
      </c>
      <c r="I32">
        <v>17659</v>
      </c>
      <c r="J32">
        <v>13178</v>
      </c>
      <c r="K32">
        <v>29508</v>
      </c>
      <c r="L32">
        <v>20446</v>
      </c>
      <c r="M32">
        <v>17695</v>
      </c>
      <c r="N32">
        <v>14750</v>
      </c>
      <c r="O32">
        <v>9422</v>
      </c>
      <c r="P32">
        <v>35665</v>
      </c>
      <c r="Q32">
        <v>7425</v>
      </c>
      <c r="R32">
        <v>9215</v>
      </c>
      <c r="S32">
        <v>21832</v>
      </c>
      <c r="T32">
        <v>19579</v>
      </c>
      <c r="U32">
        <v>48056</v>
      </c>
      <c r="V32">
        <v>19731</v>
      </c>
      <c r="W32">
        <v>34026</v>
      </c>
      <c r="X32">
        <v>40207</v>
      </c>
      <c r="Y32">
        <v>29468</v>
      </c>
      <c r="Z32">
        <v>41103</v>
      </c>
      <c r="AA32">
        <v>15720</v>
      </c>
      <c r="AB32">
        <v>10501</v>
      </c>
      <c r="AC32">
        <v>8922</v>
      </c>
      <c r="AD32">
        <v>5218</v>
      </c>
      <c r="AE32">
        <v>16953</v>
      </c>
    </row>
    <row r="33" spans="1:31" x14ac:dyDescent="0.25">
      <c r="A33" s="2">
        <v>0.51666666666666672</v>
      </c>
      <c r="B33">
        <v>180</v>
      </c>
      <c r="C33">
        <v>306</v>
      </c>
      <c r="D33">
        <v>521</v>
      </c>
      <c r="E33">
        <v>1353</v>
      </c>
      <c r="F33">
        <v>7910</v>
      </c>
      <c r="G33">
        <v>3350</v>
      </c>
      <c r="H33">
        <v>13301</v>
      </c>
      <c r="I33">
        <v>17655</v>
      </c>
      <c r="J33">
        <v>13481</v>
      </c>
      <c r="K33">
        <v>29476</v>
      </c>
      <c r="L33">
        <v>20763</v>
      </c>
      <c r="M33">
        <v>17745</v>
      </c>
      <c r="N33">
        <v>14785</v>
      </c>
      <c r="O33">
        <v>8882</v>
      </c>
      <c r="P33">
        <v>34733</v>
      </c>
      <c r="Q33">
        <v>7414</v>
      </c>
      <c r="R33">
        <v>9217</v>
      </c>
      <c r="S33">
        <v>21805</v>
      </c>
      <c r="T33">
        <v>19592</v>
      </c>
      <c r="U33">
        <v>47828</v>
      </c>
      <c r="V33">
        <v>20474</v>
      </c>
      <c r="W33">
        <v>33890</v>
      </c>
      <c r="X33">
        <v>40320</v>
      </c>
      <c r="Y33">
        <v>29520</v>
      </c>
      <c r="Z33">
        <v>41214</v>
      </c>
      <c r="AA33">
        <v>15772</v>
      </c>
      <c r="AB33">
        <v>10502</v>
      </c>
      <c r="AC33">
        <v>8900</v>
      </c>
      <c r="AD33">
        <v>5238</v>
      </c>
      <c r="AE33">
        <v>16921</v>
      </c>
    </row>
    <row r="34" spans="1:31" x14ac:dyDescent="0.25">
      <c r="A34" s="2">
        <v>0.51875000000000004</v>
      </c>
      <c r="B34">
        <v>180</v>
      </c>
      <c r="C34">
        <v>308</v>
      </c>
      <c r="D34">
        <v>521</v>
      </c>
      <c r="E34">
        <v>1353</v>
      </c>
      <c r="F34">
        <v>7843</v>
      </c>
      <c r="G34">
        <v>3327</v>
      </c>
      <c r="H34">
        <v>13254</v>
      </c>
      <c r="I34">
        <v>17428</v>
      </c>
      <c r="J34">
        <v>13551</v>
      </c>
      <c r="K34">
        <v>29157</v>
      </c>
      <c r="L34">
        <v>20282</v>
      </c>
      <c r="M34">
        <v>17786</v>
      </c>
      <c r="N34">
        <v>15044</v>
      </c>
      <c r="O34">
        <v>8941</v>
      </c>
      <c r="P34">
        <v>34582</v>
      </c>
      <c r="Q34">
        <v>7501</v>
      </c>
      <c r="R34">
        <v>9190</v>
      </c>
      <c r="S34">
        <v>21693</v>
      </c>
      <c r="T34">
        <v>19607</v>
      </c>
      <c r="U34">
        <v>47535</v>
      </c>
      <c r="V34">
        <v>20459</v>
      </c>
      <c r="W34">
        <v>33763</v>
      </c>
      <c r="X34">
        <v>40145</v>
      </c>
      <c r="Y34">
        <v>29479</v>
      </c>
      <c r="Z34">
        <v>41463</v>
      </c>
      <c r="AA34">
        <v>15804</v>
      </c>
      <c r="AB34">
        <v>10464</v>
      </c>
      <c r="AC34">
        <v>8938</v>
      </c>
      <c r="AD34">
        <v>5152</v>
      </c>
      <c r="AE34">
        <v>16904</v>
      </c>
    </row>
    <row r="35" spans="1:31" x14ac:dyDescent="0.25">
      <c r="A35" s="2">
        <v>0.52152777777777781</v>
      </c>
      <c r="B35">
        <v>180</v>
      </c>
      <c r="C35">
        <v>308</v>
      </c>
      <c r="D35">
        <v>521</v>
      </c>
      <c r="E35">
        <v>1352</v>
      </c>
      <c r="F35">
        <v>7837</v>
      </c>
      <c r="G35">
        <v>3324</v>
      </c>
      <c r="H35">
        <v>13251</v>
      </c>
      <c r="I35">
        <v>17516</v>
      </c>
      <c r="J35">
        <v>13687</v>
      </c>
      <c r="K35">
        <v>29617</v>
      </c>
      <c r="L35">
        <v>20435</v>
      </c>
      <c r="M35">
        <v>17790</v>
      </c>
      <c r="N35">
        <v>15147</v>
      </c>
      <c r="O35">
        <v>9046</v>
      </c>
      <c r="P35">
        <v>35224</v>
      </c>
      <c r="Q35">
        <v>7319</v>
      </c>
      <c r="R35">
        <v>9147</v>
      </c>
      <c r="S35">
        <v>21642</v>
      </c>
      <c r="T35">
        <v>19629</v>
      </c>
      <c r="U35">
        <v>47509</v>
      </c>
      <c r="V35">
        <v>20452</v>
      </c>
      <c r="W35">
        <v>33770</v>
      </c>
      <c r="X35">
        <v>39923</v>
      </c>
      <c r="Y35">
        <v>29426</v>
      </c>
      <c r="Z35">
        <v>41920</v>
      </c>
      <c r="AA35">
        <v>15780</v>
      </c>
      <c r="AB35">
        <v>10460</v>
      </c>
      <c r="AC35">
        <v>8875</v>
      </c>
      <c r="AD35">
        <v>5132</v>
      </c>
      <c r="AE35">
        <v>16856</v>
      </c>
    </row>
    <row r="36" spans="1:31" x14ac:dyDescent="0.25">
      <c r="A36" s="2">
        <v>0.52361111111111114</v>
      </c>
      <c r="B36">
        <v>181</v>
      </c>
      <c r="C36">
        <v>308</v>
      </c>
      <c r="D36">
        <v>525</v>
      </c>
      <c r="E36">
        <v>1354</v>
      </c>
      <c r="F36">
        <v>7833</v>
      </c>
      <c r="G36">
        <v>3309</v>
      </c>
      <c r="H36">
        <v>13210</v>
      </c>
      <c r="I36">
        <v>17491</v>
      </c>
      <c r="J36">
        <v>13598</v>
      </c>
      <c r="K36">
        <v>29546</v>
      </c>
      <c r="L36">
        <v>20444</v>
      </c>
      <c r="M36">
        <v>17806</v>
      </c>
      <c r="N36">
        <v>15142</v>
      </c>
      <c r="O36">
        <v>8913</v>
      </c>
      <c r="P36">
        <v>35551</v>
      </c>
      <c r="Q36">
        <v>7323</v>
      </c>
      <c r="R36">
        <v>9146</v>
      </c>
      <c r="S36">
        <v>22544</v>
      </c>
      <c r="T36">
        <v>19572</v>
      </c>
      <c r="U36">
        <v>47809</v>
      </c>
      <c r="V36">
        <v>19742</v>
      </c>
      <c r="W36">
        <v>33566</v>
      </c>
      <c r="X36">
        <v>39719</v>
      </c>
      <c r="Y36">
        <v>29338</v>
      </c>
      <c r="Z36">
        <v>41975</v>
      </c>
      <c r="AA36">
        <v>16402</v>
      </c>
      <c r="AB36">
        <v>10487</v>
      </c>
      <c r="AC36">
        <v>8946</v>
      </c>
      <c r="AD36">
        <v>5153</v>
      </c>
      <c r="AE36">
        <v>16928</v>
      </c>
    </row>
    <row r="37" spans="1:31" x14ac:dyDescent="0.25">
      <c r="A37" s="2">
        <v>0.52569444444444446</v>
      </c>
      <c r="B37">
        <v>181</v>
      </c>
      <c r="C37">
        <v>308</v>
      </c>
      <c r="D37">
        <v>525</v>
      </c>
      <c r="E37">
        <v>1354</v>
      </c>
      <c r="F37">
        <v>7833</v>
      </c>
      <c r="G37">
        <v>3309</v>
      </c>
      <c r="H37">
        <v>13210</v>
      </c>
      <c r="I37">
        <v>17491</v>
      </c>
      <c r="J37">
        <v>13598</v>
      </c>
      <c r="K37">
        <v>29546</v>
      </c>
      <c r="L37">
        <v>20444</v>
      </c>
      <c r="M37">
        <v>17806</v>
      </c>
      <c r="N37">
        <v>15142</v>
      </c>
      <c r="O37">
        <v>8913</v>
      </c>
      <c r="P37">
        <v>35551</v>
      </c>
      <c r="Q37">
        <v>7323</v>
      </c>
      <c r="R37">
        <v>9146</v>
      </c>
      <c r="S37">
        <v>22544</v>
      </c>
      <c r="T37">
        <v>19572</v>
      </c>
      <c r="U37">
        <v>47809</v>
      </c>
      <c r="V37">
        <v>19742</v>
      </c>
      <c r="W37">
        <v>33566</v>
      </c>
      <c r="X37">
        <v>39719</v>
      </c>
      <c r="Y37">
        <v>29338</v>
      </c>
      <c r="Z37">
        <v>41975</v>
      </c>
      <c r="AA37">
        <v>16402</v>
      </c>
      <c r="AB37">
        <v>10487</v>
      </c>
      <c r="AC37">
        <v>8946</v>
      </c>
      <c r="AD37">
        <v>5153</v>
      </c>
      <c r="AE37">
        <v>16928</v>
      </c>
    </row>
    <row r="38" spans="1:31" x14ac:dyDescent="0.25">
      <c r="A38" s="2">
        <v>0.52777777777777779</v>
      </c>
      <c r="B38">
        <v>185</v>
      </c>
      <c r="C38">
        <v>308</v>
      </c>
      <c r="D38">
        <v>537</v>
      </c>
      <c r="E38">
        <v>1352</v>
      </c>
      <c r="F38">
        <v>7782</v>
      </c>
      <c r="G38">
        <v>3308</v>
      </c>
      <c r="H38">
        <v>13158</v>
      </c>
      <c r="I38">
        <v>17447</v>
      </c>
      <c r="J38">
        <v>13390</v>
      </c>
      <c r="K38">
        <v>29886</v>
      </c>
      <c r="L38">
        <v>19929</v>
      </c>
      <c r="M38">
        <v>17915</v>
      </c>
      <c r="N38">
        <v>15194</v>
      </c>
      <c r="O38">
        <v>8891</v>
      </c>
      <c r="P38">
        <v>35645</v>
      </c>
      <c r="Q38">
        <v>7273</v>
      </c>
      <c r="R38">
        <v>9211</v>
      </c>
      <c r="S38">
        <v>22754</v>
      </c>
      <c r="T38">
        <v>19517</v>
      </c>
      <c r="U38">
        <v>47711</v>
      </c>
      <c r="V38">
        <v>19543</v>
      </c>
      <c r="W38">
        <v>33528</v>
      </c>
      <c r="X38">
        <v>39886</v>
      </c>
      <c r="Y38">
        <v>29555</v>
      </c>
      <c r="Z38">
        <v>42110</v>
      </c>
      <c r="AA38">
        <v>16778</v>
      </c>
      <c r="AB38">
        <v>10569</v>
      </c>
      <c r="AC38">
        <v>8920</v>
      </c>
      <c r="AD38">
        <v>5163</v>
      </c>
      <c r="AE38">
        <v>17005</v>
      </c>
    </row>
    <row r="39" spans="1:31" x14ac:dyDescent="0.25">
      <c r="A39" s="2">
        <v>0.53055555555555556</v>
      </c>
      <c r="B39">
        <v>189</v>
      </c>
      <c r="C39">
        <v>309</v>
      </c>
      <c r="D39">
        <v>540</v>
      </c>
      <c r="E39">
        <v>1382</v>
      </c>
      <c r="F39">
        <v>7795</v>
      </c>
      <c r="G39">
        <v>3328</v>
      </c>
      <c r="H39">
        <v>13269</v>
      </c>
      <c r="I39">
        <v>17459</v>
      </c>
      <c r="J39">
        <v>13359</v>
      </c>
      <c r="K39">
        <v>30622</v>
      </c>
      <c r="L39">
        <v>20293</v>
      </c>
      <c r="M39">
        <v>18231</v>
      </c>
      <c r="N39">
        <v>15324</v>
      </c>
      <c r="O39">
        <v>9162</v>
      </c>
      <c r="P39">
        <v>35043</v>
      </c>
      <c r="Q39">
        <v>7325</v>
      </c>
      <c r="R39">
        <v>9267</v>
      </c>
      <c r="S39">
        <v>22698</v>
      </c>
      <c r="T39">
        <v>19464</v>
      </c>
      <c r="U39">
        <v>47579</v>
      </c>
      <c r="V39">
        <v>19463</v>
      </c>
      <c r="W39">
        <v>33490</v>
      </c>
      <c r="X39">
        <v>39570</v>
      </c>
      <c r="Y39">
        <v>29431</v>
      </c>
      <c r="Z39">
        <v>42791</v>
      </c>
      <c r="AA39">
        <v>16666</v>
      </c>
      <c r="AB39">
        <v>10718</v>
      </c>
      <c r="AC39">
        <v>9016</v>
      </c>
      <c r="AD39">
        <v>5120</v>
      </c>
      <c r="AE39">
        <v>16992</v>
      </c>
    </row>
    <row r="40" spans="1:31" x14ac:dyDescent="0.25">
      <c r="A40" s="2">
        <v>0.53263888888888888</v>
      </c>
      <c r="B40">
        <v>191</v>
      </c>
      <c r="C40">
        <v>306</v>
      </c>
      <c r="D40">
        <v>540</v>
      </c>
      <c r="E40">
        <v>1394</v>
      </c>
      <c r="F40">
        <v>7771</v>
      </c>
      <c r="G40">
        <v>3284</v>
      </c>
      <c r="H40">
        <v>13170</v>
      </c>
      <c r="I40">
        <v>17323</v>
      </c>
      <c r="J40">
        <v>13224</v>
      </c>
      <c r="K40">
        <v>28880</v>
      </c>
      <c r="L40">
        <v>20253</v>
      </c>
      <c r="M40">
        <v>18236</v>
      </c>
      <c r="N40">
        <v>15093</v>
      </c>
      <c r="O40">
        <v>8847</v>
      </c>
      <c r="P40">
        <v>34285</v>
      </c>
      <c r="Q40">
        <v>7331</v>
      </c>
      <c r="R40">
        <v>9289</v>
      </c>
      <c r="S40">
        <v>21417</v>
      </c>
      <c r="T40">
        <v>19328</v>
      </c>
      <c r="U40">
        <v>47699</v>
      </c>
      <c r="V40">
        <v>19751</v>
      </c>
      <c r="W40">
        <v>33364</v>
      </c>
      <c r="X40">
        <v>39936</v>
      </c>
      <c r="Y40">
        <v>29314</v>
      </c>
      <c r="Z40">
        <v>43055</v>
      </c>
      <c r="AA40">
        <v>16938</v>
      </c>
      <c r="AB40">
        <v>10822</v>
      </c>
      <c r="AC40">
        <v>8970</v>
      </c>
      <c r="AD40">
        <v>5190</v>
      </c>
      <c r="AE40">
        <v>17208</v>
      </c>
    </row>
    <row r="41" spans="1:31" x14ac:dyDescent="0.25">
      <c r="A41" s="2">
        <v>0.53472222222222221</v>
      </c>
      <c r="B41">
        <v>201</v>
      </c>
      <c r="C41">
        <v>306</v>
      </c>
      <c r="D41">
        <v>539</v>
      </c>
      <c r="E41">
        <v>1401</v>
      </c>
      <c r="F41">
        <v>7707</v>
      </c>
      <c r="G41">
        <v>3301</v>
      </c>
      <c r="H41">
        <v>13252</v>
      </c>
      <c r="I41">
        <v>17373</v>
      </c>
      <c r="J41">
        <v>13430</v>
      </c>
      <c r="K41">
        <v>29800</v>
      </c>
      <c r="L41">
        <v>20937</v>
      </c>
      <c r="M41">
        <v>19118</v>
      </c>
      <c r="N41">
        <v>15824</v>
      </c>
      <c r="O41">
        <v>8993</v>
      </c>
      <c r="P41">
        <v>35103</v>
      </c>
      <c r="Q41">
        <v>7424</v>
      </c>
      <c r="R41">
        <v>9726</v>
      </c>
      <c r="S41">
        <v>21594</v>
      </c>
      <c r="T41">
        <v>19520</v>
      </c>
      <c r="U41">
        <v>48154</v>
      </c>
      <c r="V41">
        <v>19179</v>
      </c>
      <c r="W41">
        <v>33657</v>
      </c>
      <c r="X41">
        <v>39799</v>
      </c>
      <c r="Y41">
        <v>29469</v>
      </c>
      <c r="Z41">
        <v>43316</v>
      </c>
      <c r="AA41">
        <v>17743</v>
      </c>
      <c r="AB41">
        <v>11258</v>
      </c>
      <c r="AC41">
        <v>9083</v>
      </c>
      <c r="AD41">
        <v>5217</v>
      </c>
      <c r="AE41">
        <v>17189</v>
      </c>
    </row>
    <row r="42" spans="1:31" x14ac:dyDescent="0.25">
      <c r="A42" s="2">
        <v>0.53680555555555554</v>
      </c>
      <c r="B42">
        <v>201</v>
      </c>
      <c r="C42">
        <v>306</v>
      </c>
      <c r="D42">
        <v>539</v>
      </c>
      <c r="E42">
        <v>1401</v>
      </c>
      <c r="F42">
        <v>7707</v>
      </c>
      <c r="G42">
        <v>3301</v>
      </c>
      <c r="H42">
        <v>13252</v>
      </c>
      <c r="I42">
        <v>17373</v>
      </c>
      <c r="J42">
        <v>13430</v>
      </c>
      <c r="K42">
        <v>29800</v>
      </c>
      <c r="L42">
        <v>20937</v>
      </c>
      <c r="M42">
        <v>19118</v>
      </c>
      <c r="N42">
        <v>15824</v>
      </c>
      <c r="O42">
        <v>8993</v>
      </c>
      <c r="P42">
        <v>35103</v>
      </c>
      <c r="Q42">
        <v>7424</v>
      </c>
      <c r="R42">
        <v>9726</v>
      </c>
      <c r="S42">
        <v>21594</v>
      </c>
      <c r="T42">
        <v>19520</v>
      </c>
      <c r="U42">
        <v>48154</v>
      </c>
      <c r="V42">
        <v>19179</v>
      </c>
      <c r="W42">
        <v>33657</v>
      </c>
      <c r="X42">
        <v>39799</v>
      </c>
      <c r="Y42">
        <v>29469</v>
      </c>
      <c r="Z42">
        <v>43316</v>
      </c>
      <c r="AA42">
        <v>17743</v>
      </c>
      <c r="AB42">
        <v>11258</v>
      </c>
      <c r="AC42">
        <v>9083</v>
      </c>
      <c r="AD42">
        <v>5217</v>
      </c>
      <c r="AE42">
        <v>17189</v>
      </c>
    </row>
    <row r="43" spans="1:31" x14ac:dyDescent="0.25">
      <c r="A43" s="2">
        <v>0.53888888888888886</v>
      </c>
      <c r="B43">
        <v>201</v>
      </c>
      <c r="C43">
        <v>306</v>
      </c>
      <c r="D43">
        <v>542</v>
      </c>
      <c r="E43">
        <v>1396</v>
      </c>
      <c r="F43">
        <v>7729</v>
      </c>
      <c r="G43">
        <v>3315</v>
      </c>
      <c r="H43">
        <v>13222</v>
      </c>
      <c r="I43">
        <v>17481</v>
      </c>
      <c r="J43">
        <v>13455</v>
      </c>
      <c r="K43">
        <v>29029</v>
      </c>
      <c r="L43">
        <v>21364</v>
      </c>
      <c r="M43">
        <v>18871</v>
      </c>
      <c r="N43">
        <v>15879</v>
      </c>
      <c r="O43">
        <v>9041</v>
      </c>
      <c r="P43">
        <v>34825</v>
      </c>
      <c r="Q43">
        <v>7611</v>
      </c>
      <c r="R43">
        <v>9740</v>
      </c>
      <c r="S43">
        <v>21390</v>
      </c>
      <c r="T43">
        <v>19514</v>
      </c>
      <c r="U43">
        <v>48587</v>
      </c>
      <c r="V43">
        <v>19070</v>
      </c>
      <c r="W43">
        <v>33507</v>
      </c>
      <c r="X43">
        <v>39857</v>
      </c>
      <c r="Y43">
        <v>29264</v>
      </c>
      <c r="Z43">
        <v>42859</v>
      </c>
      <c r="AA43">
        <v>17435</v>
      </c>
      <c r="AB43">
        <v>11218</v>
      </c>
      <c r="AC43">
        <v>9088</v>
      </c>
      <c r="AD43">
        <v>5118</v>
      </c>
      <c r="AE43">
        <v>17054</v>
      </c>
    </row>
    <row r="44" spans="1:31" x14ac:dyDescent="0.25">
      <c r="A44" s="2">
        <v>0.54166666666666663</v>
      </c>
      <c r="B44">
        <v>209</v>
      </c>
      <c r="C44">
        <v>306</v>
      </c>
      <c r="D44">
        <v>541</v>
      </c>
      <c r="E44">
        <v>1404</v>
      </c>
      <c r="F44">
        <v>7788</v>
      </c>
      <c r="G44">
        <v>3314</v>
      </c>
      <c r="H44">
        <v>13177</v>
      </c>
      <c r="I44">
        <v>17409</v>
      </c>
      <c r="J44">
        <v>13401</v>
      </c>
      <c r="K44">
        <v>29023</v>
      </c>
      <c r="L44">
        <v>21498</v>
      </c>
      <c r="M44">
        <v>18921</v>
      </c>
      <c r="N44">
        <v>16004</v>
      </c>
      <c r="O44">
        <v>9165</v>
      </c>
      <c r="P44">
        <v>34764</v>
      </c>
      <c r="Q44">
        <v>7588</v>
      </c>
      <c r="R44">
        <v>9636</v>
      </c>
      <c r="S44">
        <v>21546</v>
      </c>
      <c r="T44">
        <v>19388</v>
      </c>
      <c r="U44">
        <v>48659</v>
      </c>
      <c r="V44">
        <v>19109</v>
      </c>
      <c r="W44">
        <v>33412</v>
      </c>
      <c r="X44">
        <v>39888</v>
      </c>
      <c r="Y44">
        <v>29369</v>
      </c>
      <c r="Z44">
        <v>43240</v>
      </c>
      <c r="AA44">
        <v>17663</v>
      </c>
      <c r="AB44">
        <v>11298</v>
      </c>
      <c r="AC44">
        <v>9187</v>
      </c>
      <c r="AD44">
        <v>5153</v>
      </c>
      <c r="AE44">
        <v>17001</v>
      </c>
    </row>
    <row r="45" spans="1:31" x14ac:dyDescent="0.25">
      <c r="A45" s="2">
        <v>0.54374999999999996</v>
      </c>
      <c r="B45">
        <v>207</v>
      </c>
      <c r="C45">
        <v>307</v>
      </c>
      <c r="D45">
        <v>540</v>
      </c>
      <c r="E45">
        <v>1487</v>
      </c>
      <c r="F45">
        <v>8082</v>
      </c>
      <c r="G45">
        <v>3310</v>
      </c>
      <c r="H45">
        <v>13037</v>
      </c>
      <c r="I45">
        <v>17390</v>
      </c>
      <c r="J45">
        <v>13206</v>
      </c>
      <c r="K45">
        <v>28199</v>
      </c>
      <c r="L45">
        <v>21170</v>
      </c>
      <c r="M45">
        <v>18623</v>
      </c>
      <c r="N45">
        <v>16196</v>
      </c>
      <c r="O45">
        <v>9248</v>
      </c>
      <c r="P45">
        <v>34712</v>
      </c>
      <c r="Q45">
        <v>7560</v>
      </c>
      <c r="R45">
        <v>9566</v>
      </c>
      <c r="S45">
        <v>21435</v>
      </c>
      <c r="T45">
        <v>19361</v>
      </c>
      <c r="U45">
        <v>48639</v>
      </c>
      <c r="V45">
        <v>19293</v>
      </c>
      <c r="W45">
        <v>32880</v>
      </c>
      <c r="X45">
        <v>39814</v>
      </c>
      <c r="Y45">
        <v>29181</v>
      </c>
      <c r="Z45">
        <v>42559</v>
      </c>
      <c r="AA45">
        <v>17741</v>
      </c>
      <c r="AB45">
        <v>11331</v>
      </c>
      <c r="AC45">
        <v>9203</v>
      </c>
      <c r="AD45">
        <v>5148</v>
      </c>
      <c r="AE45">
        <v>16900</v>
      </c>
    </row>
    <row r="46" spans="1:31" x14ac:dyDescent="0.25">
      <c r="A46" s="2">
        <v>0.54583333333333328</v>
      </c>
      <c r="B46">
        <v>207</v>
      </c>
      <c r="C46">
        <v>307</v>
      </c>
      <c r="D46">
        <v>540</v>
      </c>
      <c r="E46">
        <v>1469</v>
      </c>
      <c r="F46">
        <v>8136</v>
      </c>
      <c r="G46">
        <v>3340</v>
      </c>
      <c r="H46">
        <v>13142</v>
      </c>
      <c r="I46">
        <v>17441</v>
      </c>
      <c r="J46">
        <v>13231</v>
      </c>
      <c r="K46">
        <v>28130</v>
      </c>
      <c r="L46">
        <v>21558</v>
      </c>
      <c r="M46">
        <v>18661</v>
      </c>
      <c r="N46">
        <v>16451</v>
      </c>
      <c r="O46">
        <v>9373</v>
      </c>
      <c r="P46">
        <v>35863</v>
      </c>
      <c r="Q46">
        <v>7451</v>
      </c>
      <c r="R46">
        <v>9481</v>
      </c>
      <c r="S46">
        <v>22158</v>
      </c>
      <c r="T46">
        <v>19405</v>
      </c>
      <c r="U46">
        <v>48716</v>
      </c>
      <c r="V46">
        <v>19151</v>
      </c>
      <c r="W46">
        <v>33310</v>
      </c>
      <c r="X46">
        <v>39558</v>
      </c>
      <c r="Y46">
        <v>28917</v>
      </c>
      <c r="Z46">
        <v>42318</v>
      </c>
      <c r="AA46">
        <v>17760</v>
      </c>
      <c r="AB46">
        <v>11455</v>
      </c>
      <c r="AC46">
        <v>9183</v>
      </c>
      <c r="AD46">
        <v>5144</v>
      </c>
      <c r="AE46">
        <v>16994</v>
      </c>
    </row>
    <row r="47" spans="1:31" x14ac:dyDescent="0.25">
      <c r="A47" s="2">
        <v>0.54791666666666672</v>
      </c>
      <c r="B47">
        <v>214</v>
      </c>
      <c r="C47">
        <v>305</v>
      </c>
      <c r="D47">
        <v>540</v>
      </c>
      <c r="E47">
        <v>1519</v>
      </c>
      <c r="F47">
        <v>8221</v>
      </c>
      <c r="G47">
        <v>3332</v>
      </c>
      <c r="H47">
        <v>13175</v>
      </c>
      <c r="I47">
        <v>17551</v>
      </c>
      <c r="J47">
        <v>13673</v>
      </c>
      <c r="K47">
        <v>28976</v>
      </c>
      <c r="L47">
        <v>21288</v>
      </c>
      <c r="M47">
        <v>18654</v>
      </c>
      <c r="N47">
        <v>16477</v>
      </c>
      <c r="O47">
        <v>9175</v>
      </c>
      <c r="P47">
        <v>35932</v>
      </c>
      <c r="Q47">
        <v>7499</v>
      </c>
      <c r="R47">
        <v>9558</v>
      </c>
      <c r="S47">
        <v>21362</v>
      </c>
      <c r="T47">
        <v>19417</v>
      </c>
      <c r="U47">
        <v>48718</v>
      </c>
      <c r="V47">
        <v>19438</v>
      </c>
      <c r="W47">
        <v>32324</v>
      </c>
      <c r="X47">
        <v>38807</v>
      </c>
      <c r="Y47">
        <v>28542</v>
      </c>
      <c r="Z47">
        <v>41566</v>
      </c>
      <c r="AA47">
        <v>16945</v>
      </c>
      <c r="AB47">
        <v>11150</v>
      </c>
      <c r="AC47">
        <v>8975</v>
      </c>
      <c r="AD47">
        <v>5090</v>
      </c>
      <c r="AE47">
        <v>16815</v>
      </c>
    </row>
    <row r="48" spans="1:31" x14ac:dyDescent="0.25">
      <c r="A48" s="2">
        <v>0.55069444444444449</v>
      </c>
      <c r="B48">
        <v>245</v>
      </c>
      <c r="C48">
        <v>308</v>
      </c>
      <c r="D48">
        <v>547</v>
      </c>
      <c r="E48">
        <v>1539</v>
      </c>
      <c r="F48">
        <v>8408</v>
      </c>
      <c r="G48">
        <v>3398</v>
      </c>
      <c r="H48">
        <v>13139</v>
      </c>
      <c r="I48">
        <v>17622</v>
      </c>
      <c r="J48">
        <v>13877</v>
      </c>
      <c r="K48">
        <v>30583</v>
      </c>
      <c r="L48">
        <v>21042</v>
      </c>
      <c r="M48">
        <v>18927</v>
      </c>
      <c r="N48">
        <v>16416</v>
      </c>
      <c r="O48">
        <v>9218</v>
      </c>
      <c r="P48">
        <v>37661</v>
      </c>
      <c r="Q48">
        <v>7392</v>
      </c>
      <c r="R48">
        <v>9529</v>
      </c>
      <c r="S48">
        <v>22433</v>
      </c>
      <c r="T48">
        <v>19438</v>
      </c>
      <c r="U48">
        <v>47068</v>
      </c>
      <c r="V48">
        <v>19458</v>
      </c>
      <c r="W48">
        <v>32006</v>
      </c>
      <c r="X48">
        <v>39408</v>
      </c>
      <c r="Y48">
        <v>28445</v>
      </c>
      <c r="Z48">
        <v>39466</v>
      </c>
      <c r="AA48">
        <v>16444</v>
      </c>
      <c r="AB48">
        <v>11070</v>
      </c>
      <c r="AC48">
        <v>8961</v>
      </c>
      <c r="AD48">
        <v>4962</v>
      </c>
      <c r="AE48">
        <v>16755</v>
      </c>
    </row>
    <row r="49" spans="1:31" x14ac:dyDescent="0.25">
      <c r="A49" s="2">
        <v>0.55277777777777781</v>
      </c>
      <c r="B49">
        <v>245</v>
      </c>
      <c r="C49">
        <v>308</v>
      </c>
      <c r="D49">
        <v>554</v>
      </c>
      <c r="E49">
        <v>1541</v>
      </c>
      <c r="F49">
        <v>8163</v>
      </c>
      <c r="G49">
        <v>3401</v>
      </c>
      <c r="H49">
        <v>13158</v>
      </c>
      <c r="I49">
        <v>17741</v>
      </c>
      <c r="J49">
        <v>13759</v>
      </c>
      <c r="K49">
        <v>30012</v>
      </c>
      <c r="L49">
        <v>20888</v>
      </c>
      <c r="M49">
        <v>19617</v>
      </c>
      <c r="N49">
        <v>16594</v>
      </c>
      <c r="O49">
        <v>9217</v>
      </c>
      <c r="P49">
        <v>36769</v>
      </c>
      <c r="Q49">
        <v>7343</v>
      </c>
      <c r="R49">
        <v>9720</v>
      </c>
      <c r="S49">
        <v>22401</v>
      </c>
      <c r="T49">
        <v>19644</v>
      </c>
      <c r="U49">
        <v>47101</v>
      </c>
      <c r="V49">
        <v>19311</v>
      </c>
      <c r="W49">
        <v>31611</v>
      </c>
      <c r="X49">
        <v>39527</v>
      </c>
      <c r="Y49">
        <v>28994</v>
      </c>
      <c r="Z49">
        <v>39138</v>
      </c>
      <c r="AA49">
        <v>16141</v>
      </c>
      <c r="AB49">
        <v>10982</v>
      </c>
      <c r="AC49">
        <v>8969</v>
      </c>
      <c r="AD49">
        <v>4955</v>
      </c>
      <c r="AE49">
        <v>16749</v>
      </c>
    </row>
    <row r="50" spans="1:31" x14ac:dyDescent="0.25">
      <c r="A50" s="2">
        <v>0.55486111111111114</v>
      </c>
      <c r="B50">
        <v>245</v>
      </c>
      <c r="C50">
        <v>309</v>
      </c>
      <c r="D50">
        <v>554</v>
      </c>
      <c r="E50">
        <v>1550</v>
      </c>
      <c r="F50">
        <v>8159</v>
      </c>
      <c r="G50">
        <v>3384</v>
      </c>
      <c r="H50">
        <v>13069</v>
      </c>
      <c r="I50">
        <v>17746</v>
      </c>
      <c r="J50">
        <v>14669</v>
      </c>
      <c r="K50">
        <v>30108</v>
      </c>
      <c r="L50">
        <v>20830</v>
      </c>
      <c r="M50">
        <v>20046</v>
      </c>
      <c r="N50">
        <v>16650</v>
      </c>
      <c r="O50">
        <v>9220</v>
      </c>
      <c r="P50">
        <v>35887</v>
      </c>
      <c r="Q50">
        <v>7381</v>
      </c>
      <c r="R50">
        <v>9797</v>
      </c>
      <c r="S50">
        <v>22390</v>
      </c>
      <c r="T50">
        <v>19662</v>
      </c>
      <c r="U50">
        <v>47655</v>
      </c>
      <c r="V50">
        <v>19424</v>
      </c>
      <c r="W50">
        <v>31819</v>
      </c>
      <c r="X50">
        <v>39342</v>
      </c>
      <c r="Y50">
        <v>29106</v>
      </c>
      <c r="Z50">
        <v>39316</v>
      </c>
      <c r="AA50">
        <v>16528</v>
      </c>
      <c r="AB50">
        <v>11089</v>
      </c>
      <c r="AC50">
        <v>8962</v>
      </c>
      <c r="AD50">
        <v>4982</v>
      </c>
      <c r="AE50">
        <v>16646</v>
      </c>
    </row>
    <row r="51" spans="1:31" x14ac:dyDescent="0.25">
      <c r="A51" s="2">
        <v>0.55694444444444446</v>
      </c>
      <c r="B51">
        <v>245</v>
      </c>
      <c r="C51">
        <v>310</v>
      </c>
      <c r="D51">
        <v>552</v>
      </c>
      <c r="E51">
        <v>1587</v>
      </c>
      <c r="F51">
        <v>8112</v>
      </c>
      <c r="G51">
        <v>3421</v>
      </c>
      <c r="H51">
        <v>13044</v>
      </c>
      <c r="I51">
        <v>17764</v>
      </c>
      <c r="J51">
        <v>14009</v>
      </c>
      <c r="K51">
        <v>30583</v>
      </c>
      <c r="L51">
        <v>20920</v>
      </c>
      <c r="M51">
        <v>20112</v>
      </c>
      <c r="N51">
        <v>16632</v>
      </c>
      <c r="O51">
        <v>9288</v>
      </c>
      <c r="P51">
        <v>37589</v>
      </c>
      <c r="Q51">
        <v>7406</v>
      </c>
      <c r="R51">
        <v>9787</v>
      </c>
      <c r="S51">
        <v>22568</v>
      </c>
      <c r="T51">
        <v>19603</v>
      </c>
      <c r="U51">
        <v>47635</v>
      </c>
      <c r="V51">
        <v>19590</v>
      </c>
      <c r="W51">
        <v>31406</v>
      </c>
      <c r="X51">
        <v>39021</v>
      </c>
      <c r="Y51">
        <v>29081</v>
      </c>
      <c r="Z51">
        <v>39011</v>
      </c>
      <c r="AA51">
        <v>16239</v>
      </c>
      <c r="AB51">
        <v>11142</v>
      </c>
      <c r="AC51">
        <v>9005</v>
      </c>
      <c r="AD51">
        <v>4886</v>
      </c>
      <c r="AE51">
        <v>16587</v>
      </c>
    </row>
    <row r="52" spans="1:31" x14ac:dyDescent="0.25">
      <c r="A52" s="2">
        <v>0.55972222222222223</v>
      </c>
      <c r="B52">
        <v>245</v>
      </c>
      <c r="C52">
        <v>310</v>
      </c>
      <c r="D52">
        <v>552</v>
      </c>
      <c r="E52">
        <v>1587</v>
      </c>
      <c r="F52">
        <v>8112</v>
      </c>
      <c r="G52">
        <v>3421</v>
      </c>
      <c r="H52">
        <v>13044</v>
      </c>
      <c r="I52">
        <v>17764</v>
      </c>
      <c r="J52">
        <v>14009</v>
      </c>
      <c r="K52">
        <v>30583</v>
      </c>
      <c r="L52">
        <v>20920</v>
      </c>
      <c r="M52">
        <v>20112</v>
      </c>
      <c r="N52">
        <v>16632</v>
      </c>
      <c r="O52">
        <v>9288</v>
      </c>
      <c r="P52">
        <v>37589</v>
      </c>
      <c r="Q52">
        <v>7406</v>
      </c>
      <c r="R52">
        <v>9787</v>
      </c>
      <c r="S52">
        <v>22568</v>
      </c>
      <c r="T52">
        <v>19603</v>
      </c>
      <c r="U52">
        <v>47635</v>
      </c>
      <c r="V52">
        <v>19590</v>
      </c>
      <c r="W52">
        <v>31406</v>
      </c>
      <c r="X52">
        <v>39021</v>
      </c>
      <c r="Y52">
        <v>29081</v>
      </c>
      <c r="Z52">
        <v>39011</v>
      </c>
      <c r="AA52">
        <v>16239</v>
      </c>
      <c r="AB52">
        <v>11142</v>
      </c>
      <c r="AC52">
        <v>9005</v>
      </c>
      <c r="AD52">
        <v>4886</v>
      </c>
      <c r="AE52">
        <v>16587</v>
      </c>
    </row>
    <row r="53" spans="1:31" x14ac:dyDescent="0.25">
      <c r="A53" s="2">
        <v>0.56180555555555556</v>
      </c>
      <c r="B53">
        <v>245</v>
      </c>
      <c r="C53">
        <v>311</v>
      </c>
      <c r="D53">
        <v>566</v>
      </c>
      <c r="E53">
        <v>1568</v>
      </c>
      <c r="F53">
        <v>8010</v>
      </c>
      <c r="G53">
        <v>3406</v>
      </c>
      <c r="H53">
        <v>13070</v>
      </c>
      <c r="I53">
        <v>17695</v>
      </c>
      <c r="J53">
        <v>14095</v>
      </c>
      <c r="K53">
        <v>29666</v>
      </c>
      <c r="L53">
        <v>21077</v>
      </c>
      <c r="M53">
        <v>19993</v>
      </c>
      <c r="N53">
        <v>16673</v>
      </c>
      <c r="O53">
        <v>9551</v>
      </c>
      <c r="P53">
        <v>37217</v>
      </c>
      <c r="Q53">
        <v>7377</v>
      </c>
      <c r="R53">
        <v>9725</v>
      </c>
      <c r="S53">
        <v>22561</v>
      </c>
      <c r="T53">
        <v>19561</v>
      </c>
      <c r="U53">
        <v>49085</v>
      </c>
      <c r="V53">
        <v>20035</v>
      </c>
      <c r="W53">
        <v>31643</v>
      </c>
      <c r="X53">
        <v>39085</v>
      </c>
      <c r="Y53">
        <v>29477</v>
      </c>
      <c r="Z53">
        <v>40217</v>
      </c>
      <c r="AA53">
        <v>16578</v>
      </c>
      <c r="AB53">
        <v>11364</v>
      </c>
      <c r="AC53">
        <v>9176</v>
      </c>
      <c r="AD53">
        <v>4791</v>
      </c>
      <c r="AE53">
        <v>16657</v>
      </c>
    </row>
    <row r="54" spans="1:31" x14ac:dyDescent="0.25">
      <c r="A54" s="2">
        <v>0.56388888888888888</v>
      </c>
      <c r="B54">
        <v>245</v>
      </c>
      <c r="C54">
        <v>311</v>
      </c>
      <c r="D54">
        <v>569</v>
      </c>
      <c r="E54">
        <v>1356</v>
      </c>
      <c r="F54">
        <v>7820</v>
      </c>
      <c r="G54">
        <v>3355</v>
      </c>
      <c r="H54">
        <v>13041</v>
      </c>
      <c r="I54">
        <v>17609</v>
      </c>
      <c r="J54">
        <v>15256</v>
      </c>
      <c r="K54">
        <v>29327</v>
      </c>
      <c r="L54">
        <v>20764</v>
      </c>
      <c r="M54">
        <v>19191</v>
      </c>
      <c r="N54">
        <v>16548</v>
      </c>
      <c r="O54">
        <v>9376</v>
      </c>
      <c r="P54">
        <v>37092</v>
      </c>
      <c r="Q54">
        <v>7725</v>
      </c>
      <c r="R54">
        <v>9817</v>
      </c>
      <c r="S54">
        <v>22830</v>
      </c>
      <c r="T54">
        <v>19498</v>
      </c>
      <c r="U54">
        <v>49549</v>
      </c>
      <c r="V54">
        <v>19132</v>
      </c>
      <c r="W54">
        <v>31985</v>
      </c>
      <c r="X54">
        <v>39032</v>
      </c>
      <c r="Y54">
        <v>29403</v>
      </c>
      <c r="Z54">
        <v>40166</v>
      </c>
      <c r="AA54">
        <v>16558</v>
      </c>
      <c r="AB54">
        <v>11373</v>
      </c>
      <c r="AC54">
        <v>9162</v>
      </c>
      <c r="AD54">
        <v>4793</v>
      </c>
      <c r="AE54">
        <v>16818</v>
      </c>
    </row>
    <row r="55" spans="1:31" x14ac:dyDescent="0.25">
      <c r="A55" s="2">
        <v>0.56597222222222221</v>
      </c>
      <c r="B55">
        <v>232</v>
      </c>
      <c r="C55">
        <v>310</v>
      </c>
      <c r="D55">
        <v>556</v>
      </c>
      <c r="E55">
        <v>1351</v>
      </c>
      <c r="F55">
        <v>7810</v>
      </c>
      <c r="G55">
        <v>3365</v>
      </c>
      <c r="H55">
        <v>12771</v>
      </c>
      <c r="I55">
        <v>17493</v>
      </c>
      <c r="J55">
        <v>13369</v>
      </c>
      <c r="K55">
        <v>29177</v>
      </c>
      <c r="L55">
        <v>21036</v>
      </c>
      <c r="M55">
        <v>18429</v>
      </c>
      <c r="N55">
        <v>16434</v>
      </c>
      <c r="O55">
        <v>9359</v>
      </c>
      <c r="P55">
        <v>37007</v>
      </c>
      <c r="Q55">
        <v>7820</v>
      </c>
      <c r="R55">
        <v>9932</v>
      </c>
      <c r="S55">
        <v>22694</v>
      </c>
      <c r="T55">
        <v>19605</v>
      </c>
      <c r="U55">
        <v>49939</v>
      </c>
      <c r="V55">
        <v>19301</v>
      </c>
      <c r="W55">
        <v>32223</v>
      </c>
      <c r="X55">
        <v>39418</v>
      </c>
      <c r="Y55">
        <v>29771</v>
      </c>
      <c r="Z55">
        <v>40689</v>
      </c>
      <c r="AA55">
        <v>17509</v>
      </c>
      <c r="AB55">
        <v>11753</v>
      </c>
      <c r="AC55">
        <v>9559</v>
      </c>
      <c r="AD55">
        <v>4845</v>
      </c>
      <c r="AE55">
        <v>16968</v>
      </c>
    </row>
    <row r="56" spans="1:31" x14ac:dyDescent="0.25">
      <c r="A56" s="2">
        <v>0.56874999999999998</v>
      </c>
      <c r="B56">
        <v>232</v>
      </c>
      <c r="C56">
        <v>310</v>
      </c>
      <c r="D56">
        <v>557</v>
      </c>
      <c r="E56">
        <v>1346</v>
      </c>
      <c r="F56">
        <v>7878</v>
      </c>
      <c r="G56">
        <v>3387</v>
      </c>
      <c r="H56">
        <v>12943</v>
      </c>
      <c r="I56">
        <v>17453</v>
      </c>
      <c r="J56">
        <v>13134</v>
      </c>
      <c r="K56">
        <v>28528</v>
      </c>
      <c r="L56">
        <v>21457</v>
      </c>
      <c r="M56">
        <v>18276</v>
      </c>
      <c r="N56">
        <v>16585</v>
      </c>
      <c r="O56">
        <v>9254</v>
      </c>
      <c r="P56">
        <v>37720</v>
      </c>
      <c r="Q56">
        <v>7778</v>
      </c>
      <c r="R56">
        <v>9763</v>
      </c>
      <c r="S56">
        <v>22692</v>
      </c>
      <c r="T56">
        <v>19480</v>
      </c>
      <c r="U56">
        <v>48135</v>
      </c>
      <c r="V56">
        <v>19104</v>
      </c>
      <c r="W56">
        <v>32334</v>
      </c>
      <c r="X56">
        <v>39263</v>
      </c>
      <c r="Y56">
        <v>29565</v>
      </c>
      <c r="Z56">
        <v>40612</v>
      </c>
      <c r="AA56">
        <v>17242</v>
      </c>
      <c r="AB56">
        <v>11740</v>
      </c>
      <c r="AC56">
        <v>9562</v>
      </c>
      <c r="AD56">
        <v>4840</v>
      </c>
      <c r="AE56">
        <v>16697</v>
      </c>
    </row>
    <row r="57" spans="1:31" x14ac:dyDescent="0.25">
      <c r="A57" s="2">
        <v>0.5708333333333333</v>
      </c>
      <c r="B57">
        <v>234</v>
      </c>
      <c r="C57">
        <v>311</v>
      </c>
      <c r="D57">
        <v>558</v>
      </c>
      <c r="E57">
        <v>1353</v>
      </c>
      <c r="F57">
        <v>7904</v>
      </c>
      <c r="G57">
        <v>3411</v>
      </c>
      <c r="H57">
        <v>12929</v>
      </c>
      <c r="I57">
        <v>17539</v>
      </c>
      <c r="J57">
        <v>13164</v>
      </c>
      <c r="K57">
        <v>28802</v>
      </c>
      <c r="L57">
        <v>21563</v>
      </c>
      <c r="M57">
        <v>18406</v>
      </c>
      <c r="N57">
        <v>16844</v>
      </c>
      <c r="O57">
        <v>9174</v>
      </c>
      <c r="P57">
        <v>37916</v>
      </c>
      <c r="Q57">
        <v>7817</v>
      </c>
      <c r="R57">
        <v>9834</v>
      </c>
      <c r="S57">
        <v>22656</v>
      </c>
      <c r="T57">
        <v>19520</v>
      </c>
      <c r="U57">
        <v>48453</v>
      </c>
      <c r="V57">
        <v>19212</v>
      </c>
      <c r="W57">
        <v>32235</v>
      </c>
      <c r="X57">
        <v>39275</v>
      </c>
      <c r="Y57">
        <v>29887</v>
      </c>
      <c r="Z57">
        <v>41589</v>
      </c>
      <c r="AA57">
        <v>17561</v>
      </c>
      <c r="AB57">
        <v>11792</v>
      </c>
      <c r="AC57">
        <v>9561</v>
      </c>
      <c r="AD57">
        <v>4860</v>
      </c>
      <c r="AE57">
        <v>16697</v>
      </c>
    </row>
    <row r="58" spans="1:31" x14ac:dyDescent="0.25">
      <c r="A58" s="2">
        <v>0.57291666666666663</v>
      </c>
      <c r="B58">
        <v>249</v>
      </c>
      <c r="C58">
        <v>388</v>
      </c>
      <c r="D58">
        <v>622</v>
      </c>
      <c r="E58">
        <v>1460</v>
      </c>
      <c r="F58">
        <v>7780</v>
      </c>
      <c r="G58">
        <v>3557</v>
      </c>
      <c r="H58">
        <v>13188</v>
      </c>
      <c r="I58">
        <v>17755</v>
      </c>
      <c r="J58">
        <v>13622</v>
      </c>
      <c r="K58">
        <v>29824</v>
      </c>
      <c r="L58">
        <v>20958</v>
      </c>
      <c r="M58">
        <v>18454</v>
      </c>
      <c r="N58">
        <v>16846</v>
      </c>
      <c r="O58">
        <v>9345</v>
      </c>
      <c r="P58">
        <v>38436</v>
      </c>
      <c r="Q58">
        <v>7793</v>
      </c>
      <c r="R58">
        <v>9695</v>
      </c>
      <c r="S58">
        <v>22168</v>
      </c>
      <c r="T58">
        <v>19310</v>
      </c>
      <c r="U58">
        <v>48367</v>
      </c>
      <c r="V58">
        <v>19156</v>
      </c>
      <c r="W58">
        <v>30927</v>
      </c>
      <c r="X58">
        <v>38307</v>
      </c>
      <c r="Y58">
        <v>28896</v>
      </c>
      <c r="Z58">
        <v>39705</v>
      </c>
      <c r="AA58">
        <v>16376</v>
      </c>
      <c r="AB58">
        <v>11062</v>
      </c>
      <c r="AC58">
        <v>8943</v>
      </c>
      <c r="AD58">
        <v>4574</v>
      </c>
      <c r="AE58">
        <v>16368</v>
      </c>
    </row>
    <row r="59" spans="1:31" x14ac:dyDescent="0.25">
      <c r="A59" s="2">
        <v>0.57499999999999996</v>
      </c>
      <c r="B59">
        <v>251</v>
      </c>
      <c r="C59">
        <v>412</v>
      </c>
      <c r="D59">
        <v>629</v>
      </c>
      <c r="E59">
        <v>1496</v>
      </c>
      <c r="F59">
        <v>7910</v>
      </c>
      <c r="G59">
        <v>3580</v>
      </c>
      <c r="H59">
        <v>13117</v>
      </c>
      <c r="I59">
        <v>17839</v>
      </c>
      <c r="J59">
        <v>14085</v>
      </c>
      <c r="K59">
        <v>28533</v>
      </c>
      <c r="L59">
        <v>21091</v>
      </c>
      <c r="M59">
        <v>18465</v>
      </c>
      <c r="N59">
        <v>16729</v>
      </c>
      <c r="O59">
        <v>9222</v>
      </c>
      <c r="P59">
        <v>38282</v>
      </c>
      <c r="Q59">
        <v>7791</v>
      </c>
      <c r="R59">
        <v>9776</v>
      </c>
      <c r="S59">
        <v>22335</v>
      </c>
      <c r="T59">
        <v>19428</v>
      </c>
      <c r="U59">
        <v>48658</v>
      </c>
      <c r="V59">
        <v>19392</v>
      </c>
      <c r="W59">
        <v>31369</v>
      </c>
      <c r="X59">
        <v>38840</v>
      </c>
      <c r="Y59">
        <v>29145</v>
      </c>
      <c r="Z59">
        <v>40912</v>
      </c>
      <c r="AA59">
        <v>16515</v>
      </c>
      <c r="AB59">
        <v>11200</v>
      </c>
      <c r="AC59">
        <v>8964</v>
      </c>
      <c r="AD59">
        <v>4582</v>
      </c>
      <c r="AE59">
        <v>16382</v>
      </c>
    </row>
    <row r="60" spans="1:31" x14ac:dyDescent="0.25">
      <c r="A60" s="2">
        <v>0.57777777777777772</v>
      </c>
      <c r="B60">
        <v>253</v>
      </c>
      <c r="C60">
        <v>403</v>
      </c>
      <c r="D60">
        <v>643</v>
      </c>
      <c r="E60">
        <v>1496</v>
      </c>
      <c r="F60">
        <v>7890</v>
      </c>
      <c r="G60">
        <v>3589</v>
      </c>
      <c r="H60">
        <v>13091</v>
      </c>
      <c r="I60">
        <v>17736</v>
      </c>
      <c r="J60">
        <v>13765</v>
      </c>
      <c r="K60">
        <v>29334</v>
      </c>
      <c r="L60">
        <v>21147</v>
      </c>
      <c r="M60">
        <v>18638</v>
      </c>
      <c r="N60">
        <v>16521</v>
      </c>
      <c r="O60">
        <v>9389</v>
      </c>
      <c r="P60">
        <v>35904</v>
      </c>
      <c r="Q60">
        <v>7802</v>
      </c>
      <c r="R60">
        <v>9868</v>
      </c>
      <c r="S60">
        <v>22349</v>
      </c>
      <c r="T60">
        <v>19509</v>
      </c>
      <c r="U60">
        <v>49061</v>
      </c>
      <c r="V60">
        <v>19340</v>
      </c>
      <c r="W60">
        <v>32056</v>
      </c>
      <c r="X60">
        <v>39157</v>
      </c>
      <c r="Y60">
        <v>29984</v>
      </c>
      <c r="Z60">
        <v>41307</v>
      </c>
      <c r="AA60">
        <v>16813</v>
      </c>
      <c r="AB60">
        <v>11344</v>
      </c>
      <c r="AC60">
        <v>9021</v>
      </c>
      <c r="AD60">
        <v>4549</v>
      </c>
      <c r="AE60">
        <v>16436</v>
      </c>
    </row>
    <row r="61" spans="1:31" x14ac:dyDescent="0.25">
      <c r="A61" s="2">
        <v>0.57986111111111116</v>
      </c>
      <c r="B61">
        <v>253</v>
      </c>
      <c r="C61">
        <v>403</v>
      </c>
      <c r="D61">
        <v>642</v>
      </c>
      <c r="E61">
        <v>1489</v>
      </c>
      <c r="F61">
        <v>7882</v>
      </c>
      <c r="G61">
        <v>3552</v>
      </c>
      <c r="H61">
        <v>12989</v>
      </c>
      <c r="I61">
        <v>17562</v>
      </c>
      <c r="J61">
        <v>13765</v>
      </c>
      <c r="K61">
        <v>29397</v>
      </c>
      <c r="L61">
        <v>21147</v>
      </c>
      <c r="M61">
        <v>18352</v>
      </c>
      <c r="N61">
        <v>16229</v>
      </c>
      <c r="O61">
        <v>9389</v>
      </c>
      <c r="P61">
        <v>35904</v>
      </c>
      <c r="Q61">
        <v>7723</v>
      </c>
      <c r="R61">
        <v>9868</v>
      </c>
      <c r="S61">
        <v>22349</v>
      </c>
      <c r="T61">
        <v>19453</v>
      </c>
      <c r="U61">
        <v>49492</v>
      </c>
      <c r="V61">
        <v>19397</v>
      </c>
      <c r="W61">
        <v>32201</v>
      </c>
      <c r="X61">
        <v>39298</v>
      </c>
      <c r="Y61">
        <v>30145</v>
      </c>
      <c r="Z61">
        <v>41544</v>
      </c>
      <c r="AA61">
        <v>17044</v>
      </c>
      <c r="AB61">
        <v>11344</v>
      </c>
      <c r="AC61">
        <v>9140</v>
      </c>
      <c r="AD61">
        <v>4485</v>
      </c>
      <c r="AE61">
        <v>16595</v>
      </c>
    </row>
    <row r="62" spans="1:31" x14ac:dyDescent="0.25">
      <c r="A62" s="2">
        <v>0.58194444444444449</v>
      </c>
      <c r="B62">
        <v>248</v>
      </c>
      <c r="C62">
        <v>398</v>
      </c>
      <c r="D62">
        <v>601</v>
      </c>
      <c r="E62">
        <v>1489</v>
      </c>
      <c r="F62">
        <v>7776</v>
      </c>
      <c r="G62">
        <v>3552</v>
      </c>
      <c r="H62">
        <v>12763</v>
      </c>
      <c r="I62">
        <v>17336</v>
      </c>
      <c r="J62">
        <v>12177</v>
      </c>
      <c r="K62">
        <v>27512</v>
      </c>
      <c r="L62">
        <v>19871</v>
      </c>
      <c r="M62">
        <v>17860</v>
      </c>
      <c r="N62">
        <v>15784</v>
      </c>
      <c r="O62">
        <v>12308</v>
      </c>
      <c r="P62">
        <v>35386</v>
      </c>
      <c r="Q62">
        <v>7723</v>
      </c>
      <c r="R62">
        <v>9538</v>
      </c>
      <c r="S62">
        <v>22349</v>
      </c>
      <c r="T62">
        <v>19707</v>
      </c>
      <c r="U62">
        <v>49492</v>
      </c>
      <c r="V62">
        <v>19420</v>
      </c>
      <c r="W62">
        <v>32201</v>
      </c>
      <c r="X62">
        <v>39433</v>
      </c>
      <c r="Y62">
        <v>30145</v>
      </c>
      <c r="Z62">
        <v>43049</v>
      </c>
      <c r="AA62">
        <v>18252</v>
      </c>
      <c r="AB62">
        <v>11919</v>
      </c>
      <c r="AC62">
        <v>9431</v>
      </c>
      <c r="AD62">
        <v>4581</v>
      </c>
      <c r="AE62">
        <v>16595</v>
      </c>
    </row>
    <row r="63" spans="1:31" x14ac:dyDescent="0.25">
      <c r="A63" s="2">
        <v>0.58402777777777781</v>
      </c>
      <c r="B63">
        <v>244</v>
      </c>
      <c r="C63">
        <v>373</v>
      </c>
      <c r="D63">
        <v>628</v>
      </c>
      <c r="E63">
        <v>1441</v>
      </c>
      <c r="F63">
        <v>7312</v>
      </c>
      <c r="G63">
        <v>3300</v>
      </c>
      <c r="H63">
        <v>11929</v>
      </c>
      <c r="I63">
        <v>15586</v>
      </c>
      <c r="J63">
        <v>11301</v>
      </c>
      <c r="K63">
        <v>23569</v>
      </c>
      <c r="L63">
        <v>19524</v>
      </c>
      <c r="M63">
        <v>19987</v>
      </c>
      <c r="N63">
        <v>15652</v>
      </c>
      <c r="O63">
        <v>15383</v>
      </c>
      <c r="P63">
        <v>33032</v>
      </c>
      <c r="Q63">
        <v>7835</v>
      </c>
      <c r="R63">
        <v>9029</v>
      </c>
      <c r="S63">
        <v>22472</v>
      </c>
      <c r="T63">
        <v>19527</v>
      </c>
      <c r="U63">
        <v>47696</v>
      </c>
      <c r="V63">
        <v>18987</v>
      </c>
      <c r="W63">
        <v>31124</v>
      </c>
      <c r="X63">
        <v>37673</v>
      </c>
      <c r="Y63">
        <v>30185</v>
      </c>
      <c r="Z63">
        <v>42389</v>
      </c>
      <c r="AA63">
        <v>19874</v>
      </c>
      <c r="AB63">
        <v>15708</v>
      </c>
      <c r="AC63">
        <v>10588</v>
      </c>
      <c r="AD63">
        <v>4969</v>
      </c>
      <c r="AE63">
        <v>17191</v>
      </c>
    </row>
    <row r="64" spans="1:31" x14ac:dyDescent="0.25">
      <c r="A64" s="2">
        <v>0.58611111111111114</v>
      </c>
      <c r="B64">
        <v>245</v>
      </c>
      <c r="C64">
        <v>373</v>
      </c>
      <c r="D64">
        <v>616</v>
      </c>
      <c r="E64">
        <v>1441</v>
      </c>
      <c r="F64">
        <v>7312</v>
      </c>
      <c r="G64">
        <v>3300</v>
      </c>
      <c r="H64">
        <v>11657</v>
      </c>
      <c r="I64">
        <v>15586</v>
      </c>
      <c r="J64">
        <v>11301</v>
      </c>
      <c r="K64">
        <v>23569</v>
      </c>
      <c r="L64">
        <v>19524</v>
      </c>
      <c r="M64">
        <v>20671</v>
      </c>
      <c r="N64">
        <v>15652</v>
      </c>
      <c r="O64">
        <v>15383</v>
      </c>
      <c r="P64">
        <v>33032</v>
      </c>
      <c r="Q64">
        <v>7835</v>
      </c>
      <c r="R64">
        <v>9029</v>
      </c>
      <c r="S64">
        <v>22472</v>
      </c>
      <c r="T64">
        <v>19539</v>
      </c>
      <c r="U64">
        <v>46897</v>
      </c>
      <c r="V64">
        <v>18987</v>
      </c>
      <c r="W64">
        <v>31124</v>
      </c>
      <c r="X64">
        <v>37706</v>
      </c>
      <c r="Y64">
        <v>30185</v>
      </c>
      <c r="Z64">
        <v>42306</v>
      </c>
      <c r="AA64">
        <v>19874</v>
      </c>
      <c r="AB64">
        <v>15708</v>
      </c>
      <c r="AC64">
        <v>10588</v>
      </c>
      <c r="AD64">
        <v>5552</v>
      </c>
      <c r="AE64">
        <v>17191</v>
      </c>
    </row>
    <row r="65" spans="1:31" x14ac:dyDescent="0.25">
      <c r="A65" s="2">
        <v>0.58888888888888891</v>
      </c>
      <c r="B65">
        <v>245</v>
      </c>
      <c r="C65">
        <v>363</v>
      </c>
      <c r="D65">
        <v>609</v>
      </c>
      <c r="E65">
        <v>1377</v>
      </c>
      <c r="F65">
        <v>7312</v>
      </c>
      <c r="G65">
        <v>3300</v>
      </c>
      <c r="H65">
        <v>11657</v>
      </c>
      <c r="I65">
        <v>13907</v>
      </c>
      <c r="J65">
        <v>11301</v>
      </c>
      <c r="K65">
        <v>19121</v>
      </c>
      <c r="L65">
        <v>19524</v>
      </c>
      <c r="M65">
        <v>18412</v>
      </c>
      <c r="N65">
        <v>15652</v>
      </c>
      <c r="O65">
        <v>18515</v>
      </c>
      <c r="P65">
        <v>33032</v>
      </c>
      <c r="Q65">
        <v>7835</v>
      </c>
      <c r="R65">
        <v>9029</v>
      </c>
      <c r="S65">
        <v>22472</v>
      </c>
      <c r="T65">
        <v>19539</v>
      </c>
      <c r="U65">
        <v>46897</v>
      </c>
      <c r="V65">
        <v>18987</v>
      </c>
      <c r="W65">
        <v>31124</v>
      </c>
      <c r="X65">
        <v>36700</v>
      </c>
      <c r="Y65">
        <v>30185</v>
      </c>
      <c r="Z65">
        <v>42306</v>
      </c>
      <c r="AA65">
        <v>19670</v>
      </c>
      <c r="AB65">
        <v>15708</v>
      </c>
      <c r="AC65">
        <v>13852</v>
      </c>
      <c r="AD65">
        <v>5552</v>
      </c>
      <c r="AE65">
        <v>17191</v>
      </c>
    </row>
    <row r="66" spans="1:31" x14ac:dyDescent="0.25">
      <c r="A66" s="2">
        <v>0.59097222222222223</v>
      </c>
      <c r="B66">
        <v>239</v>
      </c>
      <c r="C66">
        <v>357</v>
      </c>
      <c r="D66">
        <v>600</v>
      </c>
      <c r="E66">
        <v>1373</v>
      </c>
      <c r="F66">
        <v>6707</v>
      </c>
      <c r="G66">
        <v>3098</v>
      </c>
      <c r="H66">
        <v>11236</v>
      </c>
      <c r="I66">
        <v>13972</v>
      </c>
      <c r="J66">
        <v>9391</v>
      </c>
      <c r="K66">
        <v>19371</v>
      </c>
      <c r="L66">
        <v>16156</v>
      </c>
      <c r="M66">
        <v>18178</v>
      </c>
      <c r="N66">
        <v>17081</v>
      </c>
      <c r="O66">
        <v>17665</v>
      </c>
      <c r="P66">
        <v>31652</v>
      </c>
      <c r="Q66">
        <v>7847</v>
      </c>
      <c r="R66">
        <v>9494</v>
      </c>
      <c r="S66">
        <v>21667</v>
      </c>
      <c r="T66">
        <v>19661</v>
      </c>
      <c r="U66">
        <v>48050</v>
      </c>
      <c r="V66">
        <v>17712</v>
      </c>
      <c r="W66">
        <v>31259</v>
      </c>
      <c r="X66">
        <v>36857</v>
      </c>
      <c r="Y66">
        <v>28741</v>
      </c>
      <c r="Z66">
        <v>42648</v>
      </c>
      <c r="AA66">
        <v>19723</v>
      </c>
      <c r="AB66">
        <v>19137</v>
      </c>
      <c r="AC66">
        <v>15058</v>
      </c>
      <c r="AD66">
        <v>7970</v>
      </c>
      <c r="AE66">
        <v>21940</v>
      </c>
    </row>
    <row r="67" spans="1:31" x14ac:dyDescent="0.25">
      <c r="A67" s="2">
        <v>0.59305555555555556</v>
      </c>
      <c r="B67">
        <v>242</v>
      </c>
      <c r="C67">
        <v>358</v>
      </c>
      <c r="D67">
        <v>590</v>
      </c>
      <c r="E67">
        <v>1375</v>
      </c>
      <c r="F67">
        <v>6789</v>
      </c>
      <c r="G67">
        <v>3117</v>
      </c>
      <c r="H67">
        <v>11299</v>
      </c>
      <c r="I67">
        <v>14117</v>
      </c>
      <c r="J67">
        <v>9395</v>
      </c>
      <c r="K67">
        <v>19885</v>
      </c>
      <c r="L67">
        <v>16178</v>
      </c>
      <c r="M67">
        <v>18840</v>
      </c>
      <c r="N67">
        <v>18545</v>
      </c>
      <c r="O67">
        <v>16828</v>
      </c>
      <c r="P67">
        <v>33203</v>
      </c>
      <c r="Q67">
        <v>7734</v>
      </c>
      <c r="R67">
        <v>9533</v>
      </c>
      <c r="S67">
        <v>21889</v>
      </c>
      <c r="T67">
        <v>19645</v>
      </c>
      <c r="U67">
        <v>48094</v>
      </c>
      <c r="V67">
        <v>17637</v>
      </c>
      <c r="W67">
        <v>31117</v>
      </c>
      <c r="X67">
        <v>36872</v>
      </c>
      <c r="Y67">
        <v>28598</v>
      </c>
      <c r="Z67">
        <v>42099</v>
      </c>
      <c r="AA67">
        <v>19962</v>
      </c>
      <c r="AB67">
        <v>19290</v>
      </c>
      <c r="AC67">
        <v>15343</v>
      </c>
      <c r="AD67">
        <v>7793</v>
      </c>
      <c r="AE67">
        <v>21825</v>
      </c>
    </row>
    <row r="68" spans="1:31" x14ac:dyDescent="0.25">
      <c r="A68" s="2">
        <v>0.59513888888888888</v>
      </c>
      <c r="B68">
        <v>242</v>
      </c>
      <c r="C68">
        <v>349</v>
      </c>
      <c r="D68">
        <v>588</v>
      </c>
      <c r="E68">
        <v>1375</v>
      </c>
      <c r="F68">
        <v>6750</v>
      </c>
      <c r="G68">
        <v>3123</v>
      </c>
      <c r="H68">
        <v>11290</v>
      </c>
      <c r="I68">
        <v>14091</v>
      </c>
      <c r="J68">
        <v>9560</v>
      </c>
      <c r="K68">
        <v>19922</v>
      </c>
      <c r="L68">
        <v>16332</v>
      </c>
      <c r="M68">
        <v>19071</v>
      </c>
      <c r="N68">
        <v>19344</v>
      </c>
      <c r="O68">
        <v>16722</v>
      </c>
      <c r="P68">
        <v>33447</v>
      </c>
      <c r="Q68">
        <v>7850</v>
      </c>
      <c r="R68">
        <v>9549</v>
      </c>
      <c r="S68">
        <v>21917</v>
      </c>
      <c r="T68">
        <v>19658</v>
      </c>
      <c r="U68">
        <v>48660</v>
      </c>
      <c r="V68">
        <v>17660</v>
      </c>
      <c r="W68">
        <v>31155</v>
      </c>
      <c r="X68">
        <v>36954</v>
      </c>
      <c r="Y68">
        <v>28637</v>
      </c>
      <c r="Z68">
        <v>41912</v>
      </c>
      <c r="AA68">
        <v>19772</v>
      </c>
      <c r="AB68">
        <v>19254</v>
      </c>
      <c r="AC68">
        <v>15849</v>
      </c>
      <c r="AD68">
        <v>7907</v>
      </c>
      <c r="AE68">
        <v>21965</v>
      </c>
    </row>
    <row r="69" spans="1:31" x14ac:dyDescent="0.25">
      <c r="A69" s="2">
        <v>0.59722222222222221</v>
      </c>
      <c r="B69">
        <v>243</v>
      </c>
      <c r="C69">
        <v>347</v>
      </c>
      <c r="D69">
        <v>584</v>
      </c>
      <c r="E69">
        <v>1365</v>
      </c>
      <c r="F69">
        <v>6763</v>
      </c>
      <c r="G69">
        <v>3146</v>
      </c>
      <c r="H69">
        <v>11270</v>
      </c>
      <c r="I69">
        <v>14107</v>
      </c>
      <c r="J69">
        <v>9554</v>
      </c>
      <c r="K69">
        <v>20221</v>
      </c>
      <c r="L69">
        <v>16090</v>
      </c>
      <c r="M69">
        <v>19372</v>
      </c>
      <c r="N69">
        <v>19571</v>
      </c>
      <c r="O69">
        <v>13536</v>
      </c>
      <c r="P69">
        <v>34410</v>
      </c>
      <c r="Q69">
        <v>8057</v>
      </c>
      <c r="R69">
        <v>9686</v>
      </c>
      <c r="S69">
        <v>21944</v>
      </c>
      <c r="T69">
        <v>19740</v>
      </c>
      <c r="U69">
        <v>50212</v>
      </c>
      <c r="V69">
        <v>17668</v>
      </c>
      <c r="W69">
        <v>31077</v>
      </c>
      <c r="X69">
        <v>36408</v>
      </c>
      <c r="Y69">
        <v>28356</v>
      </c>
      <c r="Z69">
        <v>41864</v>
      </c>
      <c r="AA69">
        <v>19568</v>
      </c>
      <c r="AB69">
        <v>19293</v>
      </c>
      <c r="AC69">
        <v>15923</v>
      </c>
      <c r="AD69">
        <v>8342</v>
      </c>
      <c r="AE69">
        <v>22131</v>
      </c>
    </row>
    <row r="70" spans="1:31" x14ac:dyDescent="0.25">
      <c r="A70" s="2">
        <v>0.6</v>
      </c>
      <c r="B70">
        <v>245</v>
      </c>
      <c r="C70">
        <v>343</v>
      </c>
      <c r="D70">
        <v>584</v>
      </c>
      <c r="E70">
        <v>1355</v>
      </c>
      <c r="F70">
        <v>6749</v>
      </c>
      <c r="G70">
        <v>3154</v>
      </c>
      <c r="H70">
        <v>11268</v>
      </c>
      <c r="I70">
        <v>14099</v>
      </c>
      <c r="J70">
        <v>9581</v>
      </c>
      <c r="K70">
        <v>20274</v>
      </c>
      <c r="L70">
        <v>16066</v>
      </c>
      <c r="M70">
        <v>19904</v>
      </c>
      <c r="N70">
        <v>19449</v>
      </c>
      <c r="O70">
        <v>13232</v>
      </c>
      <c r="P70">
        <v>33807</v>
      </c>
      <c r="Q70">
        <v>8014</v>
      </c>
      <c r="R70">
        <v>9668</v>
      </c>
      <c r="S70">
        <v>21998</v>
      </c>
      <c r="T70">
        <v>19713</v>
      </c>
      <c r="U70">
        <v>50177</v>
      </c>
      <c r="V70">
        <v>17711</v>
      </c>
      <c r="W70">
        <v>30788</v>
      </c>
      <c r="X70">
        <v>36458</v>
      </c>
      <c r="Y70">
        <v>28488</v>
      </c>
      <c r="Z70">
        <v>42115</v>
      </c>
      <c r="AA70">
        <v>19592</v>
      </c>
      <c r="AB70">
        <v>20001</v>
      </c>
      <c r="AC70">
        <v>16658</v>
      </c>
      <c r="AD70">
        <v>8424</v>
      </c>
      <c r="AE70">
        <v>22348</v>
      </c>
    </row>
    <row r="71" spans="1:31" x14ac:dyDescent="0.25">
      <c r="A71" s="2">
        <v>0.6020833333333333</v>
      </c>
      <c r="B71">
        <v>245</v>
      </c>
      <c r="C71">
        <v>343</v>
      </c>
      <c r="D71">
        <v>587</v>
      </c>
      <c r="E71">
        <v>1356</v>
      </c>
      <c r="F71">
        <v>6752</v>
      </c>
      <c r="G71">
        <v>3141</v>
      </c>
      <c r="H71">
        <v>11286</v>
      </c>
      <c r="I71">
        <v>14071</v>
      </c>
      <c r="J71">
        <v>9565</v>
      </c>
      <c r="K71">
        <v>20164</v>
      </c>
      <c r="L71">
        <v>16098</v>
      </c>
      <c r="M71">
        <v>19973</v>
      </c>
      <c r="N71">
        <v>19699</v>
      </c>
      <c r="O71">
        <v>13326</v>
      </c>
      <c r="P71">
        <v>34301</v>
      </c>
      <c r="Q71">
        <v>7908</v>
      </c>
      <c r="R71">
        <v>9575</v>
      </c>
      <c r="S71">
        <v>22000</v>
      </c>
      <c r="T71">
        <v>19676</v>
      </c>
      <c r="U71">
        <v>48929</v>
      </c>
      <c r="V71">
        <v>17652</v>
      </c>
      <c r="W71">
        <v>30660</v>
      </c>
      <c r="X71">
        <v>36193</v>
      </c>
      <c r="Y71">
        <v>28338</v>
      </c>
      <c r="Z71">
        <v>42367</v>
      </c>
      <c r="AA71">
        <v>19449</v>
      </c>
      <c r="AB71">
        <v>20154</v>
      </c>
      <c r="AC71">
        <v>16753</v>
      </c>
      <c r="AD71">
        <v>8368</v>
      </c>
      <c r="AE71">
        <v>22505</v>
      </c>
    </row>
    <row r="72" spans="1:31" x14ac:dyDescent="0.25">
      <c r="A72" s="2">
        <v>0.60416666666666663</v>
      </c>
      <c r="B72">
        <v>245</v>
      </c>
      <c r="C72">
        <v>343</v>
      </c>
      <c r="D72">
        <v>585</v>
      </c>
      <c r="E72">
        <v>1355</v>
      </c>
      <c r="F72">
        <v>6711</v>
      </c>
      <c r="G72">
        <v>3123</v>
      </c>
      <c r="H72">
        <v>11293</v>
      </c>
      <c r="I72">
        <v>14102</v>
      </c>
      <c r="J72">
        <v>9604</v>
      </c>
      <c r="K72">
        <v>20276</v>
      </c>
      <c r="L72">
        <v>15812</v>
      </c>
      <c r="M72">
        <v>20167</v>
      </c>
      <c r="N72">
        <v>19362</v>
      </c>
      <c r="O72">
        <v>13115</v>
      </c>
      <c r="P72">
        <v>33972</v>
      </c>
      <c r="Q72">
        <v>7859</v>
      </c>
      <c r="R72">
        <v>9524</v>
      </c>
      <c r="S72">
        <v>21942</v>
      </c>
      <c r="T72">
        <v>19643</v>
      </c>
      <c r="U72">
        <v>48535</v>
      </c>
      <c r="V72">
        <v>17778</v>
      </c>
      <c r="W72">
        <v>30860</v>
      </c>
      <c r="X72">
        <v>35895</v>
      </c>
      <c r="Y72">
        <v>28218</v>
      </c>
      <c r="Z72">
        <v>41780</v>
      </c>
      <c r="AA72">
        <v>19150</v>
      </c>
      <c r="AB72">
        <v>19911</v>
      </c>
      <c r="AC72">
        <v>16876</v>
      </c>
      <c r="AD72">
        <v>8339</v>
      </c>
      <c r="AE72">
        <v>22742</v>
      </c>
    </row>
    <row r="73" spans="1:31" x14ac:dyDescent="0.25">
      <c r="A73" s="2">
        <v>0.60624999999999996</v>
      </c>
      <c r="B73">
        <v>245</v>
      </c>
      <c r="C73">
        <v>337</v>
      </c>
      <c r="D73">
        <v>583</v>
      </c>
      <c r="E73">
        <v>1354</v>
      </c>
      <c r="F73">
        <v>6562</v>
      </c>
      <c r="G73">
        <v>3008</v>
      </c>
      <c r="H73">
        <v>11139</v>
      </c>
      <c r="I73">
        <v>13892</v>
      </c>
      <c r="J73">
        <v>9572</v>
      </c>
      <c r="K73">
        <v>20216</v>
      </c>
      <c r="L73">
        <v>15425</v>
      </c>
      <c r="M73">
        <v>19715</v>
      </c>
      <c r="N73">
        <v>19491</v>
      </c>
      <c r="O73">
        <v>13596</v>
      </c>
      <c r="P73">
        <v>34058</v>
      </c>
      <c r="Q73">
        <v>7795</v>
      </c>
      <c r="R73">
        <v>9395</v>
      </c>
      <c r="S73">
        <v>21686</v>
      </c>
      <c r="T73">
        <v>19406</v>
      </c>
      <c r="U73">
        <v>48239</v>
      </c>
      <c r="V73">
        <v>17639</v>
      </c>
      <c r="W73">
        <v>30285</v>
      </c>
      <c r="X73">
        <v>35363</v>
      </c>
      <c r="Y73">
        <v>28147</v>
      </c>
      <c r="Z73">
        <v>41016</v>
      </c>
      <c r="AA73">
        <v>18960</v>
      </c>
      <c r="AB73">
        <v>19691</v>
      </c>
      <c r="AC73">
        <v>16862</v>
      </c>
      <c r="AD73">
        <v>8464</v>
      </c>
      <c r="AE73">
        <v>23210</v>
      </c>
    </row>
    <row r="74" spans="1:31" x14ac:dyDescent="0.25">
      <c r="A74" s="2">
        <v>0.60902777777777772</v>
      </c>
      <c r="B74">
        <v>245</v>
      </c>
      <c r="C74">
        <v>337</v>
      </c>
      <c r="D74">
        <v>589</v>
      </c>
      <c r="E74">
        <v>1343</v>
      </c>
      <c r="F74">
        <v>6456</v>
      </c>
      <c r="G74">
        <v>2891</v>
      </c>
      <c r="H74">
        <v>10977</v>
      </c>
      <c r="I74">
        <v>13640</v>
      </c>
      <c r="J74">
        <v>9404</v>
      </c>
      <c r="K74">
        <v>18629</v>
      </c>
      <c r="L74">
        <v>14689</v>
      </c>
      <c r="M74">
        <v>18814</v>
      </c>
      <c r="N74">
        <v>19144</v>
      </c>
      <c r="O74">
        <v>13471</v>
      </c>
      <c r="P74">
        <v>34740</v>
      </c>
      <c r="Q74">
        <v>7551</v>
      </c>
      <c r="R74">
        <v>9175</v>
      </c>
      <c r="S74">
        <v>21664</v>
      </c>
      <c r="T74">
        <v>19251</v>
      </c>
      <c r="U74">
        <v>47719</v>
      </c>
      <c r="V74">
        <v>17116</v>
      </c>
      <c r="W74">
        <v>30297</v>
      </c>
      <c r="X74">
        <v>34773</v>
      </c>
      <c r="Y74">
        <v>27798</v>
      </c>
      <c r="Z74">
        <v>41501</v>
      </c>
      <c r="AA74">
        <v>19318</v>
      </c>
      <c r="AB74">
        <v>19584</v>
      </c>
      <c r="AC74">
        <v>18615</v>
      </c>
      <c r="AD74">
        <v>10038</v>
      </c>
      <c r="AE74">
        <v>23686</v>
      </c>
    </row>
    <row r="75" spans="1:31" x14ac:dyDescent="0.25">
      <c r="A75" s="2">
        <v>0.61111111111111116</v>
      </c>
      <c r="B75">
        <v>245</v>
      </c>
      <c r="C75">
        <v>337</v>
      </c>
      <c r="D75">
        <v>582</v>
      </c>
      <c r="E75">
        <v>1335</v>
      </c>
      <c r="F75">
        <v>6358</v>
      </c>
      <c r="G75">
        <v>2893</v>
      </c>
      <c r="H75">
        <v>10924</v>
      </c>
      <c r="I75">
        <v>13242</v>
      </c>
      <c r="J75">
        <v>9260</v>
      </c>
      <c r="K75">
        <v>18446</v>
      </c>
      <c r="L75">
        <v>14655</v>
      </c>
      <c r="M75">
        <v>18583</v>
      </c>
      <c r="N75">
        <v>18866</v>
      </c>
      <c r="O75">
        <v>14052</v>
      </c>
      <c r="P75">
        <v>34676</v>
      </c>
      <c r="Q75">
        <v>7462</v>
      </c>
      <c r="R75">
        <v>9186</v>
      </c>
      <c r="S75">
        <v>21716</v>
      </c>
      <c r="T75">
        <v>19162</v>
      </c>
      <c r="U75">
        <v>47925</v>
      </c>
      <c r="V75">
        <v>17130</v>
      </c>
      <c r="W75">
        <v>30308</v>
      </c>
      <c r="X75">
        <v>34685</v>
      </c>
      <c r="Y75">
        <v>27534</v>
      </c>
      <c r="Z75">
        <v>41519</v>
      </c>
      <c r="AA75">
        <v>19374</v>
      </c>
      <c r="AB75">
        <v>19854</v>
      </c>
      <c r="AC75">
        <v>19456</v>
      </c>
      <c r="AD75">
        <v>10805</v>
      </c>
      <c r="AE75">
        <v>24511</v>
      </c>
    </row>
    <row r="76" spans="1:31" x14ac:dyDescent="0.25">
      <c r="A76" s="2">
        <v>0.61319444444444449</v>
      </c>
      <c r="B76">
        <v>245</v>
      </c>
      <c r="C76">
        <v>338</v>
      </c>
      <c r="D76">
        <v>582</v>
      </c>
      <c r="E76">
        <v>1331</v>
      </c>
      <c r="F76">
        <v>6393</v>
      </c>
      <c r="G76">
        <v>2924</v>
      </c>
      <c r="H76">
        <v>10932</v>
      </c>
      <c r="I76">
        <v>13242</v>
      </c>
      <c r="J76">
        <v>9167</v>
      </c>
      <c r="K76">
        <v>18321</v>
      </c>
      <c r="L76">
        <v>14767</v>
      </c>
      <c r="M76">
        <v>18466</v>
      </c>
      <c r="N76">
        <v>18645</v>
      </c>
      <c r="O76">
        <v>14116</v>
      </c>
      <c r="P76">
        <v>34915</v>
      </c>
      <c r="Q76">
        <v>7500</v>
      </c>
      <c r="R76">
        <v>9118</v>
      </c>
      <c r="S76">
        <v>21248</v>
      </c>
      <c r="T76">
        <v>19121</v>
      </c>
      <c r="U76">
        <v>47928</v>
      </c>
      <c r="V76">
        <v>17005</v>
      </c>
      <c r="W76">
        <v>30112</v>
      </c>
      <c r="X76">
        <v>34606</v>
      </c>
      <c r="Y76">
        <v>27544</v>
      </c>
      <c r="Z76">
        <v>41183</v>
      </c>
      <c r="AA76">
        <v>19165</v>
      </c>
      <c r="AB76">
        <v>19639</v>
      </c>
      <c r="AC76">
        <v>19819</v>
      </c>
      <c r="AD76">
        <v>11140</v>
      </c>
      <c r="AE76">
        <v>24584</v>
      </c>
    </row>
    <row r="77" spans="1:31" x14ac:dyDescent="0.25">
      <c r="A77" s="2">
        <v>0.61527777777777781</v>
      </c>
      <c r="B77">
        <v>245</v>
      </c>
      <c r="C77">
        <v>339</v>
      </c>
      <c r="D77">
        <v>583</v>
      </c>
      <c r="E77">
        <v>1334</v>
      </c>
      <c r="F77">
        <v>6296</v>
      </c>
      <c r="G77">
        <v>2953</v>
      </c>
      <c r="H77">
        <v>10868</v>
      </c>
      <c r="I77">
        <v>13149</v>
      </c>
      <c r="J77">
        <v>9045</v>
      </c>
      <c r="K77">
        <v>17829</v>
      </c>
      <c r="L77">
        <v>14366</v>
      </c>
      <c r="M77">
        <v>18312</v>
      </c>
      <c r="N77">
        <v>18958</v>
      </c>
      <c r="O77">
        <v>14071</v>
      </c>
      <c r="P77">
        <v>35700</v>
      </c>
      <c r="Q77">
        <v>7916</v>
      </c>
      <c r="R77">
        <v>8925</v>
      </c>
      <c r="S77">
        <v>21082</v>
      </c>
      <c r="T77">
        <v>19083</v>
      </c>
      <c r="U77">
        <v>47488</v>
      </c>
      <c r="V77">
        <v>16769</v>
      </c>
      <c r="W77">
        <v>30096</v>
      </c>
      <c r="X77">
        <v>34283</v>
      </c>
      <c r="Y77">
        <v>27237</v>
      </c>
      <c r="Z77">
        <v>41123</v>
      </c>
      <c r="AA77">
        <v>19654</v>
      </c>
      <c r="AB77">
        <v>19743</v>
      </c>
      <c r="AC77">
        <v>19980</v>
      </c>
      <c r="AD77">
        <v>12080</v>
      </c>
      <c r="AE77">
        <v>25246</v>
      </c>
    </row>
    <row r="78" spans="1:31" x14ac:dyDescent="0.25">
      <c r="A78" s="2">
        <v>0.61736111111111114</v>
      </c>
      <c r="B78">
        <v>245</v>
      </c>
      <c r="C78">
        <v>339</v>
      </c>
      <c r="D78">
        <v>583</v>
      </c>
      <c r="E78">
        <v>1334</v>
      </c>
      <c r="F78">
        <v>6296</v>
      </c>
      <c r="G78">
        <v>2953</v>
      </c>
      <c r="H78">
        <v>10868</v>
      </c>
      <c r="I78">
        <v>13149</v>
      </c>
      <c r="J78">
        <v>9045</v>
      </c>
      <c r="K78">
        <v>17829</v>
      </c>
      <c r="L78">
        <v>14366</v>
      </c>
      <c r="M78">
        <v>18312</v>
      </c>
      <c r="N78">
        <v>18958</v>
      </c>
      <c r="O78">
        <v>14071</v>
      </c>
      <c r="P78">
        <v>35700</v>
      </c>
      <c r="Q78">
        <v>7916</v>
      </c>
      <c r="R78">
        <v>8925</v>
      </c>
      <c r="S78">
        <v>21082</v>
      </c>
      <c r="T78">
        <v>19083</v>
      </c>
      <c r="U78">
        <v>47488</v>
      </c>
      <c r="V78">
        <v>16769</v>
      </c>
      <c r="W78">
        <v>30096</v>
      </c>
      <c r="X78">
        <v>34283</v>
      </c>
      <c r="Y78">
        <v>27237</v>
      </c>
      <c r="Z78">
        <v>41123</v>
      </c>
      <c r="AA78">
        <v>19654</v>
      </c>
      <c r="AB78">
        <v>19743</v>
      </c>
      <c r="AC78">
        <v>19980</v>
      </c>
      <c r="AD78">
        <v>12080</v>
      </c>
      <c r="AE78">
        <v>25246</v>
      </c>
    </row>
    <row r="79" spans="1:31" x14ac:dyDescent="0.25">
      <c r="A79" s="2">
        <v>0.62013888888888891</v>
      </c>
      <c r="B79">
        <v>247</v>
      </c>
      <c r="C79">
        <v>332</v>
      </c>
      <c r="D79">
        <v>580</v>
      </c>
      <c r="E79">
        <v>1343</v>
      </c>
      <c r="F79">
        <v>6190</v>
      </c>
      <c r="G79">
        <v>2939</v>
      </c>
      <c r="H79">
        <v>10799</v>
      </c>
      <c r="I79">
        <v>12852</v>
      </c>
      <c r="J79">
        <v>8929</v>
      </c>
      <c r="K79">
        <v>17527</v>
      </c>
      <c r="L79">
        <v>14063</v>
      </c>
      <c r="M79">
        <v>17985</v>
      </c>
      <c r="N79">
        <v>18496</v>
      </c>
      <c r="O79">
        <v>13244</v>
      </c>
      <c r="P79">
        <v>34331</v>
      </c>
      <c r="Q79">
        <v>7321</v>
      </c>
      <c r="R79">
        <v>8837</v>
      </c>
      <c r="S79">
        <v>20922</v>
      </c>
      <c r="T79">
        <v>19208</v>
      </c>
      <c r="U79">
        <v>46226</v>
      </c>
      <c r="V79">
        <v>16745</v>
      </c>
      <c r="W79">
        <v>29481</v>
      </c>
      <c r="X79">
        <v>33429</v>
      </c>
      <c r="Y79">
        <v>26730</v>
      </c>
      <c r="Z79">
        <v>39691</v>
      </c>
      <c r="AA79">
        <v>19188</v>
      </c>
      <c r="AB79">
        <v>19630</v>
      </c>
      <c r="AC79">
        <v>19968</v>
      </c>
      <c r="AD79">
        <v>12011</v>
      </c>
      <c r="AE79">
        <v>25210</v>
      </c>
    </row>
    <row r="80" spans="1:31" x14ac:dyDescent="0.25">
      <c r="A80" s="2">
        <v>0.62222222222222223</v>
      </c>
      <c r="B80">
        <v>247</v>
      </c>
      <c r="C80">
        <v>332</v>
      </c>
      <c r="D80">
        <v>577</v>
      </c>
      <c r="E80">
        <v>1335</v>
      </c>
      <c r="F80">
        <v>6195</v>
      </c>
      <c r="G80">
        <v>2931</v>
      </c>
      <c r="H80">
        <v>10765</v>
      </c>
      <c r="I80">
        <v>12652</v>
      </c>
      <c r="J80">
        <v>8846</v>
      </c>
      <c r="K80">
        <v>17300</v>
      </c>
      <c r="L80">
        <v>14004</v>
      </c>
      <c r="M80">
        <v>17968</v>
      </c>
      <c r="N80">
        <v>17366</v>
      </c>
      <c r="O80">
        <v>13881</v>
      </c>
      <c r="P80">
        <v>34115</v>
      </c>
      <c r="Q80">
        <v>7217</v>
      </c>
      <c r="R80">
        <v>8859</v>
      </c>
      <c r="S80">
        <v>20824</v>
      </c>
      <c r="T80">
        <v>19182</v>
      </c>
      <c r="U80">
        <v>45153</v>
      </c>
      <c r="V80">
        <v>16558</v>
      </c>
      <c r="W80">
        <v>29302</v>
      </c>
      <c r="X80">
        <v>33115</v>
      </c>
      <c r="Y80">
        <v>26526</v>
      </c>
      <c r="Z80">
        <v>39383</v>
      </c>
      <c r="AA80">
        <v>18840</v>
      </c>
      <c r="AB80">
        <v>19341</v>
      </c>
      <c r="AC80">
        <v>19816</v>
      </c>
      <c r="AD80">
        <v>11806</v>
      </c>
      <c r="AE80">
        <v>25035</v>
      </c>
    </row>
    <row r="81" spans="1:31" x14ac:dyDescent="0.25">
      <c r="A81" s="2">
        <v>0.62430555555555556</v>
      </c>
      <c r="B81">
        <v>247</v>
      </c>
      <c r="C81">
        <v>336</v>
      </c>
      <c r="D81">
        <v>576</v>
      </c>
      <c r="E81">
        <v>1332</v>
      </c>
      <c r="F81">
        <v>6193</v>
      </c>
      <c r="G81">
        <v>2932</v>
      </c>
      <c r="H81">
        <v>10742</v>
      </c>
      <c r="I81">
        <v>12620</v>
      </c>
      <c r="J81">
        <v>8592</v>
      </c>
      <c r="K81">
        <v>17327</v>
      </c>
      <c r="L81">
        <v>13928</v>
      </c>
      <c r="M81">
        <v>17913</v>
      </c>
      <c r="N81">
        <v>17720</v>
      </c>
      <c r="O81">
        <v>13966</v>
      </c>
      <c r="P81">
        <v>34166</v>
      </c>
      <c r="Q81">
        <v>7272</v>
      </c>
      <c r="R81">
        <v>8506</v>
      </c>
      <c r="S81">
        <v>20887</v>
      </c>
      <c r="T81">
        <v>19191</v>
      </c>
      <c r="U81">
        <v>45047</v>
      </c>
      <c r="V81">
        <v>16485</v>
      </c>
      <c r="W81">
        <v>29196</v>
      </c>
      <c r="X81">
        <v>32898</v>
      </c>
      <c r="Y81">
        <v>26185</v>
      </c>
      <c r="Z81">
        <v>39288</v>
      </c>
      <c r="AA81">
        <v>18829</v>
      </c>
      <c r="AB81">
        <v>19292</v>
      </c>
      <c r="AC81">
        <v>20019</v>
      </c>
      <c r="AD81">
        <v>11835</v>
      </c>
      <c r="AE81">
        <v>25032</v>
      </c>
    </row>
    <row r="82" spans="1:31" x14ac:dyDescent="0.25">
      <c r="A82" s="2">
        <v>0.62638888888888888</v>
      </c>
      <c r="B82">
        <v>246</v>
      </c>
      <c r="C82">
        <v>334</v>
      </c>
      <c r="D82">
        <v>561</v>
      </c>
      <c r="E82">
        <v>1326</v>
      </c>
      <c r="F82">
        <v>6199</v>
      </c>
      <c r="G82">
        <v>2884</v>
      </c>
      <c r="H82">
        <v>10632</v>
      </c>
      <c r="I82">
        <v>12497</v>
      </c>
      <c r="J82">
        <v>8261</v>
      </c>
      <c r="K82">
        <v>17092</v>
      </c>
      <c r="L82">
        <v>13848</v>
      </c>
      <c r="M82">
        <v>17556</v>
      </c>
      <c r="N82">
        <v>17671</v>
      </c>
      <c r="O82">
        <v>13976</v>
      </c>
      <c r="P82">
        <v>34617</v>
      </c>
      <c r="Q82">
        <v>7189</v>
      </c>
      <c r="R82">
        <v>9017</v>
      </c>
      <c r="S82">
        <v>20913</v>
      </c>
      <c r="T82">
        <v>19113</v>
      </c>
      <c r="U82">
        <v>44946</v>
      </c>
      <c r="V82">
        <v>16267</v>
      </c>
      <c r="W82">
        <v>28695</v>
      </c>
      <c r="X82">
        <v>32360</v>
      </c>
      <c r="Y82">
        <v>25732</v>
      </c>
      <c r="Z82">
        <v>38632</v>
      </c>
      <c r="AA82">
        <v>18258</v>
      </c>
      <c r="AB82">
        <v>19364</v>
      </c>
      <c r="AC82">
        <v>20063</v>
      </c>
      <c r="AD82">
        <v>11604</v>
      </c>
      <c r="AE82">
        <v>24655</v>
      </c>
    </row>
    <row r="83" spans="1:31" x14ac:dyDescent="0.25">
      <c r="A83" s="2">
        <v>0.62916666666666665</v>
      </c>
      <c r="B83">
        <v>246</v>
      </c>
      <c r="C83">
        <v>334</v>
      </c>
      <c r="D83">
        <v>561</v>
      </c>
      <c r="E83">
        <v>1326</v>
      </c>
      <c r="F83">
        <v>6199</v>
      </c>
      <c r="G83">
        <v>2884</v>
      </c>
      <c r="H83">
        <v>10632</v>
      </c>
      <c r="I83">
        <v>12497</v>
      </c>
      <c r="J83">
        <v>8261</v>
      </c>
      <c r="K83">
        <v>17092</v>
      </c>
      <c r="L83">
        <v>13848</v>
      </c>
      <c r="M83">
        <v>17556</v>
      </c>
      <c r="N83">
        <v>17671</v>
      </c>
      <c r="O83">
        <v>13976</v>
      </c>
      <c r="P83">
        <v>34617</v>
      </c>
      <c r="Q83">
        <v>7189</v>
      </c>
      <c r="R83">
        <v>9017</v>
      </c>
      <c r="S83">
        <v>20913</v>
      </c>
      <c r="T83">
        <v>19113</v>
      </c>
      <c r="U83">
        <v>44946</v>
      </c>
      <c r="V83">
        <v>16267</v>
      </c>
      <c r="W83">
        <v>28695</v>
      </c>
      <c r="X83">
        <v>32360</v>
      </c>
      <c r="Y83">
        <v>25732</v>
      </c>
      <c r="Z83">
        <v>38632</v>
      </c>
      <c r="AA83">
        <v>18258</v>
      </c>
      <c r="AB83">
        <v>19364</v>
      </c>
      <c r="AC83">
        <v>20063</v>
      </c>
      <c r="AD83">
        <v>11604</v>
      </c>
      <c r="AE83">
        <v>24655</v>
      </c>
    </row>
    <row r="84" spans="1:31" x14ac:dyDescent="0.25">
      <c r="A84" s="2">
        <v>0.63124999999999998</v>
      </c>
      <c r="B84">
        <v>248</v>
      </c>
      <c r="C84">
        <v>335</v>
      </c>
      <c r="D84">
        <v>524</v>
      </c>
      <c r="E84">
        <v>1333</v>
      </c>
      <c r="F84">
        <v>6107</v>
      </c>
      <c r="G84">
        <v>2842</v>
      </c>
      <c r="H84">
        <v>10582</v>
      </c>
      <c r="I84">
        <v>12589</v>
      </c>
      <c r="J84">
        <v>7888</v>
      </c>
      <c r="K84">
        <v>17520</v>
      </c>
      <c r="L84">
        <v>13534</v>
      </c>
      <c r="M84">
        <v>17950</v>
      </c>
      <c r="N84">
        <v>17874</v>
      </c>
      <c r="O84">
        <v>12800</v>
      </c>
      <c r="P84">
        <v>34773</v>
      </c>
      <c r="Q84">
        <v>7279</v>
      </c>
      <c r="R84">
        <v>8668</v>
      </c>
      <c r="S84">
        <v>20914</v>
      </c>
      <c r="T84">
        <v>18905</v>
      </c>
      <c r="U84">
        <v>45625</v>
      </c>
      <c r="V84">
        <v>16240</v>
      </c>
      <c r="W84">
        <v>28129</v>
      </c>
      <c r="X84">
        <v>31502</v>
      </c>
      <c r="Y84">
        <v>24410</v>
      </c>
      <c r="Z84">
        <v>37970</v>
      </c>
      <c r="AA84">
        <v>17678</v>
      </c>
      <c r="AB84">
        <v>19982</v>
      </c>
      <c r="AC84">
        <v>19909</v>
      </c>
      <c r="AD84">
        <v>11272</v>
      </c>
      <c r="AE84">
        <v>22607</v>
      </c>
    </row>
    <row r="85" spans="1:31" x14ac:dyDescent="0.25">
      <c r="A85" s="2">
        <v>0.6333333333333333</v>
      </c>
      <c r="B85">
        <v>243</v>
      </c>
      <c r="C85">
        <v>335</v>
      </c>
      <c r="D85">
        <v>522</v>
      </c>
      <c r="E85">
        <v>1321</v>
      </c>
      <c r="F85">
        <v>6121</v>
      </c>
      <c r="G85">
        <v>2749</v>
      </c>
      <c r="H85">
        <v>9647</v>
      </c>
      <c r="I85">
        <v>11830</v>
      </c>
      <c r="J85">
        <v>5817</v>
      </c>
      <c r="K85">
        <v>16996</v>
      </c>
      <c r="L85">
        <v>13497</v>
      </c>
      <c r="M85">
        <v>18061</v>
      </c>
      <c r="N85">
        <v>18551</v>
      </c>
      <c r="O85">
        <v>12866</v>
      </c>
      <c r="P85">
        <v>35315</v>
      </c>
      <c r="Q85">
        <v>7168</v>
      </c>
      <c r="R85">
        <v>8586</v>
      </c>
      <c r="S85">
        <v>20468</v>
      </c>
      <c r="T85">
        <v>18558</v>
      </c>
      <c r="U85">
        <v>44732</v>
      </c>
      <c r="V85">
        <v>16181</v>
      </c>
      <c r="W85">
        <v>27219</v>
      </c>
      <c r="X85">
        <v>30163</v>
      </c>
      <c r="Y85">
        <v>22843</v>
      </c>
      <c r="Z85">
        <v>37184</v>
      </c>
      <c r="AA85">
        <v>16928</v>
      </c>
      <c r="AB85">
        <v>19128</v>
      </c>
      <c r="AC85">
        <v>19579</v>
      </c>
      <c r="AD85">
        <v>11313</v>
      </c>
      <c r="AE85">
        <v>22423</v>
      </c>
    </row>
    <row r="86" spans="1:31" x14ac:dyDescent="0.25">
      <c r="A86" s="2">
        <v>0.63541666666666663</v>
      </c>
      <c r="B86">
        <v>235</v>
      </c>
      <c r="C86">
        <v>335</v>
      </c>
      <c r="D86">
        <v>519</v>
      </c>
      <c r="E86">
        <v>1308</v>
      </c>
      <c r="F86">
        <v>6370</v>
      </c>
      <c r="G86">
        <v>2718</v>
      </c>
      <c r="H86">
        <v>8305</v>
      </c>
      <c r="I86">
        <v>11141</v>
      </c>
      <c r="J86">
        <v>5683</v>
      </c>
      <c r="K86">
        <v>16350</v>
      </c>
      <c r="L86">
        <v>13335</v>
      </c>
      <c r="M86">
        <v>17416</v>
      </c>
      <c r="N86">
        <v>18008</v>
      </c>
      <c r="O86">
        <v>13275</v>
      </c>
      <c r="P86">
        <v>35035</v>
      </c>
      <c r="Q86">
        <v>7419</v>
      </c>
      <c r="R86">
        <v>8607</v>
      </c>
      <c r="S86">
        <v>20114</v>
      </c>
      <c r="T86">
        <v>18128</v>
      </c>
      <c r="U86">
        <v>43410</v>
      </c>
      <c r="V86">
        <v>16006</v>
      </c>
      <c r="W86">
        <v>25616</v>
      </c>
      <c r="X86">
        <v>29181</v>
      </c>
      <c r="Y86">
        <v>22091</v>
      </c>
      <c r="Z86">
        <v>35955</v>
      </c>
      <c r="AA86">
        <v>16322</v>
      </c>
      <c r="AB86">
        <v>18729</v>
      </c>
      <c r="AC86">
        <v>18956</v>
      </c>
      <c r="AD86">
        <v>11482</v>
      </c>
      <c r="AE86">
        <v>22504</v>
      </c>
    </row>
    <row r="87" spans="1:31" x14ac:dyDescent="0.25">
      <c r="A87" s="2">
        <v>0.63749999999999996</v>
      </c>
      <c r="B87">
        <v>235</v>
      </c>
      <c r="C87">
        <v>336</v>
      </c>
      <c r="D87">
        <v>519</v>
      </c>
      <c r="E87">
        <v>1313</v>
      </c>
      <c r="F87">
        <v>6370</v>
      </c>
      <c r="G87">
        <v>2646</v>
      </c>
      <c r="H87">
        <v>8305</v>
      </c>
      <c r="I87">
        <v>10681</v>
      </c>
      <c r="J87">
        <v>5442</v>
      </c>
      <c r="K87">
        <v>15166</v>
      </c>
      <c r="L87">
        <v>12921</v>
      </c>
      <c r="M87">
        <v>16378</v>
      </c>
      <c r="N87">
        <v>16473</v>
      </c>
      <c r="O87">
        <v>12941</v>
      </c>
      <c r="P87">
        <v>34020</v>
      </c>
      <c r="Q87">
        <v>7679</v>
      </c>
      <c r="R87">
        <v>8425</v>
      </c>
      <c r="S87">
        <v>20114</v>
      </c>
      <c r="T87">
        <v>18128</v>
      </c>
      <c r="U87">
        <v>43410</v>
      </c>
      <c r="V87">
        <v>15719</v>
      </c>
      <c r="W87">
        <v>24832</v>
      </c>
      <c r="X87">
        <v>29181</v>
      </c>
      <c r="Y87">
        <v>21714</v>
      </c>
      <c r="Z87">
        <v>35955</v>
      </c>
      <c r="AA87">
        <v>16052</v>
      </c>
      <c r="AB87">
        <v>18927</v>
      </c>
      <c r="AC87">
        <v>19072</v>
      </c>
      <c r="AD87">
        <v>12722</v>
      </c>
      <c r="AE87">
        <v>22797</v>
      </c>
    </row>
    <row r="88" spans="1:31" x14ac:dyDescent="0.25">
      <c r="A88" s="2">
        <v>0.64027777777777772</v>
      </c>
      <c r="B88">
        <v>283</v>
      </c>
      <c r="C88">
        <v>333</v>
      </c>
      <c r="D88">
        <v>492</v>
      </c>
      <c r="E88">
        <v>1311</v>
      </c>
      <c r="F88">
        <v>6199</v>
      </c>
      <c r="G88">
        <v>2596</v>
      </c>
      <c r="H88">
        <v>8131</v>
      </c>
      <c r="I88">
        <v>10659</v>
      </c>
      <c r="J88">
        <v>5395</v>
      </c>
      <c r="K88">
        <v>14973</v>
      </c>
      <c r="L88">
        <v>12721</v>
      </c>
      <c r="M88">
        <v>16466</v>
      </c>
      <c r="N88">
        <v>16368</v>
      </c>
      <c r="O88">
        <v>12565</v>
      </c>
      <c r="P88">
        <v>33856</v>
      </c>
      <c r="Q88">
        <v>7601</v>
      </c>
      <c r="R88">
        <v>8832</v>
      </c>
      <c r="S88">
        <v>19814</v>
      </c>
      <c r="T88">
        <v>18111</v>
      </c>
      <c r="U88">
        <v>42246</v>
      </c>
      <c r="V88">
        <v>15594</v>
      </c>
      <c r="W88">
        <v>24377</v>
      </c>
      <c r="X88">
        <v>27503</v>
      </c>
      <c r="Y88">
        <v>21124</v>
      </c>
      <c r="Z88">
        <v>35011</v>
      </c>
      <c r="AA88">
        <v>15459</v>
      </c>
      <c r="AB88">
        <v>18888</v>
      </c>
      <c r="AC88">
        <v>19401</v>
      </c>
      <c r="AD88">
        <v>13153</v>
      </c>
      <c r="AE88">
        <v>22709</v>
      </c>
    </row>
    <row r="89" spans="1:31" x14ac:dyDescent="0.25">
      <c r="A89" s="2">
        <v>0.64236111111111116</v>
      </c>
      <c r="B89">
        <v>283</v>
      </c>
      <c r="C89">
        <v>325</v>
      </c>
      <c r="D89">
        <v>488</v>
      </c>
      <c r="E89">
        <v>1301</v>
      </c>
      <c r="F89">
        <v>6022</v>
      </c>
      <c r="G89">
        <v>2520</v>
      </c>
      <c r="H89">
        <v>8089</v>
      </c>
      <c r="I89">
        <v>10694</v>
      </c>
      <c r="J89">
        <v>5201</v>
      </c>
      <c r="K89">
        <v>14323</v>
      </c>
      <c r="L89">
        <v>12217</v>
      </c>
      <c r="M89">
        <v>15575</v>
      </c>
      <c r="N89">
        <v>15688</v>
      </c>
      <c r="O89">
        <v>11762</v>
      </c>
      <c r="P89">
        <v>32206</v>
      </c>
      <c r="Q89">
        <v>7297</v>
      </c>
      <c r="R89">
        <v>8404</v>
      </c>
      <c r="S89">
        <v>18519</v>
      </c>
      <c r="T89">
        <v>17484</v>
      </c>
      <c r="U89">
        <v>40752</v>
      </c>
      <c r="V89">
        <v>14236</v>
      </c>
      <c r="W89">
        <v>24742</v>
      </c>
      <c r="X89">
        <v>26681</v>
      </c>
      <c r="Y89">
        <v>20413</v>
      </c>
      <c r="Z89">
        <v>33422</v>
      </c>
      <c r="AA89">
        <v>14244</v>
      </c>
      <c r="AB89">
        <v>18216</v>
      </c>
      <c r="AC89">
        <v>18870</v>
      </c>
      <c r="AD89">
        <v>13420</v>
      </c>
      <c r="AE89">
        <v>22806</v>
      </c>
    </row>
    <row r="90" spans="1:31" x14ac:dyDescent="0.25">
      <c r="A90" s="2">
        <v>0.64444444444444449</v>
      </c>
      <c r="B90">
        <v>284</v>
      </c>
      <c r="C90">
        <v>325</v>
      </c>
      <c r="D90">
        <v>493</v>
      </c>
      <c r="E90">
        <v>1301</v>
      </c>
      <c r="F90">
        <v>6022</v>
      </c>
      <c r="G90">
        <v>2512</v>
      </c>
      <c r="H90">
        <v>8082</v>
      </c>
      <c r="I90">
        <v>10716</v>
      </c>
      <c r="J90">
        <v>5201</v>
      </c>
      <c r="K90">
        <v>14323</v>
      </c>
      <c r="L90">
        <v>12217</v>
      </c>
      <c r="M90">
        <v>15575</v>
      </c>
      <c r="N90">
        <v>15632</v>
      </c>
      <c r="O90">
        <v>11340</v>
      </c>
      <c r="P90">
        <v>32206</v>
      </c>
      <c r="Q90">
        <v>7353</v>
      </c>
      <c r="R90">
        <v>8404</v>
      </c>
      <c r="S90">
        <v>18252</v>
      </c>
      <c r="T90">
        <v>17250</v>
      </c>
      <c r="U90">
        <v>40153</v>
      </c>
      <c r="V90">
        <v>14236</v>
      </c>
      <c r="W90">
        <v>24855</v>
      </c>
      <c r="X90">
        <v>26089</v>
      </c>
      <c r="Y90">
        <v>19193</v>
      </c>
      <c r="Z90">
        <v>32615</v>
      </c>
      <c r="AA90">
        <v>14244</v>
      </c>
      <c r="AB90">
        <v>18216</v>
      </c>
      <c r="AC90">
        <v>18851</v>
      </c>
      <c r="AD90">
        <v>13063</v>
      </c>
      <c r="AE90">
        <v>22992</v>
      </c>
    </row>
    <row r="91" spans="1:31" x14ac:dyDescent="0.25">
      <c r="A91" s="2">
        <v>0.64652777777777781</v>
      </c>
      <c r="B91">
        <v>284</v>
      </c>
      <c r="C91">
        <v>324</v>
      </c>
      <c r="D91">
        <v>485</v>
      </c>
      <c r="E91">
        <v>1293</v>
      </c>
      <c r="F91">
        <v>5837</v>
      </c>
      <c r="G91">
        <v>2517</v>
      </c>
      <c r="H91">
        <v>7987</v>
      </c>
      <c r="I91">
        <v>10606</v>
      </c>
      <c r="J91">
        <v>4822</v>
      </c>
      <c r="K91">
        <v>13458</v>
      </c>
      <c r="L91">
        <v>11891</v>
      </c>
      <c r="M91">
        <v>15305</v>
      </c>
      <c r="N91">
        <v>15157</v>
      </c>
      <c r="O91">
        <v>11181</v>
      </c>
      <c r="P91">
        <v>31735</v>
      </c>
      <c r="Q91">
        <v>6989</v>
      </c>
      <c r="R91">
        <v>8083</v>
      </c>
      <c r="S91">
        <v>18006</v>
      </c>
      <c r="T91">
        <v>16679</v>
      </c>
      <c r="U91">
        <v>39510</v>
      </c>
      <c r="V91">
        <v>13583</v>
      </c>
      <c r="W91">
        <v>24812</v>
      </c>
      <c r="X91">
        <v>25391</v>
      </c>
      <c r="Y91">
        <v>18713</v>
      </c>
      <c r="Z91">
        <v>31389</v>
      </c>
      <c r="AA91">
        <v>14024</v>
      </c>
      <c r="AB91">
        <v>17292</v>
      </c>
      <c r="AC91">
        <v>18846</v>
      </c>
      <c r="AD91">
        <v>12764</v>
      </c>
      <c r="AE91">
        <v>22792</v>
      </c>
    </row>
    <row r="92" spans="1:31" x14ac:dyDescent="0.25">
      <c r="A92" s="2">
        <v>0.64930555555555558</v>
      </c>
      <c r="B92">
        <v>283</v>
      </c>
      <c r="C92">
        <v>316</v>
      </c>
      <c r="D92">
        <v>456</v>
      </c>
      <c r="E92">
        <v>1267</v>
      </c>
      <c r="F92">
        <v>5719</v>
      </c>
      <c r="G92">
        <v>2473</v>
      </c>
      <c r="H92">
        <v>7919</v>
      </c>
      <c r="I92">
        <v>10436</v>
      </c>
      <c r="J92">
        <v>4665</v>
      </c>
      <c r="K92">
        <v>13157</v>
      </c>
      <c r="L92">
        <v>11728</v>
      </c>
      <c r="M92">
        <v>14882</v>
      </c>
      <c r="N92">
        <v>15242</v>
      </c>
      <c r="O92">
        <v>10654</v>
      </c>
      <c r="P92">
        <v>30361</v>
      </c>
      <c r="Q92">
        <v>6921</v>
      </c>
      <c r="R92">
        <v>7451</v>
      </c>
      <c r="S92">
        <v>17658</v>
      </c>
      <c r="T92">
        <v>16403</v>
      </c>
      <c r="U92">
        <v>39227</v>
      </c>
      <c r="V92">
        <v>13384</v>
      </c>
      <c r="W92">
        <v>23991</v>
      </c>
      <c r="X92">
        <v>24802</v>
      </c>
      <c r="Y92">
        <v>17449</v>
      </c>
      <c r="Z92">
        <v>30065</v>
      </c>
      <c r="AA92">
        <v>13609</v>
      </c>
      <c r="AB92">
        <v>17091</v>
      </c>
      <c r="AC92">
        <v>18194</v>
      </c>
      <c r="AD92">
        <v>12059</v>
      </c>
      <c r="AE92">
        <v>22414</v>
      </c>
    </row>
    <row r="93" spans="1:31" x14ac:dyDescent="0.25">
      <c r="A93" s="2">
        <v>0.65138888888888891</v>
      </c>
      <c r="B93">
        <v>281</v>
      </c>
      <c r="C93">
        <v>308</v>
      </c>
      <c r="D93">
        <v>447</v>
      </c>
      <c r="E93">
        <v>1276</v>
      </c>
      <c r="F93">
        <v>5647</v>
      </c>
      <c r="G93">
        <v>2461</v>
      </c>
      <c r="H93">
        <v>7882</v>
      </c>
      <c r="I93">
        <v>10188</v>
      </c>
      <c r="J93">
        <v>4478</v>
      </c>
      <c r="K93">
        <v>12602</v>
      </c>
      <c r="L93">
        <v>11439</v>
      </c>
      <c r="M93">
        <v>14347</v>
      </c>
      <c r="N93">
        <v>14596</v>
      </c>
      <c r="O93">
        <v>10186</v>
      </c>
      <c r="P93">
        <v>32003</v>
      </c>
      <c r="Q93">
        <v>7151</v>
      </c>
      <c r="R93">
        <v>7086</v>
      </c>
      <c r="S93">
        <v>17256</v>
      </c>
      <c r="T93">
        <v>16043</v>
      </c>
      <c r="U93">
        <v>38487</v>
      </c>
      <c r="V93">
        <v>13063</v>
      </c>
      <c r="W93">
        <v>23136</v>
      </c>
      <c r="X93">
        <v>24238</v>
      </c>
      <c r="Y93">
        <v>15615</v>
      </c>
      <c r="Z93">
        <v>29740</v>
      </c>
      <c r="AA93">
        <v>13285</v>
      </c>
      <c r="AB93">
        <v>16894</v>
      </c>
      <c r="AC93">
        <v>17333</v>
      </c>
      <c r="AD93">
        <v>12277</v>
      </c>
      <c r="AE93">
        <v>22047</v>
      </c>
    </row>
    <row r="94" spans="1:31" x14ac:dyDescent="0.25">
      <c r="A94" s="2">
        <v>0.65347222222222223</v>
      </c>
      <c r="B94">
        <v>281</v>
      </c>
      <c r="C94">
        <v>307</v>
      </c>
      <c r="D94">
        <v>424</v>
      </c>
      <c r="E94">
        <v>1246</v>
      </c>
      <c r="F94">
        <v>5194</v>
      </c>
      <c r="G94">
        <v>2466</v>
      </c>
      <c r="H94">
        <v>7739</v>
      </c>
      <c r="I94">
        <v>9999</v>
      </c>
      <c r="J94">
        <v>4257</v>
      </c>
      <c r="K94">
        <v>12110</v>
      </c>
      <c r="L94">
        <v>10894</v>
      </c>
      <c r="M94">
        <v>13762</v>
      </c>
      <c r="N94">
        <v>12599</v>
      </c>
      <c r="O94">
        <v>9407</v>
      </c>
      <c r="P94">
        <v>38980</v>
      </c>
      <c r="Q94">
        <v>7084</v>
      </c>
      <c r="R94">
        <v>6712</v>
      </c>
      <c r="S94">
        <v>16592</v>
      </c>
      <c r="T94">
        <v>15525</v>
      </c>
      <c r="U94">
        <v>36160</v>
      </c>
      <c r="V94">
        <v>12124</v>
      </c>
      <c r="W94">
        <v>22519</v>
      </c>
      <c r="X94">
        <v>22865</v>
      </c>
      <c r="Y94">
        <v>15000</v>
      </c>
      <c r="Z94">
        <v>29297</v>
      </c>
      <c r="AA94">
        <v>12569</v>
      </c>
      <c r="AB94">
        <v>15933</v>
      </c>
      <c r="AC94">
        <v>16947</v>
      </c>
      <c r="AD94">
        <v>12984</v>
      </c>
      <c r="AE94">
        <v>21997</v>
      </c>
    </row>
    <row r="95" spans="1:31" x14ac:dyDescent="0.25">
      <c r="A95" s="2">
        <v>0.65555555555555556</v>
      </c>
      <c r="B95">
        <v>268</v>
      </c>
      <c r="C95">
        <v>307</v>
      </c>
      <c r="D95">
        <v>424</v>
      </c>
      <c r="E95">
        <v>1241</v>
      </c>
      <c r="F95">
        <v>5176</v>
      </c>
      <c r="G95">
        <v>2455</v>
      </c>
      <c r="H95">
        <v>7660</v>
      </c>
      <c r="I95">
        <v>9986</v>
      </c>
      <c r="J95">
        <v>4221</v>
      </c>
      <c r="K95">
        <v>12113</v>
      </c>
      <c r="L95">
        <v>10875</v>
      </c>
      <c r="M95">
        <v>13596</v>
      </c>
      <c r="N95">
        <v>12440</v>
      </c>
      <c r="O95">
        <v>9347</v>
      </c>
      <c r="P95">
        <v>38910</v>
      </c>
      <c r="Q95">
        <v>7090</v>
      </c>
      <c r="R95">
        <v>6680</v>
      </c>
      <c r="S95">
        <v>16627</v>
      </c>
      <c r="T95">
        <v>15492</v>
      </c>
      <c r="U95">
        <v>36260</v>
      </c>
      <c r="V95">
        <v>12112</v>
      </c>
      <c r="W95">
        <v>22476</v>
      </c>
      <c r="X95">
        <v>22644</v>
      </c>
      <c r="Y95">
        <v>14837</v>
      </c>
      <c r="Z95">
        <v>29440</v>
      </c>
      <c r="AA95">
        <v>12485</v>
      </c>
      <c r="AB95">
        <v>15889</v>
      </c>
      <c r="AC95">
        <v>17012</v>
      </c>
      <c r="AD95">
        <v>12917</v>
      </c>
      <c r="AE95">
        <v>22033</v>
      </c>
    </row>
    <row r="96" spans="1:31" x14ac:dyDescent="0.25">
      <c r="A96" s="2">
        <v>0.65763888888888888</v>
      </c>
      <c r="B96">
        <v>268</v>
      </c>
      <c r="C96">
        <v>307</v>
      </c>
      <c r="D96">
        <v>424</v>
      </c>
      <c r="E96">
        <v>1241</v>
      </c>
      <c r="F96">
        <v>5176</v>
      </c>
      <c r="G96">
        <v>2455</v>
      </c>
      <c r="H96">
        <v>7660</v>
      </c>
      <c r="I96">
        <v>9986</v>
      </c>
      <c r="J96">
        <v>4221</v>
      </c>
      <c r="K96">
        <v>12113</v>
      </c>
      <c r="L96">
        <v>10875</v>
      </c>
      <c r="M96">
        <v>13596</v>
      </c>
      <c r="N96">
        <v>12440</v>
      </c>
      <c r="O96">
        <v>9347</v>
      </c>
      <c r="P96">
        <v>38910</v>
      </c>
      <c r="Q96">
        <v>7090</v>
      </c>
      <c r="R96">
        <v>6680</v>
      </c>
      <c r="S96">
        <v>16627</v>
      </c>
      <c r="T96">
        <v>15492</v>
      </c>
      <c r="U96">
        <v>36260</v>
      </c>
      <c r="V96">
        <v>12112</v>
      </c>
      <c r="W96">
        <v>22476</v>
      </c>
      <c r="X96">
        <v>22644</v>
      </c>
      <c r="Y96">
        <v>14837</v>
      </c>
      <c r="Z96">
        <v>29440</v>
      </c>
      <c r="AA96">
        <v>12485</v>
      </c>
      <c r="AB96">
        <v>15889</v>
      </c>
      <c r="AC96">
        <v>17012</v>
      </c>
      <c r="AD96">
        <v>12917</v>
      </c>
      <c r="AE96">
        <v>22033</v>
      </c>
    </row>
    <row r="97" spans="1:31" x14ac:dyDescent="0.25">
      <c r="A97" s="2">
        <v>0.66041666666666665</v>
      </c>
      <c r="B97">
        <v>268</v>
      </c>
      <c r="C97">
        <v>307</v>
      </c>
      <c r="D97">
        <v>424</v>
      </c>
      <c r="E97">
        <v>1241</v>
      </c>
      <c r="F97">
        <v>5176</v>
      </c>
      <c r="G97">
        <v>2455</v>
      </c>
      <c r="H97">
        <v>7660</v>
      </c>
      <c r="I97">
        <v>9986</v>
      </c>
      <c r="J97">
        <v>4221</v>
      </c>
      <c r="K97">
        <v>12113</v>
      </c>
      <c r="L97">
        <v>10875</v>
      </c>
      <c r="M97">
        <v>13596</v>
      </c>
      <c r="N97">
        <v>12440</v>
      </c>
      <c r="O97">
        <v>9347</v>
      </c>
      <c r="P97">
        <v>38910</v>
      </c>
      <c r="Q97">
        <v>7090</v>
      </c>
      <c r="R97">
        <v>6680</v>
      </c>
      <c r="S97">
        <v>16627</v>
      </c>
      <c r="T97">
        <v>15492</v>
      </c>
      <c r="U97">
        <v>36260</v>
      </c>
      <c r="V97">
        <v>12112</v>
      </c>
      <c r="W97">
        <v>22476</v>
      </c>
      <c r="X97">
        <v>22644</v>
      </c>
      <c r="Y97">
        <v>14837</v>
      </c>
      <c r="Z97">
        <v>29440</v>
      </c>
      <c r="AA97">
        <v>12485</v>
      </c>
      <c r="AB97">
        <v>15889</v>
      </c>
      <c r="AC97">
        <v>17012</v>
      </c>
      <c r="AD97">
        <v>12917</v>
      </c>
      <c r="AE97">
        <v>22033</v>
      </c>
    </row>
    <row r="98" spans="1:31" x14ac:dyDescent="0.25">
      <c r="A98" s="2">
        <v>0.66249999999999998</v>
      </c>
      <c r="B98">
        <v>268</v>
      </c>
      <c r="C98">
        <v>307</v>
      </c>
      <c r="D98">
        <v>424</v>
      </c>
      <c r="E98">
        <v>1241</v>
      </c>
      <c r="F98">
        <v>5176</v>
      </c>
      <c r="G98">
        <v>2455</v>
      </c>
      <c r="H98">
        <v>7660</v>
      </c>
      <c r="I98">
        <v>9986</v>
      </c>
      <c r="J98">
        <v>4221</v>
      </c>
      <c r="K98">
        <v>12113</v>
      </c>
      <c r="L98">
        <v>10875</v>
      </c>
      <c r="M98">
        <v>13596</v>
      </c>
      <c r="N98">
        <v>12440</v>
      </c>
      <c r="O98">
        <v>9347</v>
      </c>
      <c r="P98">
        <v>38910</v>
      </c>
      <c r="Q98">
        <v>7090</v>
      </c>
      <c r="R98">
        <v>6680</v>
      </c>
      <c r="S98">
        <v>16627</v>
      </c>
      <c r="T98">
        <v>15492</v>
      </c>
      <c r="U98">
        <v>36260</v>
      </c>
      <c r="V98">
        <v>12112</v>
      </c>
      <c r="W98">
        <v>22476</v>
      </c>
      <c r="X98">
        <v>22644</v>
      </c>
      <c r="Y98">
        <v>14837</v>
      </c>
      <c r="Z98">
        <v>29440</v>
      </c>
      <c r="AA98">
        <v>12485</v>
      </c>
      <c r="AB98">
        <v>15889</v>
      </c>
      <c r="AC98">
        <v>17012</v>
      </c>
      <c r="AD98">
        <v>12917</v>
      </c>
      <c r="AE98">
        <v>22033</v>
      </c>
    </row>
    <row r="99" spans="1:31" x14ac:dyDescent="0.25">
      <c r="A99" s="2">
        <v>0.6645833333333333</v>
      </c>
      <c r="B99">
        <v>268</v>
      </c>
      <c r="C99">
        <v>307</v>
      </c>
      <c r="D99">
        <v>424</v>
      </c>
      <c r="E99">
        <v>1241</v>
      </c>
      <c r="F99">
        <v>5176</v>
      </c>
      <c r="G99">
        <v>2455</v>
      </c>
      <c r="H99">
        <v>7660</v>
      </c>
      <c r="I99">
        <v>9986</v>
      </c>
      <c r="J99">
        <v>4221</v>
      </c>
      <c r="K99">
        <v>12113</v>
      </c>
      <c r="L99">
        <v>10875</v>
      </c>
      <c r="M99">
        <v>13596</v>
      </c>
      <c r="N99">
        <v>12440</v>
      </c>
      <c r="O99">
        <v>9347</v>
      </c>
      <c r="P99">
        <v>38910</v>
      </c>
      <c r="Q99">
        <v>7090</v>
      </c>
      <c r="R99">
        <v>6680</v>
      </c>
      <c r="S99">
        <v>16627</v>
      </c>
      <c r="T99">
        <v>15492</v>
      </c>
      <c r="U99">
        <v>36260</v>
      </c>
      <c r="V99">
        <v>12112</v>
      </c>
      <c r="W99">
        <v>22476</v>
      </c>
      <c r="X99">
        <v>22644</v>
      </c>
      <c r="Y99">
        <v>14837</v>
      </c>
      <c r="Z99">
        <v>29440</v>
      </c>
      <c r="AA99">
        <v>12485</v>
      </c>
      <c r="AB99">
        <v>15889</v>
      </c>
      <c r="AC99">
        <v>17012</v>
      </c>
      <c r="AD99">
        <v>12917</v>
      </c>
      <c r="AE99">
        <v>22033</v>
      </c>
    </row>
    <row r="100" spans="1:31" x14ac:dyDescent="0.25">
      <c r="A100" s="2">
        <v>0.66666666666666663</v>
      </c>
      <c r="B100">
        <v>268</v>
      </c>
      <c r="C100">
        <v>307</v>
      </c>
      <c r="D100">
        <v>424</v>
      </c>
      <c r="E100">
        <v>1241</v>
      </c>
      <c r="F100">
        <v>5176</v>
      </c>
      <c r="G100">
        <v>2455</v>
      </c>
      <c r="H100">
        <v>7660</v>
      </c>
      <c r="I100">
        <v>9986</v>
      </c>
      <c r="J100">
        <v>4221</v>
      </c>
      <c r="K100">
        <v>12113</v>
      </c>
      <c r="L100">
        <v>10875</v>
      </c>
      <c r="M100">
        <v>13596</v>
      </c>
      <c r="N100">
        <v>12440</v>
      </c>
      <c r="O100">
        <v>9347</v>
      </c>
      <c r="P100">
        <v>38910</v>
      </c>
      <c r="Q100">
        <v>7090</v>
      </c>
      <c r="R100">
        <v>6680</v>
      </c>
      <c r="S100">
        <v>16627</v>
      </c>
      <c r="T100">
        <v>15492</v>
      </c>
      <c r="U100">
        <v>36260</v>
      </c>
      <c r="V100">
        <v>12112</v>
      </c>
      <c r="W100">
        <v>22476</v>
      </c>
      <c r="X100">
        <v>22644</v>
      </c>
      <c r="Y100">
        <v>14837</v>
      </c>
      <c r="Z100">
        <v>29440</v>
      </c>
      <c r="AA100">
        <v>12485</v>
      </c>
      <c r="AB100">
        <v>15889</v>
      </c>
      <c r="AC100">
        <v>17012</v>
      </c>
      <c r="AD100">
        <v>12917</v>
      </c>
      <c r="AE100">
        <v>22033</v>
      </c>
    </row>
    <row r="101" spans="1:31" x14ac:dyDescent="0.25">
      <c r="A101" s="2">
        <v>0.6694444444444444</v>
      </c>
      <c r="B101">
        <v>268</v>
      </c>
      <c r="C101">
        <v>307</v>
      </c>
      <c r="D101">
        <v>424</v>
      </c>
      <c r="E101">
        <v>1241</v>
      </c>
      <c r="F101">
        <v>5176</v>
      </c>
      <c r="G101">
        <v>2455</v>
      </c>
      <c r="H101">
        <v>7660</v>
      </c>
      <c r="I101">
        <v>9986</v>
      </c>
      <c r="J101">
        <v>4221</v>
      </c>
      <c r="K101">
        <v>12113</v>
      </c>
      <c r="L101">
        <v>10875</v>
      </c>
      <c r="M101">
        <v>13596</v>
      </c>
      <c r="N101">
        <v>12440</v>
      </c>
      <c r="O101">
        <v>9347</v>
      </c>
      <c r="P101">
        <v>38910</v>
      </c>
      <c r="Q101">
        <v>7090</v>
      </c>
      <c r="R101">
        <v>6680</v>
      </c>
      <c r="S101">
        <v>16627</v>
      </c>
      <c r="T101">
        <v>15492</v>
      </c>
      <c r="U101">
        <v>36260</v>
      </c>
      <c r="V101">
        <v>12112</v>
      </c>
      <c r="W101">
        <v>22476</v>
      </c>
      <c r="X101">
        <v>22644</v>
      </c>
      <c r="Y101">
        <v>14837</v>
      </c>
      <c r="Z101">
        <v>29440</v>
      </c>
      <c r="AA101">
        <v>12485</v>
      </c>
      <c r="AB101">
        <v>15889</v>
      </c>
      <c r="AC101">
        <v>17012</v>
      </c>
      <c r="AD101">
        <v>12917</v>
      </c>
      <c r="AE101">
        <v>22033</v>
      </c>
    </row>
    <row r="102" spans="1:31" x14ac:dyDescent="0.25">
      <c r="A102" s="2">
        <v>0.67152777777777772</v>
      </c>
      <c r="B102">
        <v>268</v>
      </c>
      <c r="C102">
        <v>307</v>
      </c>
      <c r="D102">
        <v>424</v>
      </c>
      <c r="E102">
        <v>1241</v>
      </c>
      <c r="F102">
        <v>5176</v>
      </c>
      <c r="G102">
        <v>2455</v>
      </c>
      <c r="H102">
        <v>7660</v>
      </c>
      <c r="I102">
        <v>9986</v>
      </c>
      <c r="J102">
        <v>4221</v>
      </c>
      <c r="K102">
        <v>12113</v>
      </c>
      <c r="L102">
        <v>10875</v>
      </c>
      <c r="M102">
        <v>13596</v>
      </c>
      <c r="N102">
        <v>12440</v>
      </c>
      <c r="O102">
        <v>9347</v>
      </c>
      <c r="P102">
        <v>38910</v>
      </c>
      <c r="Q102">
        <v>7090</v>
      </c>
      <c r="R102">
        <v>6680</v>
      </c>
      <c r="S102">
        <v>16627</v>
      </c>
      <c r="T102">
        <v>15492</v>
      </c>
      <c r="U102">
        <v>36260</v>
      </c>
      <c r="V102">
        <v>12112</v>
      </c>
      <c r="W102">
        <v>22476</v>
      </c>
      <c r="X102">
        <v>22644</v>
      </c>
      <c r="Y102">
        <v>14837</v>
      </c>
      <c r="Z102">
        <v>29440</v>
      </c>
      <c r="AA102">
        <v>12485</v>
      </c>
      <c r="AB102">
        <v>15889</v>
      </c>
      <c r="AC102">
        <v>17012</v>
      </c>
      <c r="AD102">
        <v>12917</v>
      </c>
      <c r="AE102">
        <v>22033</v>
      </c>
    </row>
    <row r="103" spans="1:31" x14ac:dyDescent="0.25">
      <c r="A103" s="2">
        <v>0.67361111111111116</v>
      </c>
      <c r="B103">
        <v>268</v>
      </c>
      <c r="C103">
        <v>307</v>
      </c>
      <c r="D103">
        <v>424</v>
      </c>
      <c r="E103">
        <v>1241</v>
      </c>
      <c r="F103">
        <v>5176</v>
      </c>
      <c r="G103">
        <v>2455</v>
      </c>
      <c r="H103">
        <v>7660</v>
      </c>
      <c r="I103">
        <v>9986</v>
      </c>
      <c r="J103">
        <v>4221</v>
      </c>
      <c r="K103">
        <v>12113</v>
      </c>
      <c r="L103">
        <v>10875</v>
      </c>
      <c r="M103">
        <v>13596</v>
      </c>
      <c r="N103">
        <v>12440</v>
      </c>
      <c r="O103">
        <v>9347</v>
      </c>
      <c r="P103">
        <v>38910</v>
      </c>
      <c r="Q103">
        <v>7090</v>
      </c>
      <c r="R103">
        <v>6680</v>
      </c>
      <c r="S103">
        <v>16627</v>
      </c>
      <c r="T103">
        <v>15492</v>
      </c>
      <c r="U103">
        <v>36260</v>
      </c>
      <c r="V103">
        <v>12112</v>
      </c>
      <c r="W103">
        <v>22476</v>
      </c>
      <c r="X103">
        <v>22644</v>
      </c>
      <c r="Y103">
        <v>14837</v>
      </c>
      <c r="Z103">
        <v>29440</v>
      </c>
      <c r="AA103">
        <v>12485</v>
      </c>
      <c r="AB103">
        <v>15889</v>
      </c>
      <c r="AC103">
        <v>17012</v>
      </c>
      <c r="AD103">
        <v>12917</v>
      </c>
      <c r="AE103">
        <v>22033</v>
      </c>
    </row>
    <row r="104" spans="1:31" x14ac:dyDescent="0.25">
      <c r="A104" s="2">
        <v>0.67569444444444449</v>
      </c>
      <c r="B104">
        <v>268</v>
      </c>
      <c r="C104">
        <v>307</v>
      </c>
      <c r="D104">
        <v>424</v>
      </c>
      <c r="E104">
        <v>1241</v>
      </c>
      <c r="F104">
        <v>5176</v>
      </c>
      <c r="G104">
        <v>2455</v>
      </c>
      <c r="H104">
        <v>7660</v>
      </c>
      <c r="I104">
        <v>9986</v>
      </c>
      <c r="J104">
        <v>4221</v>
      </c>
      <c r="K104">
        <v>12113</v>
      </c>
      <c r="L104">
        <v>10875</v>
      </c>
      <c r="M104">
        <v>13596</v>
      </c>
      <c r="N104">
        <v>12440</v>
      </c>
      <c r="O104">
        <v>9347</v>
      </c>
      <c r="P104">
        <v>38910</v>
      </c>
      <c r="Q104">
        <v>7090</v>
      </c>
      <c r="R104">
        <v>6680</v>
      </c>
      <c r="S104">
        <v>16627</v>
      </c>
      <c r="T104">
        <v>15492</v>
      </c>
      <c r="U104">
        <v>36260</v>
      </c>
      <c r="V104">
        <v>12112</v>
      </c>
      <c r="W104">
        <v>22476</v>
      </c>
      <c r="X104">
        <v>22644</v>
      </c>
      <c r="Y104">
        <v>14837</v>
      </c>
      <c r="Z104">
        <v>29440</v>
      </c>
      <c r="AA104">
        <v>12485</v>
      </c>
      <c r="AB104">
        <v>15889</v>
      </c>
      <c r="AC104">
        <v>17012</v>
      </c>
      <c r="AD104">
        <v>12917</v>
      </c>
      <c r="AE104">
        <v>22033</v>
      </c>
    </row>
    <row r="105" spans="1:31" x14ac:dyDescent="0.25">
      <c r="A105" s="2">
        <v>0.67847222222222225</v>
      </c>
      <c r="B105">
        <v>268</v>
      </c>
      <c r="C105">
        <v>307</v>
      </c>
      <c r="D105">
        <v>424</v>
      </c>
      <c r="E105">
        <v>1241</v>
      </c>
      <c r="F105">
        <v>5176</v>
      </c>
      <c r="G105">
        <v>2455</v>
      </c>
      <c r="H105">
        <v>7660</v>
      </c>
      <c r="I105">
        <v>9986</v>
      </c>
      <c r="J105">
        <v>4221</v>
      </c>
      <c r="K105">
        <v>12113</v>
      </c>
      <c r="L105">
        <v>10875</v>
      </c>
      <c r="M105">
        <v>13596</v>
      </c>
      <c r="N105">
        <v>12440</v>
      </c>
      <c r="O105">
        <v>9347</v>
      </c>
      <c r="P105">
        <v>38910</v>
      </c>
      <c r="Q105">
        <v>7090</v>
      </c>
      <c r="R105">
        <v>6680</v>
      </c>
      <c r="S105">
        <v>16627</v>
      </c>
      <c r="T105">
        <v>15492</v>
      </c>
      <c r="U105">
        <v>36260</v>
      </c>
      <c r="V105">
        <v>12112</v>
      </c>
      <c r="W105">
        <v>22476</v>
      </c>
      <c r="X105">
        <v>22644</v>
      </c>
      <c r="Y105">
        <v>14837</v>
      </c>
      <c r="Z105">
        <v>29440</v>
      </c>
      <c r="AA105">
        <v>12485</v>
      </c>
      <c r="AB105">
        <v>15889</v>
      </c>
      <c r="AC105">
        <v>17012</v>
      </c>
      <c r="AD105">
        <v>12917</v>
      </c>
      <c r="AE105">
        <v>22033</v>
      </c>
    </row>
    <row r="106" spans="1:31" x14ac:dyDescent="0.25">
      <c r="A106" s="2">
        <v>0.68055555555555558</v>
      </c>
      <c r="B106">
        <v>268</v>
      </c>
      <c r="C106">
        <v>307</v>
      </c>
      <c r="D106">
        <v>424</v>
      </c>
      <c r="E106">
        <v>1241</v>
      </c>
      <c r="F106">
        <v>5176</v>
      </c>
      <c r="G106">
        <v>2455</v>
      </c>
      <c r="H106">
        <v>7660</v>
      </c>
      <c r="I106">
        <v>9986</v>
      </c>
      <c r="J106">
        <v>4221</v>
      </c>
      <c r="K106">
        <v>12113</v>
      </c>
      <c r="L106">
        <v>10875</v>
      </c>
      <c r="M106">
        <v>13596</v>
      </c>
      <c r="N106">
        <v>12440</v>
      </c>
      <c r="O106">
        <v>9347</v>
      </c>
      <c r="P106">
        <v>38910</v>
      </c>
      <c r="Q106">
        <v>7090</v>
      </c>
      <c r="R106">
        <v>6680</v>
      </c>
      <c r="S106">
        <v>16627</v>
      </c>
      <c r="T106">
        <v>15492</v>
      </c>
      <c r="U106">
        <v>36260</v>
      </c>
      <c r="V106">
        <v>12112</v>
      </c>
      <c r="W106">
        <v>22476</v>
      </c>
      <c r="X106">
        <v>22644</v>
      </c>
      <c r="Y106">
        <v>14837</v>
      </c>
      <c r="Z106">
        <v>29440</v>
      </c>
      <c r="AA106">
        <v>12485</v>
      </c>
      <c r="AB106">
        <v>15889</v>
      </c>
      <c r="AC106">
        <v>17012</v>
      </c>
      <c r="AD106">
        <v>12917</v>
      </c>
      <c r="AE106">
        <v>22033</v>
      </c>
    </row>
    <row r="107" spans="1:31" x14ac:dyDescent="0.25">
      <c r="A107" s="2">
        <v>0.68263888888888891</v>
      </c>
      <c r="B107">
        <v>268</v>
      </c>
      <c r="C107">
        <v>307</v>
      </c>
      <c r="D107">
        <v>424</v>
      </c>
      <c r="E107">
        <v>1241</v>
      </c>
      <c r="F107">
        <v>5176</v>
      </c>
      <c r="G107">
        <v>2455</v>
      </c>
      <c r="H107">
        <v>7660</v>
      </c>
      <c r="I107">
        <v>9986</v>
      </c>
      <c r="J107">
        <v>4221</v>
      </c>
      <c r="K107">
        <v>12113</v>
      </c>
      <c r="L107">
        <v>10875</v>
      </c>
      <c r="M107">
        <v>13596</v>
      </c>
      <c r="N107">
        <v>12440</v>
      </c>
      <c r="O107">
        <v>9347</v>
      </c>
      <c r="P107">
        <v>38910</v>
      </c>
      <c r="Q107">
        <v>7090</v>
      </c>
      <c r="R107">
        <v>6680</v>
      </c>
      <c r="S107">
        <v>16627</v>
      </c>
      <c r="T107">
        <v>15492</v>
      </c>
      <c r="U107">
        <v>36260</v>
      </c>
      <c r="V107">
        <v>12112</v>
      </c>
      <c r="W107">
        <v>22476</v>
      </c>
      <c r="X107">
        <v>22644</v>
      </c>
      <c r="Y107">
        <v>14837</v>
      </c>
      <c r="Z107">
        <v>29440</v>
      </c>
      <c r="AA107">
        <v>12485</v>
      </c>
      <c r="AB107">
        <v>15889</v>
      </c>
      <c r="AC107">
        <v>17012</v>
      </c>
      <c r="AD107">
        <v>12917</v>
      </c>
      <c r="AE107">
        <v>22033</v>
      </c>
    </row>
    <row r="108" spans="1:31" x14ac:dyDescent="0.25">
      <c r="A108" s="2">
        <v>0.68472222222222223</v>
      </c>
      <c r="B108">
        <v>268</v>
      </c>
      <c r="C108">
        <v>307</v>
      </c>
      <c r="D108">
        <v>424</v>
      </c>
      <c r="E108">
        <v>1241</v>
      </c>
      <c r="F108">
        <v>5176</v>
      </c>
      <c r="G108">
        <v>2455</v>
      </c>
      <c r="H108">
        <v>7660</v>
      </c>
      <c r="I108">
        <v>9986</v>
      </c>
      <c r="J108">
        <v>4221</v>
      </c>
      <c r="K108">
        <v>12113</v>
      </c>
      <c r="L108">
        <v>10875</v>
      </c>
      <c r="M108">
        <v>13596</v>
      </c>
      <c r="N108">
        <v>12440</v>
      </c>
      <c r="O108">
        <v>9347</v>
      </c>
      <c r="P108">
        <v>38910</v>
      </c>
      <c r="Q108">
        <v>7090</v>
      </c>
      <c r="R108">
        <v>6680</v>
      </c>
      <c r="S108">
        <v>16627</v>
      </c>
      <c r="T108">
        <v>15492</v>
      </c>
      <c r="U108">
        <v>36260</v>
      </c>
      <c r="V108">
        <v>12112</v>
      </c>
      <c r="W108">
        <v>22476</v>
      </c>
      <c r="X108">
        <v>22644</v>
      </c>
      <c r="Y108">
        <v>14837</v>
      </c>
      <c r="Z108">
        <v>29440</v>
      </c>
      <c r="AA108">
        <v>12485</v>
      </c>
      <c r="AB108">
        <v>15889</v>
      </c>
      <c r="AC108">
        <v>17012</v>
      </c>
      <c r="AD108">
        <v>12917</v>
      </c>
      <c r="AE108">
        <v>22033</v>
      </c>
    </row>
    <row r="109" spans="1:31" x14ac:dyDescent="0.25">
      <c r="A109" s="2">
        <v>0.68680555555555556</v>
      </c>
      <c r="B109">
        <v>268</v>
      </c>
      <c r="C109">
        <v>307</v>
      </c>
      <c r="D109">
        <v>424</v>
      </c>
      <c r="E109">
        <v>1241</v>
      </c>
      <c r="F109">
        <v>5176</v>
      </c>
      <c r="G109">
        <v>2455</v>
      </c>
      <c r="H109">
        <v>7660</v>
      </c>
      <c r="I109">
        <v>9986</v>
      </c>
      <c r="J109">
        <v>4221</v>
      </c>
      <c r="K109">
        <v>12113</v>
      </c>
      <c r="L109">
        <v>10875</v>
      </c>
      <c r="M109">
        <v>13596</v>
      </c>
      <c r="N109">
        <v>12440</v>
      </c>
      <c r="O109">
        <v>9347</v>
      </c>
      <c r="P109">
        <v>38910</v>
      </c>
      <c r="Q109">
        <v>7090</v>
      </c>
      <c r="R109">
        <v>6680</v>
      </c>
      <c r="S109">
        <v>16627</v>
      </c>
      <c r="T109">
        <v>15492</v>
      </c>
      <c r="U109">
        <v>36260</v>
      </c>
      <c r="V109">
        <v>12112</v>
      </c>
      <c r="W109">
        <v>22476</v>
      </c>
      <c r="X109">
        <v>22644</v>
      </c>
      <c r="Y109">
        <v>14837</v>
      </c>
      <c r="Z109">
        <v>29440</v>
      </c>
      <c r="AA109">
        <v>12485</v>
      </c>
      <c r="AB109">
        <v>15889</v>
      </c>
      <c r="AC109">
        <v>17012</v>
      </c>
      <c r="AD109">
        <v>12917</v>
      </c>
      <c r="AE109">
        <v>22033</v>
      </c>
    </row>
    <row r="110" spans="1:31" x14ac:dyDescent="0.25">
      <c r="A110" s="2">
        <v>0.68958333333333333</v>
      </c>
      <c r="B110">
        <v>268</v>
      </c>
      <c r="C110">
        <v>307</v>
      </c>
      <c r="D110">
        <v>424</v>
      </c>
      <c r="E110">
        <v>1241</v>
      </c>
      <c r="F110">
        <v>5176</v>
      </c>
      <c r="G110">
        <v>2455</v>
      </c>
      <c r="H110">
        <v>7660</v>
      </c>
      <c r="I110">
        <v>9986</v>
      </c>
      <c r="J110">
        <v>4221</v>
      </c>
      <c r="K110">
        <v>12113</v>
      </c>
      <c r="L110">
        <v>10875</v>
      </c>
      <c r="M110">
        <v>13596</v>
      </c>
      <c r="N110">
        <v>12440</v>
      </c>
      <c r="O110">
        <v>9347</v>
      </c>
      <c r="P110">
        <v>38910</v>
      </c>
      <c r="Q110">
        <v>7090</v>
      </c>
      <c r="R110">
        <v>6680</v>
      </c>
      <c r="S110">
        <v>16627</v>
      </c>
      <c r="T110">
        <v>15492</v>
      </c>
      <c r="U110">
        <v>36260</v>
      </c>
      <c r="V110">
        <v>12112</v>
      </c>
      <c r="W110">
        <v>22476</v>
      </c>
      <c r="X110">
        <v>22644</v>
      </c>
      <c r="Y110">
        <v>14837</v>
      </c>
      <c r="Z110">
        <v>29440</v>
      </c>
      <c r="AA110">
        <v>12485</v>
      </c>
      <c r="AB110">
        <v>15889</v>
      </c>
      <c r="AC110">
        <v>17012</v>
      </c>
      <c r="AD110">
        <v>12917</v>
      </c>
      <c r="AE110">
        <v>22033</v>
      </c>
    </row>
    <row r="111" spans="1:31" x14ac:dyDescent="0.25">
      <c r="A111" s="2">
        <v>0.69166666666666665</v>
      </c>
      <c r="B111">
        <v>268</v>
      </c>
      <c r="C111">
        <v>307</v>
      </c>
      <c r="D111">
        <v>424</v>
      </c>
      <c r="E111">
        <v>1241</v>
      </c>
      <c r="F111">
        <v>5176</v>
      </c>
      <c r="G111">
        <v>2455</v>
      </c>
      <c r="H111">
        <v>7660</v>
      </c>
      <c r="I111">
        <v>9986</v>
      </c>
      <c r="J111">
        <v>4221</v>
      </c>
      <c r="K111">
        <v>12113</v>
      </c>
      <c r="L111">
        <v>10875</v>
      </c>
      <c r="M111">
        <v>13596</v>
      </c>
      <c r="N111">
        <v>12440</v>
      </c>
      <c r="O111">
        <v>9347</v>
      </c>
      <c r="P111">
        <v>38910</v>
      </c>
      <c r="Q111">
        <v>7090</v>
      </c>
      <c r="R111">
        <v>6680</v>
      </c>
      <c r="S111">
        <v>16627</v>
      </c>
      <c r="T111">
        <v>15492</v>
      </c>
      <c r="U111">
        <v>36260</v>
      </c>
      <c r="V111">
        <v>12112</v>
      </c>
      <c r="W111">
        <v>22476</v>
      </c>
      <c r="X111">
        <v>22644</v>
      </c>
      <c r="Y111">
        <v>14837</v>
      </c>
      <c r="Z111">
        <v>29440</v>
      </c>
      <c r="AA111">
        <v>12485</v>
      </c>
      <c r="AB111">
        <v>15889</v>
      </c>
      <c r="AC111">
        <v>17012</v>
      </c>
      <c r="AD111">
        <v>12917</v>
      </c>
      <c r="AE111">
        <v>22033</v>
      </c>
    </row>
    <row r="112" spans="1:31" x14ac:dyDescent="0.25">
      <c r="A112" s="2">
        <v>0.69374999999999998</v>
      </c>
      <c r="B112">
        <v>268</v>
      </c>
      <c r="C112">
        <v>307</v>
      </c>
      <c r="D112">
        <v>424</v>
      </c>
      <c r="E112">
        <v>1241</v>
      </c>
      <c r="F112">
        <v>5176</v>
      </c>
      <c r="G112">
        <v>2455</v>
      </c>
      <c r="H112">
        <v>7660</v>
      </c>
      <c r="I112">
        <v>9986</v>
      </c>
      <c r="J112">
        <v>4221</v>
      </c>
      <c r="K112">
        <v>12113</v>
      </c>
      <c r="L112">
        <v>10875</v>
      </c>
      <c r="M112">
        <v>13596</v>
      </c>
      <c r="N112">
        <v>12440</v>
      </c>
      <c r="O112">
        <v>9347</v>
      </c>
      <c r="P112">
        <v>38910</v>
      </c>
      <c r="Q112">
        <v>7090</v>
      </c>
      <c r="R112">
        <v>6680</v>
      </c>
      <c r="S112">
        <v>16627</v>
      </c>
      <c r="T112">
        <v>15492</v>
      </c>
      <c r="U112">
        <v>36260</v>
      </c>
      <c r="V112">
        <v>12112</v>
      </c>
      <c r="W112">
        <v>22476</v>
      </c>
      <c r="X112">
        <v>22644</v>
      </c>
      <c r="Y112">
        <v>14837</v>
      </c>
      <c r="Z112">
        <v>29440</v>
      </c>
      <c r="AA112">
        <v>12485</v>
      </c>
      <c r="AB112">
        <v>15889</v>
      </c>
      <c r="AC112">
        <v>17012</v>
      </c>
      <c r="AD112">
        <v>12917</v>
      </c>
      <c r="AE112">
        <v>22033</v>
      </c>
    </row>
    <row r="113" spans="1:31" x14ac:dyDescent="0.25">
      <c r="A113" s="2">
        <v>0.6958333333333333</v>
      </c>
      <c r="B113">
        <v>268</v>
      </c>
      <c r="C113">
        <v>307</v>
      </c>
      <c r="D113">
        <v>424</v>
      </c>
      <c r="E113">
        <v>1241</v>
      </c>
      <c r="F113">
        <v>5176</v>
      </c>
      <c r="G113">
        <v>2455</v>
      </c>
      <c r="H113">
        <v>7660</v>
      </c>
      <c r="I113">
        <v>9986</v>
      </c>
      <c r="J113">
        <v>4221</v>
      </c>
      <c r="K113">
        <v>12113</v>
      </c>
      <c r="L113">
        <v>10875</v>
      </c>
      <c r="M113">
        <v>13596</v>
      </c>
      <c r="N113">
        <v>12440</v>
      </c>
      <c r="O113">
        <v>9347</v>
      </c>
      <c r="P113">
        <v>38910</v>
      </c>
      <c r="Q113">
        <v>7090</v>
      </c>
      <c r="R113">
        <v>6680</v>
      </c>
      <c r="S113">
        <v>16627</v>
      </c>
      <c r="T113">
        <v>15492</v>
      </c>
      <c r="U113">
        <v>36260</v>
      </c>
      <c r="V113">
        <v>12112</v>
      </c>
      <c r="W113">
        <v>22476</v>
      </c>
      <c r="X113">
        <v>22644</v>
      </c>
      <c r="Y113">
        <v>14837</v>
      </c>
      <c r="Z113">
        <v>29440</v>
      </c>
      <c r="AA113">
        <v>12485</v>
      </c>
      <c r="AB113">
        <v>15889</v>
      </c>
      <c r="AC113">
        <v>17012</v>
      </c>
      <c r="AD113">
        <v>12917</v>
      </c>
      <c r="AE113">
        <v>22033</v>
      </c>
    </row>
    <row r="114" spans="1:31" x14ac:dyDescent="0.25">
      <c r="A114" s="2">
        <v>0.69861111111111107</v>
      </c>
      <c r="B114">
        <v>268</v>
      </c>
      <c r="C114">
        <v>307</v>
      </c>
      <c r="D114">
        <v>424</v>
      </c>
      <c r="E114">
        <v>1241</v>
      </c>
      <c r="F114">
        <v>5176</v>
      </c>
      <c r="G114">
        <v>2455</v>
      </c>
      <c r="H114">
        <v>7660</v>
      </c>
      <c r="I114">
        <v>9986</v>
      </c>
      <c r="J114">
        <v>4221</v>
      </c>
      <c r="K114">
        <v>12113</v>
      </c>
      <c r="L114">
        <v>10875</v>
      </c>
      <c r="M114">
        <v>13596</v>
      </c>
      <c r="N114">
        <v>12440</v>
      </c>
      <c r="O114">
        <v>9347</v>
      </c>
      <c r="P114">
        <v>38910</v>
      </c>
      <c r="Q114">
        <v>7090</v>
      </c>
      <c r="R114">
        <v>6680</v>
      </c>
      <c r="S114">
        <v>16627</v>
      </c>
      <c r="T114">
        <v>15492</v>
      </c>
      <c r="U114">
        <v>36260</v>
      </c>
      <c r="V114">
        <v>12112</v>
      </c>
      <c r="W114">
        <v>22476</v>
      </c>
      <c r="X114">
        <v>22644</v>
      </c>
      <c r="Y114">
        <v>14837</v>
      </c>
      <c r="Z114">
        <v>29440</v>
      </c>
      <c r="AA114">
        <v>12485</v>
      </c>
      <c r="AB114">
        <v>15889</v>
      </c>
      <c r="AC114">
        <v>17012</v>
      </c>
      <c r="AD114">
        <v>12917</v>
      </c>
      <c r="AE114">
        <v>22033</v>
      </c>
    </row>
    <row r="115" spans="1:31" x14ac:dyDescent="0.25">
      <c r="A115" s="2">
        <v>0.7006944444444444</v>
      </c>
      <c r="B115">
        <v>268</v>
      </c>
      <c r="C115">
        <v>307</v>
      </c>
      <c r="D115">
        <v>424</v>
      </c>
      <c r="E115">
        <v>1241</v>
      </c>
      <c r="F115">
        <v>5176</v>
      </c>
      <c r="G115">
        <v>2455</v>
      </c>
      <c r="H115">
        <v>7660</v>
      </c>
      <c r="I115">
        <v>9986</v>
      </c>
      <c r="J115">
        <v>4221</v>
      </c>
      <c r="K115">
        <v>12113</v>
      </c>
      <c r="L115">
        <v>10875</v>
      </c>
      <c r="M115">
        <v>13596</v>
      </c>
      <c r="N115">
        <v>12440</v>
      </c>
      <c r="O115">
        <v>9347</v>
      </c>
      <c r="P115">
        <v>38910</v>
      </c>
      <c r="Q115">
        <v>7090</v>
      </c>
      <c r="R115">
        <v>6680</v>
      </c>
      <c r="S115">
        <v>16627</v>
      </c>
      <c r="T115">
        <v>15492</v>
      </c>
      <c r="U115">
        <v>36260</v>
      </c>
      <c r="V115">
        <v>12112</v>
      </c>
      <c r="W115">
        <v>22476</v>
      </c>
      <c r="X115">
        <v>22644</v>
      </c>
      <c r="Y115">
        <v>14837</v>
      </c>
      <c r="Z115">
        <v>29440</v>
      </c>
      <c r="AA115">
        <v>12485</v>
      </c>
      <c r="AB115">
        <v>15889</v>
      </c>
      <c r="AC115">
        <v>17012</v>
      </c>
      <c r="AD115">
        <v>12917</v>
      </c>
      <c r="AE115">
        <v>22033</v>
      </c>
    </row>
    <row r="116" spans="1:31" x14ac:dyDescent="0.25">
      <c r="A116" s="2">
        <v>0.70277777777777772</v>
      </c>
      <c r="B116">
        <v>268</v>
      </c>
      <c r="C116">
        <v>307</v>
      </c>
      <c r="D116">
        <v>424</v>
      </c>
      <c r="E116">
        <v>1241</v>
      </c>
      <c r="F116">
        <v>5176</v>
      </c>
      <c r="G116">
        <v>2455</v>
      </c>
      <c r="H116">
        <v>7660</v>
      </c>
      <c r="I116">
        <v>9986</v>
      </c>
      <c r="J116">
        <v>4221</v>
      </c>
      <c r="K116">
        <v>12113</v>
      </c>
      <c r="L116">
        <v>10875</v>
      </c>
      <c r="M116">
        <v>13596</v>
      </c>
      <c r="N116">
        <v>12440</v>
      </c>
      <c r="O116">
        <v>9347</v>
      </c>
      <c r="P116">
        <v>38910</v>
      </c>
      <c r="Q116">
        <v>7090</v>
      </c>
      <c r="R116">
        <v>6680</v>
      </c>
      <c r="S116">
        <v>16627</v>
      </c>
      <c r="T116">
        <v>15492</v>
      </c>
      <c r="U116">
        <v>36260</v>
      </c>
      <c r="V116">
        <v>12112</v>
      </c>
      <c r="W116">
        <v>22476</v>
      </c>
      <c r="X116">
        <v>22644</v>
      </c>
      <c r="Y116">
        <v>14837</v>
      </c>
      <c r="Z116">
        <v>29440</v>
      </c>
      <c r="AA116">
        <v>12485</v>
      </c>
      <c r="AB116">
        <v>15889</v>
      </c>
      <c r="AC116">
        <v>17012</v>
      </c>
      <c r="AD116">
        <v>12917</v>
      </c>
      <c r="AE116">
        <v>22033</v>
      </c>
    </row>
    <row r="117" spans="1:31" x14ac:dyDescent="0.25">
      <c r="A117" s="2">
        <v>0.70486111111111116</v>
      </c>
      <c r="B117">
        <v>268</v>
      </c>
      <c r="C117">
        <v>307</v>
      </c>
      <c r="D117">
        <v>424</v>
      </c>
      <c r="E117">
        <v>1241</v>
      </c>
      <c r="F117">
        <v>5176</v>
      </c>
      <c r="G117">
        <v>2455</v>
      </c>
      <c r="H117">
        <v>7660</v>
      </c>
      <c r="I117">
        <v>9986</v>
      </c>
      <c r="J117">
        <v>4221</v>
      </c>
      <c r="K117">
        <v>12113</v>
      </c>
      <c r="L117">
        <v>10875</v>
      </c>
      <c r="M117">
        <v>13596</v>
      </c>
      <c r="N117">
        <v>12440</v>
      </c>
      <c r="O117">
        <v>9347</v>
      </c>
      <c r="P117">
        <v>38910</v>
      </c>
      <c r="Q117">
        <v>7090</v>
      </c>
      <c r="R117">
        <v>6680</v>
      </c>
      <c r="S117">
        <v>16627</v>
      </c>
      <c r="T117">
        <v>15492</v>
      </c>
      <c r="U117">
        <v>36260</v>
      </c>
      <c r="V117">
        <v>12112</v>
      </c>
      <c r="W117">
        <v>22476</v>
      </c>
      <c r="X117">
        <v>22644</v>
      </c>
      <c r="Y117">
        <v>14837</v>
      </c>
      <c r="Z117">
        <v>29440</v>
      </c>
      <c r="AA117">
        <v>12485</v>
      </c>
      <c r="AB117">
        <v>15889</v>
      </c>
      <c r="AC117">
        <v>17012</v>
      </c>
      <c r="AD117">
        <v>12917</v>
      </c>
      <c r="AE117">
        <v>22033</v>
      </c>
    </row>
    <row r="118" spans="1:31" x14ac:dyDescent="0.25">
      <c r="A118" s="2">
        <v>0.70763888888888893</v>
      </c>
      <c r="B118">
        <v>268</v>
      </c>
      <c r="C118">
        <v>307</v>
      </c>
      <c r="D118">
        <v>424</v>
      </c>
      <c r="E118">
        <v>1241</v>
      </c>
      <c r="F118">
        <v>5176</v>
      </c>
      <c r="G118">
        <v>2455</v>
      </c>
      <c r="H118">
        <v>7660</v>
      </c>
      <c r="I118">
        <v>9986</v>
      </c>
      <c r="J118">
        <v>4221</v>
      </c>
      <c r="K118">
        <v>12113</v>
      </c>
      <c r="L118">
        <v>10875</v>
      </c>
      <c r="M118">
        <v>13596</v>
      </c>
      <c r="N118">
        <v>12440</v>
      </c>
      <c r="O118">
        <v>9347</v>
      </c>
      <c r="P118">
        <v>38910</v>
      </c>
      <c r="Q118">
        <v>7090</v>
      </c>
      <c r="R118">
        <v>6680</v>
      </c>
      <c r="S118">
        <v>16627</v>
      </c>
      <c r="T118">
        <v>15492</v>
      </c>
      <c r="U118">
        <v>36260</v>
      </c>
      <c r="V118">
        <v>12112</v>
      </c>
      <c r="W118">
        <v>22476</v>
      </c>
      <c r="X118">
        <v>22644</v>
      </c>
      <c r="Y118">
        <v>14837</v>
      </c>
      <c r="Z118">
        <v>29440</v>
      </c>
      <c r="AA118">
        <v>12485</v>
      </c>
      <c r="AB118">
        <v>15889</v>
      </c>
      <c r="AC118">
        <v>17012</v>
      </c>
      <c r="AD118">
        <v>12917</v>
      </c>
      <c r="AE118">
        <v>22033</v>
      </c>
    </row>
    <row r="119" spans="1:31" x14ac:dyDescent="0.25">
      <c r="A119" s="2">
        <v>0.70972222222222225</v>
      </c>
      <c r="B119">
        <v>268</v>
      </c>
      <c r="C119">
        <v>307</v>
      </c>
      <c r="D119">
        <v>424</v>
      </c>
      <c r="E119">
        <v>1241</v>
      </c>
      <c r="F119">
        <v>5176</v>
      </c>
      <c r="G119">
        <v>2455</v>
      </c>
      <c r="H119">
        <v>7660</v>
      </c>
      <c r="I119">
        <v>9986</v>
      </c>
      <c r="J119">
        <v>4221</v>
      </c>
      <c r="K119">
        <v>12113</v>
      </c>
      <c r="L119">
        <v>10875</v>
      </c>
      <c r="M119">
        <v>13596</v>
      </c>
      <c r="N119">
        <v>12440</v>
      </c>
      <c r="O119">
        <v>9347</v>
      </c>
      <c r="P119">
        <v>38910</v>
      </c>
      <c r="Q119">
        <v>7090</v>
      </c>
      <c r="R119">
        <v>6680</v>
      </c>
      <c r="S119">
        <v>16627</v>
      </c>
      <c r="T119">
        <v>15492</v>
      </c>
      <c r="U119">
        <v>36260</v>
      </c>
      <c r="V119">
        <v>12112</v>
      </c>
      <c r="W119">
        <v>22476</v>
      </c>
      <c r="X119">
        <v>22644</v>
      </c>
      <c r="Y119">
        <v>14837</v>
      </c>
      <c r="Z119">
        <v>29440</v>
      </c>
      <c r="AA119">
        <v>12485</v>
      </c>
      <c r="AB119">
        <v>15889</v>
      </c>
      <c r="AC119">
        <v>17012</v>
      </c>
      <c r="AD119">
        <v>12917</v>
      </c>
      <c r="AE119">
        <v>22033</v>
      </c>
    </row>
    <row r="120" spans="1:31" x14ac:dyDescent="0.25">
      <c r="A120" s="2">
        <v>0.71180555555555558</v>
      </c>
      <c r="B120">
        <v>268</v>
      </c>
      <c r="C120">
        <v>307</v>
      </c>
      <c r="D120">
        <v>424</v>
      </c>
      <c r="E120">
        <v>1241</v>
      </c>
      <c r="F120">
        <v>5176</v>
      </c>
      <c r="G120">
        <v>2455</v>
      </c>
      <c r="H120">
        <v>7660</v>
      </c>
      <c r="I120">
        <v>9986</v>
      </c>
      <c r="J120">
        <v>4221</v>
      </c>
      <c r="K120">
        <v>12113</v>
      </c>
      <c r="L120">
        <v>10875</v>
      </c>
      <c r="M120">
        <v>13596</v>
      </c>
      <c r="N120">
        <v>12440</v>
      </c>
      <c r="O120">
        <v>9347</v>
      </c>
      <c r="P120">
        <v>38910</v>
      </c>
      <c r="Q120">
        <v>7090</v>
      </c>
      <c r="R120">
        <v>6680</v>
      </c>
      <c r="S120">
        <v>16627</v>
      </c>
      <c r="T120">
        <v>15492</v>
      </c>
      <c r="U120">
        <v>36260</v>
      </c>
      <c r="V120">
        <v>12112</v>
      </c>
      <c r="W120">
        <v>22476</v>
      </c>
      <c r="X120">
        <v>22644</v>
      </c>
      <c r="Y120">
        <v>14837</v>
      </c>
      <c r="Z120">
        <v>29440</v>
      </c>
      <c r="AA120">
        <v>12485</v>
      </c>
      <c r="AB120">
        <v>15889</v>
      </c>
      <c r="AC120">
        <v>17012</v>
      </c>
      <c r="AD120">
        <v>12917</v>
      </c>
      <c r="AE120">
        <v>22033</v>
      </c>
    </row>
    <row r="121" spans="1:31" x14ac:dyDescent="0.25">
      <c r="A121" s="2">
        <v>0.71388888888888891</v>
      </c>
      <c r="B121">
        <v>268</v>
      </c>
      <c r="C121">
        <v>307</v>
      </c>
      <c r="D121">
        <v>424</v>
      </c>
      <c r="E121">
        <v>1241</v>
      </c>
      <c r="F121">
        <v>5176</v>
      </c>
      <c r="G121">
        <v>2455</v>
      </c>
      <c r="H121">
        <v>7660</v>
      </c>
      <c r="I121">
        <v>9986</v>
      </c>
      <c r="J121">
        <v>4221</v>
      </c>
      <c r="K121">
        <v>12113</v>
      </c>
      <c r="L121">
        <v>10875</v>
      </c>
      <c r="M121">
        <v>13596</v>
      </c>
      <c r="N121">
        <v>12440</v>
      </c>
      <c r="O121">
        <v>9347</v>
      </c>
      <c r="P121">
        <v>38910</v>
      </c>
      <c r="Q121">
        <v>7090</v>
      </c>
      <c r="R121">
        <v>6680</v>
      </c>
      <c r="S121">
        <v>16627</v>
      </c>
      <c r="T121">
        <v>15492</v>
      </c>
      <c r="U121">
        <v>36260</v>
      </c>
      <c r="V121">
        <v>12112</v>
      </c>
      <c r="W121">
        <v>22476</v>
      </c>
      <c r="X121">
        <v>22644</v>
      </c>
      <c r="Y121">
        <v>14837</v>
      </c>
      <c r="Z121">
        <v>29440</v>
      </c>
      <c r="AA121">
        <v>12485</v>
      </c>
      <c r="AB121">
        <v>15889</v>
      </c>
      <c r="AC121">
        <v>17012</v>
      </c>
      <c r="AD121">
        <v>12917</v>
      </c>
      <c r="AE121">
        <v>22033</v>
      </c>
    </row>
    <row r="122" spans="1:31" x14ac:dyDescent="0.25">
      <c r="A122" s="2">
        <v>0.71597222222222223</v>
      </c>
      <c r="B122">
        <v>268</v>
      </c>
      <c r="C122">
        <v>307</v>
      </c>
      <c r="D122">
        <v>424</v>
      </c>
      <c r="E122">
        <v>1241</v>
      </c>
      <c r="F122">
        <v>5176</v>
      </c>
      <c r="G122">
        <v>2455</v>
      </c>
      <c r="H122">
        <v>7660</v>
      </c>
      <c r="I122">
        <v>9986</v>
      </c>
      <c r="J122">
        <v>4221</v>
      </c>
      <c r="K122">
        <v>12113</v>
      </c>
      <c r="L122">
        <v>10875</v>
      </c>
      <c r="M122">
        <v>13596</v>
      </c>
      <c r="N122">
        <v>12440</v>
      </c>
      <c r="O122">
        <v>9347</v>
      </c>
      <c r="P122">
        <v>38910</v>
      </c>
      <c r="Q122">
        <v>7090</v>
      </c>
      <c r="R122">
        <v>6680</v>
      </c>
      <c r="S122">
        <v>16627</v>
      </c>
      <c r="T122">
        <v>15492</v>
      </c>
      <c r="U122">
        <v>36260</v>
      </c>
      <c r="V122">
        <v>12112</v>
      </c>
      <c r="W122">
        <v>22476</v>
      </c>
      <c r="X122">
        <v>22644</v>
      </c>
      <c r="Y122">
        <v>14837</v>
      </c>
      <c r="Z122">
        <v>29440</v>
      </c>
      <c r="AA122">
        <v>12485</v>
      </c>
      <c r="AB122">
        <v>15889</v>
      </c>
      <c r="AC122">
        <v>17012</v>
      </c>
      <c r="AD122">
        <v>12917</v>
      </c>
      <c r="AE122">
        <v>22033</v>
      </c>
    </row>
    <row r="123" spans="1:31" x14ac:dyDescent="0.25">
      <c r="A123" s="2">
        <v>0.71875</v>
      </c>
      <c r="B123">
        <v>268</v>
      </c>
      <c r="C123">
        <v>307</v>
      </c>
      <c r="D123">
        <v>424</v>
      </c>
      <c r="E123">
        <v>1241</v>
      </c>
      <c r="F123">
        <v>5176</v>
      </c>
      <c r="G123">
        <v>2455</v>
      </c>
      <c r="H123">
        <v>7660</v>
      </c>
      <c r="I123">
        <v>9986</v>
      </c>
      <c r="J123">
        <v>4221</v>
      </c>
      <c r="K123">
        <v>12113</v>
      </c>
      <c r="L123">
        <v>10875</v>
      </c>
      <c r="M123">
        <v>13596</v>
      </c>
      <c r="N123">
        <v>12440</v>
      </c>
      <c r="O123">
        <v>9347</v>
      </c>
      <c r="P123">
        <v>38910</v>
      </c>
      <c r="Q123">
        <v>7090</v>
      </c>
      <c r="R123">
        <v>6680</v>
      </c>
      <c r="S123">
        <v>16627</v>
      </c>
      <c r="T123">
        <v>15492</v>
      </c>
      <c r="U123">
        <v>36260</v>
      </c>
      <c r="V123">
        <v>12112</v>
      </c>
      <c r="W123">
        <v>22476</v>
      </c>
      <c r="X123">
        <v>22644</v>
      </c>
      <c r="Y123">
        <v>14837</v>
      </c>
      <c r="Z123">
        <v>29440</v>
      </c>
      <c r="AA123">
        <v>12485</v>
      </c>
      <c r="AB123">
        <v>15889</v>
      </c>
      <c r="AC123">
        <v>17012</v>
      </c>
      <c r="AD123">
        <v>12917</v>
      </c>
      <c r="AE123">
        <v>22033</v>
      </c>
    </row>
    <row r="124" spans="1:31" x14ac:dyDescent="0.25">
      <c r="A124" s="2">
        <v>0.72083333333333333</v>
      </c>
      <c r="B124">
        <v>268</v>
      </c>
      <c r="C124">
        <v>307</v>
      </c>
      <c r="D124">
        <v>424</v>
      </c>
      <c r="E124">
        <v>1241</v>
      </c>
      <c r="F124">
        <v>5176</v>
      </c>
      <c r="G124">
        <v>2455</v>
      </c>
      <c r="H124">
        <v>7660</v>
      </c>
      <c r="I124">
        <v>9986</v>
      </c>
      <c r="J124">
        <v>4221</v>
      </c>
      <c r="K124">
        <v>12113</v>
      </c>
      <c r="L124">
        <v>10875</v>
      </c>
      <c r="M124">
        <v>13596</v>
      </c>
      <c r="N124">
        <v>12440</v>
      </c>
      <c r="O124">
        <v>9347</v>
      </c>
      <c r="P124">
        <v>38910</v>
      </c>
      <c r="Q124">
        <v>7090</v>
      </c>
      <c r="R124">
        <v>6680</v>
      </c>
      <c r="S124">
        <v>16627</v>
      </c>
      <c r="T124">
        <v>15492</v>
      </c>
      <c r="U124">
        <v>36260</v>
      </c>
      <c r="V124">
        <v>12112</v>
      </c>
      <c r="W124">
        <v>22476</v>
      </c>
      <c r="X124">
        <v>22644</v>
      </c>
      <c r="Y124">
        <v>14837</v>
      </c>
      <c r="Z124">
        <v>29440</v>
      </c>
      <c r="AA124">
        <v>12485</v>
      </c>
      <c r="AB124">
        <v>15889</v>
      </c>
      <c r="AC124">
        <v>17012</v>
      </c>
      <c r="AD124">
        <v>12917</v>
      </c>
      <c r="AE124">
        <v>22033</v>
      </c>
    </row>
    <row r="125" spans="1:31" x14ac:dyDescent="0.25">
      <c r="A125" s="2">
        <v>0.72291666666666665</v>
      </c>
      <c r="B125">
        <v>268</v>
      </c>
      <c r="C125">
        <v>307</v>
      </c>
      <c r="D125">
        <v>424</v>
      </c>
      <c r="E125">
        <v>1241</v>
      </c>
      <c r="F125">
        <v>5176</v>
      </c>
      <c r="G125">
        <v>2455</v>
      </c>
      <c r="H125">
        <v>7660</v>
      </c>
      <c r="I125">
        <v>9986</v>
      </c>
      <c r="J125">
        <v>4221</v>
      </c>
      <c r="K125">
        <v>12113</v>
      </c>
      <c r="L125">
        <v>10875</v>
      </c>
      <c r="M125">
        <v>13596</v>
      </c>
      <c r="N125">
        <v>12440</v>
      </c>
      <c r="O125">
        <v>9347</v>
      </c>
      <c r="P125">
        <v>38910</v>
      </c>
      <c r="Q125">
        <v>7090</v>
      </c>
      <c r="R125">
        <v>6680</v>
      </c>
      <c r="S125">
        <v>16627</v>
      </c>
      <c r="T125">
        <v>15492</v>
      </c>
      <c r="U125">
        <v>36260</v>
      </c>
      <c r="V125">
        <v>12112</v>
      </c>
      <c r="W125">
        <v>22476</v>
      </c>
      <c r="X125">
        <v>22644</v>
      </c>
      <c r="Y125">
        <v>14837</v>
      </c>
      <c r="Z125">
        <v>29440</v>
      </c>
      <c r="AA125">
        <v>12485</v>
      </c>
      <c r="AB125">
        <v>15889</v>
      </c>
      <c r="AC125">
        <v>17012</v>
      </c>
      <c r="AD125">
        <v>12917</v>
      </c>
      <c r="AE125">
        <v>22033</v>
      </c>
    </row>
    <row r="126" spans="1:31" x14ac:dyDescent="0.25">
      <c r="A126" s="2">
        <v>0.72499999999999998</v>
      </c>
      <c r="B126">
        <v>268</v>
      </c>
      <c r="C126">
        <v>307</v>
      </c>
      <c r="D126">
        <v>424</v>
      </c>
      <c r="E126">
        <v>1241</v>
      </c>
      <c r="F126">
        <v>5176</v>
      </c>
      <c r="G126">
        <v>2455</v>
      </c>
      <c r="H126">
        <v>7660</v>
      </c>
      <c r="I126">
        <v>9986</v>
      </c>
      <c r="J126">
        <v>4221</v>
      </c>
      <c r="K126">
        <v>12113</v>
      </c>
      <c r="L126">
        <v>10875</v>
      </c>
      <c r="M126">
        <v>13596</v>
      </c>
      <c r="N126">
        <v>12440</v>
      </c>
      <c r="O126">
        <v>9347</v>
      </c>
      <c r="P126">
        <v>38910</v>
      </c>
      <c r="Q126">
        <v>7090</v>
      </c>
      <c r="R126">
        <v>6680</v>
      </c>
      <c r="S126">
        <v>16627</v>
      </c>
      <c r="T126">
        <v>15492</v>
      </c>
      <c r="U126">
        <v>36260</v>
      </c>
      <c r="V126">
        <v>12112</v>
      </c>
      <c r="W126">
        <v>22476</v>
      </c>
      <c r="X126">
        <v>22644</v>
      </c>
      <c r="Y126">
        <v>14837</v>
      </c>
      <c r="Z126">
        <v>29440</v>
      </c>
      <c r="AA126">
        <v>12485</v>
      </c>
      <c r="AB126">
        <v>15889</v>
      </c>
      <c r="AC126">
        <v>17012</v>
      </c>
      <c r="AD126">
        <v>12917</v>
      </c>
      <c r="AE126">
        <v>22033</v>
      </c>
    </row>
    <row r="127" spans="1:31" x14ac:dyDescent="0.25">
      <c r="A127" s="2">
        <v>0.72777777777777775</v>
      </c>
      <c r="B127">
        <v>268</v>
      </c>
      <c r="C127">
        <v>307</v>
      </c>
      <c r="D127">
        <v>424</v>
      </c>
      <c r="E127">
        <v>1241</v>
      </c>
      <c r="F127">
        <v>5176</v>
      </c>
      <c r="G127">
        <v>2455</v>
      </c>
      <c r="H127">
        <v>7660</v>
      </c>
      <c r="I127">
        <v>9986</v>
      </c>
      <c r="J127">
        <v>4221</v>
      </c>
      <c r="K127">
        <v>12113</v>
      </c>
      <c r="L127">
        <v>10875</v>
      </c>
      <c r="M127">
        <v>13596</v>
      </c>
      <c r="N127">
        <v>12440</v>
      </c>
      <c r="O127">
        <v>9347</v>
      </c>
      <c r="P127">
        <v>38910</v>
      </c>
      <c r="Q127">
        <v>7090</v>
      </c>
      <c r="R127">
        <v>6680</v>
      </c>
      <c r="S127">
        <v>16627</v>
      </c>
      <c r="T127">
        <v>15492</v>
      </c>
      <c r="U127">
        <v>36260</v>
      </c>
      <c r="V127">
        <v>12112</v>
      </c>
      <c r="W127">
        <v>22476</v>
      </c>
      <c r="X127">
        <v>22644</v>
      </c>
      <c r="Y127">
        <v>14837</v>
      </c>
      <c r="Z127">
        <v>29440</v>
      </c>
      <c r="AA127">
        <v>12485</v>
      </c>
      <c r="AB127">
        <v>15889</v>
      </c>
      <c r="AC127">
        <v>17012</v>
      </c>
      <c r="AD127">
        <v>12917</v>
      </c>
      <c r="AE127">
        <v>22033</v>
      </c>
    </row>
    <row r="128" spans="1:31" x14ac:dyDescent="0.25">
      <c r="A128" s="2">
        <v>0.72986111111111107</v>
      </c>
      <c r="B128">
        <v>268</v>
      </c>
      <c r="C128">
        <v>307</v>
      </c>
      <c r="D128">
        <v>424</v>
      </c>
      <c r="E128">
        <v>1241</v>
      </c>
      <c r="F128">
        <v>5176</v>
      </c>
      <c r="G128">
        <v>2455</v>
      </c>
      <c r="H128">
        <v>7660</v>
      </c>
      <c r="I128">
        <v>9986</v>
      </c>
      <c r="J128">
        <v>4221</v>
      </c>
      <c r="K128">
        <v>12113</v>
      </c>
      <c r="L128">
        <v>10875</v>
      </c>
      <c r="M128">
        <v>13596</v>
      </c>
      <c r="N128">
        <v>12440</v>
      </c>
      <c r="O128">
        <v>9347</v>
      </c>
      <c r="P128">
        <v>38910</v>
      </c>
      <c r="Q128">
        <v>7090</v>
      </c>
      <c r="R128">
        <v>6680</v>
      </c>
      <c r="S128">
        <v>16627</v>
      </c>
      <c r="T128">
        <v>15492</v>
      </c>
      <c r="U128">
        <v>36260</v>
      </c>
      <c r="V128">
        <v>12112</v>
      </c>
      <c r="W128">
        <v>22476</v>
      </c>
      <c r="X128">
        <v>22644</v>
      </c>
      <c r="Y128">
        <v>14837</v>
      </c>
      <c r="Z128">
        <v>29440</v>
      </c>
      <c r="AA128">
        <v>12485</v>
      </c>
      <c r="AB128">
        <v>15889</v>
      </c>
      <c r="AC128">
        <v>17012</v>
      </c>
      <c r="AD128">
        <v>12917</v>
      </c>
      <c r="AE128">
        <v>22033</v>
      </c>
    </row>
    <row r="129" spans="1:31" x14ac:dyDescent="0.25">
      <c r="A129" s="2">
        <v>0.73472222222222228</v>
      </c>
      <c r="B129">
        <v>268</v>
      </c>
      <c r="C129">
        <v>307</v>
      </c>
      <c r="D129">
        <v>424</v>
      </c>
      <c r="E129">
        <v>1241</v>
      </c>
      <c r="F129">
        <v>5176</v>
      </c>
      <c r="G129">
        <v>2455</v>
      </c>
      <c r="H129">
        <v>7660</v>
      </c>
      <c r="I129">
        <v>9986</v>
      </c>
      <c r="J129">
        <v>4221</v>
      </c>
      <c r="K129">
        <v>12113</v>
      </c>
      <c r="L129">
        <v>10875</v>
      </c>
      <c r="M129">
        <v>13596</v>
      </c>
      <c r="N129">
        <v>12440</v>
      </c>
      <c r="O129">
        <v>9347</v>
      </c>
      <c r="P129">
        <v>38910</v>
      </c>
      <c r="Q129">
        <v>7090</v>
      </c>
      <c r="R129">
        <v>6680</v>
      </c>
      <c r="S129">
        <v>16627</v>
      </c>
      <c r="T129">
        <v>15492</v>
      </c>
      <c r="U129">
        <v>36260</v>
      </c>
      <c r="V129">
        <v>12112</v>
      </c>
      <c r="W129">
        <v>22476</v>
      </c>
      <c r="X129">
        <v>22644</v>
      </c>
      <c r="Y129">
        <v>14837</v>
      </c>
      <c r="Z129">
        <v>29440</v>
      </c>
      <c r="AA129">
        <v>12485</v>
      </c>
      <c r="AB129">
        <v>15889</v>
      </c>
      <c r="AC129">
        <v>17012</v>
      </c>
      <c r="AD129">
        <v>12917</v>
      </c>
      <c r="AE129">
        <v>22033</v>
      </c>
    </row>
    <row r="130" spans="1:31" x14ac:dyDescent="0.25">
      <c r="A130" s="2">
        <v>0.7368055555555556</v>
      </c>
      <c r="B130">
        <v>268</v>
      </c>
      <c r="C130">
        <v>307</v>
      </c>
      <c r="D130">
        <v>424</v>
      </c>
      <c r="E130">
        <v>1241</v>
      </c>
      <c r="F130">
        <v>5176</v>
      </c>
      <c r="G130">
        <v>2455</v>
      </c>
      <c r="H130">
        <v>7660</v>
      </c>
      <c r="I130">
        <v>9986</v>
      </c>
      <c r="J130">
        <v>4221</v>
      </c>
      <c r="K130">
        <v>12113</v>
      </c>
      <c r="L130">
        <v>10875</v>
      </c>
      <c r="M130">
        <v>13596</v>
      </c>
      <c r="N130">
        <v>12440</v>
      </c>
      <c r="O130">
        <v>9347</v>
      </c>
      <c r="P130">
        <v>38910</v>
      </c>
      <c r="Q130">
        <v>7090</v>
      </c>
      <c r="R130">
        <v>6680</v>
      </c>
      <c r="S130">
        <v>16627</v>
      </c>
      <c r="T130">
        <v>15492</v>
      </c>
      <c r="U130">
        <v>36260</v>
      </c>
      <c r="V130">
        <v>12112</v>
      </c>
      <c r="W130">
        <v>22476</v>
      </c>
      <c r="X130">
        <v>22644</v>
      </c>
      <c r="Y130">
        <v>14837</v>
      </c>
      <c r="Z130">
        <v>29440</v>
      </c>
      <c r="AA130">
        <v>12485</v>
      </c>
      <c r="AB130">
        <v>15889</v>
      </c>
      <c r="AC130">
        <v>17012</v>
      </c>
      <c r="AD130">
        <v>12917</v>
      </c>
      <c r="AE130">
        <v>22033</v>
      </c>
    </row>
    <row r="131" spans="1:31" x14ac:dyDescent="0.25">
      <c r="A131" s="2">
        <v>0.73888888888888893</v>
      </c>
      <c r="B131">
        <v>268</v>
      </c>
      <c r="C131">
        <v>307</v>
      </c>
      <c r="D131">
        <v>424</v>
      </c>
      <c r="E131">
        <v>1241</v>
      </c>
      <c r="F131">
        <v>5176</v>
      </c>
      <c r="G131">
        <v>2455</v>
      </c>
      <c r="H131">
        <v>7660</v>
      </c>
      <c r="I131">
        <v>9986</v>
      </c>
      <c r="J131">
        <v>4221</v>
      </c>
      <c r="K131">
        <v>12113</v>
      </c>
      <c r="L131">
        <v>10875</v>
      </c>
      <c r="M131">
        <v>13596</v>
      </c>
      <c r="N131">
        <v>12440</v>
      </c>
      <c r="O131">
        <v>9347</v>
      </c>
      <c r="P131">
        <v>38910</v>
      </c>
      <c r="Q131">
        <v>7090</v>
      </c>
      <c r="R131">
        <v>6680</v>
      </c>
      <c r="S131">
        <v>16627</v>
      </c>
      <c r="T131">
        <v>15492</v>
      </c>
      <c r="U131">
        <v>36260</v>
      </c>
      <c r="V131">
        <v>12112</v>
      </c>
      <c r="W131">
        <v>22476</v>
      </c>
      <c r="X131">
        <v>22644</v>
      </c>
      <c r="Y131">
        <v>14837</v>
      </c>
      <c r="Z131">
        <v>29440</v>
      </c>
      <c r="AA131">
        <v>12485</v>
      </c>
      <c r="AB131">
        <v>15889</v>
      </c>
      <c r="AC131">
        <v>17012</v>
      </c>
      <c r="AD131">
        <v>12917</v>
      </c>
      <c r="AE131">
        <v>22033</v>
      </c>
    </row>
    <row r="132" spans="1:31" x14ac:dyDescent="0.25">
      <c r="A132" s="2">
        <v>0.74097222222222225</v>
      </c>
      <c r="B132">
        <v>268</v>
      </c>
      <c r="C132">
        <v>307</v>
      </c>
      <c r="D132">
        <v>424</v>
      </c>
      <c r="E132">
        <v>1241</v>
      </c>
      <c r="F132">
        <v>5176</v>
      </c>
      <c r="G132">
        <v>2455</v>
      </c>
      <c r="H132">
        <v>7660</v>
      </c>
      <c r="I132">
        <v>9986</v>
      </c>
      <c r="J132">
        <v>4221</v>
      </c>
      <c r="K132">
        <v>12113</v>
      </c>
      <c r="L132">
        <v>10875</v>
      </c>
      <c r="M132">
        <v>13596</v>
      </c>
      <c r="N132">
        <v>12440</v>
      </c>
      <c r="O132">
        <v>9347</v>
      </c>
      <c r="P132">
        <v>38910</v>
      </c>
      <c r="Q132">
        <v>7090</v>
      </c>
      <c r="R132">
        <v>6680</v>
      </c>
      <c r="S132">
        <v>16627</v>
      </c>
      <c r="T132">
        <v>15492</v>
      </c>
      <c r="U132">
        <v>36260</v>
      </c>
      <c r="V132">
        <v>12112</v>
      </c>
      <c r="W132">
        <v>22476</v>
      </c>
      <c r="X132">
        <v>22644</v>
      </c>
      <c r="Y132">
        <v>14837</v>
      </c>
      <c r="Z132">
        <v>29440</v>
      </c>
      <c r="AA132">
        <v>12485</v>
      </c>
      <c r="AB132">
        <v>15889</v>
      </c>
      <c r="AC132">
        <v>17012</v>
      </c>
      <c r="AD132">
        <v>12917</v>
      </c>
      <c r="AE132">
        <v>22033</v>
      </c>
    </row>
    <row r="133" spans="1:31" x14ac:dyDescent="0.25">
      <c r="A133" s="2">
        <v>0.74375000000000002</v>
      </c>
      <c r="B133">
        <v>268</v>
      </c>
      <c r="C133">
        <v>307</v>
      </c>
      <c r="D133">
        <v>424</v>
      </c>
      <c r="E133">
        <v>1241</v>
      </c>
      <c r="F133">
        <v>5176</v>
      </c>
      <c r="G133">
        <v>2455</v>
      </c>
      <c r="H133">
        <v>7660</v>
      </c>
      <c r="I133">
        <v>9986</v>
      </c>
      <c r="J133">
        <v>4221</v>
      </c>
      <c r="K133">
        <v>12113</v>
      </c>
      <c r="L133">
        <v>10875</v>
      </c>
      <c r="M133">
        <v>13596</v>
      </c>
      <c r="N133">
        <v>12440</v>
      </c>
      <c r="O133">
        <v>9347</v>
      </c>
      <c r="P133">
        <v>38910</v>
      </c>
      <c r="Q133">
        <v>7090</v>
      </c>
      <c r="R133">
        <v>6680</v>
      </c>
      <c r="S133">
        <v>16627</v>
      </c>
      <c r="T133">
        <v>15492</v>
      </c>
      <c r="U133">
        <v>36260</v>
      </c>
      <c r="V133">
        <v>12112</v>
      </c>
      <c r="W133">
        <v>22476</v>
      </c>
      <c r="X133">
        <v>22644</v>
      </c>
      <c r="Y133">
        <v>14837</v>
      </c>
      <c r="Z133">
        <v>29440</v>
      </c>
      <c r="AA133">
        <v>12485</v>
      </c>
      <c r="AB133">
        <v>15889</v>
      </c>
      <c r="AC133">
        <v>17012</v>
      </c>
      <c r="AD133">
        <v>12917</v>
      </c>
      <c r="AE133">
        <v>22033</v>
      </c>
    </row>
    <row r="134" spans="1:31" x14ac:dyDescent="0.25">
      <c r="A134" s="2">
        <v>0.74583333333333335</v>
      </c>
      <c r="B134">
        <v>268</v>
      </c>
      <c r="C134">
        <v>307</v>
      </c>
      <c r="D134">
        <v>424</v>
      </c>
      <c r="E134">
        <v>1241</v>
      </c>
      <c r="F134">
        <v>5176</v>
      </c>
      <c r="G134">
        <v>2455</v>
      </c>
      <c r="H134">
        <v>7660</v>
      </c>
      <c r="I134">
        <v>9986</v>
      </c>
      <c r="J134">
        <v>4221</v>
      </c>
      <c r="K134">
        <v>12113</v>
      </c>
      <c r="L134">
        <v>10875</v>
      </c>
      <c r="M134">
        <v>13596</v>
      </c>
      <c r="N134">
        <v>12440</v>
      </c>
      <c r="O134">
        <v>9347</v>
      </c>
      <c r="P134">
        <v>38910</v>
      </c>
      <c r="Q134">
        <v>7090</v>
      </c>
      <c r="R134">
        <v>6680</v>
      </c>
      <c r="S134">
        <v>16627</v>
      </c>
      <c r="T134">
        <v>15492</v>
      </c>
      <c r="U134">
        <v>36260</v>
      </c>
      <c r="V134">
        <v>12112</v>
      </c>
      <c r="W134">
        <v>22476</v>
      </c>
      <c r="X134">
        <v>22644</v>
      </c>
      <c r="Y134">
        <v>14837</v>
      </c>
      <c r="Z134">
        <v>29440</v>
      </c>
      <c r="AA134">
        <v>12485</v>
      </c>
      <c r="AB134">
        <v>15889</v>
      </c>
      <c r="AC134">
        <v>17012</v>
      </c>
      <c r="AD134">
        <v>12917</v>
      </c>
      <c r="AE134">
        <v>22033</v>
      </c>
    </row>
    <row r="135" spans="1:31" x14ac:dyDescent="0.25">
      <c r="A135" s="2">
        <v>0.74791666666666667</v>
      </c>
      <c r="B135">
        <v>268</v>
      </c>
      <c r="C135">
        <v>307</v>
      </c>
      <c r="D135">
        <v>424</v>
      </c>
      <c r="E135">
        <v>1241</v>
      </c>
      <c r="F135">
        <v>5176</v>
      </c>
      <c r="G135">
        <v>2455</v>
      </c>
      <c r="H135">
        <v>7660</v>
      </c>
      <c r="I135">
        <v>9986</v>
      </c>
      <c r="J135">
        <v>4221</v>
      </c>
      <c r="K135">
        <v>12113</v>
      </c>
      <c r="L135">
        <v>10875</v>
      </c>
      <c r="M135">
        <v>13596</v>
      </c>
      <c r="N135">
        <v>12440</v>
      </c>
      <c r="O135">
        <v>9347</v>
      </c>
      <c r="P135">
        <v>38910</v>
      </c>
      <c r="Q135">
        <v>7090</v>
      </c>
      <c r="R135">
        <v>6680</v>
      </c>
      <c r="S135">
        <v>16627</v>
      </c>
      <c r="T135">
        <v>15492</v>
      </c>
      <c r="U135">
        <v>36260</v>
      </c>
      <c r="V135">
        <v>12112</v>
      </c>
      <c r="W135">
        <v>22476</v>
      </c>
      <c r="X135">
        <v>22644</v>
      </c>
      <c r="Y135">
        <v>14837</v>
      </c>
      <c r="Z135">
        <v>29440</v>
      </c>
      <c r="AA135">
        <v>12485</v>
      </c>
      <c r="AB135">
        <v>15889</v>
      </c>
      <c r="AC135">
        <v>17012</v>
      </c>
      <c r="AD135">
        <v>12917</v>
      </c>
      <c r="AE135">
        <v>22033</v>
      </c>
    </row>
    <row r="136" spans="1:31" x14ac:dyDescent="0.25">
      <c r="A136" s="2">
        <v>0.75</v>
      </c>
      <c r="B136">
        <v>268</v>
      </c>
      <c r="C136">
        <v>307</v>
      </c>
      <c r="D136">
        <v>424</v>
      </c>
      <c r="E136">
        <v>1241</v>
      </c>
      <c r="F136">
        <v>5176</v>
      </c>
      <c r="G136">
        <v>2455</v>
      </c>
      <c r="H136">
        <v>7660</v>
      </c>
      <c r="I136">
        <v>9986</v>
      </c>
      <c r="J136">
        <v>4221</v>
      </c>
      <c r="K136">
        <v>12113</v>
      </c>
      <c r="L136">
        <v>10875</v>
      </c>
      <c r="M136">
        <v>13596</v>
      </c>
      <c r="N136">
        <v>12440</v>
      </c>
      <c r="O136">
        <v>9347</v>
      </c>
      <c r="P136">
        <v>38910</v>
      </c>
      <c r="Q136">
        <v>7090</v>
      </c>
      <c r="R136">
        <v>6680</v>
      </c>
      <c r="S136">
        <v>16627</v>
      </c>
      <c r="T136">
        <v>15492</v>
      </c>
      <c r="U136">
        <v>36260</v>
      </c>
      <c r="V136">
        <v>12112</v>
      </c>
      <c r="W136">
        <v>22476</v>
      </c>
      <c r="X136">
        <v>22644</v>
      </c>
      <c r="Y136">
        <v>14837</v>
      </c>
      <c r="Z136">
        <v>29440</v>
      </c>
      <c r="AA136">
        <v>12485</v>
      </c>
      <c r="AB136">
        <v>15889</v>
      </c>
      <c r="AC136">
        <v>17012</v>
      </c>
      <c r="AD136">
        <v>12917</v>
      </c>
      <c r="AE136">
        <v>22033</v>
      </c>
    </row>
    <row r="137" spans="1:31" x14ac:dyDescent="0.25">
      <c r="A137" s="2">
        <v>0.75277777777777777</v>
      </c>
      <c r="B137">
        <v>268</v>
      </c>
      <c r="C137">
        <v>307</v>
      </c>
      <c r="D137">
        <v>424</v>
      </c>
      <c r="E137">
        <v>1241</v>
      </c>
      <c r="F137">
        <v>5176</v>
      </c>
      <c r="G137">
        <v>2455</v>
      </c>
      <c r="H137">
        <v>7660</v>
      </c>
      <c r="I137">
        <v>9986</v>
      </c>
      <c r="J137">
        <v>4221</v>
      </c>
      <c r="K137">
        <v>12113</v>
      </c>
      <c r="L137">
        <v>10875</v>
      </c>
      <c r="M137">
        <v>13596</v>
      </c>
      <c r="N137">
        <v>12440</v>
      </c>
      <c r="O137">
        <v>9347</v>
      </c>
      <c r="P137">
        <v>38910</v>
      </c>
      <c r="Q137">
        <v>7090</v>
      </c>
      <c r="R137">
        <v>6680</v>
      </c>
      <c r="S137">
        <v>16627</v>
      </c>
      <c r="T137">
        <v>15492</v>
      </c>
      <c r="U137">
        <v>36260</v>
      </c>
      <c r="V137">
        <v>12112</v>
      </c>
      <c r="W137">
        <v>22476</v>
      </c>
      <c r="X137">
        <v>22644</v>
      </c>
      <c r="Y137">
        <v>14837</v>
      </c>
      <c r="Z137">
        <v>29440</v>
      </c>
      <c r="AA137">
        <v>12485</v>
      </c>
      <c r="AB137">
        <v>15889</v>
      </c>
      <c r="AC137">
        <v>17012</v>
      </c>
      <c r="AD137">
        <v>12917</v>
      </c>
      <c r="AE137">
        <v>22033</v>
      </c>
    </row>
    <row r="138" spans="1:31" x14ac:dyDescent="0.25">
      <c r="A138" s="2">
        <v>0.75486111111111109</v>
      </c>
      <c r="B138">
        <v>268</v>
      </c>
      <c r="C138">
        <v>307</v>
      </c>
      <c r="D138">
        <v>424</v>
      </c>
      <c r="E138">
        <v>1241</v>
      </c>
      <c r="F138">
        <v>5176</v>
      </c>
      <c r="G138">
        <v>2455</v>
      </c>
      <c r="H138">
        <v>7660</v>
      </c>
      <c r="I138">
        <v>9986</v>
      </c>
      <c r="J138">
        <v>4221</v>
      </c>
      <c r="K138">
        <v>12113</v>
      </c>
      <c r="L138">
        <v>10875</v>
      </c>
      <c r="M138">
        <v>13596</v>
      </c>
      <c r="N138">
        <v>12440</v>
      </c>
      <c r="O138">
        <v>9347</v>
      </c>
      <c r="P138">
        <v>38910</v>
      </c>
      <c r="Q138">
        <v>7090</v>
      </c>
      <c r="R138">
        <v>6680</v>
      </c>
      <c r="S138">
        <v>16627</v>
      </c>
      <c r="T138">
        <v>15492</v>
      </c>
      <c r="U138">
        <v>36260</v>
      </c>
      <c r="V138">
        <v>12112</v>
      </c>
      <c r="W138">
        <v>22476</v>
      </c>
      <c r="X138">
        <v>22644</v>
      </c>
      <c r="Y138">
        <v>14837</v>
      </c>
      <c r="Z138">
        <v>29440</v>
      </c>
      <c r="AA138">
        <v>12485</v>
      </c>
      <c r="AB138">
        <v>15889</v>
      </c>
      <c r="AC138">
        <v>17012</v>
      </c>
      <c r="AD138">
        <v>12917</v>
      </c>
      <c r="AE138">
        <v>22033</v>
      </c>
    </row>
    <row r="139" spans="1:31" x14ac:dyDescent="0.25">
      <c r="A139" s="2">
        <v>0.75763888888888886</v>
      </c>
      <c r="B139">
        <v>268</v>
      </c>
      <c r="C139">
        <v>307</v>
      </c>
      <c r="D139">
        <v>424</v>
      </c>
      <c r="E139">
        <v>1241</v>
      </c>
      <c r="F139">
        <v>5176</v>
      </c>
      <c r="G139">
        <v>2455</v>
      </c>
      <c r="H139">
        <v>7660</v>
      </c>
      <c r="I139">
        <v>9986</v>
      </c>
      <c r="J139">
        <v>4221</v>
      </c>
      <c r="K139">
        <v>12113</v>
      </c>
      <c r="L139">
        <v>10875</v>
      </c>
      <c r="M139">
        <v>13596</v>
      </c>
      <c r="N139">
        <v>12440</v>
      </c>
      <c r="O139">
        <v>9347</v>
      </c>
      <c r="P139">
        <v>38910</v>
      </c>
      <c r="Q139">
        <v>7090</v>
      </c>
      <c r="R139">
        <v>6680</v>
      </c>
      <c r="S139">
        <v>16627</v>
      </c>
      <c r="T139">
        <v>15492</v>
      </c>
      <c r="U139">
        <v>36260</v>
      </c>
      <c r="V139">
        <v>12112</v>
      </c>
      <c r="W139">
        <v>22476</v>
      </c>
      <c r="X139">
        <v>22644</v>
      </c>
      <c r="Y139">
        <v>14837</v>
      </c>
      <c r="Z139">
        <v>29440</v>
      </c>
      <c r="AA139">
        <v>12485</v>
      </c>
      <c r="AB139">
        <v>15889</v>
      </c>
      <c r="AC139">
        <v>17012</v>
      </c>
      <c r="AD139">
        <v>12917</v>
      </c>
      <c r="AE139">
        <v>22033</v>
      </c>
    </row>
    <row r="140" spans="1:31" x14ac:dyDescent="0.25">
      <c r="A140" s="2">
        <v>0.75972222222222219</v>
      </c>
      <c r="B140">
        <v>268</v>
      </c>
      <c r="C140">
        <v>307</v>
      </c>
      <c r="D140">
        <v>424</v>
      </c>
      <c r="E140">
        <v>1241</v>
      </c>
      <c r="F140">
        <v>5176</v>
      </c>
      <c r="G140">
        <v>2455</v>
      </c>
      <c r="H140">
        <v>7660</v>
      </c>
      <c r="I140">
        <v>9986</v>
      </c>
      <c r="J140">
        <v>4221</v>
      </c>
      <c r="K140">
        <v>12113</v>
      </c>
      <c r="L140">
        <v>10875</v>
      </c>
      <c r="M140">
        <v>13596</v>
      </c>
      <c r="N140">
        <v>12440</v>
      </c>
      <c r="O140">
        <v>9347</v>
      </c>
      <c r="P140">
        <v>38910</v>
      </c>
      <c r="Q140">
        <v>7090</v>
      </c>
      <c r="R140">
        <v>6680</v>
      </c>
      <c r="S140">
        <v>16627</v>
      </c>
      <c r="T140">
        <v>15492</v>
      </c>
      <c r="U140">
        <v>36260</v>
      </c>
      <c r="V140">
        <v>12112</v>
      </c>
      <c r="W140">
        <v>22476</v>
      </c>
      <c r="X140">
        <v>22644</v>
      </c>
      <c r="Y140">
        <v>14837</v>
      </c>
      <c r="Z140">
        <v>29440</v>
      </c>
      <c r="AA140">
        <v>12485</v>
      </c>
      <c r="AB140">
        <v>15889</v>
      </c>
      <c r="AC140">
        <v>17012</v>
      </c>
      <c r="AD140">
        <v>12917</v>
      </c>
      <c r="AE140">
        <v>22033</v>
      </c>
    </row>
    <row r="141" spans="1:31" x14ac:dyDescent="0.25">
      <c r="A141" s="2">
        <v>0.76180555555555551</v>
      </c>
      <c r="B141">
        <v>268</v>
      </c>
      <c r="C141">
        <v>307</v>
      </c>
      <c r="D141">
        <v>424</v>
      </c>
      <c r="E141">
        <v>1241</v>
      </c>
      <c r="F141">
        <v>5176</v>
      </c>
      <c r="G141">
        <v>2455</v>
      </c>
      <c r="H141">
        <v>7660</v>
      </c>
      <c r="I141">
        <v>9986</v>
      </c>
      <c r="J141">
        <v>4221</v>
      </c>
      <c r="K141">
        <v>12113</v>
      </c>
      <c r="L141">
        <v>10875</v>
      </c>
      <c r="M141">
        <v>13596</v>
      </c>
      <c r="N141">
        <v>12440</v>
      </c>
      <c r="O141">
        <v>9347</v>
      </c>
      <c r="P141">
        <v>38910</v>
      </c>
      <c r="Q141">
        <v>7090</v>
      </c>
      <c r="R141">
        <v>6680</v>
      </c>
      <c r="S141">
        <v>16627</v>
      </c>
      <c r="T141">
        <v>15492</v>
      </c>
      <c r="U141">
        <v>36260</v>
      </c>
      <c r="V141">
        <v>12112</v>
      </c>
      <c r="W141">
        <v>22476</v>
      </c>
      <c r="X141">
        <v>22644</v>
      </c>
      <c r="Y141">
        <v>14837</v>
      </c>
      <c r="Z141">
        <v>29440</v>
      </c>
      <c r="AA141">
        <v>12485</v>
      </c>
      <c r="AB141">
        <v>15889</v>
      </c>
      <c r="AC141">
        <v>17012</v>
      </c>
      <c r="AD141">
        <v>12917</v>
      </c>
      <c r="AE141">
        <v>22033</v>
      </c>
    </row>
    <row r="142" spans="1:31" x14ac:dyDescent="0.25">
      <c r="A142" s="2">
        <v>0.76458333333333328</v>
      </c>
      <c r="B142">
        <v>268</v>
      </c>
      <c r="C142">
        <v>307</v>
      </c>
      <c r="D142">
        <v>424</v>
      </c>
      <c r="E142">
        <v>1241</v>
      </c>
      <c r="F142">
        <v>5176</v>
      </c>
      <c r="G142">
        <v>2455</v>
      </c>
      <c r="H142">
        <v>7660</v>
      </c>
      <c r="I142">
        <v>9986</v>
      </c>
      <c r="J142">
        <v>4221</v>
      </c>
      <c r="K142">
        <v>12113</v>
      </c>
      <c r="L142">
        <v>10875</v>
      </c>
      <c r="M142">
        <v>13596</v>
      </c>
      <c r="N142">
        <v>12440</v>
      </c>
      <c r="O142">
        <v>9347</v>
      </c>
      <c r="P142">
        <v>38910</v>
      </c>
      <c r="Q142">
        <v>7090</v>
      </c>
      <c r="R142">
        <v>6680</v>
      </c>
      <c r="S142">
        <v>16627</v>
      </c>
      <c r="T142">
        <v>15492</v>
      </c>
      <c r="U142">
        <v>36260</v>
      </c>
      <c r="V142">
        <v>12112</v>
      </c>
      <c r="W142">
        <v>22476</v>
      </c>
      <c r="X142">
        <v>22644</v>
      </c>
      <c r="Y142">
        <v>14837</v>
      </c>
      <c r="Z142">
        <v>29440</v>
      </c>
      <c r="AA142">
        <v>12485</v>
      </c>
      <c r="AB142">
        <v>15889</v>
      </c>
      <c r="AC142">
        <v>17012</v>
      </c>
      <c r="AD142">
        <v>12917</v>
      </c>
      <c r="AE142">
        <v>22033</v>
      </c>
    </row>
    <row r="143" spans="1:31" x14ac:dyDescent="0.25">
      <c r="A143" s="2">
        <v>0.76666666666666672</v>
      </c>
      <c r="B143">
        <v>268</v>
      </c>
      <c r="C143">
        <v>307</v>
      </c>
      <c r="D143">
        <v>424</v>
      </c>
      <c r="E143">
        <v>1241</v>
      </c>
      <c r="F143">
        <v>5176</v>
      </c>
      <c r="G143">
        <v>2455</v>
      </c>
      <c r="H143">
        <v>7660</v>
      </c>
      <c r="I143">
        <v>9986</v>
      </c>
      <c r="J143">
        <v>4221</v>
      </c>
      <c r="K143">
        <v>12113</v>
      </c>
      <c r="L143">
        <v>10875</v>
      </c>
      <c r="M143">
        <v>13596</v>
      </c>
      <c r="N143">
        <v>12440</v>
      </c>
      <c r="O143">
        <v>9347</v>
      </c>
      <c r="P143">
        <v>38910</v>
      </c>
      <c r="Q143">
        <v>7090</v>
      </c>
      <c r="R143">
        <v>6680</v>
      </c>
      <c r="S143">
        <v>16627</v>
      </c>
      <c r="T143">
        <v>15492</v>
      </c>
      <c r="U143">
        <v>36260</v>
      </c>
      <c r="V143">
        <v>12112</v>
      </c>
      <c r="W143">
        <v>22476</v>
      </c>
      <c r="X143">
        <v>22644</v>
      </c>
      <c r="Y143">
        <v>14837</v>
      </c>
      <c r="Z143">
        <v>29440</v>
      </c>
      <c r="AA143">
        <v>12485</v>
      </c>
      <c r="AB143">
        <v>15889</v>
      </c>
      <c r="AC143">
        <v>17012</v>
      </c>
      <c r="AD143">
        <v>12917</v>
      </c>
      <c r="AE143">
        <v>22033</v>
      </c>
    </row>
    <row r="144" spans="1:31" x14ac:dyDescent="0.25">
      <c r="A144" s="2">
        <v>0.76944444444444449</v>
      </c>
      <c r="B144">
        <v>268</v>
      </c>
      <c r="C144">
        <v>307</v>
      </c>
      <c r="D144">
        <v>424</v>
      </c>
      <c r="E144">
        <v>1241</v>
      </c>
      <c r="F144">
        <v>5176</v>
      </c>
      <c r="G144">
        <v>2455</v>
      </c>
      <c r="H144">
        <v>7660</v>
      </c>
      <c r="I144">
        <v>9986</v>
      </c>
      <c r="J144">
        <v>4221</v>
      </c>
      <c r="K144">
        <v>12113</v>
      </c>
      <c r="L144">
        <v>10875</v>
      </c>
      <c r="M144">
        <v>13596</v>
      </c>
      <c r="N144">
        <v>12440</v>
      </c>
      <c r="O144">
        <v>9347</v>
      </c>
      <c r="P144">
        <v>38910</v>
      </c>
      <c r="Q144">
        <v>7090</v>
      </c>
      <c r="R144">
        <v>6680</v>
      </c>
      <c r="S144">
        <v>16627</v>
      </c>
      <c r="T144">
        <v>15492</v>
      </c>
      <c r="U144">
        <v>36260</v>
      </c>
      <c r="V144">
        <v>12112</v>
      </c>
      <c r="W144">
        <v>22476</v>
      </c>
      <c r="X144">
        <v>22644</v>
      </c>
      <c r="Y144">
        <v>14837</v>
      </c>
      <c r="Z144">
        <v>29440</v>
      </c>
      <c r="AA144">
        <v>12485</v>
      </c>
      <c r="AB144">
        <v>15889</v>
      </c>
      <c r="AC144">
        <v>17012</v>
      </c>
      <c r="AD144">
        <v>12917</v>
      </c>
      <c r="AE144">
        <v>22033</v>
      </c>
    </row>
    <row r="145" spans="1:31" x14ac:dyDescent="0.25">
      <c r="A145" s="2">
        <v>0.77152777777777781</v>
      </c>
      <c r="B145">
        <v>268</v>
      </c>
      <c r="C145">
        <v>307</v>
      </c>
      <c r="D145">
        <v>424</v>
      </c>
      <c r="E145">
        <v>1241</v>
      </c>
      <c r="F145">
        <v>5176</v>
      </c>
      <c r="G145">
        <v>2455</v>
      </c>
      <c r="H145">
        <v>7660</v>
      </c>
      <c r="I145">
        <v>9986</v>
      </c>
      <c r="J145">
        <v>4221</v>
      </c>
      <c r="K145">
        <v>12113</v>
      </c>
      <c r="L145">
        <v>10875</v>
      </c>
      <c r="M145">
        <v>13596</v>
      </c>
      <c r="N145">
        <v>12440</v>
      </c>
      <c r="O145">
        <v>9347</v>
      </c>
      <c r="P145">
        <v>38910</v>
      </c>
      <c r="Q145">
        <v>7090</v>
      </c>
      <c r="R145">
        <v>6680</v>
      </c>
      <c r="S145">
        <v>16627</v>
      </c>
      <c r="T145">
        <v>15492</v>
      </c>
      <c r="U145">
        <v>36260</v>
      </c>
      <c r="V145">
        <v>12112</v>
      </c>
      <c r="W145">
        <v>22476</v>
      </c>
      <c r="X145">
        <v>22644</v>
      </c>
      <c r="Y145">
        <v>14837</v>
      </c>
      <c r="Z145">
        <v>29440</v>
      </c>
      <c r="AA145">
        <v>12485</v>
      </c>
      <c r="AB145">
        <v>15889</v>
      </c>
      <c r="AC145">
        <v>17012</v>
      </c>
      <c r="AD145">
        <v>12917</v>
      </c>
      <c r="AE145">
        <v>22033</v>
      </c>
    </row>
    <row r="146" spans="1:31" x14ac:dyDescent="0.25">
      <c r="A146" s="2">
        <v>0.77361111111111114</v>
      </c>
      <c r="B146">
        <v>268</v>
      </c>
      <c r="C146">
        <v>307</v>
      </c>
      <c r="D146">
        <v>424</v>
      </c>
      <c r="E146">
        <v>1241</v>
      </c>
      <c r="F146">
        <v>5176</v>
      </c>
      <c r="G146">
        <v>2455</v>
      </c>
      <c r="H146">
        <v>7660</v>
      </c>
      <c r="I146">
        <v>9986</v>
      </c>
      <c r="J146">
        <v>4221</v>
      </c>
      <c r="K146">
        <v>12113</v>
      </c>
      <c r="L146">
        <v>10875</v>
      </c>
      <c r="M146">
        <v>13596</v>
      </c>
      <c r="N146">
        <v>12440</v>
      </c>
      <c r="O146">
        <v>9347</v>
      </c>
      <c r="P146">
        <v>38910</v>
      </c>
      <c r="Q146">
        <v>7090</v>
      </c>
      <c r="R146">
        <v>6680</v>
      </c>
      <c r="S146">
        <v>16627</v>
      </c>
      <c r="T146">
        <v>15492</v>
      </c>
      <c r="U146">
        <v>36260</v>
      </c>
      <c r="V146">
        <v>12112</v>
      </c>
      <c r="W146">
        <v>22476</v>
      </c>
      <c r="X146">
        <v>22644</v>
      </c>
      <c r="Y146">
        <v>14837</v>
      </c>
      <c r="Z146">
        <v>29440</v>
      </c>
      <c r="AA146">
        <v>12485</v>
      </c>
      <c r="AB146">
        <v>15889</v>
      </c>
      <c r="AC146">
        <v>17012</v>
      </c>
      <c r="AD146">
        <v>12917</v>
      </c>
      <c r="AE146">
        <v>22033</v>
      </c>
    </row>
    <row r="147" spans="1:31" x14ac:dyDescent="0.25">
      <c r="A147" s="2">
        <v>0.77569444444444446</v>
      </c>
      <c r="B147">
        <v>268</v>
      </c>
      <c r="C147">
        <v>307</v>
      </c>
      <c r="D147">
        <v>424</v>
      </c>
      <c r="E147">
        <v>1241</v>
      </c>
      <c r="F147">
        <v>5176</v>
      </c>
      <c r="G147">
        <v>2455</v>
      </c>
      <c r="H147">
        <v>7660</v>
      </c>
      <c r="I147">
        <v>9986</v>
      </c>
      <c r="J147">
        <v>4221</v>
      </c>
      <c r="K147">
        <v>12113</v>
      </c>
      <c r="L147">
        <v>10875</v>
      </c>
      <c r="M147">
        <v>13596</v>
      </c>
      <c r="N147">
        <v>12440</v>
      </c>
      <c r="O147">
        <v>9347</v>
      </c>
      <c r="P147">
        <v>38910</v>
      </c>
      <c r="Q147">
        <v>7090</v>
      </c>
      <c r="R147">
        <v>6680</v>
      </c>
      <c r="S147">
        <v>16627</v>
      </c>
      <c r="T147">
        <v>15492</v>
      </c>
      <c r="U147">
        <v>36260</v>
      </c>
      <c r="V147">
        <v>12112</v>
      </c>
      <c r="W147">
        <v>22476</v>
      </c>
      <c r="X147">
        <v>22644</v>
      </c>
      <c r="Y147">
        <v>14837</v>
      </c>
      <c r="Z147">
        <v>29440</v>
      </c>
      <c r="AA147">
        <v>12485</v>
      </c>
      <c r="AB147">
        <v>15889</v>
      </c>
      <c r="AC147">
        <v>17012</v>
      </c>
      <c r="AD147">
        <v>12917</v>
      </c>
      <c r="AE147">
        <v>22033</v>
      </c>
    </row>
    <row r="148" spans="1:31" x14ac:dyDescent="0.25">
      <c r="A148" s="2">
        <v>0.77847222222222223</v>
      </c>
      <c r="B148">
        <v>268</v>
      </c>
      <c r="C148">
        <v>307</v>
      </c>
      <c r="D148">
        <v>424</v>
      </c>
      <c r="E148">
        <v>1241</v>
      </c>
      <c r="F148">
        <v>5176</v>
      </c>
      <c r="G148">
        <v>2455</v>
      </c>
      <c r="H148">
        <v>7660</v>
      </c>
      <c r="I148">
        <v>9986</v>
      </c>
      <c r="J148">
        <v>4221</v>
      </c>
      <c r="K148">
        <v>12113</v>
      </c>
      <c r="L148">
        <v>10875</v>
      </c>
      <c r="M148">
        <v>13596</v>
      </c>
      <c r="N148">
        <v>12440</v>
      </c>
      <c r="O148">
        <v>9347</v>
      </c>
      <c r="P148">
        <v>38910</v>
      </c>
      <c r="Q148">
        <v>7090</v>
      </c>
      <c r="R148">
        <v>6680</v>
      </c>
      <c r="S148">
        <v>16627</v>
      </c>
      <c r="T148">
        <v>15492</v>
      </c>
      <c r="U148">
        <v>36260</v>
      </c>
      <c r="V148">
        <v>12112</v>
      </c>
      <c r="W148">
        <v>22476</v>
      </c>
      <c r="X148">
        <v>22644</v>
      </c>
      <c r="Y148">
        <v>14837</v>
      </c>
      <c r="Z148">
        <v>29440</v>
      </c>
      <c r="AA148">
        <v>12485</v>
      </c>
      <c r="AB148">
        <v>15889</v>
      </c>
      <c r="AC148">
        <v>17012</v>
      </c>
      <c r="AD148">
        <v>12917</v>
      </c>
      <c r="AE148">
        <v>22033</v>
      </c>
    </row>
    <row r="149" spans="1:31" x14ac:dyDescent="0.25">
      <c r="A149" s="2">
        <v>0.78055555555555556</v>
      </c>
      <c r="B149">
        <v>268</v>
      </c>
      <c r="C149">
        <v>307</v>
      </c>
      <c r="D149">
        <v>424</v>
      </c>
      <c r="E149">
        <v>1241</v>
      </c>
      <c r="F149">
        <v>5176</v>
      </c>
      <c r="G149">
        <v>2455</v>
      </c>
      <c r="H149">
        <v>7660</v>
      </c>
      <c r="I149">
        <v>9986</v>
      </c>
      <c r="J149">
        <v>4221</v>
      </c>
      <c r="K149">
        <v>12113</v>
      </c>
      <c r="L149">
        <v>10875</v>
      </c>
      <c r="M149">
        <v>13596</v>
      </c>
      <c r="N149">
        <v>12440</v>
      </c>
      <c r="O149">
        <v>9347</v>
      </c>
      <c r="P149">
        <v>38910</v>
      </c>
      <c r="Q149">
        <v>7090</v>
      </c>
      <c r="R149">
        <v>6680</v>
      </c>
      <c r="S149">
        <v>16627</v>
      </c>
      <c r="T149">
        <v>15492</v>
      </c>
      <c r="U149">
        <v>36260</v>
      </c>
      <c r="V149">
        <v>12112</v>
      </c>
      <c r="W149">
        <v>22476</v>
      </c>
      <c r="X149">
        <v>22644</v>
      </c>
      <c r="Y149">
        <v>14837</v>
      </c>
      <c r="Z149">
        <v>29440</v>
      </c>
      <c r="AA149">
        <v>12485</v>
      </c>
      <c r="AB149">
        <v>15889</v>
      </c>
      <c r="AC149">
        <v>17012</v>
      </c>
      <c r="AD149">
        <v>12917</v>
      </c>
      <c r="AE149">
        <v>22033</v>
      </c>
    </row>
    <row r="150" spans="1:31" x14ac:dyDescent="0.25">
      <c r="A150" s="2">
        <v>0.78263888888888888</v>
      </c>
      <c r="B150">
        <v>268</v>
      </c>
      <c r="C150">
        <v>307</v>
      </c>
      <c r="D150">
        <v>424</v>
      </c>
      <c r="E150">
        <v>1241</v>
      </c>
      <c r="F150">
        <v>5176</v>
      </c>
      <c r="G150">
        <v>2455</v>
      </c>
      <c r="H150">
        <v>7660</v>
      </c>
      <c r="I150">
        <v>9986</v>
      </c>
      <c r="J150">
        <v>4221</v>
      </c>
      <c r="K150">
        <v>12113</v>
      </c>
      <c r="L150">
        <v>10875</v>
      </c>
      <c r="M150">
        <v>13596</v>
      </c>
      <c r="N150">
        <v>12440</v>
      </c>
      <c r="O150">
        <v>9347</v>
      </c>
      <c r="P150">
        <v>38910</v>
      </c>
      <c r="Q150">
        <v>7090</v>
      </c>
      <c r="R150">
        <v>6680</v>
      </c>
      <c r="S150">
        <v>16627</v>
      </c>
      <c r="T150">
        <v>15492</v>
      </c>
      <c r="U150">
        <v>36260</v>
      </c>
      <c r="V150">
        <v>12112</v>
      </c>
      <c r="W150">
        <v>22476</v>
      </c>
      <c r="X150">
        <v>22644</v>
      </c>
      <c r="Y150">
        <v>14837</v>
      </c>
      <c r="Z150">
        <v>29440</v>
      </c>
      <c r="AA150">
        <v>12485</v>
      </c>
      <c r="AB150">
        <v>15889</v>
      </c>
      <c r="AC150">
        <v>17012</v>
      </c>
      <c r="AD150">
        <v>12917</v>
      </c>
      <c r="AE150">
        <v>22033</v>
      </c>
    </row>
    <row r="151" spans="1:31" x14ac:dyDescent="0.25">
      <c r="A151" s="2">
        <v>0.78472222222222221</v>
      </c>
      <c r="B151">
        <v>268</v>
      </c>
      <c r="C151">
        <v>307</v>
      </c>
      <c r="D151">
        <v>424</v>
      </c>
      <c r="E151">
        <v>1241</v>
      </c>
      <c r="F151">
        <v>5176</v>
      </c>
      <c r="G151">
        <v>2455</v>
      </c>
      <c r="H151">
        <v>7660</v>
      </c>
      <c r="I151">
        <v>9986</v>
      </c>
      <c r="J151">
        <v>4221</v>
      </c>
      <c r="K151">
        <v>12113</v>
      </c>
      <c r="L151">
        <v>10875</v>
      </c>
      <c r="M151">
        <v>13596</v>
      </c>
      <c r="N151">
        <v>12440</v>
      </c>
      <c r="O151">
        <v>9347</v>
      </c>
      <c r="P151">
        <v>38910</v>
      </c>
      <c r="Q151">
        <v>7090</v>
      </c>
      <c r="R151">
        <v>6680</v>
      </c>
      <c r="S151">
        <v>16627</v>
      </c>
      <c r="T151">
        <v>15492</v>
      </c>
      <c r="U151">
        <v>36260</v>
      </c>
      <c r="V151">
        <v>12112</v>
      </c>
      <c r="W151">
        <v>22476</v>
      </c>
      <c r="X151">
        <v>22644</v>
      </c>
      <c r="Y151">
        <v>14837</v>
      </c>
      <c r="Z151">
        <v>29440</v>
      </c>
      <c r="AA151">
        <v>12485</v>
      </c>
      <c r="AB151">
        <v>15889</v>
      </c>
      <c r="AC151">
        <v>17012</v>
      </c>
      <c r="AD151">
        <v>12917</v>
      </c>
      <c r="AE151">
        <v>22033</v>
      </c>
    </row>
    <row r="152" spans="1:31" x14ac:dyDescent="0.25">
      <c r="A152" s="2">
        <v>0.78749999999999998</v>
      </c>
      <c r="B152">
        <v>268</v>
      </c>
      <c r="C152">
        <v>307</v>
      </c>
      <c r="D152">
        <v>424</v>
      </c>
      <c r="E152">
        <v>1241</v>
      </c>
      <c r="F152">
        <v>5176</v>
      </c>
      <c r="G152">
        <v>2455</v>
      </c>
      <c r="H152">
        <v>7660</v>
      </c>
      <c r="I152">
        <v>9986</v>
      </c>
      <c r="J152">
        <v>4221</v>
      </c>
      <c r="K152">
        <v>12113</v>
      </c>
      <c r="L152">
        <v>10875</v>
      </c>
      <c r="M152">
        <v>13596</v>
      </c>
      <c r="N152">
        <v>12440</v>
      </c>
      <c r="O152">
        <v>9347</v>
      </c>
      <c r="P152">
        <v>38910</v>
      </c>
      <c r="Q152">
        <v>7090</v>
      </c>
      <c r="R152">
        <v>6680</v>
      </c>
      <c r="S152">
        <v>16627</v>
      </c>
      <c r="T152">
        <v>15492</v>
      </c>
      <c r="U152">
        <v>36260</v>
      </c>
      <c r="V152">
        <v>12112</v>
      </c>
      <c r="W152">
        <v>22476</v>
      </c>
      <c r="X152">
        <v>22644</v>
      </c>
      <c r="Y152">
        <v>14837</v>
      </c>
      <c r="Z152">
        <v>29440</v>
      </c>
      <c r="AA152">
        <v>12485</v>
      </c>
      <c r="AB152">
        <v>15889</v>
      </c>
      <c r="AC152">
        <v>17012</v>
      </c>
      <c r="AD152">
        <v>12917</v>
      </c>
      <c r="AE152">
        <v>22033</v>
      </c>
    </row>
    <row r="153" spans="1:31" x14ac:dyDescent="0.25">
      <c r="A153" s="2">
        <v>0.7895833333333333</v>
      </c>
      <c r="B153">
        <v>268</v>
      </c>
      <c r="C153">
        <v>307</v>
      </c>
      <c r="D153">
        <v>424</v>
      </c>
      <c r="E153">
        <v>1241</v>
      </c>
      <c r="F153">
        <v>5176</v>
      </c>
      <c r="G153">
        <v>2455</v>
      </c>
      <c r="H153">
        <v>7660</v>
      </c>
      <c r="I153">
        <v>9986</v>
      </c>
      <c r="J153">
        <v>4221</v>
      </c>
      <c r="K153">
        <v>12113</v>
      </c>
      <c r="L153">
        <v>10875</v>
      </c>
      <c r="M153">
        <v>13596</v>
      </c>
      <c r="N153">
        <v>12440</v>
      </c>
      <c r="O153">
        <v>9347</v>
      </c>
      <c r="P153">
        <v>38910</v>
      </c>
      <c r="Q153">
        <v>7090</v>
      </c>
      <c r="R153">
        <v>6680</v>
      </c>
      <c r="S153">
        <v>16627</v>
      </c>
      <c r="T153">
        <v>15492</v>
      </c>
      <c r="U153">
        <v>36260</v>
      </c>
      <c r="V153">
        <v>12112</v>
      </c>
      <c r="W153">
        <v>22476</v>
      </c>
      <c r="X153">
        <v>22644</v>
      </c>
      <c r="Y153">
        <v>14837</v>
      </c>
      <c r="Z153">
        <v>29440</v>
      </c>
      <c r="AA153">
        <v>12485</v>
      </c>
      <c r="AB153">
        <v>15889</v>
      </c>
      <c r="AC153">
        <v>17012</v>
      </c>
      <c r="AD153">
        <v>12917</v>
      </c>
      <c r="AE153">
        <v>22033</v>
      </c>
    </row>
    <row r="154" spans="1:31" x14ac:dyDescent="0.25">
      <c r="A154" s="2">
        <v>0.79166666666666663</v>
      </c>
      <c r="B154">
        <v>268</v>
      </c>
      <c r="C154">
        <v>307</v>
      </c>
      <c r="D154">
        <v>424</v>
      </c>
      <c r="E154">
        <v>1241</v>
      </c>
      <c r="F154">
        <v>5176</v>
      </c>
      <c r="G154">
        <v>2455</v>
      </c>
      <c r="H154">
        <v>7660</v>
      </c>
      <c r="I154">
        <v>9986</v>
      </c>
      <c r="J154">
        <v>4221</v>
      </c>
      <c r="K154">
        <v>12113</v>
      </c>
      <c r="L154">
        <v>10875</v>
      </c>
      <c r="M154">
        <v>13596</v>
      </c>
      <c r="N154">
        <v>12440</v>
      </c>
      <c r="O154">
        <v>9347</v>
      </c>
      <c r="P154">
        <v>38910</v>
      </c>
      <c r="Q154">
        <v>7090</v>
      </c>
      <c r="R154">
        <v>6680</v>
      </c>
      <c r="S154">
        <v>16627</v>
      </c>
      <c r="T154">
        <v>15492</v>
      </c>
      <c r="U154">
        <v>36260</v>
      </c>
      <c r="V154">
        <v>12112</v>
      </c>
      <c r="W154">
        <v>22476</v>
      </c>
      <c r="X154">
        <v>22644</v>
      </c>
      <c r="Y154">
        <v>14837</v>
      </c>
      <c r="Z154">
        <v>29440</v>
      </c>
      <c r="AA154">
        <v>12485</v>
      </c>
      <c r="AB154">
        <v>15889</v>
      </c>
      <c r="AC154">
        <v>17012</v>
      </c>
      <c r="AD154">
        <v>12917</v>
      </c>
      <c r="AE154">
        <v>22033</v>
      </c>
    </row>
    <row r="155" spans="1:31" x14ac:dyDescent="0.25">
      <c r="A155" s="2">
        <v>0.79374999999999996</v>
      </c>
      <c r="B155">
        <v>268</v>
      </c>
      <c r="C155">
        <v>307</v>
      </c>
      <c r="D155">
        <v>424</v>
      </c>
      <c r="E155">
        <v>1241</v>
      </c>
      <c r="F155">
        <v>5176</v>
      </c>
      <c r="G155">
        <v>2455</v>
      </c>
      <c r="H155">
        <v>7660</v>
      </c>
      <c r="I155">
        <v>9986</v>
      </c>
      <c r="J155">
        <v>4221</v>
      </c>
      <c r="K155">
        <v>12113</v>
      </c>
      <c r="L155">
        <v>10875</v>
      </c>
      <c r="M155">
        <v>13596</v>
      </c>
      <c r="N155">
        <v>12440</v>
      </c>
      <c r="O155">
        <v>9347</v>
      </c>
      <c r="P155">
        <v>38910</v>
      </c>
      <c r="Q155">
        <v>7090</v>
      </c>
      <c r="R155">
        <v>6680</v>
      </c>
      <c r="S155">
        <v>16627</v>
      </c>
      <c r="T155">
        <v>15492</v>
      </c>
      <c r="U155">
        <v>36260</v>
      </c>
      <c r="V155">
        <v>12112</v>
      </c>
      <c r="W155">
        <v>22476</v>
      </c>
      <c r="X155">
        <v>22644</v>
      </c>
      <c r="Y155">
        <v>14837</v>
      </c>
      <c r="Z155">
        <v>29440</v>
      </c>
      <c r="AA155">
        <v>12485</v>
      </c>
      <c r="AB155">
        <v>15889</v>
      </c>
      <c r="AC155">
        <v>17012</v>
      </c>
      <c r="AD155">
        <v>12917</v>
      </c>
      <c r="AE155">
        <v>22033</v>
      </c>
    </row>
    <row r="156" spans="1:31" x14ac:dyDescent="0.25">
      <c r="A156" s="2">
        <v>0.79652777777777772</v>
      </c>
      <c r="B156">
        <v>268</v>
      </c>
      <c r="C156">
        <v>307</v>
      </c>
      <c r="D156">
        <v>424</v>
      </c>
      <c r="E156">
        <v>1241</v>
      </c>
      <c r="F156">
        <v>5176</v>
      </c>
      <c r="G156">
        <v>2455</v>
      </c>
      <c r="H156">
        <v>7660</v>
      </c>
      <c r="I156">
        <v>9986</v>
      </c>
      <c r="J156">
        <v>4221</v>
      </c>
      <c r="K156">
        <v>12113</v>
      </c>
      <c r="L156">
        <v>10875</v>
      </c>
      <c r="M156">
        <v>13596</v>
      </c>
      <c r="N156">
        <v>12440</v>
      </c>
      <c r="O156">
        <v>9347</v>
      </c>
      <c r="P156">
        <v>38910</v>
      </c>
      <c r="Q156">
        <v>7090</v>
      </c>
      <c r="R156">
        <v>6680</v>
      </c>
      <c r="S156">
        <v>16627</v>
      </c>
      <c r="T156">
        <v>15492</v>
      </c>
      <c r="U156">
        <v>36260</v>
      </c>
      <c r="V156">
        <v>12112</v>
      </c>
      <c r="W156">
        <v>22476</v>
      </c>
      <c r="X156">
        <v>22644</v>
      </c>
      <c r="Y156">
        <v>14837</v>
      </c>
      <c r="Z156">
        <v>29440</v>
      </c>
      <c r="AA156">
        <v>12485</v>
      </c>
      <c r="AB156">
        <v>15889</v>
      </c>
      <c r="AC156">
        <v>17012</v>
      </c>
      <c r="AD156">
        <v>12917</v>
      </c>
      <c r="AE156">
        <v>22033</v>
      </c>
    </row>
    <row r="157" spans="1:31" x14ac:dyDescent="0.25">
      <c r="A157" s="2">
        <v>0.79861111111111116</v>
      </c>
      <c r="B157">
        <v>268</v>
      </c>
      <c r="C157">
        <v>307</v>
      </c>
      <c r="D157">
        <v>424</v>
      </c>
      <c r="E157">
        <v>1241</v>
      </c>
      <c r="F157">
        <v>5176</v>
      </c>
      <c r="G157">
        <v>2455</v>
      </c>
      <c r="H157">
        <v>7660</v>
      </c>
      <c r="I157">
        <v>9986</v>
      </c>
      <c r="J157">
        <v>4221</v>
      </c>
      <c r="K157">
        <v>12113</v>
      </c>
      <c r="L157">
        <v>10875</v>
      </c>
      <c r="M157">
        <v>13596</v>
      </c>
      <c r="N157">
        <v>12440</v>
      </c>
      <c r="O157">
        <v>9347</v>
      </c>
      <c r="P157">
        <v>38910</v>
      </c>
      <c r="Q157">
        <v>7090</v>
      </c>
      <c r="R157">
        <v>6680</v>
      </c>
      <c r="S157">
        <v>16627</v>
      </c>
      <c r="T157">
        <v>15492</v>
      </c>
      <c r="U157">
        <v>36260</v>
      </c>
      <c r="V157">
        <v>12112</v>
      </c>
      <c r="W157">
        <v>22476</v>
      </c>
      <c r="X157">
        <v>22644</v>
      </c>
      <c r="Y157">
        <v>14837</v>
      </c>
      <c r="Z157">
        <v>29440</v>
      </c>
      <c r="AA157">
        <v>12485</v>
      </c>
      <c r="AB157">
        <v>15889</v>
      </c>
      <c r="AC157">
        <v>17012</v>
      </c>
      <c r="AD157">
        <v>12917</v>
      </c>
      <c r="AE157">
        <v>22033</v>
      </c>
    </row>
    <row r="158" spans="1:31" x14ac:dyDescent="0.25">
      <c r="A158" s="2">
        <v>0.80069444444444449</v>
      </c>
      <c r="B158">
        <v>268</v>
      </c>
      <c r="C158">
        <v>307</v>
      </c>
      <c r="D158">
        <v>424</v>
      </c>
      <c r="E158">
        <v>1241</v>
      </c>
      <c r="F158">
        <v>5176</v>
      </c>
      <c r="G158">
        <v>2455</v>
      </c>
      <c r="H158">
        <v>7660</v>
      </c>
      <c r="I158">
        <v>9986</v>
      </c>
      <c r="J158">
        <v>4221</v>
      </c>
      <c r="K158">
        <v>12113</v>
      </c>
      <c r="L158">
        <v>10875</v>
      </c>
      <c r="M158">
        <v>13596</v>
      </c>
      <c r="N158">
        <v>12440</v>
      </c>
      <c r="O158">
        <v>9347</v>
      </c>
      <c r="P158">
        <v>38910</v>
      </c>
      <c r="Q158">
        <v>7090</v>
      </c>
      <c r="R158">
        <v>6680</v>
      </c>
      <c r="S158">
        <v>16627</v>
      </c>
      <c r="T158">
        <v>15492</v>
      </c>
      <c r="U158">
        <v>36260</v>
      </c>
      <c r="V158">
        <v>12112</v>
      </c>
      <c r="W158">
        <v>22476</v>
      </c>
      <c r="X158">
        <v>22644</v>
      </c>
      <c r="Y158">
        <v>14837</v>
      </c>
      <c r="Z158">
        <v>29440</v>
      </c>
      <c r="AA158">
        <v>12485</v>
      </c>
      <c r="AB158">
        <v>15889</v>
      </c>
      <c r="AC158">
        <v>17012</v>
      </c>
      <c r="AD158">
        <v>12917</v>
      </c>
      <c r="AE158">
        <v>22033</v>
      </c>
    </row>
    <row r="159" spans="1:31" x14ac:dyDescent="0.25">
      <c r="A159" s="2">
        <v>0.80277777777777781</v>
      </c>
      <c r="B159">
        <v>268</v>
      </c>
      <c r="C159">
        <v>307</v>
      </c>
      <c r="D159">
        <v>424</v>
      </c>
      <c r="E159">
        <v>1241</v>
      </c>
      <c r="F159">
        <v>5176</v>
      </c>
      <c r="G159">
        <v>2455</v>
      </c>
      <c r="H159">
        <v>7660</v>
      </c>
      <c r="I159">
        <v>9986</v>
      </c>
      <c r="J159">
        <v>4221</v>
      </c>
      <c r="K159">
        <v>12113</v>
      </c>
      <c r="L159">
        <v>10875</v>
      </c>
      <c r="M159">
        <v>13596</v>
      </c>
      <c r="N159">
        <v>12440</v>
      </c>
      <c r="O159">
        <v>9347</v>
      </c>
      <c r="P159">
        <v>38910</v>
      </c>
      <c r="Q159">
        <v>7090</v>
      </c>
      <c r="R159">
        <v>6680</v>
      </c>
      <c r="S159">
        <v>16627</v>
      </c>
      <c r="T159">
        <v>15492</v>
      </c>
      <c r="U159">
        <v>36260</v>
      </c>
      <c r="V159">
        <v>12112</v>
      </c>
      <c r="W159">
        <v>22476</v>
      </c>
      <c r="X159">
        <v>22644</v>
      </c>
      <c r="Y159">
        <v>14837</v>
      </c>
      <c r="Z159">
        <v>29440</v>
      </c>
      <c r="AA159">
        <v>12485</v>
      </c>
      <c r="AB159">
        <v>15889</v>
      </c>
      <c r="AC159">
        <v>17012</v>
      </c>
      <c r="AD159">
        <v>12917</v>
      </c>
      <c r="AE159">
        <v>22033</v>
      </c>
    </row>
    <row r="160" spans="1:31" x14ac:dyDescent="0.25">
      <c r="A160" s="2">
        <v>0.80555555555555558</v>
      </c>
      <c r="B160">
        <v>268</v>
      </c>
      <c r="C160">
        <v>307</v>
      </c>
      <c r="D160">
        <v>424</v>
      </c>
      <c r="E160">
        <v>1241</v>
      </c>
      <c r="F160">
        <v>5176</v>
      </c>
      <c r="G160">
        <v>2455</v>
      </c>
      <c r="H160">
        <v>7660</v>
      </c>
      <c r="I160">
        <v>9986</v>
      </c>
      <c r="J160">
        <v>4221</v>
      </c>
      <c r="K160">
        <v>12113</v>
      </c>
      <c r="L160">
        <v>10875</v>
      </c>
      <c r="M160">
        <v>13596</v>
      </c>
      <c r="N160">
        <v>12440</v>
      </c>
      <c r="O160">
        <v>9347</v>
      </c>
      <c r="P160">
        <v>38910</v>
      </c>
      <c r="Q160">
        <v>7090</v>
      </c>
      <c r="R160">
        <v>6680</v>
      </c>
      <c r="S160">
        <v>16627</v>
      </c>
      <c r="T160">
        <v>15492</v>
      </c>
      <c r="U160">
        <v>36260</v>
      </c>
      <c r="V160">
        <v>12112</v>
      </c>
      <c r="W160">
        <v>22476</v>
      </c>
      <c r="X160">
        <v>22644</v>
      </c>
      <c r="Y160">
        <v>14837</v>
      </c>
      <c r="Z160">
        <v>29440</v>
      </c>
      <c r="AA160">
        <v>12485</v>
      </c>
      <c r="AB160">
        <v>15889</v>
      </c>
      <c r="AC160">
        <v>17012</v>
      </c>
      <c r="AD160">
        <v>12917</v>
      </c>
      <c r="AE160">
        <v>22033</v>
      </c>
    </row>
    <row r="161" spans="1:31" x14ac:dyDescent="0.25">
      <c r="A161" s="2">
        <v>0.80763888888888891</v>
      </c>
      <c r="B161">
        <v>268</v>
      </c>
      <c r="C161">
        <v>307</v>
      </c>
      <c r="D161">
        <v>424</v>
      </c>
      <c r="E161">
        <v>1241</v>
      </c>
      <c r="F161">
        <v>5176</v>
      </c>
      <c r="G161">
        <v>2455</v>
      </c>
      <c r="H161">
        <v>7660</v>
      </c>
      <c r="I161">
        <v>9986</v>
      </c>
      <c r="J161">
        <v>4221</v>
      </c>
      <c r="K161">
        <v>12113</v>
      </c>
      <c r="L161">
        <v>10875</v>
      </c>
      <c r="M161">
        <v>13596</v>
      </c>
      <c r="N161">
        <v>12440</v>
      </c>
      <c r="O161">
        <v>9347</v>
      </c>
      <c r="P161">
        <v>38910</v>
      </c>
      <c r="Q161">
        <v>7090</v>
      </c>
      <c r="R161">
        <v>6680</v>
      </c>
      <c r="S161">
        <v>16627</v>
      </c>
      <c r="T161">
        <v>15492</v>
      </c>
      <c r="U161">
        <v>36260</v>
      </c>
      <c r="V161">
        <v>12112</v>
      </c>
      <c r="W161">
        <v>22476</v>
      </c>
      <c r="X161">
        <v>22644</v>
      </c>
      <c r="Y161">
        <v>14837</v>
      </c>
      <c r="Z161">
        <v>29440</v>
      </c>
      <c r="AA161">
        <v>12485</v>
      </c>
      <c r="AB161">
        <v>15889</v>
      </c>
      <c r="AC161">
        <v>17012</v>
      </c>
      <c r="AD161">
        <v>12917</v>
      </c>
      <c r="AE161">
        <v>22033</v>
      </c>
    </row>
    <row r="162" spans="1:31" x14ac:dyDescent="0.25">
      <c r="A162" s="2">
        <v>0.80972222222222223</v>
      </c>
      <c r="B162">
        <v>268</v>
      </c>
      <c r="C162">
        <v>307</v>
      </c>
      <c r="D162">
        <v>424</v>
      </c>
      <c r="E162">
        <v>1241</v>
      </c>
      <c r="F162">
        <v>5176</v>
      </c>
      <c r="G162">
        <v>2455</v>
      </c>
      <c r="H162">
        <v>7660</v>
      </c>
      <c r="I162">
        <v>9986</v>
      </c>
      <c r="J162">
        <v>4221</v>
      </c>
      <c r="K162">
        <v>12113</v>
      </c>
      <c r="L162">
        <v>10875</v>
      </c>
      <c r="M162">
        <v>13596</v>
      </c>
      <c r="N162">
        <v>12440</v>
      </c>
      <c r="O162">
        <v>9347</v>
      </c>
      <c r="P162">
        <v>38910</v>
      </c>
      <c r="Q162">
        <v>7090</v>
      </c>
      <c r="R162">
        <v>6680</v>
      </c>
      <c r="S162">
        <v>16627</v>
      </c>
      <c r="T162">
        <v>15492</v>
      </c>
      <c r="U162">
        <v>36260</v>
      </c>
      <c r="V162">
        <v>12112</v>
      </c>
      <c r="W162">
        <v>22476</v>
      </c>
      <c r="X162">
        <v>22644</v>
      </c>
      <c r="Y162">
        <v>14837</v>
      </c>
      <c r="Z162">
        <v>29440</v>
      </c>
      <c r="AA162">
        <v>12485</v>
      </c>
      <c r="AB162">
        <v>15889</v>
      </c>
      <c r="AC162">
        <v>17012</v>
      </c>
      <c r="AD162">
        <v>12917</v>
      </c>
      <c r="AE162">
        <v>22033</v>
      </c>
    </row>
    <row r="163" spans="1:31" x14ac:dyDescent="0.25">
      <c r="A163" s="2">
        <v>0.81180555555555556</v>
      </c>
      <c r="B163">
        <v>268</v>
      </c>
      <c r="C163">
        <v>307</v>
      </c>
      <c r="D163">
        <v>424</v>
      </c>
      <c r="E163">
        <v>1241</v>
      </c>
      <c r="F163">
        <v>5176</v>
      </c>
      <c r="G163">
        <v>2455</v>
      </c>
      <c r="H163">
        <v>7660</v>
      </c>
      <c r="I163">
        <v>9986</v>
      </c>
      <c r="J163">
        <v>4221</v>
      </c>
      <c r="K163">
        <v>12113</v>
      </c>
      <c r="L163">
        <v>10875</v>
      </c>
      <c r="M163">
        <v>13596</v>
      </c>
      <c r="N163">
        <v>12440</v>
      </c>
      <c r="O163">
        <v>9347</v>
      </c>
      <c r="P163">
        <v>38910</v>
      </c>
      <c r="Q163">
        <v>7090</v>
      </c>
      <c r="R163">
        <v>6680</v>
      </c>
      <c r="S163">
        <v>16627</v>
      </c>
      <c r="T163">
        <v>15492</v>
      </c>
      <c r="U163">
        <v>36260</v>
      </c>
      <c r="V163">
        <v>12112</v>
      </c>
      <c r="W163">
        <v>22476</v>
      </c>
      <c r="X163">
        <v>22644</v>
      </c>
      <c r="Y163">
        <v>14837</v>
      </c>
      <c r="Z163">
        <v>29440</v>
      </c>
      <c r="AA163">
        <v>12485</v>
      </c>
      <c r="AB163">
        <v>15889</v>
      </c>
      <c r="AC163">
        <v>17012</v>
      </c>
      <c r="AD163">
        <v>12917</v>
      </c>
      <c r="AE163">
        <v>22033</v>
      </c>
    </row>
    <row r="164" spans="1:31" x14ac:dyDescent="0.25">
      <c r="A164" s="2">
        <v>0.81458333333333333</v>
      </c>
      <c r="B164">
        <v>268</v>
      </c>
      <c r="C164">
        <v>307</v>
      </c>
      <c r="D164">
        <v>424</v>
      </c>
      <c r="E164">
        <v>1241</v>
      </c>
      <c r="F164">
        <v>5176</v>
      </c>
      <c r="G164">
        <v>2455</v>
      </c>
      <c r="H164">
        <v>7660</v>
      </c>
      <c r="I164">
        <v>9986</v>
      </c>
      <c r="J164">
        <v>4221</v>
      </c>
      <c r="K164">
        <v>12113</v>
      </c>
      <c r="L164">
        <v>10875</v>
      </c>
      <c r="M164">
        <v>13596</v>
      </c>
      <c r="N164">
        <v>12440</v>
      </c>
      <c r="O164">
        <v>9347</v>
      </c>
      <c r="P164">
        <v>38910</v>
      </c>
      <c r="Q164">
        <v>7090</v>
      </c>
      <c r="R164">
        <v>6680</v>
      </c>
      <c r="S164">
        <v>16627</v>
      </c>
      <c r="T164">
        <v>15492</v>
      </c>
      <c r="U164">
        <v>36260</v>
      </c>
      <c r="V164">
        <v>12112</v>
      </c>
      <c r="W164">
        <v>22476</v>
      </c>
      <c r="X164">
        <v>22644</v>
      </c>
      <c r="Y164">
        <v>14837</v>
      </c>
      <c r="Z164">
        <v>29440</v>
      </c>
      <c r="AA164">
        <v>12485</v>
      </c>
      <c r="AB164">
        <v>15889</v>
      </c>
      <c r="AC164">
        <v>17012</v>
      </c>
      <c r="AD164">
        <v>12917</v>
      </c>
      <c r="AE164">
        <v>22033</v>
      </c>
    </row>
    <row r="165" spans="1:31" x14ac:dyDescent="0.25">
      <c r="A165" s="2">
        <v>0.81666666666666665</v>
      </c>
      <c r="B165">
        <v>268</v>
      </c>
      <c r="C165">
        <v>307</v>
      </c>
      <c r="D165">
        <v>424</v>
      </c>
      <c r="E165">
        <v>1241</v>
      </c>
      <c r="F165">
        <v>5176</v>
      </c>
      <c r="G165">
        <v>2455</v>
      </c>
      <c r="H165">
        <v>7660</v>
      </c>
      <c r="I165">
        <v>9986</v>
      </c>
      <c r="J165">
        <v>4221</v>
      </c>
      <c r="K165">
        <v>12113</v>
      </c>
      <c r="L165">
        <v>10875</v>
      </c>
      <c r="M165">
        <v>13596</v>
      </c>
      <c r="N165">
        <v>12440</v>
      </c>
      <c r="O165">
        <v>9347</v>
      </c>
      <c r="P165">
        <v>38910</v>
      </c>
      <c r="Q165">
        <v>7090</v>
      </c>
      <c r="R165">
        <v>6680</v>
      </c>
      <c r="S165">
        <v>16627</v>
      </c>
      <c r="T165">
        <v>15492</v>
      </c>
      <c r="U165">
        <v>36260</v>
      </c>
      <c r="V165">
        <v>12112</v>
      </c>
      <c r="W165">
        <v>22476</v>
      </c>
      <c r="X165">
        <v>22644</v>
      </c>
      <c r="Y165">
        <v>14837</v>
      </c>
      <c r="Z165">
        <v>29440</v>
      </c>
      <c r="AA165">
        <v>12485</v>
      </c>
      <c r="AB165">
        <v>15889</v>
      </c>
      <c r="AC165">
        <v>17012</v>
      </c>
      <c r="AD165">
        <v>12917</v>
      </c>
      <c r="AE165">
        <v>22033</v>
      </c>
    </row>
    <row r="166" spans="1:31" x14ac:dyDescent="0.25">
      <c r="A166" s="2">
        <v>0.81874999999999998</v>
      </c>
      <c r="B166">
        <v>268</v>
      </c>
      <c r="C166">
        <v>307</v>
      </c>
      <c r="D166">
        <v>424</v>
      </c>
      <c r="E166">
        <v>1241</v>
      </c>
      <c r="F166">
        <v>5176</v>
      </c>
      <c r="G166">
        <v>2455</v>
      </c>
      <c r="H166">
        <v>7660</v>
      </c>
      <c r="I166">
        <v>9986</v>
      </c>
      <c r="J166">
        <v>4221</v>
      </c>
      <c r="K166">
        <v>12113</v>
      </c>
      <c r="L166">
        <v>10875</v>
      </c>
      <c r="M166">
        <v>13596</v>
      </c>
      <c r="N166">
        <v>12440</v>
      </c>
      <c r="O166">
        <v>9347</v>
      </c>
      <c r="P166">
        <v>38910</v>
      </c>
      <c r="Q166">
        <v>7090</v>
      </c>
      <c r="R166">
        <v>6680</v>
      </c>
      <c r="S166">
        <v>16627</v>
      </c>
      <c r="T166">
        <v>15492</v>
      </c>
      <c r="U166">
        <v>36260</v>
      </c>
      <c r="V166">
        <v>12112</v>
      </c>
      <c r="W166">
        <v>22476</v>
      </c>
      <c r="X166">
        <v>22644</v>
      </c>
      <c r="Y166">
        <v>14837</v>
      </c>
      <c r="Z166">
        <v>29440</v>
      </c>
      <c r="AA166">
        <v>12485</v>
      </c>
      <c r="AB166">
        <v>15889</v>
      </c>
      <c r="AC166">
        <v>17012</v>
      </c>
      <c r="AD166">
        <v>12917</v>
      </c>
      <c r="AE166">
        <v>22033</v>
      </c>
    </row>
    <row r="167" spans="1:31" x14ac:dyDescent="0.25">
      <c r="A167" s="2">
        <v>0.8208333333333333</v>
      </c>
      <c r="B167">
        <v>268</v>
      </c>
      <c r="C167">
        <v>307</v>
      </c>
      <c r="D167">
        <v>424</v>
      </c>
      <c r="E167">
        <v>1241</v>
      </c>
      <c r="F167">
        <v>5176</v>
      </c>
      <c r="G167">
        <v>2455</v>
      </c>
      <c r="H167">
        <v>7660</v>
      </c>
      <c r="I167">
        <v>9986</v>
      </c>
      <c r="J167">
        <v>4221</v>
      </c>
      <c r="K167">
        <v>12113</v>
      </c>
      <c r="L167">
        <v>10875</v>
      </c>
      <c r="M167">
        <v>13596</v>
      </c>
      <c r="N167">
        <v>12440</v>
      </c>
      <c r="O167">
        <v>9347</v>
      </c>
      <c r="P167">
        <v>38910</v>
      </c>
      <c r="Q167">
        <v>7090</v>
      </c>
      <c r="R167">
        <v>6680</v>
      </c>
      <c r="S167">
        <v>16627</v>
      </c>
      <c r="T167">
        <v>15492</v>
      </c>
      <c r="U167">
        <v>36260</v>
      </c>
      <c r="V167">
        <v>12112</v>
      </c>
      <c r="W167">
        <v>22476</v>
      </c>
      <c r="X167">
        <v>22644</v>
      </c>
      <c r="Y167">
        <v>14837</v>
      </c>
      <c r="Z167">
        <v>29440</v>
      </c>
      <c r="AA167">
        <v>12485</v>
      </c>
      <c r="AB167">
        <v>15889</v>
      </c>
      <c r="AC167">
        <v>17012</v>
      </c>
      <c r="AD167">
        <v>12917</v>
      </c>
      <c r="AE167">
        <v>22033</v>
      </c>
    </row>
    <row r="168" spans="1:31" x14ac:dyDescent="0.25">
      <c r="A168" s="2">
        <v>0.82361111111111107</v>
      </c>
      <c r="B168">
        <v>268</v>
      </c>
      <c r="C168">
        <v>307</v>
      </c>
      <c r="D168">
        <v>424</v>
      </c>
      <c r="E168">
        <v>1241</v>
      </c>
      <c r="F168">
        <v>5176</v>
      </c>
      <c r="G168">
        <v>2455</v>
      </c>
      <c r="H168">
        <v>7660</v>
      </c>
      <c r="I168">
        <v>9986</v>
      </c>
      <c r="J168">
        <v>4221</v>
      </c>
      <c r="K168">
        <v>12113</v>
      </c>
      <c r="L168">
        <v>10875</v>
      </c>
      <c r="M168">
        <v>13596</v>
      </c>
      <c r="N168">
        <v>12440</v>
      </c>
      <c r="O168">
        <v>9347</v>
      </c>
      <c r="P168">
        <v>38910</v>
      </c>
      <c r="Q168">
        <v>7090</v>
      </c>
      <c r="R168">
        <v>6680</v>
      </c>
      <c r="S168">
        <v>16627</v>
      </c>
      <c r="T168">
        <v>15492</v>
      </c>
      <c r="U168">
        <v>36260</v>
      </c>
      <c r="V168">
        <v>12112</v>
      </c>
      <c r="W168">
        <v>22476</v>
      </c>
      <c r="X168">
        <v>22644</v>
      </c>
      <c r="Y168">
        <v>14837</v>
      </c>
      <c r="Z168">
        <v>29440</v>
      </c>
      <c r="AA168">
        <v>12485</v>
      </c>
      <c r="AB168">
        <v>15889</v>
      </c>
      <c r="AC168">
        <v>17012</v>
      </c>
      <c r="AD168">
        <v>12917</v>
      </c>
      <c r="AE168">
        <v>22033</v>
      </c>
    </row>
    <row r="169" spans="1:31" x14ac:dyDescent="0.25">
      <c r="A169" s="2">
        <v>0.8256944444444444</v>
      </c>
      <c r="B169">
        <v>268</v>
      </c>
      <c r="C169">
        <v>307</v>
      </c>
      <c r="D169">
        <v>424</v>
      </c>
      <c r="E169">
        <v>1241</v>
      </c>
      <c r="F169">
        <v>5176</v>
      </c>
      <c r="G169">
        <v>2455</v>
      </c>
      <c r="H169">
        <v>7660</v>
      </c>
      <c r="I169">
        <v>9986</v>
      </c>
      <c r="J169">
        <v>4221</v>
      </c>
      <c r="K169">
        <v>12113</v>
      </c>
      <c r="L169">
        <v>10875</v>
      </c>
      <c r="M169">
        <v>13596</v>
      </c>
      <c r="N169">
        <v>12440</v>
      </c>
      <c r="O169">
        <v>9347</v>
      </c>
      <c r="P169">
        <v>38910</v>
      </c>
      <c r="Q169">
        <v>7090</v>
      </c>
      <c r="R169">
        <v>6680</v>
      </c>
      <c r="S169">
        <v>16627</v>
      </c>
      <c r="T169">
        <v>15492</v>
      </c>
      <c r="U169">
        <v>36260</v>
      </c>
      <c r="V169">
        <v>12112</v>
      </c>
      <c r="W169">
        <v>22476</v>
      </c>
      <c r="X169">
        <v>22644</v>
      </c>
      <c r="Y169">
        <v>14837</v>
      </c>
      <c r="Z169">
        <v>29440</v>
      </c>
      <c r="AA169">
        <v>12485</v>
      </c>
      <c r="AB169">
        <v>15889</v>
      </c>
      <c r="AC169">
        <v>17012</v>
      </c>
      <c r="AD169">
        <v>12917</v>
      </c>
      <c r="AE169">
        <v>22033</v>
      </c>
    </row>
    <row r="170" spans="1:31" x14ac:dyDescent="0.25">
      <c r="A170" s="2">
        <v>0.82777777777777772</v>
      </c>
      <c r="B170">
        <v>268</v>
      </c>
      <c r="C170">
        <v>307</v>
      </c>
      <c r="D170">
        <v>424</v>
      </c>
      <c r="E170">
        <v>1241</v>
      </c>
      <c r="F170">
        <v>5176</v>
      </c>
      <c r="G170">
        <v>2455</v>
      </c>
      <c r="H170">
        <v>7660</v>
      </c>
      <c r="I170">
        <v>9986</v>
      </c>
      <c r="J170">
        <v>4221</v>
      </c>
      <c r="K170">
        <v>12113</v>
      </c>
      <c r="L170">
        <v>10875</v>
      </c>
      <c r="M170">
        <v>13596</v>
      </c>
      <c r="N170">
        <v>12440</v>
      </c>
      <c r="O170">
        <v>9347</v>
      </c>
      <c r="P170">
        <v>38910</v>
      </c>
      <c r="Q170">
        <v>7090</v>
      </c>
      <c r="R170">
        <v>6680</v>
      </c>
      <c r="S170">
        <v>16627</v>
      </c>
      <c r="T170">
        <v>15492</v>
      </c>
      <c r="U170">
        <v>36260</v>
      </c>
      <c r="V170">
        <v>12112</v>
      </c>
      <c r="W170">
        <v>22476</v>
      </c>
      <c r="X170">
        <v>22644</v>
      </c>
      <c r="Y170">
        <v>14837</v>
      </c>
      <c r="Z170">
        <v>29440</v>
      </c>
      <c r="AA170">
        <v>12485</v>
      </c>
      <c r="AB170">
        <v>15889</v>
      </c>
      <c r="AC170">
        <v>17012</v>
      </c>
      <c r="AD170">
        <v>12917</v>
      </c>
      <c r="AE170">
        <v>22033</v>
      </c>
    </row>
    <row r="171" spans="1:31" x14ac:dyDescent="0.25">
      <c r="A171" s="2">
        <v>0.82986111111111116</v>
      </c>
      <c r="B171">
        <v>268</v>
      </c>
      <c r="C171">
        <v>307</v>
      </c>
      <c r="D171">
        <v>424</v>
      </c>
      <c r="E171">
        <v>1241</v>
      </c>
      <c r="F171">
        <v>5176</v>
      </c>
      <c r="G171">
        <v>2455</v>
      </c>
      <c r="H171">
        <v>7660</v>
      </c>
      <c r="I171">
        <v>9986</v>
      </c>
      <c r="J171">
        <v>4221</v>
      </c>
      <c r="K171">
        <v>12113</v>
      </c>
      <c r="L171">
        <v>10875</v>
      </c>
      <c r="M171">
        <v>13596</v>
      </c>
      <c r="N171">
        <v>12440</v>
      </c>
      <c r="O171">
        <v>9347</v>
      </c>
      <c r="P171">
        <v>38910</v>
      </c>
      <c r="Q171">
        <v>7090</v>
      </c>
      <c r="R171">
        <v>6680</v>
      </c>
      <c r="S171">
        <v>16627</v>
      </c>
      <c r="T171">
        <v>15492</v>
      </c>
      <c r="U171">
        <v>36260</v>
      </c>
      <c r="V171">
        <v>12112</v>
      </c>
      <c r="W171">
        <v>22476</v>
      </c>
      <c r="X171">
        <v>22644</v>
      </c>
      <c r="Y171">
        <v>14837</v>
      </c>
      <c r="Z171">
        <v>29440</v>
      </c>
      <c r="AA171">
        <v>12485</v>
      </c>
      <c r="AB171">
        <v>15889</v>
      </c>
      <c r="AC171">
        <v>17012</v>
      </c>
      <c r="AD171">
        <v>12917</v>
      </c>
      <c r="AE171">
        <v>22033</v>
      </c>
    </row>
    <row r="172" spans="1:31" x14ac:dyDescent="0.25">
      <c r="A172" s="2">
        <v>0.83263888888888893</v>
      </c>
      <c r="B172">
        <v>268</v>
      </c>
      <c r="C172">
        <v>307</v>
      </c>
      <c r="D172">
        <v>424</v>
      </c>
      <c r="E172">
        <v>1241</v>
      </c>
      <c r="F172">
        <v>5176</v>
      </c>
      <c r="G172">
        <v>2455</v>
      </c>
      <c r="H172">
        <v>7660</v>
      </c>
      <c r="I172">
        <v>9986</v>
      </c>
      <c r="J172">
        <v>4221</v>
      </c>
      <c r="K172">
        <v>12113</v>
      </c>
      <c r="L172">
        <v>10875</v>
      </c>
      <c r="M172">
        <v>13596</v>
      </c>
      <c r="N172">
        <v>12440</v>
      </c>
      <c r="O172">
        <v>9347</v>
      </c>
      <c r="P172">
        <v>38910</v>
      </c>
      <c r="Q172">
        <v>7090</v>
      </c>
      <c r="R172">
        <v>6680</v>
      </c>
      <c r="S172">
        <v>16627</v>
      </c>
      <c r="T172">
        <v>15492</v>
      </c>
      <c r="U172">
        <v>36260</v>
      </c>
      <c r="V172">
        <v>12112</v>
      </c>
      <c r="W172">
        <v>22476</v>
      </c>
      <c r="X172">
        <v>22644</v>
      </c>
      <c r="Y172">
        <v>14837</v>
      </c>
      <c r="Z172">
        <v>29440</v>
      </c>
      <c r="AA172">
        <v>12485</v>
      </c>
      <c r="AB172">
        <v>15889</v>
      </c>
      <c r="AC172">
        <v>17012</v>
      </c>
      <c r="AD172">
        <v>12917</v>
      </c>
      <c r="AE172">
        <v>22033</v>
      </c>
    </row>
    <row r="173" spans="1:31" x14ac:dyDescent="0.25">
      <c r="A173" s="2">
        <v>0.83472222222222225</v>
      </c>
      <c r="B173">
        <v>268</v>
      </c>
      <c r="C173">
        <v>307</v>
      </c>
      <c r="D173">
        <v>424</v>
      </c>
      <c r="E173">
        <v>1241</v>
      </c>
      <c r="F173">
        <v>5176</v>
      </c>
      <c r="G173">
        <v>2455</v>
      </c>
      <c r="H173">
        <v>7660</v>
      </c>
      <c r="I173">
        <v>9986</v>
      </c>
      <c r="J173">
        <v>4221</v>
      </c>
      <c r="K173">
        <v>12113</v>
      </c>
      <c r="L173">
        <v>10875</v>
      </c>
      <c r="M173">
        <v>13596</v>
      </c>
      <c r="N173">
        <v>12440</v>
      </c>
      <c r="O173">
        <v>9347</v>
      </c>
      <c r="P173">
        <v>38910</v>
      </c>
      <c r="Q173">
        <v>7090</v>
      </c>
      <c r="R173">
        <v>6680</v>
      </c>
      <c r="S173">
        <v>16627</v>
      </c>
      <c r="T173">
        <v>15492</v>
      </c>
      <c r="U173">
        <v>36260</v>
      </c>
      <c r="V173">
        <v>12112</v>
      </c>
      <c r="W173">
        <v>22476</v>
      </c>
      <c r="X173">
        <v>22644</v>
      </c>
      <c r="Y173">
        <v>14837</v>
      </c>
      <c r="Z173">
        <v>29440</v>
      </c>
      <c r="AA173">
        <v>12485</v>
      </c>
      <c r="AB173">
        <v>15889</v>
      </c>
      <c r="AC173">
        <v>17012</v>
      </c>
      <c r="AD173">
        <v>12917</v>
      </c>
      <c r="AE173">
        <v>22033</v>
      </c>
    </row>
    <row r="174" spans="1:31" x14ac:dyDescent="0.25">
      <c r="A174" s="2">
        <v>0.83680555555555558</v>
      </c>
      <c r="B174">
        <v>268</v>
      </c>
      <c r="C174">
        <v>307</v>
      </c>
      <c r="D174">
        <v>424</v>
      </c>
      <c r="E174">
        <v>1241</v>
      </c>
      <c r="F174">
        <v>5176</v>
      </c>
      <c r="G174">
        <v>2455</v>
      </c>
      <c r="H174">
        <v>7660</v>
      </c>
      <c r="I174">
        <v>9986</v>
      </c>
      <c r="J174">
        <v>4221</v>
      </c>
      <c r="K174">
        <v>12113</v>
      </c>
      <c r="L174">
        <v>10875</v>
      </c>
      <c r="M174">
        <v>13596</v>
      </c>
      <c r="N174">
        <v>12440</v>
      </c>
      <c r="O174">
        <v>9347</v>
      </c>
      <c r="P174">
        <v>38910</v>
      </c>
      <c r="Q174">
        <v>7090</v>
      </c>
      <c r="R174">
        <v>6680</v>
      </c>
      <c r="S174">
        <v>16627</v>
      </c>
      <c r="T174">
        <v>15492</v>
      </c>
      <c r="U174">
        <v>36260</v>
      </c>
      <c r="V174">
        <v>12112</v>
      </c>
      <c r="W174">
        <v>22476</v>
      </c>
      <c r="X174">
        <v>22644</v>
      </c>
      <c r="Y174">
        <v>14837</v>
      </c>
      <c r="Z174">
        <v>29440</v>
      </c>
      <c r="AA174">
        <v>12485</v>
      </c>
      <c r="AB174">
        <v>15889</v>
      </c>
      <c r="AC174">
        <v>17012</v>
      </c>
      <c r="AD174">
        <v>12917</v>
      </c>
      <c r="AE174">
        <v>22033</v>
      </c>
    </row>
    <row r="175" spans="1:31" x14ac:dyDescent="0.25">
      <c r="A175" s="2">
        <v>0.83888888888888891</v>
      </c>
      <c r="B175">
        <v>268</v>
      </c>
      <c r="C175">
        <v>307</v>
      </c>
      <c r="D175">
        <v>424</v>
      </c>
      <c r="E175">
        <v>1241</v>
      </c>
      <c r="F175">
        <v>5176</v>
      </c>
      <c r="G175">
        <v>2455</v>
      </c>
      <c r="H175">
        <v>7660</v>
      </c>
      <c r="I175">
        <v>9986</v>
      </c>
      <c r="J175">
        <v>4221</v>
      </c>
      <c r="K175">
        <v>12113</v>
      </c>
      <c r="L175">
        <v>10875</v>
      </c>
      <c r="M175">
        <v>13596</v>
      </c>
      <c r="N175">
        <v>12440</v>
      </c>
      <c r="O175">
        <v>9347</v>
      </c>
      <c r="P175">
        <v>38910</v>
      </c>
      <c r="Q175">
        <v>7090</v>
      </c>
      <c r="R175">
        <v>6680</v>
      </c>
      <c r="S175">
        <v>16627</v>
      </c>
      <c r="T175">
        <v>15492</v>
      </c>
      <c r="U175">
        <v>36260</v>
      </c>
      <c r="V175">
        <v>12112</v>
      </c>
      <c r="W175">
        <v>22476</v>
      </c>
      <c r="X175">
        <v>22644</v>
      </c>
      <c r="Y175">
        <v>14837</v>
      </c>
      <c r="Z175">
        <v>29440</v>
      </c>
      <c r="AA175">
        <v>12485</v>
      </c>
      <c r="AB175">
        <v>15889</v>
      </c>
      <c r="AC175">
        <v>17012</v>
      </c>
      <c r="AD175">
        <v>12917</v>
      </c>
      <c r="AE175">
        <v>22033</v>
      </c>
    </row>
    <row r="176" spans="1:31" x14ac:dyDescent="0.25">
      <c r="A176" s="2">
        <v>0.84166666666666667</v>
      </c>
      <c r="B176">
        <v>268</v>
      </c>
      <c r="C176">
        <v>307</v>
      </c>
      <c r="D176">
        <v>424</v>
      </c>
      <c r="E176">
        <v>1241</v>
      </c>
      <c r="F176">
        <v>5176</v>
      </c>
      <c r="G176">
        <v>2455</v>
      </c>
      <c r="H176">
        <v>7660</v>
      </c>
      <c r="I176">
        <v>9986</v>
      </c>
      <c r="J176">
        <v>4221</v>
      </c>
      <c r="K176">
        <v>12113</v>
      </c>
      <c r="L176">
        <v>10875</v>
      </c>
      <c r="M176">
        <v>13596</v>
      </c>
      <c r="N176">
        <v>12440</v>
      </c>
      <c r="O176">
        <v>9347</v>
      </c>
      <c r="P176">
        <v>38910</v>
      </c>
      <c r="Q176">
        <v>7090</v>
      </c>
      <c r="R176">
        <v>6680</v>
      </c>
      <c r="S176">
        <v>16627</v>
      </c>
      <c r="T176">
        <v>15492</v>
      </c>
      <c r="U176">
        <v>36260</v>
      </c>
      <c r="V176">
        <v>12112</v>
      </c>
      <c r="W176">
        <v>22476</v>
      </c>
      <c r="X176">
        <v>22644</v>
      </c>
      <c r="Y176">
        <v>14837</v>
      </c>
      <c r="Z176">
        <v>29440</v>
      </c>
      <c r="AA176">
        <v>12485</v>
      </c>
      <c r="AB176">
        <v>15889</v>
      </c>
      <c r="AC176">
        <v>17012</v>
      </c>
      <c r="AD176">
        <v>12917</v>
      </c>
      <c r="AE176">
        <v>22033</v>
      </c>
    </row>
    <row r="177" spans="1:31" x14ac:dyDescent="0.25">
      <c r="A177" s="2">
        <v>0.84375</v>
      </c>
      <c r="B177">
        <v>268</v>
      </c>
      <c r="C177">
        <v>307</v>
      </c>
      <c r="D177">
        <v>424</v>
      </c>
      <c r="E177">
        <v>1241</v>
      </c>
      <c r="F177">
        <v>5176</v>
      </c>
      <c r="G177">
        <v>2455</v>
      </c>
      <c r="H177">
        <v>7660</v>
      </c>
      <c r="I177">
        <v>9986</v>
      </c>
      <c r="J177">
        <v>4221</v>
      </c>
      <c r="K177">
        <v>12113</v>
      </c>
      <c r="L177">
        <v>10875</v>
      </c>
      <c r="M177">
        <v>13596</v>
      </c>
      <c r="N177">
        <v>12440</v>
      </c>
      <c r="O177">
        <v>9347</v>
      </c>
      <c r="P177">
        <v>38910</v>
      </c>
      <c r="Q177">
        <v>7090</v>
      </c>
      <c r="R177">
        <v>6680</v>
      </c>
      <c r="S177">
        <v>16627</v>
      </c>
      <c r="T177">
        <v>15492</v>
      </c>
      <c r="U177">
        <v>36260</v>
      </c>
      <c r="V177">
        <v>12112</v>
      </c>
      <c r="W177">
        <v>22476</v>
      </c>
      <c r="X177">
        <v>22644</v>
      </c>
      <c r="Y177">
        <v>14837</v>
      </c>
      <c r="Z177">
        <v>29440</v>
      </c>
      <c r="AA177">
        <v>12485</v>
      </c>
      <c r="AB177">
        <v>15889</v>
      </c>
      <c r="AC177">
        <v>17012</v>
      </c>
      <c r="AD177">
        <v>12917</v>
      </c>
      <c r="AE177">
        <v>22033</v>
      </c>
    </row>
    <row r="178" spans="1:31" x14ac:dyDescent="0.25">
      <c r="A178" s="2">
        <v>0.84583333333333333</v>
      </c>
      <c r="B178">
        <v>268</v>
      </c>
      <c r="C178">
        <v>307</v>
      </c>
      <c r="D178">
        <v>424</v>
      </c>
      <c r="E178">
        <v>1241</v>
      </c>
      <c r="F178">
        <v>5176</v>
      </c>
      <c r="G178">
        <v>2455</v>
      </c>
      <c r="H178">
        <v>7660</v>
      </c>
      <c r="I178">
        <v>9986</v>
      </c>
      <c r="J178">
        <v>4221</v>
      </c>
      <c r="K178">
        <v>12113</v>
      </c>
      <c r="L178">
        <v>10875</v>
      </c>
      <c r="M178">
        <v>13596</v>
      </c>
      <c r="N178">
        <v>12440</v>
      </c>
      <c r="O178">
        <v>9347</v>
      </c>
      <c r="P178">
        <v>38910</v>
      </c>
      <c r="Q178">
        <v>7090</v>
      </c>
      <c r="R178">
        <v>6680</v>
      </c>
      <c r="S178">
        <v>16627</v>
      </c>
      <c r="T178">
        <v>15492</v>
      </c>
      <c r="U178">
        <v>36260</v>
      </c>
      <c r="V178">
        <v>12112</v>
      </c>
      <c r="W178">
        <v>22476</v>
      </c>
      <c r="X178">
        <v>22644</v>
      </c>
      <c r="Y178">
        <v>14837</v>
      </c>
      <c r="Z178">
        <v>29440</v>
      </c>
      <c r="AA178">
        <v>12485</v>
      </c>
      <c r="AB178">
        <v>15889</v>
      </c>
      <c r="AC178">
        <v>17012</v>
      </c>
      <c r="AD178">
        <v>12917</v>
      </c>
      <c r="AE178">
        <v>22033</v>
      </c>
    </row>
    <row r="179" spans="1:31" x14ac:dyDescent="0.25">
      <c r="A179" s="2">
        <v>0.84791666666666665</v>
      </c>
      <c r="B179">
        <v>268</v>
      </c>
      <c r="C179">
        <v>307</v>
      </c>
      <c r="D179">
        <v>424</v>
      </c>
      <c r="E179">
        <v>1241</v>
      </c>
      <c r="F179">
        <v>5176</v>
      </c>
      <c r="G179">
        <v>2455</v>
      </c>
      <c r="H179">
        <v>7660</v>
      </c>
      <c r="I179">
        <v>9986</v>
      </c>
      <c r="J179">
        <v>4221</v>
      </c>
      <c r="K179">
        <v>12113</v>
      </c>
      <c r="L179">
        <v>10875</v>
      </c>
      <c r="M179">
        <v>13596</v>
      </c>
      <c r="N179">
        <v>12440</v>
      </c>
      <c r="O179">
        <v>9347</v>
      </c>
      <c r="P179">
        <v>38910</v>
      </c>
      <c r="Q179">
        <v>7090</v>
      </c>
      <c r="R179">
        <v>6680</v>
      </c>
      <c r="S179">
        <v>16627</v>
      </c>
      <c r="T179">
        <v>15492</v>
      </c>
      <c r="U179">
        <v>36260</v>
      </c>
      <c r="V179">
        <v>12112</v>
      </c>
      <c r="W179">
        <v>22476</v>
      </c>
      <c r="X179">
        <v>22644</v>
      </c>
      <c r="Y179">
        <v>14837</v>
      </c>
      <c r="Z179">
        <v>29440</v>
      </c>
      <c r="AA179">
        <v>12485</v>
      </c>
      <c r="AB179">
        <v>15889</v>
      </c>
      <c r="AC179">
        <v>17012</v>
      </c>
      <c r="AD179">
        <v>12917</v>
      </c>
      <c r="AE179">
        <v>22033</v>
      </c>
    </row>
    <row r="180" spans="1:31" x14ac:dyDescent="0.25">
      <c r="A180" s="2">
        <v>0.85069444444444442</v>
      </c>
      <c r="B180">
        <v>268</v>
      </c>
      <c r="C180">
        <v>307</v>
      </c>
      <c r="D180">
        <v>424</v>
      </c>
      <c r="E180">
        <v>1241</v>
      </c>
      <c r="F180">
        <v>5176</v>
      </c>
      <c r="G180">
        <v>2455</v>
      </c>
      <c r="H180">
        <v>7660</v>
      </c>
      <c r="I180">
        <v>9986</v>
      </c>
      <c r="J180">
        <v>4221</v>
      </c>
      <c r="K180">
        <v>12113</v>
      </c>
      <c r="L180">
        <v>10875</v>
      </c>
      <c r="M180">
        <v>13596</v>
      </c>
      <c r="N180">
        <v>12440</v>
      </c>
      <c r="O180">
        <v>9347</v>
      </c>
      <c r="P180">
        <v>38910</v>
      </c>
      <c r="Q180">
        <v>7090</v>
      </c>
      <c r="R180">
        <v>6680</v>
      </c>
      <c r="S180">
        <v>16627</v>
      </c>
      <c r="T180">
        <v>15492</v>
      </c>
      <c r="U180">
        <v>36260</v>
      </c>
      <c r="V180">
        <v>12112</v>
      </c>
      <c r="W180">
        <v>22476</v>
      </c>
      <c r="X180">
        <v>22644</v>
      </c>
      <c r="Y180">
        <v>14837</v>
      </c>
      <c r="Z180">
        <v>29440</v>
      </c>
      <c r="AA180">
        <v>12485</v>
      </c>
      <c r="AB180">
        <v>15889</v>
      </c>
      <c r="AC180">
        <v>17012</v>
      </c>
      <c r="AD180">
        <v>12917</v>
      </c>
      <c r="AE180">
        <v>22033</v>
      </c>
    </row>
    <row r="181" spans="1:31" x14ac:dyDescent="0.25">
      <c r="A181" s="2">
        <v>0.85277777777777775</v>
      </c>
      <c r="B181">
        <v>268</v>
      </c>
      <c r="C181">
        <v>307</v>
      </c>
      <c r="D181">
        <v>424</v>
      </c>
      <c r="E181">
        <v>1241</v>
      </c>
      <c r="F181">
        <v>5176</v>
      </c>
      <c r="G181">
        <v>2455</v>
      </c>
      <c r="H181">
        <v>7660</v>
      </c>
      <c r="I181">
        <v>9986</v>
      </c>
      <c r="J181">
        <v>4221</v>
      </c>
      <c r="K181">
        <v>12113</v>
      </c>
      <c r="L181">
        <v>10875</v>
      </c>
      <c r="M181">
        <v>13596</v>
      </c>
      <c r="N181">
        <v>12440</v>
      </c>
      <c r="O181">
        <v>9347</v>
      </c>
      <c r="P181">
        <v>38910</v>
      </c>
      <c r="Q181">
        <v>7090</v>
      </c>
      <c r="R181">
        <v>6680</v>
      </c>
      <c r="S181">
        <v>16627</v>
      </c>
      <c r="T181">
        <v>15492</v>
      </c>
      <c r="U181">
        <v>36260</v>
      </c>
      <c r="V181">
        <v>12112</v>
      </c>
      <c r="W181">
        <v>22476</v>
      </c>
      <c r="X181">
        <v>22644</v>
      </c>
      <c r="Y181">
        <v>14837</v>
      </c>
      <c r="Z181">
        <v>29440</v>
      </c>
      <c r="AA181">
        <v>12485</v>
      </c>
      <c r="AB181">
        <v>15889</v>
      </c>
      <c r="AC181">
        <v>17012</v>
      </c>
      <c r="AD181">
        <v>12917</v>
      </c>
      <c r="AE181">
        <v>22033</v>
      </c>
    </row>
    <row r="182" spans="1:31" x14ac:dyDescent="0.25">
      <c r="A182" s="2">
        <v>0.85486111111111107</v>
      </c>
      <c r="B182">
        <v>268</v>
      </c>
      <c r="C182">
        <v>307</v>
      </c>
      <c r="D182">
        <v>424</v>
      </c>
      <c r="E182">
        <v>1241</v>
      </c>
      <c r="F182">
        <v>5176</v>
      </c>
      <c r="G182">
        <v>2455</v>
      </c>
      <c r="H182">
        <v>7660</v>
      </c>
      <c r="I182">
        <v>9986</v>
      </c>
      <c r="J182">
        <v>4221</v>
      </c>
      <c r="K182">
        <v>12113</v>
      </c>
      <c r="L182">
        <v>10875</v>
      </c>
      <c r="M182">
        <v>13596</v>
      </c>
      <c r="N182">
        <v>12440</v>
      </c>
      <c r="O182">
        <v>9347</v>
      </c>
      <c r="P182">
        <v>38910</v>
      </c>
      <c r="Q182">
        <v>7090</v>
      </c>
      <c r="R182">
        <v>6680</v>
      </c>
      <c r="S182">
        <v>16627</v>
      </c>
      <c r="T182">
        <v>15492</v>
      </c>
      <c r="U182">
        <v>36260</v>
      </c>
      <c r="V182">
        <v>12112</v>
      </c>
      <c r="W182">
        <v>22476</v>
      </c>
      <c r="X182">
        <v>22644</v>
      </c>
      <c r="Y182">
        <v>14837</v>
      </c>
      <c r="Z182">
        <v>29440</v>
      </c>
      <c r="AA182">
        <v>12485</v>
      </c>
      <c r="AB182">
        <v>15889</v>
      </c>
      <c r="AC182">
        <v>17012</v>
      </c>
      <c r="AD182">
        <v>12917</v>
      </c>
      <c r="AE182">
        <v>22033</v>
      </c>
    </row>
    <row r="183" spans="1:31" x14ac:dyDescent="0.25">
      <c r="A183" s="2">
        <v>0.8569444444444444</v>
      </c>
      <c r="B183">
        <v>268</v>
      </c>
      <c r="C183">
        <v>307</v>
      </c>
      <c r="D183">
        <v>424</v>
      </c>
      <c r="E183">
        <v>1241</v>
      </c>
      <c r="F183">
        <v>5176</v>
      </c>
      <c r="G183">
        <v>2455</v>
      </c>
      <c r="H183">
        <v>7660</v>
      </c>
      <c r="I183">
        <v>9986</v>
      </c>
      <c r="J183">
        <v>4221</v>
      </c>
      <c r="K183">
        <v>12113</v>
      </c>
      <c r="L183">
        <v>10875</v>
      </c>
      <c r="M183">
        <v>13596</v>
      </c>
      <c r="N183">
        <v>12440</v>
      </c>
      <c r="O183">
        <v>9347</v>
      </c>
      <c r="P183">
        <v>38910</v>
      </c>
      <c r="Q183">
        <v>7090</v>
      </c>
      <c r="R183">
        <v>6680</v>
      </c>
      <c r="S183">
        <v>16627</v>
      </c>
      <c r="T183">
        <v>15492</v>
      </c>
      <c r="U183">
        <v>36260</v>
      </c>
      <c r="V183">
        <v>12112</v>
      </c>
      <c r="W183">
        <v>22476</v>
      </c>
      <c r="X183">
        <v>22644</v>
      </c>
      <c r="Y183">
        <v>14837</v>
      </c>
      <c r="Z183">
        <v>29440</v>
      </c>
      <c r="AA183">
        <v>12485</v>
      </c>
      <c r="AB183">
        <v>15889</v>
      </c>
      <c r="AC183">
        <v>17012</v>
      </c>
      <c r="AD183">
        <v>12917</v>
      </c>
      <c r="AE183">
        <v>22033</v>
      </c>
    </row>
    <row r="184" spans="1:31" x14ac:dyDescent="0.25">
      <c r="A184" s="2">
        <v>0.85972222222222228</v>
      </c>
      <c r="B184">
        <v>268</v>
      </c>
      <c r="C184">
        <v>307</v>
      </c>
      <c r="D184">
        <v>424</v>
      </c>
      <c r="E184">
        <v>1241</v>
      </c>
      <c r="F184">
        <v>5176</v>
      </c>
      <c r="G184">
        <v>2455</v>
      </c>
      <c r="H184">
        <v>7660</v>
      </c>
      <c r="I184">
        <v>9986</v>
      </c>
      <c r="J184">
        <v>4221</v>
      </c>
      <c r="K184">
        <v>12113</v>
      </c>
      <c r="L184">
        <v>10875</v>
      </c>
      <c r="M184">
        <v>13596</v>
      </c>
      <c r="N184">
        <v>12440</v>
      </c>
      <c r="O184">
        <v>9347</v>
      </c>
      <c r="P184">
        <v>38910</v>
      </c>
      <c r="Q184">
        <v>7090</v>
      </c>
      <c r="R184">
        <v>6680</v>
      </c>
      <c r="S184">
        <v>16627</v>
      </c>
      <c r="T184">
        <v>15492</v>
      </c>
      <c r="U184">
        <v>36260</v>
      </c>
      <c r="V184">
        <v>12112</v>
      </c>
      <c r="W184">
        <v>22476</v>
      </c>
      <c r="X184">
        <v>22644</v>
      </c>
      <c r="Y184">
        <v>14837</v>
      </c>
      <c r="Z184">
        <v>29440</v>
      </c>
      <c r="AA184">
        <v>12485</v>
      </c>
      <c r="AB184">
        <v>15889</v>
      </c>
      <c r="AC184">
        <v>17012</v>
      </c>
      <c r="AD184">
        <v>12917</v>
      </c>
      <c r="AE184">
        <v>22033</v>
      </c>
    </row>
    <row r="185" spans="1:31" x14ac:dyDescent="0.25">
      <c r="A185" s="2">
        <v>0.8618055555555556</v>
      </c>
      <c r="B185">
        <v>268</v>
      </c>
      <c r="C185">
        <v>307</v>
      </c>
      <c r="D185">
        <v>424</v>
      </c>
      <c r="E185">
        <v>1241</v>
      </c>
      <c r="F185">
        <v>5176</v>
      </c>
      <c r="G185">
        <v>2455</v>
      </c>
      <c r="H185">
        <v>7660</v>
      </c>
      <c r="I185">
        <v>9986</v>
      </c>
      <c r="J185">
        <v>4221</v>
      </c>
      <c r="K185">
        <v>12113</v>
      </c>
      <c r="L185">
        <v>10875</v>
      </c>
      <c r="M185">
        <v>13596</v>
      </c>
      <c r="N185">
        <v>12440</v>
      </c>
      <c r="O185">
        <v>9347</v>
      </c>
      <c r="P185">
        <v>38910</v>
      </c>
      <c r="Q185">
        <v>7090</v>
      </c>
      <c r="R185">
        <v>6680</v>
      </c>
      <c r="S185">
        <v>16627</v>
      </c>
      <c r="T185">
        <v>15492</v>
      </c>
      <c r="U185">
        <v>36260</v>
      </c>
      <c r="V185">
        <v>12112</v>
      </c>
      <c r="W185">
        <v>22476</v>
      </c>
      <c r="X185">
        <v>22644</v>
      </c>
      <c r="Y185">
        <v>14837</v>
      </c>
      <c r="Z185">
        <v>29440</v>
      </c>
      <c r="AA185">
        <v>12485</v>
      </c>
      <c r="AB185">
        <v>15889</v>
      </c>
      <c r="AC185">
        <v>17012</v>
      </c>
      <c r="AD185">
        <v>12917</v>
      </c>
      <c r="AE185">
        <v>22033</v>
      </c>
    </row>
    <row r="186" spans="1:31" x14ac:dyDescent="0.25">
      <c r="A186" s="2">
        <v>0.86388888888888893</v>
      </c>
      <c r="B186">
        <v>268</v>
      </c>
      <c r="C186">
        <v>307</v>
      </c>
      <c r="D186">
        <v>424</v>
      </c>
      <c r="E186">
        <v>1241</v>
      </c>
      <c r="F186">
        <v>5176</v>
      </c>
      <c r="G186">
        <v>2455</v>
      </c>
      <c r="H186">
        <v>7660</v>
      </c>
      <c r="I186">
        <v>9986</v>
      </c>
      <c r="J186">
        <v>4221</v>
      </c>
      <c r="K186">
        <v>12113</v>
      </c>
      <c r="L186">
        <v>10875</v>
      </c>
      <c r="M186">
        <v>13596</v>
      </c>
      <c r="N186">
        <v>12440</v>
      </c>
      <c r="O186">
        <v>9347</v>
      </c>
      <c r="P186">
        <v>38910</v>
      </c>
      <c r="Q186">
        <v>7090</v>
      </c>
      <c r="R186">
        <v>6680</v>
      </c>
      <c r="S186">
        <v>16627</v>
      </c>
      <c r="T186">
        <v>15492</v>
      </c>
      <c r="U186">
        <v>36260</v>
      </c>
      <c r="V186">
        <v>12112</v>
      </c>
      <c r="W186">
        <v>22476</v>
      </c>
      <c r="X186">
        <v>22644</v>
      </c>
      <c r="Y186">
        <v>14837</v>
      </c>
      <c r="Z186">
        <v>29440</v>
      </c>
      <c r="AA186">
        <v>12485</v>
      </c>
      <c r="AB186">
        <v>15889</v>
      </c>
      <c r="AC186">
        <v>17012</v>
      </c>
      <c r="AD186">
        <v>12917</v>
      </c>
      <c r="AE186">
        <v>22033</v>
      </c>
    </row>
    <row r="187" spans="1:31" x14ac:dyDescent="0.25">
      <c r="A187" s="2">
        <v>0.86597222222222225</v>
      </c>
      <c r="B187">
        <v>268</v>
      </c>
      <c r="C187">
        <v>307</v>
      </c>
      <c r="D187">
        <v>424</v>
      </c>
      <c r="E187">
        <v>1241</v>
      </c>
      <c r="F187">
        <v>5176</v>
      </c>
      <c r="G187">
        <v>2455</v>
      </c>
      <c r="H187">
        <v>7660</v>
      </c>
      <c r="I187">
        <v>9986</v>
      </c>
      <c r="J187">
        <v>4221</v>
      </c>
      <c r="K187">
        <v>12113</v>
      </c>
      <c r="L187">
        <v>10875</v>
      </c>
      <c r="M187">
        <v>13596</v>
      </c>
      <c r="N187">
        <v>12440</v>
      </c>
      <c r="O187">
        <v>9347</v>
      </c>
      <c r="P187">
        <v>38910</v>
      </c>
      <c r="Q187">
        <v>7090</v>
      </c>
      <c r="R187">
        <v>6680</v>
      </c>
      <c r="S187">
        <v>16627</v>
      </c>
      <c r="T187">
        <v>15492</v>
      </c>
      <c r="U187">
        <v>36260</v>
      </c>
      <c r="V187">
        <v>12112</v>
      </c>
      <c r="W187">
        <v>22476</v>
      </c>
      <c r="X187">
        <v>22644</v>
      </c>
      <c r="Y187">
        <v>14837</v>
      </c>
      <c r="Z187">
        <v>29440</v>
      </c>
      <c r="AA187">
        <v>12485</v>
      </c>
      <c r="AB187">
        <v>15889</v>
      </c>
      <c r="AC187">
        <v>17012</v>
      </c>
      <c r="AD187">
        <v>12917</v>
      </c>
      <c r="AE187">
        <v>22033</v>
      </c>
    </row>
    <row r="188" spans="1:31" x14ac:dyDescent="0.25">
      <c r="A188" s="2">
        <v>0.86875000000000002</v>
      </c>
      <c r="B188">
        <v>268</v>
      </c>
      <c r="C188">
        <v>307</v>
      </c>
      <c r="D188">
        <v>424</v>
      </c>
      <c r="E188">
        <v>1241</v>
      </c>
      <c r="F188">
        <v>5176</v>
      </c>
      <c r="G188">
        <v>2455</v>
      </c>
      <c r="H188">
        <v>7660</v>
      </c>
      <c r="I188">
        <v>9986</v>
      </c>
      <c r="J188">
        <v>4221</v>
      </c>
      <c r="K188">
        <v>12113</v>
      </c>
      <c r="L188">
        <v>10875</v>
      </c>
      <c r="M188">
        <v>13596</v>
      </c>
      <c r="N188">
        <v>12440</v>
      </c>
      <c r="O188">
        <v>9347</v>
      </c>
      <c r="P188">
        <v>38910</v>
      </c>
      <c r="Q188">
        <v>7090</v>
      </c>
      <c r="R188">
        <v>6680</v>
      </c>
      <c r="S188">
        <v>16627</v>
      </c>
      <c r="T188">
        <v>15492</v>
      </c>
      <c r="U188">
        <v>36260</v>
      </c>
      <c r="V188">
        <v>12112</v>
      </c>
      <c r="W188">
        <v>22476</v>
      </c>
      <c r="X188">
        <v>22644</v>
      </c>
      <c r="Y188">
        <v>14837</v>
      </c>
      <c r="Z188">
        <v>29440</v>
      </c>
      <c r="AA188">
        <v>12485</v>
      </c>
      <c r="AB188">
        <v>15889</v>
      </c>
      <c r="AC188">
        <v>17012</v>
      </c>
      <c r="AD188">
        <v>12917</v>
      </c>
      <c r="AE188">
        <v>22033</v>
      </c>
    </row>
    <row r="189" spans="1:31" x14ac:dyDescent="0.25">
      <c r="A189" s="2">
        <v>0.87083333333333335</v>
      </c>
      <c r="B189">
        <v>268</v>
      </c>
      <c r="C189">
        <v>307</v>
      </c>
      <c r="D189">
        <v>424</v>
      </c>
      <c r="E189">
        <v>1241</v>
      </c>
      <c r="F189">
        <v>5176</v>
      </c>
      <c r="G189">
        <v>2455</v>
      </c>
      <c r="H189">
        <v>7660</v>
      </c>
      <c r="I189">
        <v>9986</v>
      </c>
      <c r="J189">
        <v>4221</v>
      </c>
      <c r="K189">
        <v>12113</v>
      </c>
      <c r="L189">
        <v>10875</v>
      </c>
      <c r="M189">
        <v>13596</v>
      </c>
      <c r="N189">
        <v>12440</v>
      </c>
      <c r="O189">
        <v>9347</v>
      </c>
      <c r="P189">
        <v>38910</v>
      </c>
      <c r="Q189">
        <v>7090</v>
      </c>
      <c r="R189">
        <v>6680</v>
      </c>
      <c r="S189">
        <v>16627</v>
      </c>
      <c r="T189">
        <v>15492</v>
      </c>
      <c r="U189">
        <v>36260</v>
      </c>
      <c r="V189">
        <v>12112</v>
      </c>
      <c r="W189">
        <v>22476</v>
      </c>
      <c r="X189">
        <v>22644</v>
      </c>
      <c r="Y189">
        <v>14837</v>
      </c>
      <c r="Z189">
        <v>29440</v>
      </c>
      <c r="AA189">
        <v>12485</v>
      </c>
      <c r="AB189">
        <v>15889</v>
      </c>
      <c r="AC189">
        <v>17012</v>
      </c>
      <c r="AD189">
        <v>12917</v>
      </c>
      <c r="AE189">
        <v>22033</v>
      </c>
    </row>
    <row r="190" spans="1:31" x14ac:dyDescent="0.25">
      <c r="A190" s="2">
        <v>0.87291666666666667</v>
      </c>
      <c r="B190">
        <v>268</v>
      </c>
      <c r="C190">
        <v>307</v>
      </c>
      <c r="D190">
        <v>424</v>
      </c>
      <c r="E190">
        <v>1241</v>
      </c>
      <c r="F190">
        <v>5176</v>
      </c>
      <c r="G190">
        <v>2455</v>
      </c>
      <c r="H190">
        <v>7660</v>
      </c>
      <c r="I190">
        <v>9986</v>
      </c>
      <c r="J190">
        <v>4221</v>
      </c>
      <c r="K190">
        <v>12113</v>
      </c>
      <c r="L190">
        <v>10875</v>
      </c>
      <c r="M190">
        <v>13596</v>
      </c>
      <c r="N190">
        <v>12440</v>
      </c>
      <c r="O190">
        <v>9347</v>
      </c>
      <c r="P190">
        <v>38910</v>
      </c>
      <c r="Q190">
        <v>7090</v>
      </c>
      <c r="R190">
        <v>6680</v>
      </c>
      <c r="S190">
        <v>16627</v>
      </c>
      <c r="T190">
        <v>15492</v>
      </c>
      <c r="U190">
        <v>36260</v>
      </c>
      <c r="V190">
        <v>12112</v>
      </c>
      <c r="W190">
        <v>22476</v>
      </c>
      <c r="X190">
        <v>22644</v>
      </c>
      <c r="Y190">
        <v>14837</v>
      </c>
      <c r="Z190">
        <v>29440</v>
      </c>
      <c r="AA190">
        <v>12485</v>
      </c>
      <c r="AB190">
        <v>15889</v>
      </c>
      <c r="AC190">
        <v>17012</v>
      </c>
      <c r="AD190">
        <v>12917</v>
      </c>
      <c r="AE190">
        <v>22033</v>
      </c>
    </row>
    <row r="191" spans="1:31" x14ac:dyDescent="0.25">
      <c r="A191" s="2">
        <v>0.875</v>
      </c>
      <c r="B191">
        <v>268</v>
      </c>
      <c r="C191">
        <v>307</v>
      </c>
      <c r="D191">
        <v>424</v>
      </c>
      <c r="E191">
        <v>1241</v>
      </c>
      <c r="F191">
        <v>5176</v>
      </c>
      <c r="G191">
        <v>2455</v>
      </c>
      <c r="H191">
        <v>7660</v>
      </c>
      <c r="I191">
        <v>9986</v>
      </c>
      <c r="J191">
        <v>4221</v>
      </c>
      <c r="K191">
        <v>12113</v>
      </c>
      <c r="L191">
        <v>10875</v>
      </c>
      <c r="M191">
        <v>13596</v>
      </c>
      <c r="N191">
        <v>12440</v>
      </c>
      <c r="O191">
        <v>9347</v>
      </c>
      <c r="P191">
        <v>38910</v>
      </c>
      <c r="Q191">
        <v>7090</v>
      </c>
      <c r="R191">
        <v>6680</v>
      </c>
      <c r="S191">
        <v>16627</v>
      </c>
      <c r="T191">
        <v>15492</v>
      </c>
      <c r="U191">
        <v>36260</v>
      </c>
      <c r="V191">
        <v>12112</v>
      </c>
      <c r="W191">
        <v>22476</v>
      </c>
      <c r="X191">
        <v>22644</v>
      </c>
      <c r="Y191">
        <v>14837</v>
      </c>
      <c r="Z191">
        <v>29440</v>
      </c>
      <c r="AA191">
        <v>12485</v>
      </c>
      <c r="AB191">
        <v>15889</v>
      </c>
      <c r="AC191">
        <v>17012</v>
      </c>
      <c r="AD191">
        <v>12917</v>
      </c>
      <c r="AE191">
        <v>22033</v>
      </c>
    </row>
    <row r="192" spans="1:31" x14ac:dyDescent="0.25">
      <c r="A192" s="2">
        <v>0.87777777777777777</v>
      </c>
      <c r="B192">
        <v>268</v>
      </c>
      <c r="C192">
        <v>307</v>
      </c>
      <c r="D192">
        <v>424</v>
      </c>
      <c r="E192">
        <v>1241</v>
      </c>
      <c r="F192">
        <v>5176</v>
      </c>
      <c r="G192">
        <v>2455</v>
      </c>
      <c r="H192">
        <v>7660</v>
      </c>
      <c r="I192">
        <v>9986</v>
      </c>
      <c r="J192">
        <v>4221</v>
      </c>
      <c r="K192">
        <v>12113</v>
      </c>
      <c r="L192">
        <v>10875</v>
      </c>
      <c r="M192">
        <v>13596</v>
      </c>
      <c r="N192">
        <v>12440</v>
      </c>
      <c r="O192">
        <v>9347</v>
      </c>
      <c r="P192">
        <v>38910</v>
      </c>
      <c r="Q192">
        <v>7090</v>
      </c>
      <c r="R192">
        <v>6680</v>
      </c>
      <c r="S192">
        <v>16627</v>
      </c>
      <c r="T192">
        <v>15492</v>
      </c>
      <c r="U192">
        <v>36260</v>
      </c>
      <c r="V192">
        <v>12112</v>
      </c>
      <c r="W192">
        <v>22476</v>
      </c>
      <c r="X192">
        <v>22644</v>
      </c>
      <c r="Y192">
        <v>14837</v>
      </c>
      <c r="Z192">
        <v>29440</v>
      </c>
      <c r="AA192">
        <v>12485</v>
      </c>
      <c r="AB192">
        <v>15889</v>
      </c>
      <c r="AC192">
        <v>17012</v>
      </c>
      <c r="AD192">
        <v>12917</v>
      </c>
      <c r="AE192">
        <v>22033</v>
      </c>
    </row>
    <row r="193" spans="1:31" x14ac:dyDescent="0.25">
      <c r="A193" s="2">
        <v>0.87986111111111109</v>
      </c>
      <c r="B193">
        <v>268</v>
      </c>
      <c r="C193">
        <v>307</v>
      </c>
      <c r="D193">
        <v>424</v>
      </c>
      <c r="E193">
        <v>1241</v>
      </c>
      <c r="F193">
        <v>5176</v>
      </c>
      <c r="G193">
        <v>2455</v>
      </c>
      <c r="H193">
        <v>7660</v>
      </c>
      <c r="I193">
        <v>9986</v>
      </c>
      <c r="J193">
        <v>4221</v>
      </c>
      <c r="K193">
        <v>12113</v>
      </c>
      <c r="L193">
        <v>10875</v>
      </c>
      <c r="M193">
        <v>13596</v>
      </c>
      <c r="N193">
        <v>12440</v>
      </c>
      <c r="O193">
        <v>9347</v>
      </c>
      <c r="P193">
        <v>38910</v>
      </c>
      <c r="Q193">
        <v>7090</v>
      </c>
      <c r="R193">
        <v>6680</v>
      </c>
      <c r="S193">
        <v>16627</v>
      </c>
      <c r="T193">
        <v>15492</v>
      </c>
      <c r="U193">
        <v>36260</v>
      </c>
      <c r="V193">
        <v>12112</v>
      </c>
      <c r="W193">
        <v>22476</v>
      </c>
      <c r="X193">
        <v>22644</v>
      </c>
      <c r="Y193">
        <v>14837</v>
      </c>
      <c r="Z193">
        <v>29440</v>
      </c>
      <c r="AA193">
        <v>12485</v>
      </c>
      <c r="AB193">
        <v>15889</v>
      </c>
      <c r="AC193">
        <v>17012</v>
      </c>
      <c r="AD193">
        <v>12917</v>
      </c>
      <c r="AE193">
        <v>22033</v>
      </c>
    </row>
    <row r="194" spans="1:31" x14ac:dyDescent="0.25">
      <c r="A194" s="2">
        <v>0.88194444444444442</v>
      </c>
      <c r="B194">
        <v>268</v>
      </c>
      <c r="C194">
        <v>307</v>
      </c>
      <c r="D194">
        <v>424</v>
      </c>
      <c r="E194">
        <v>1241</v>
      </c>
      <c r="F194">
        <v>5176</v>
      </c>
      <c r="G194">
        <v>2455</v>
      </c>
      <c r="H194">
        <v>7660</v>
      </c>
      <c r="I194">
        <v>9986</v>
      </c>
      <c r="J194">
        <v>4221</v>
      </c>
      <c r="K194">
        <v>12113</v>
      </c>
      <c r="L194">
        <v>10875</v>
      </c>
      <c r="M194">
        <v>13596</v>
      </c>
      <c r="N194">
        <v>12440</v>
      </c>
      <c r="O194">
        <v>9347</v>
      </c>
      <c r="P194">
        <v>38910</v>
      </c>
      <c r="Q194">
        <v>7090</v>
      </c>
      <c r="R194">
        <v>6680</v>
      </c>
      <c r="S194">
        <v>16627</v>
      </c>
      <c r="T194">
        <v>15492</v>
      </c>
      <c r="U194">
        <v>36260</v>
      </c>
      <c r="V194">
        <v>12112</v>
      </c>
      <c r="W194">
        <v>22476</v>
      </c>
      <c r="X194">
        <v>22644</v>
      </c>
      <c r="Y194">
        <v>14837</v>
      </c>
      <c r="Z194">
        <v>29440</v>
      </c>
      <c r="AA194">
        <v>12485</v>
      </c>
      <c r="AB194">
        <v>15889</v>
      </c>
      <c r="AC194">
        <v>17012</v>
      </c>
      <c r="AD194">
        <v>12917</v>
      </c>
      <c r="AE194">
        <v>22033</v>
      </c>
    </row>
    <row r="195" spans="1:31" x14ac:dyDescent="0.25">
      <c r="A195" s="2">
        <v>0.88402777777777775</v>
      </c>
      <c r="B195">
        <v>268</v>
      </c>
      <c r="C195">
        <v>307</v>
      </c>
      <c r="D195">
        <v>424</v>
      </c>
      <c r="E195">
        <v>1241</v>
      </c>
      <c r="F195">
        <v>5176</v>
      </c>
      <c r="G195">
        <v>2455</v>
      </c>
      <c r="H195">
        <v>7660</v>
      </c>
      <c r="I195">
        <v>9986</v>
      </c>
      <c r="J195">
        <v>4221</v>
      </c>
      <c r="K195">
        <v>12113</v>
      </c>
      <c r="L195">
        <v>10875</v>
      </c>
      <c r="M195">
        <v>13596</v>
      </c>
      <c r="N195">
        <v>12440</v>
      </c>
      <c r="O195">
        <v>9347</v>
      </c>
      <c r="P195">
        <v>38910</v>
      </c>
      <c r="Q195">
        <v>7090</v>
      </c>
      <c r="R195">
        <v>6680</v>
      </c>
      <c r="S195">
        <v>16627</v>
      </c>
      <c r="T195">
        <v>15492</v>
      </c>
      <c r="U195">
        <v>36260</v>
      </c>
      <c r="V195">
        <v>12112</v>
      </c>
      <c r="W195">
        <v>22476</v>
      </c>
      <c r="X195">
        <v>22644</v>
      </c>
      <c r="Y195">
        <v>14837</v>
      </c>
      <c r="Z195">
        <v>29440</v>
      </c>
      <c r="AA195">
        <v>12485</v>
      </c>
      <c r="AB195">
        <v>15889</v>
      </c>
      <c r="AC195">
        <v>17012</v>
      </c>
      <c r="AD195">
        <v>12917</v>
      </c>
      <c r="AE195">
        <v>22033</v>
      </c>
    </row>
    <row r="196" spans="1:31" x14ac:dyDescent="0.25">
      <c r="A196" s="2">
        <v>0.88680555555555551</v>
      </c>
      <c r="B196">
        <v>268</v>
      </c>
      <c r="C196">
        <v>307</v>
      </c>
      <c r="D196">
        <v>424</v>
      </c>
      <c r="E196">
        <v>1241</v>
      </c>
      <c r="F196">
        <v>5176</v>
      </c>
      <c r="G196">
        <v>2455</v>
      </c>
      <c r="H196">
        <v>7660</v>
      </c>
      <c r="I196">
        <v>9986</v>
      </c>
      <c r="J196">
        <v>4221</v>
      </c>
      <c r="K196">
        <v>12113</v>
      </c>
      <c r="L196">
        <v>10875</v>
      </c>
      <c r="M196">
        <v>13596</v>
      </c>
      <c r="N196">
        <v>12440</v>
      </c>
      <c r="O196">
        <v>9347</v>
      </c>
      <c r="P196">
        <v>38910</v>
      </c>
      <c r="Q196">
        <v>7090</v>
      </c>
      <c r="R196">
        <v>6680</v>
      </c>
      <c r="S196">
        <v>16627</v>
      </c>
      <c r="T196">
        <v>15492</v>
      </c>
      <c r="U196">
        <v>36260</v>
      </c>
      <c r="V196">
        <v>12112</v>
      </c>
      <c r="W196">
        <v>22476</v>
      </c>
      <c r="X196">
        <v>22644</v>
      </c>
      <c r="Y196">
        <v>14837</v>
      </c>
      <c r="Z196">
        <v>29440</v>
      </c>
      <c r="AA196">
        <v>12485</v>
      </c>
      <c r="AB196">
        <v>15889</v>
      </c>
      <c r="AC196">
        <v>17012</v>
      </c>
      <c r="AD196">
        <v>12917</v>
      </c>
      <c r="AE196">
        <v>22033</v>
      </c>
    </row>
    <row r="197" spans="1:31" x14ac:dyDescent="0.25">
      <c r="A197" s="2">
        <v>0.88888888888888884</v>
      </c>
      <c r="B197">
        <v>268</v>
      </c>
      <c r="C197">
        <v>307</v>
      </c>
      <c r="D197">
        <v>424</v>
      </c>
      <c r="E197">
        <v>1241</v>
      </c>
      <c r="F197">
        <v>5176</v>
      </c>
      <c r="G197">
        <v>2455</v>
      </c>
      <c r="H197">
        <v>7660</v>
      </c>
      <c r="I197">
        <v>9986</v>
      </c>
      <c r="J197">
        <v>4221</v>
      </c>
      <c r="K197">
        <v>12113</v>
      </c>
      <c r="L197">
        <v>10875</v>
      </c>
      <c r="M197">
        <v>13596</v>
      </c>
      <c r="N197">
        <v>12440</v>
      </c>
      <c r="O197">
        <v>9347</v>
      </c>
      <c r="P197">
        <v>38910</v>
      </c>
      <c r="Q197">
        <v>7090</v>
      </c>
      <c r="R197">
        <v>6680</v>
      </c>
      <c r="S197">
        <v>16627</v>
      </c>
      <c r="T197">
        <v>15492</v>
      </c>
      <c r="U197">
        <v>36260</v>
      </c>
      <c r="V197">
        <v>12112</v>
      </c>
      <c r="W197">
        <v>22476</v>
      </c>
      <c r="X197">
        <v>22644</v>
      </c>
      <c r="Y197">
        <v>14837</v>
      </c>
      <c r="Z197">
        <v>29440</v>
      </c>
      <c r="AA197">
        <v>12485</v>
      </c>
      <c r="AB197">
        <v>15889</v>
      </c>
      <c r="AC197">
        <v>17012</v>
      </c>
      <c r="AD197">
        <v>12917</v>
      </c>
      <c r="AE197">
        <v>22033</v>
      </c>
    </row>
    <row r="198" spans="1:31" x14ac:dyDescent="0.25">
      <c r="A198" s="2">
        <v>0.89097222222222228</v>
      </c>
      <c r="B198">
        <v>268</v>
      </c>
      <c r="C198">
        <v>307</v>
      </c>
      <c r="D198">
        <v>424</v>
      </c>
      <c r="E198">
        <v>1241</v>
      </c>
      <c r="F198">
        <v>5176</v>
      </c>
      <c r="G198">
        <v>2455</v>
      </c>
      <c r="H198">
        <v>7660</v>
      </c>
      <c r="I198">
        <v>9986</v>
      </c>
      <c r="J198">
        <v>4221</v>
      </c>
      <c r="K198">
        <v>12113</v>
      </c>
      <c r="L198">
        <v>10875</v>
      </c>
      <c r="M198">
        <v>13596</v>
      </c>
      <c r="N198">
        <v>12440</v>
      </c>
      <c r="O198">
        <v>9347</v>
      </c>
      <c r="P198">
        <v>38910</v>
      </c>
      <c r="Q198">
        <v>7090</v>
      </c>
      <c r="R198">
        <v>6680</v>
      </c>
      <c r="S198">
        <v>16627</v>
      </c>
      <c r="T198">
        <v>15492</v>
      </c>
      <c r="U198">
        <v>36260</v>
      </c>
      <c r="V198">
        <v>12112</v>
      </c>
      <c r="W198">
        <v>22476</v>
      </c>
      <c r="X198">
        <v>22644</v>
      </c>
      <c r="Y198">
        <v>14837</v>
      </c>
      <c r="Z198">
        <v>29440</v>
      </c>
      <c r="AA198">
        <v>12485</v>
      </c>
      <c r="AB198">
        <v>15889</v>
      </c>
      <c r="AC198">
        <v>17012</v>
      </c>
      <c r="AD198">
        <v>12917</v>
      </c>
      <c r="AE198">
        <v>22033</v>
      </c>
    </row>
    <row r="199" spans="1:31" x14ac:dyDescent="0.25">
      <c r="A199" s="2">
        <v>0.89583333333333337</v>
      </c>
      <c r="B199">
        <v>268</v>
      </c>
      <c r="C199">
        <v>307</v>
      </c>
      <c r="D199">
        <v>424</v>
      </c>
      <c r="E199">
        <v>1241</v>
      </c>
      <c r="F199">
        <v>5176</v>
      </c>
      <c r="G199">
        <v>2455</v>
      </c>
      <c r="H199">
        <v>7660</v>
      </c>
      <c r="I199">
        <v>9986</v>
      </c>
      <c r="J199">
        <v>4221</v>
      </c>
      <c r="K199">
        <v>12113</v>
      </c>
      <c r="L199">
        <v>10875</v>
      </c>
      <c r="M199">
        <v>13596</v>
      </c>
      <c r="N199">
        <v>12440</v>
      </c>
      <c r="O199">
        <v>9347</v>
      </c>
      <c r="P199">
        <v>38910</v>
      </c>
      <c r="Q199">
        <v>7090</v>
      </c>
      <c r="R199">
        <v>6680</v>
      </c>
      <c r="S199">
        <v>16627</v>
      </c>
      <c r="T199">
        <v>15492</v>
      </c>
      <c r="U199">
        <v>36260</v>
      </c>
      <c r="V199">
        <v>12112</v>
      </c>
      <c r="W199">
        <v>22476</v>
      </c>
      <c r="X199">
        <v>22644</v>
      </c>
      <c r="Y199">
        <v>14837</v>
      </c>
      <c r="Z199">
        <v>29440</v>
      </c>
      <c r="AA199">
        <v>12485</v>
      </c>
      <c r="AB199">
        <v>15889</v>
      </c>
      <c r="AC199">
        <v>17012</v>
      </c>
      <c r="AD199">
        <v>12917</v>
      </c>
      <c r="AE199">
        <v>22033</v>
      </c>
    </row>
    <row r="200" spans="1:31" x14ac:dyDescent="0.25">
      <c r="A200" s="2">
        <v>0.8979166666666667</v>
      </c>
      <c r="B200">
        <v>268</v>
      </c>
      <c r="C200">
        <v>307</v>
      </c>
      <c r="D200">
        <v>424</v>
      </c>
      <c r="E200">
        <v>1241</v>
      </c>
      <c r="F200">
        <v>5176</v>
      </c>
      <c r="G200">
        <v>2455</v>
      </c>
      <c r="H200">
        <v>7660</v>
      </c>
      <c r="I200">
        <v>9986</v>
      </c>
      <c r="J200">
        <v>4221</v>
      </c>
      <c r="K200">
        <v>12113</v>
      </c>
      <c r="L200">
        <v>10875</v>
      </c>
      <c r="M200">
        <v>13596</v>
      </c>
      <c r="N200">
        <v>12440</v>
      </c>
      <c r="O200">
        <v>9347</v>
      </c>
      <c r="P200">
        <v>38910</v>
      </c>
      <c r="Q200">
        <v>7090</v>
      </c>
      <c r="R200">
        <v>6680</v>
      </c>
      <c r="S200">
        <v>16627</v>
      </c>
      <c r="T200">
        <v>15492</v>
      </c>
      <c r="U200">
        <v>36260</v>
      </c>
      <c r="V200">
        <v>12112</v>
      </c>
      <c r="W200">
        <v>22476</v>
      </c>
      <c r="X200">
        <v>22644</v>
      </c>
      <c r="Y200">
        <v>14837</v>
      </c>
      <c r="Z200">
        <v>29440</v>
      </c>
      <c r="AA200">
        <v>12485</v>
      </c>
      <c r="AB200">
        <v>15889</v>
      </c>
      <c r="AC200">
        <v>17012</v>
      </c>
      <c r="AD200">
        <v>12917</v>
      </c>
      <c r="AE200">
        <v>22033</v>
      </c>
    </row>
    <row r="201" spans="1:31" x14ac:dyDescent="0.25">
      <c r="A201" s="2">
        <v>0.9</v>
      </c>
      <c r="B201">
        <v>268</v>
      </c>
      <c r="C201">
        <v>307</v>
      </c>
      <c r="D201">
        <v>424</v>
      </c>
      <c r="E201">
        <v>1241</v>
      </c>
      <c r="F201">
        <v>5176</v>
      </c>
      <c r="G201">
        <v>2455</v>
      </c>
      <c r="H201">
        <v>7660</v>
      </c>
      <c r="I201">
        <v>9986</v>
      </c>
      <c r="J201">
        <v>4221</v>
      </c>
      <c r="K201">
        <v>12113</v>
      </c>
      <c r="L201">
        <v>10875</v>
      </c>
      <c r="M201">
        <v>13596</v>
      </c>
      <c r="N201">
        <v>12440</v>
      </c>
      <c r="O201">
        <v>9347</v>
      </c>
      <c r="P201">
        <v>38910</v>
      </c>
      <c r="Q201">
        <v>7090</v>
      </c>
      <c r="R201">
        <v>6680</v>
      </c>
      <c r="S201">
        <v>16627</v>
      </c>
      <c r="T201">
        <v>15492</v>
      </c>
      <c r="U201">
        <v>36260</v>
      </c>
      <c r="V201">
        <v>12112</v>
      </c>
      <c r="W201">
        <v>22476</v>
      </c>
      <c r="X201">
        <v>22644</v>
      </c>
      <c r="Y201">
        <v>14837</v>
      </c>
      <c r="Z201">
        <v>29440</v>
      </c>
      <c r="AA201">
        <v>12485</v>
      </c>
      <c r="AB201">
        <v>15889</v>
      </c>
      <c r="AC201">
        <v>17012</v>
      </c>
      <c r="AD201">
        <v>12917</v>
      </c>
      <c r="AE201">
        <v>22033</v>
      </c>
    </row>
    <row r="202" spans="1:31" x14ac:dyDescent="0.25">
      <c r="A202" s="2">
        <v>0.90277777777777779</v>
      </c>
      <c r="B202">
        <v>268</v>
      </c>
      <c r="C202">
        <v>307</v>
      </c>
      <c r="D202">
        <v>424</v>
      </c>
      <c r="E202">
        <v>1241</v>
      </c>
      <c r="F202">
        <v>5176</v>
      </c>
      <c r="G202">
        <v>2455</v>
      </c>
      <c r="H202">
        <v>7660</v>
      </c>
      <c r="I202">
        <v>9986</v>
      </c>
      <c r="J202">
        <v>4221</v>
      </c>
      <c r="K202">
        <v>12113</v>
      </c>
      <c r="L202">
        <v>10875</v>
      </c>
      <c r="M202">
        <v>13596</v>
      </c>
      <c r="N202">
        <v>12440</v>
      </c>
      <c r="O202">
        <v>9347</v>
      </c>
      <c r="P202">
        <v>38910</v>
      </c>
      <c r="Q202">
        <v>7090</v>
      </c>
      <c r="R202">
        <v>6680</v>
      </c>
      <c r="S202">
        <v>16627</v>
      </c>
      <c r="T202">
        <v>15492</v>
      </c>
      <c r="U202">
        <v>36260</v>
      </c>
      <c r="V202">
        <v>12112</v>
      </c>
      <c r="W202">
        <v>22476</v>
      </c>
      <c r="X202">
        <v>22644</v>
      </c>
      <c r="Y202">
        <v>14837</v>
      </c>
      <c r="Z202">
        <v>29440</v>
      </c>
      <c r="AA202">
        <v>12485</v>
      </c>
      <c r="AB202">
        <v>15889</v>
      </c>
      <c r="AC202">
        <v>17012</v>
      </c>
      <c r="AD202">
        <v>12917</v>
      </c>
      <c r="AE202">
        <v>22033</v>
      </c>
    </row>
    <row r="203" spans="1:31" x14ac:dyDescent="0.25">
      <c r="A203" s="2">
        <v>0.90486111111111112</v>
      </c>
      <c r="B203">
        <v>268</v>
      </c>
      <c r="C203">
        <v>307</v>
      </c>
      <c r="D203">
        <v>424</v>
      </c>
      <c r="E203">
        <v>1241</v>
      </c>
      <c r="F203">
        <v>5176</v>
      </c>
      <c r="G203">
        <v>2455</v>
      </c>
      <c r="H203">
        <v>7660</v>
      </c>
      <c r="I203">
        <v>9986</v>
      </c>
      <c r="J203">
        <v>4221</v>
      </c>
      <c r="K203">
        <v>12113</v>
      </c>
      <c r="L203">
        <v>10875</v>
      </c>
      <c r="M203">
        <v>13596</v>
      </c>
      <c r="N203">
        <v>12440</v>
      </c>
      <c r="O203">
        <v>9347</v>
      </c>
      <c r="P203">
        <v>38910</v>
      </c>
      <c r="Q203">
        <v>7090</v>
      </c>
      <c r="R203">
        <v>6680</v>
      </c>
      <c r="S203">
        <v>16627</v>
      </c>
      <c r="T203">
        <v>15492</v>
      </c>
      <c r="U203">
        <v>36260</v>
      </c>
      <c r="V203">
        <v>12112</v>
      </c>
      <c r="W203">
        <v>22476</v>
      </c>
      <c r="X203">
        <v>22644</v>
      </c>
      <c r="Y203">
        <v>14837</v>
      </c>
      <c r="Z203">
        <v>29440</v>
      </c>
      <c r="AA203">
        <v>12485</v>
      </c>
      <c r="AB203">
        <v>15889</v>
      </c>
      <c r="AC203">
        <v>17012</v>
      </c>
      <c r="AD203">
        <v>12917</v>
      </c>
      <c r="AE203">
        <v>22033</v>
      </c>
    </row>
    <row r="204" spans="1:31" x14ac:dyDescent="0.25">
      <c r="A204" s="2">
        <v>0.90694444444444444</v>
      </c>
      <c r="B204">
        <v>268</v>
      </c>
      <c r="C204">
        <v>307</v>
      </c>
      <c r="D204">
        <v>424</v>
      </c>
      <c r="E204">
        <v>1241</v>
      </c>
      <c r="F204">
        <v>5176</v>
      </c>
      <c r="G204">
        <v>2455</v>
      </c>
      <c r="H204">
        <v>7660</v>
      </c>
      <c r="I204">
        <v>9986</v>
      </c>
      <c r="J204">
        <v>4221</v>
      </c>
      <c r="K204">
        <v>12113</v>
      </c>
      <c r="L204">
        <v>10875</v>
      </c>
      <c r="M204">
        <v>13596</v>
      </c>
      <c r="N204">
        <v>12440</v>
      </c>
      <c r="O204">
        <v>9347</v>
      </c>
      <c r="P204">
        <v>38910</v>
      </c>
      <c r="Q204">
        <v>7090</v>
      </c>
      <c r="R204">
        <v>6680</v>
      </c>
      <c r="S204">
        <v>16627</v>
      </c>
      <c r="T204">
        <v>15492</v>
      </c>
      <c r="U204">
        <v>36260</v>
      </c>
      <c r="V204">
        <v>12112</v>
      </c>
      <c r="W204">
        <v>22476</v>
      </c>
      <c r="X204">
        <v>22644</v>
      </c>
      <c r="Y204">
        <v>14837</v>
      </c>
      <c r="Z204">
        <v>29440</v>
      </c>
      <c r="AA204">
        <v>12485</v>
      </c>
      <c r="AB204">
        <v>15889</v>
      </c>
      <c r="AC204">
        <v>17012</v>
      </c>
      <c r="AD204">
        <v>12917</v>
      </c>
      <c r="AE204">
        <v>22033</v>
      </c>
    </row>
    <row r="205" spans="1:31" x14ac:dyDescent="0.25">
      <c r="A205" s="2">
        <v>0.90902777777777777</v>
      </c>
      <c r="B205">
        <v>268</v>
      </c>
      <c r="C205">
        <v>307</v>
      </c>
      <c r="D205">
        <v>424</v>
      </c>
      <c r="E205">
        <v>1241</v>
      </c>
      <c r="F205">
        <v>5176</v>
      </c>
      <c r="G205">
        <v>2455</v>
      </c>
      <c r="H205">
        <v>7660</v>
      </c>
      <c r="I205">
        <v>9986</v>
      </c>
      <c r="J205">
        <v>4221</v>
      </c>
      <c r="K205">
        <v>12113</v>
      </c>
      <c r="L205">
        <v>10875</v>
      </c>
      <c r="M205">
        <v>13596</v>
      </c>
      <c r="N205">
        <v>12440</v>
      </c>
      <c r="O205">
        <v>9347</v>
      </c>
      <c r="P205">
        <v>38910</v>
      </c>
      <c r="Q205">
        <v>7090</v>
      </c>
      <c r="R205">
        <v>6680</v>
      </c>
      <c r="S205">
        <v>16627</v>
      </c>
      <c r="T205">
        <v>15492</v>
      </c>
      <c r="U205">
        <v>36260</v>
      </c>
      <c r="V205">
        <v>12112</v>
      </c>
      <c r="W205">
        <v>22476</v>
      </c>
      <c r="X205">
        <v>22644</v>
      </c>
      <c r="Y205">
        <v>14837</v>
      </c>
      <c r="Z205">
        <v>29440</v>
      </c>
      <c r="AA205">
        <v>12485</v>
      </c>
      <c r="AB205">
        <v>15889</v>
      </c>
      <c r="AC205">
        <v>17012</v>
      </c>
      <c r="AD205">
        <v>12917</v>
      </c>
      <c r="AE205">
        <v>22033</v>
      </c>
    </row>
    <row r="206" spans="1:31" x14ac:dyDescent="0.25">
      <c r="A206" s="2">
        <v>0.91180555555555554</v>
      </c>
      <c r="B206">
        <v>268</v>
      </c>
      <c r="C206">
        <v>307</v>
      </c>
      <c r="D206">
        <v>424</v>
      </c>
      <c r="E206">
        <v>1241</v>
      </c>
      <c r="F206">
        <v>5176</v>
      </c>
      <c r="G206">
        <v>2455</v>
      </c>
      <c r="H206">
        <v>7660</v>
      </c>
      <c r="I206">
        <v>9986</v>
      </c>
      <c r="J206">
        <v>4221</v>
      </c>
      <c r="K206">
        <v>12113</v>
      </c>
      <c r="L206">
        <v>10875</v>
      </c>
      <c r="M206">
        <v>13596</v>
      </c>
      <c r="N206">
        <v>12440</v>
      </c>
      <c r="O206">
        <v>9347</v>
      </c>
      <c r="P206">
        <v>38910</v>
      </c>
      <c r="Q206">
        <v>7090</v>
      </c>
      <c r="R206">
        <v>6680</v>
      </c>
      <c r="S206">
        <v>16627</v>
      </c>
      <c r="T206">
        <v>15492</v>
      </c>
      <c r="U206">
        <v>36260</v>
      </c>
      <c r="V206">
        <v>12112</v>
      </c>
      <c r="W206">
        <v>22476</v>
      </c>
      <c r="X206">
        <v>22644</v>
      </c>
      <c r="Y206">
        <v>14837</v>
      </c>
      <c r="Z206">
        <v>29440</v>
      </c>
      <c r="AA206">
        <v>12485</v>
      </c>
      <c r="AB206">
        <v>15889</v>
      </c>
      <c r="AC206">
        <v>17012</v>
      </c>
      <c r="AD206">
        <v>12917</v>
      </c>
      <c r="AE206">
        <v>22033</v>
      </c>
    </row>
    <row r="207" spans="1:31" x14ac:dyDescent="0.25">
      <c r="A207" s="2">
        <v>0.91388888888888886</v>
      </c>
      <c r="B207">
        <v>268</v>
      </c>
      <c r="C207">
        <v>307</v>
      </c>
      <c r="D207">
        <v>424</v>
      </c>
      <c r="E207">
        <v>1241</v>
      </c>
      <c r="F207">
        <v>5176</v>
      </c>
      <c r="G207">
        <v>2455</v>
      </c>
      <c r="H207">
        <v>7660</v>
      </c>
      <c r="I207">
        <v>9986</v>
      </c>
      <c r="J207">
        <v>4221</v>
      </c>
      <c r="K207">
        <v>12113</v>
      </c>
      <c r="L207">
        <v>10875</v>
      </c>
      <c r="M207">
        <v>13596</v>
      </c>
      <c r="N207">
        <v>12440</v>
      </c>
      <c r="O207">
        <v>9347</v>
      </c>
      <c r="P207">
        <v>38910</v>
      </c>
      <c r="Q207">
        <v>7090</v>
      </c>
      <c r="R207">
        <v>6680</v>
      </c>
      <c r="S207">
        <v>16627</v>
      </c>
      <c r="T207">
        <v>15492</v>
      </c>
      <c r="U207">
        <v>36260</v>
      </c>
      <c r="V207">
        <v>12112</v>
      </c>
      <c r="W207">
        <v>22476</v>
      </c>
      <c r="X207">
        <v>22644</v>
      </c>
      <c r="Y207">
        <v>14837</v>
      </c>
      <c r="Z207">
        <v>29440</v>
      </c>
      <c r="AA207">
        <v>12485</v>
      </c>
      <c r="AB207">
        <v>15889</v>
      </c>
      <c r="AC207">
        <v>17012</v>
      </c>
      <c r="AD207">
        <v>12917</v>
      </c>
      <c r="AE207">
        <v>22033</v>
      </c>
    </row>
    <row r="208" spans="1:31" x14ac:dyDescent="0.25">
      <c r="A208" s="2">
        <v>0.91597222222222219</v>
      </c>
      <c r="B208">
        <v>268</v>
      </c>
      <c r="C208">
        <v>307</v>
      </c>
      <c r="D208">
        <v>424</v>
      </c>
      <c r="E208">
        <v>1241</v>
      </c>
      <c r="F208">
        <v>5176</v>
      </c>
      <c r="G208">
        <v>2455</v>
      </c>
      <c r="H208">
        <v>7660</v>
      </c>
      <c r="I208">
        <v>9986</v>
      </c>
      <c r="J208">
        <v>4221</v>
      </c>
      <c r="K208">
        <v>12113</v>
      </c>
      <c r="L208">
        <v>10875</v>
      </c>
      <c r="M208">
        <v>13596</v>
      </c>
      <c r="N208">
        <v>12440</v>
      </c>
      <c r="O208">
        <v>9347</v>
      </c>
      <c r="P208">
        <v>38910</v>
      </c>
      <c r="Q208">
        <v>7090</v>
      </c>
      <c r="R208">
        <v>6680</v>
      </c>
      <c r="S208">
        <v>16627</v>
      </c>
      <c r="T208">
        <v>15492</v>
      </c>
      <c r="U208">
        <v>36260</v>
      </c>
      <c r="V208">
        <v>12112</v>
      </c>
      <c r="W208">
        <v>22476</v>
      </c>
      <c r="X208">
        <v>22644</v>
      </c>
      <c r="Y208">
        <v>14837</v>
      </c>
      <c r="Z208">
        <v>29440</v>
      </c>
      <c r="AA208">
        <v>12485</v>
      </c>
      <c r="AB208">
        <v>15889</v>
      </c>
      <c r="AC208">
        <v>17012</v>
      </c>
      <c r="AD208">
        <v>12917</v>
      </c>
      <c r="AE208">
        <v>22033</v>
      </c>
    </row>
    <row r="209" spans="1:31" x14ac:dyDescent="0.25">
      <c r="A209" s="2">
        <v>0.91805555555555551</v>
      </c>
      <c r="B209">
        <v>268</v>
      </c>
      <c r="C209">
        <v>307</v>
      </c>
      <c r="D209">
        <v>424</v>
      </c>
      <c r="E209">
        <v>1241</v>
      </c>
      <c r="F209">
        <v>5176</v>
      </c>
      <c r="G209">
        <v>2455</v>
      </c>
      <c r="H209">
        <v>7660</v>
      </c>
      <c r="I209">
        <v>9986</v>
      </c>
      <c r="J209">
        <v>4221</v>
      </c>
      <c r="K209">
        <v>12113</v>
      </c>
      <c r="L209">
        <v>10875</v>
      </c>
      <c r="M209">
        <v>13596</v>
      </c>
      <c r="N209">
        <v>12440</v>
      </c>
      <c r="O209">
        <v>9347</v>
      </c>
      <c r="P209">
        <v>38910</v>
      </c>
      <c r="Q209">
        <v>7090</v>
      </c>
      <c r="R209">
        <v>6680</v>
      </c>
      <c r="S209">
        <v>16627</v>
      </c>
      <c r="T209">
        <v>15492</v>
      </c>
      <c r="U209">
        <v>36260</v>
      </c>
      <c r="V209">
        <v>12112</v>
      </c>
      <c r="W209">
        <v>22476</v>
      </c>
      <c r="X209">
        <v>22644</v>
      </c>
      <c r="Y209">
        <v>14837</v>
      </c>
      <c r="Z209">
        <v>29440</v>
      </c>
      <c r="AA209">
        <v>12485</v>
      </c>
      <c r="AB209">
        <v>15889</v>
      </c>
      <c r="AC209">
        <v>17012</v>
      </c>
      <c r="AD209">
        <v>12917</v>
      </c>
      <c r="AE209">
        <v>22033</v>
      </c>
    </row>
    <row r="210" spans="1:31" x14ac:dyDescent="0.25">
      <c r="A210" s="2">
        <v>0.92083333333333328</v>
      </c>
      <c r="B210">
        <v>268</v>
      </c>
      <c r="C210">
        <v>307</v>
      </c>
      <c r="D210">
        <v>424</v>
      </c>
      <c r="E210">
        <v>1241</v>
      </c>
      <c r="F210">
        <v>5176</v>
      </c>
      <c r="G210">
        <v>2455</v>
      </c>
      <c r="H210">
        <v>7660</v>
      </c>
      <c r="I210">
        <v>9986</v>
      </c>
      <c r="J210">
        <v>4221</v>
      </c>
      <c r="K210">
        <v>12113</v>
      </c>
      <c r="L210">
        <v>10875</v>
      </c>
      <c r="M210">
        <v>13596</v>
      </c>
      <c r="N210">
        <v>12440</v>
      </c>
      <c r="O210">
        <v>9347</v>
      </c>
      <c r="P210">
        <v>38910</v>
      </c>
      <c r="Q210">
        <v>7090</v>
      </c>
      <c r="R210">
        <v>6680</v>
      </c>
      <c r="S210">
        <v>16627</v>
      </c>
      <c r="T210">
        <v>15492</v>
      </c>
      <c r="U210">
        <v>36260</v>
      </c>
      <c r="V210">
        <v>12112</v>
      </c>
      <c r="W210">
        <v>22476</v>
      </c>
      <c r="X210">
        <v>22644</v>
      </c>
      <c r="Y210">
        <v>14837</v>
      </c>
      <c r="Z210">
        <v>29440</v>
      </c>
      <c r="AA210">
        <v>12485</v>
      </c>
      <c r="AB210">
        <v>15889</v>
      </c>
      <c r="AC210">
        <v>17012</v>
      </c>
      <c r="AD210">
        <v>12917</v>
      </c>
      <c r="AE210">
        <v>22033</v>
      </c>
    </row>
    <row r="211" spans="1:31" x14ac:dyDescent="0.25">
      <c r="A211" s="2">
        <v>0.92291666666666672</v>
      </c>
      <c r="B211">
        <v>268</v>
      </c>
      <c r="C211">
        <v>307</v>
      </c>
      <c r="D211">
        <v>424</v>
      </c>
      <c r="E211">
        <v>1241</v>
      </c>
      <c r="F211">
        <v>5176</v>
      </c>
      <c r="G211">
        <v>2455</v>
      </c>
      <c r="H211">
        <v>7660</v>
      </c>
      <c r="I211">
        <v>9986</v>
      </c>
      <c r="J211">
        <v>4221</v>
      </c>
      <c r="K211">
        <v>12113</v>
      </c>
      <c r="L211">
        <v>10875</v>
      </c>
      <c r="M211">
        <v>13596</v>
      </c>
      <c r="N211">
        <v>12440</v>
      </c>
      <c r="O211">
        <v>9347</v>
      </c>
      <c r="P211">
        <v>38910</v>
      </c>
      <c r="Q211">
        <v>7090</v>
      </c>
      <c r="R211">
        <v>6680</v>
      </c>
      <c r="S211">
        <v>16627</v>
      </c>
      <c r="T211">
        <v>15492</v>
      </c>
      <c r="U211">
        <v>36260</v>
      </c>
      <c r="V211">
        <v>12112</v>
      </c>
      <c r="W211">
        <v>22476</v>
      </c>
      <c r="X211">
        <v>22644</v>
      </c>
      <c r="Y211">
        <v>14837</v>
      </c>
      <c r="Z211">
        <v>29440</v>
      </c>
      <c r="AA211">
        <v>12485</v>
      </c>
      <c r="AB211">
        <v>15889</v>
      </c>
      <c r="AC211">
        <v>17012</v>
      </c>
      <c r="AD211">
        <v>12917</v>
      </c>
      <c r="AE211">
        <v>22033</v>
      </c>
    </row>
    <row r="212" spans="1:31" x14ac:dyDescent="0.25">
      <c r="A212" s="2">
        <v>0.92500000000000004</v>
      </c>
      <c r="B212">
        <v>268</v>
      </c>
      <c r="C212">
        <v>307</v>
      </c>
      <c r="D212">
        <v>424</v>
      </c>
      <c r="E212">
        <v>1241</v>
      </c>
      <c r="F212">
        <v>5176</v>
      </c>
      <c r="G212">
        <v>2455</v>
      </c>
      <c r="H212">
        <v>7660</v>
      </c>
      <c r="I212">
        <v>9986</v>
      </c>
      <c r="J212">
        <v>4221</v>
      </c>
      <c r="K212">
        <v>12113</v>
      </c>
      <c r="L212">
        <v>10875</v>
      </c>
      <c r="M212">
        <v>13596</v>
      </c>
      <c r="N212">
        <v>12440</v>
      </c>
      <c r="O212">
        <v>9347</v>
      </c>
      <c r="P212">
        <v>38910</v>
      </c>
      <c r="Q212">
        <v>7090</v>
      </c>
      <c r="R212">
        <v>6680</v>
      </c>
      <c r="S212">
        <v>16627</v>
      </c>
      <c r="T212">
        <v>15492</v>
      </c>
      <c r="U212">
        <v>36260</v>
      </c>
      <c r="V212">
        <v>12112</v>
      </c>
      <c r="W212">
        <v>22476</v>
      </c>
      <c r="X212">
        <v>22644</v>
      </c>
      <c r="Y212">
        <v>14837</v>
      </c>
      <c r="Z212">
        <v>29440</v>
      </c>
      <c r="AA212">
        <v>12485</v>
      </c>
      <c r="AB212">
        <v>15889</v>
      </c>
      <c r="AC212">
        <v>17012</v>
      </c>
      <c r="AD212">
        <v>12917</v>
      </c>
      <c r="AE212">
        <v>22033</v>
      </c>
    </row>
    <row r="213" spans="1:31" x14ac:dyDescent="0.25">
      <c r="A213" s="2">
        <v>0.92708333333333337</v>
      </c>
      <c r="B213">
        <v>268</v>
      </c>
      <c r="C213">
        <v>307</v>
      </c>
      <c r="D213">
        <v>424</v>
      </c>
      <c r="E213">
        <v>1241</v>
      </c>
      <c r="F213">
        <v>5176</v>
      </c>
      <c r="G213">
        <v>2455</v>
      </c>
      <c r="H213">
        <v>7660</v>
      </c>
      <c r="I213">
        <v>9986</v>
      </c>
      <c r="J213">
        <v>4221</v>
      </c>
      <c r="K213">
        <v>12113</v>
      </c>
      <c r="L213">
        <v>10875</v>
      </c>
      <c r="M213">
        <v>13596</v>
      </c>
      <c r="N213">
        <v>12440</v>
      </c>
      <c r="O213">
        <v>9347</v>
      </c>
      <c r="P213">
        <v>38910</v>
      </c>
      <c r="Q213">
        <v>7090</v>
      </c>
      <c r="R213">
        <v>6680</v>
      </c>
      <c r="S213">
        <v>16627</v>
      </c>
      <c r="T213">
        <v>15492</v>
      </c>
      <c r="U213">
        <v>36260</v>
      </c>
      <c r="V213">
        <v>12112</v>
      </c>
      <c r="W213">
        <v>22476</v>
      </c>
      <c r="X213">
        <v>22644</v>
      </c>
      <c r="Y213">
        <v>14837</v>
      </c>
      <c r="Z213">
        <v>29440</v>
      </c>
      <c r="AA213">
        <v>12485</v>
      </c>
      <c r="AB213">
        <v>15889</v>
      </c>
      <c r="AC213">
        <v>17012</v>
      </c>
      <c r="AD213">
        <v>12917</v>
      </c>
      <c r="AE213">
        <v>22033</v>
      </c>
    </row>
    <row r="214" spans="1:31" x14ac:dyDescent="0.25">
      <c r="A214" s="2">
        <v>0.9291666666666667</v>
      </c>
      <c r="B214">
        <v>268</v>
      </c>
      <c r="C214">
        <v>307</v>
      </c>
      <c r="D214">
        <v>424</v>
      </c>
      <c r="E214">
        <v>1241</v>
      </c>
      <c r="F214">
        <v>5176</v>
      </c>
      <c r="G214">
        <v>2455</v>
      </c>
      <c r="H214">
        <v>7660</v>
      </c>
      <c r="I214">
        <v>9986</v>
      </c>
      <c r="J214">
        <v>4221</v>
      </c>
      <c r="K214">
        <v>12113</v>
      </c>
      <c r="L214">
        <v>10875</v>
      </c>
      <c r="M214">
        <v>13596</v>
      </c>
      <c r="N214">
        <v>12440</v>
      </c>
      <c r="O214">
        <v>9347</v>
      </c>
      <c r="P214">
        <v>38910</v>
      </c>
      <c r="Q214">
        <v>7090</v>
      </c>
      <c r="R214">
        <v>6680</v>
      </c>
      <c r="S214">
        <v>16627</v>
      </c>
      <c r="T214">
        <v>15492</v>
      </c>
      <c r="U214">
        <v>36260</v>
      </c>
      <c r="V214">
        <v>12112</v>
      </c>
      <c r="W214">
        <v>22476</v>
      </c>
      <c r="X214">
        <v>22644</v>
      </c>
      <c r="Y214">
        <v>14837</v>
      </c>
      <c r="Z214">
        <v>29440</v>
      </c>
      <c r="AA214">
        <v>12485</v>
      </c>
      <c r="AB214">
        <v>15889</v>
      </c>
      <c r="AC214">
        <v>17012</v>
      </c>
      <c r="AD214">
        <v>12917</v>
      </c>
      <c r="AE214">
        <v>22033</v>
      </c>
    </row>
    <row r="215" spans="1:31" x14ac:dyDescent="0.25">
      <c r="A215" s="2">
        <v>0.93194444444444446</v>
      </c>
      <c r="B215">
        <v>268</v>
      </c>
      <c r="C215">
        <v>307</v>
      </c>
      <c r="D215">
        <v>424</v>
      </c>
      <c r="E215">
        <v>1241</v>
      </c>
      <c r="F215">
        <v>5176</v>
      </c>
      <c r="G215">
        <v>2455</v>
      </c>
      <c r="H215">
        <v>7660</v>
      </c>
      <c r="I215">
        <v>9986</v>
      </c>
      <c r="J215">
        <v>4221</v>
      </c>
      <c r="K215">
        <v>12113</v>
      </c>
      <c r="L215">
        <v>10875</v>
      </c>
      <c r="M215">
        <v>13596</v>
      </c>
      <c r="N215">
        <v>12440</v>
      </c>
      <c r="O215">
        <v>9347</v>
      </c>
      <c r="P215">
        <v>38910</v>
      </c>
      <c r="Q215">
        <v>7090</v>
      </c>
      <c r="R215">
        <v>6680</v>
      </c>
      <c r="S215">
        <v>16627</v>
      </c>
      <c r="T215">
        <v>15492</v>
      </c>
      <c r="U215">
        <v>36260</v>
      </c>
      <c r="V215">
        <v>12112</v>
      </c>
      <c r="W215">
        <v>22476</v>
      </c>
      <c r="X215">
        <v>22644</v>
      </c>
      <c r="Y215">
        <v>14837</v>
      </c>
      <c r="Z215">
        <v>29440</v>
      </c>
      <c r="AA215">
        <v>12485</v>
      </c>
      <c r="AB215">
        <v>15889</v>
      </c>
      <c r="AC215">
        <v>17012</v>
      </c>
      <c r="AD215">
        <v>12917</v>
      </c>
      <c r="AE215">
        <v>22033</v>
      </c>
    </row>
    <row r="216" spans="1:31" x14ac:dyDescent="0.25">
      <c r="A216" s="2">
        <v>0.93402777777777779</v>
      </c>
      <c r="B216">
        <v>268</v>
      </c>
      <c r="C216">
        <v>307</v>
      </c>
      <c r="D216">
        <v>424</v>
      </c>
      <c r="E216">
        <v>1241</v>
      </c>
      <c r="F216">
        <v>5176</v>
      </c>
      <c r="G216">
        <v>2455</v>
      </c>
      <c r="H216">
        <v>7660</v>
      </c>
      <c r="I216">
        <v>9986</v>
      </c>
      <c r="J216">
        <v>4221</v>
      </c>
      <c r="K216">
        <v>12113</v>
      </c>
      <c r="L216">
        <v>10875</v>
      </c>
      <c r="M216">
        <v>13596</v>
      </c>
      <c r="N216">
        <v>12440</v>
      </c>
      <c r="O216">
        <v>9347</v>
      </c>
      <c r="P216">
        <v>38910</v>
      </c>
      <c r="Q216">
        <v>7090</v>
      </c>
      <c r="R216">
        <v>6680</v>
      </c>
      <c r="S216">
        <v>16627</v>
      </c>
      <c r="T216">
        <v>15492</v>
      </c>
      <c r="U216">
        <v>36260</v>
      </c>
      <c r="V216">
        <v>12112</v>
      </c>
      <c r="W216">
        <v>22476</v>
      </c>
      <c r="X216">
        <v>22644</v>
      </c>
      <c r="Y216">
        <v>14837</v>
      </c>
      <c r="Z216">
        <v>29440</v>
      </c>
      <c r="AA216">
        <v>12485</v>
      </c>
      <c r="AB216">
        <v>15889</v>
      </c>
      <c r="AC216">
        <v>17012</v>
      </c>
      <c r="AD216">
        <v>12917</v>
      </c>
      <c r="AE216">
        <v>22033</v>
      </c>
    </row>
    <row r="217" spans="1:31" x14ac:dyDescent="0.25">
      <c r="A217" s="2">
        <v>0.93611111111111112</v>
      </c>
      <c r="B217">
        <v>2455</v>
      </c>
      <c r="C217">
        <v>7660</v>
      </c>
      <c r="D217">
        <v>9986</v>
      </c>
      <c r="E217">
        <v>4221</v>
      </c>
      <c r="F217">
        <v>12113</v>
      </c>
      <c r="G217">
        <v>10875</v>
      </c>
      <c r="H217">
        <v>13596</v>
      </c>
      <c r="I217">
        <v>12440</v>
      </c>
      <c r="J217">
        <v>9347</v>
      </c>
      <c r="K217">
        <v>38910</v>
      </c>
      <c r="L217">
        <v>6231</v>
      </c>
      <c r="M217">
        <v>8219</v>
      </c>
      <c r="N217">
        <v>5647</v>
      </c>
      <c r="O217">
        <v>4922</v>
      </c>
      <c r="P217">
        <v>26051</v>
      </c>
      <c r="Q217">
        <v>12112</v>
      </c>
      <c r="R217">
        <v>22476</v>
      </c>
      <c r="S217">
        <v>22644</v>
      </c>
      <c r="T217">
        <v>14837</v>
      </c>
      <c r="U217">
        <v>29440</v>
      </c>
      <c r="V217">
        <v>12485</v>
      </c>
      <c r="W217">
        <v>15889</v>
      </c>
      <c r="X217">
        <v>17012</v>
      </c>
      <c r="Y217">
        <v>12917</v>
      </c>
      <c r="Z217">
        <v>22033</v>
      </c>
      <c r="AA217">
        <v>2586</v>
      </c>
      <c r="AB217">
        <v>3011</v>
      </c>
      <c r="AC217">
        <v>1551</v>
      </c>
      <c r="AD217">
        <v>829</v>
      </c>
      <c r="AE217">
        <v>5719</v>
      </c>
    </row>
    <row r="218" spans="1:31" x14ac:dyDescent="0.25">
      <c r="A218" s="2">
        <v>0.93611111111111112</v>
      </c>
      <c r="B218">
        <v>268</v>
      </c>
      <c r="C218">
        <v>307</v>
      </c>
      <c r="D218">
        <v>424</v>
      </c>
      <c r="E218">
        <v>1241</v>
      </c>
      <c r="F218">
        <v>5176</v>
      </c>
      <c r="G218">
        <v>2455</v>
      </c>
      <c r="H218">
        <v>7660</v>
      </c>
      <c r="I218">
        <v>9986</v>
      </c>
      <c r="J218">
        <v>4221</v>
      </c>
      <c r="K218">
        <v>12113</v>
      </c>
      <c r="L218">
        <v>10875</v>
      </c>
      <c r="M218">
        <v>13596</v>
      </c>
      <c r="N218">
        <v>12440</v>
      </c>
      <c r="O218">
        <v>9347</v>
      </c>
      <c r="P218">
        <v>38910</v>
      </c>
      <c r="Q218">
        <v>7090</v>
      </c>
      <c r="R218">
        <v>6680</v>
      </c>
      <c r="S218">
        <v>16627</v>
      </c>
      <c r="T218">
        <v>15492</v>
      </c>
      <c r="U218">
        <v>36260</v>
      </c>
      <c r="V218">
        <v>12112</v>
      </c>
      <c r="W218">
        <v>22476</v>
      </c>
      <c r="X218">
        <v>22644</v>
      </c>
      <c r="Y218">
        <v>14837</v>
      </c>
      <c r="Z218">
        <v>29440</v>
      </c>
      <c r="AA218">
        <v>12485</v>
      </c>
      <c r="AB218">
        <v>15889</v>
      </c>
      <c r="AC218">
        <v>17012</v>
      </c>
      <c r="AD218">
        <v>12917</v>
      </c>
      <c r="AE218">
        <v>22033</v>
      </c>
    </row>
    <row r="219" spans="1:31" x14ac:dyDescent="0.25">
      <c r="A219" s="2">
        <v>0.9375</v>
      </c>
      <c r="B219">
        <v>2455</v>
      </c>
      <c r="C219">
        <v>7660</v>
      </c>
      <c r="D219">
        <v>9986</v>
      </c>
      <c r="E219">
        <v>4221</v>
      </c>
      <c r="F219">
        <v>12113</v>
      </c>
      <c r="G219">
        <v>10875</v>
      </c>
      <c r="H219">
        <v>13596</v>
      </c>
      <c r="I219">
        <v>12440</v>
      </c>
      <c r="J219">
        <v>9347</v>
      </c>
      <c r="K219">
        <v>38910</v>
      </c>
      <c r="L219">
        <v>6231</v>
      </c>
      <c r="M219">
        <v>8219</v>
      </c>
      <c r="N219">
        <v>5647</v>
      </c>
      <c r="O219">
        <v>4922</v>
      </c>
      <c r="P219">
        <v>26051</v>
      </c>
      <c r="Q219">
        <v>12112</v>
      </c>
      <c r="R219">
        <v>22476</v>
      </c>
      <c r="S219">
        <v>22644</v>
      </c>
      <c r="T219">
        <v>14837</v>
      </c>
      <c r="U219">
        <v>29440</v>
      </c>
      <c r="V219">
        <v>12485</v>
      </c>
      <c r="W219">
        <v>15889</v>
      </c>
      <c r="X219">
        <v>17012</v>
      </c>
      <c r="Y219">
        <v>12917</v>
      </c>
      <c r="Z219">
        <v>22033</v>
      </c>
      <c r="AA219">
        <v>2586</v>
      </c>
      <c r="AB219">
        <v>3011</v>
      </c>
      <c r="AC219">
        <v>1551</v>
      </c>
      <c r="AD219">
        <v>829</v>
      </c>
      <c r="AE219">
        <v>5719</v>
      </c>
    </row>
    <row r="220" spans="1:31" x14ac:dyDescent="0.25">
      <c r="A220" s="2">
        <v>0.93819444444444444</v>
      </c>
      <c r="B220">
        <v>268</v>
      </c>
      <c r="C220">
        <v>307</v>
      </c>
      <c r="D220">
        <v>424</v>
      </c>
      <c r="E220">
        <v>1241</v>
      </c>
      <c r="F220">
        <v>5176</v>
      </c>
      <c r="G220">
        <v>2455</v>
      </c>
      <c r="H220">
        <v>7660</v>
      </c>
      <c r="I220">
        <v>9986</v>
      </c>
      <c r="J220">
        <v>4221</v>
      </c>
      <c r="K220">
        <v>12113</v>
      </c>
      <c r="L220">
        <v>10875</v>
      </c>
      <c r="M220">
        <v>13596</v>
      </c>
      <c r="N220">
        <v>12440</v>
      </c>
      <c r="O220">
        <v>9347</v>
      </c>
      <c r="P220">
        <v>38910</v>
      </c>
      <c r="Q220">
        <v>7090</v>
      </c>
      <c r="R220">
        <v>6680</v>
      </c>
      <c r="S220">
        <v>16627</v>
      </c>
      <c r="T220">
        <v>15492</v>
      </c>
      <c r="U220">
        <v>36260</v>
      </c>
      <c r="V220">
        <v>12112</v>
      </c>
      <c r="W220">
        <v>22476</v>
      </c>
      <c r="X220">
        <v>22644</v>
      </c>
      <c r="Y220">
        <v>14837</v>
      </c>
      <c r="Z220">
        <v>29440</v>
      </c>
      <c r="AA220">
        <v>12485</v>
      </c>
      <c r="AB220">
        <v>15889</v>
      </c>
      <c r="AC220">
        <v>17012</v>
      </c>
      <c r="AD220">
        <v>12917</v>
      </c>
      <c r="AE220">
        <v>22033</v>
      </c>
    </row>
    <row r="221" spans="1:31" x14ac:dyDescent="0.25">
      <c r="A221" s="2">
        <v>0.94027777777777777</v>
      </c>
      <c r="B221">
        <v>2455</v>
      </c>
      <c r="C221">
        <v>7660</v>
      </c>
      <c r="D221">
        <v>9986</v>
      </c>
      <c r="E221">
        <v>4221</v>
      </c>
      <c r="F221">
        <v>12113</v>
      </c>
      <c r="G221">
        <v>10875</v>
      </c>
      <c r="H221">
        <v>13596</v>
      </c>
      <c r="I221">
        <v>12440</v>
      </c>
      <c r="J221">
        <v>9347</v>
      </c>
      <c r="K221">
        <v>38910</v>
      </c>
      <c r="L221">
        <v>6231</v>
      </c>
      <c r="M221">
        <v>8219</v>
      </c>
      <c r="N221">
        <v>5647</v>
      </c>
      <c r="O221">
        <v>4922</v>
      </c>
      <c r="P221">
        <v>26051</v>
      </c>
      <c r="Q221">
        <v>12112</v>
      </c>
      <c r="R221">
        <v>22476</v>
      </c>
      <c r="S221">
        <v>22644</v>
      </c>
      <c r="T221">
        <v>14837</v>
      </c>
      <c r="U221">
        <v>29440</v>
      </c>
      <c r="V221">
        <v>12485</v>
      </c>
      <c r="W221">
        <v>15889</v>
      </c>
      <c r="X221">
        <v>17012</v>
      </c>
      <c r="Y221">
        <v>12917</v>
      </c>
      <c r="Z221">
        <v>22033</v>
      </c>
      <c r="AA221">
        <v>2586</v>
      </c>
      <c r="AB221">
        <v>3011</v>
      </c>
      <c r="AC221">
        <v>1551</v>
      </c>
      <c r="AD221">
        <v>829</v>
      </c>
      <c r="AE221">
        <v>5719</v>
      </c>
    </row>
    <row r="222" spans="1:31" x14ac:dyDescent="0.25">
      <c r="A222" s="2">
        <v>0.94097222222222221</v>
      </c>
      <c r="B222">
        <v>268</v>
      </c>
      <c r="C222">
        <v>307</v>
      </c>
      <c r="D222">
        <v>424</v>
      </c>
      <c r="E222">
        <v>1241</v>
      </c>
      <c r="F222">
        <v>5176</v>
      </c>
      <c r="G222">
        <v>2455</v>
      </c>
      <c r="H222">
        <v>7660</v>
      </c>
      <c r="I222">
        <v>9986</v>
      </c>
      <c r="J222">
        <v>4221</v>
      </c>
      <c r="K222">
        <v>12113</v>
      </c>
      <c r="L222">
        <v>10875</v>
      </c>
      <c r="M222">
        <v>13596</v>
      </c>
      <c r="N222">
        <v>12440</v>
      </c>
      <c r="O222">
        <v>9347</v>
      </c>
      <c r="P222">
        <v>38910</v>
      </c>
      <c r="Q222">
        <v>7090</v>
      </c>
      <c r="R222">
        <v>6680</v>
      </c>
      <c r="S222">
        <v>16627</v>
      </c>
      <c r="T222">
        <v>15492</v>
      </c>
      <c r="U222">
        <v>36260</v>
      </c>
      <c r="V222">
        <v>12112</v>
      </c>
      <c r="W222">
        <v>22476</v>
      </c>
      <c r="X222">
        <v>22644</v>
      </c>
      <c r="Y222">
        <v>14837</v>
      </c>
      <c r="Z222">
        <v>29440</v>
      </c>
      <c r="AA222">
        <v>12485</v>
      </c>
      <c r="AB222">
        <v>15889</v>
      </c>
      <c r="AC222">
        <v>17012</v>
      </c>
      <c r="AD222">
        <v>12917</v>
      </c>
      <c r="AE222">
        <v>22033</v>
      </c>
    </row>
    <row r="223" spans="1:31" x14ac:dyDescent="0.25">
      <c r="A223" s="2">
        <v>0.94236111111111109</v>
      </c>
      <c r="B223">
        <v>2455</v>
      </c>
      <c r="C223">
        <v>7660</v>
      </c>
      <c r="D223">
        <v>9986</v>
      </c>
      <c r="E223">
        <v>4221</v>
      </c>
      <c r="F223">
        <v>12113</v>
      </c>
      <c r="G223">
        <v>10875</v>
      </c>
      <c r="H223">
        <v>13596</v>
      </c>
      <c r="I223">
        <v>12440</v>
      </c>
      <c r="J223">
        <v>9347</v>
      </c>
      <c r="K223">
        <v>38910</v>
      </c>
      <c r="L223">
        <v>6231</v>
      </c>
      <c r="M223">
        <v>8219</v>
      </c>
      <c r="N223">
        <v>5647</v>
      </c>
      <c r="O223">
        <v>4922</v>
      </c>
      <c r="P223">
        <v>26051</v>
      </c>
      <c r="Q223">
        <v>12112</v>
      </c>
      <c r="R223">
        <v>22476</v>
      </c>
      <c r="S223">
        <v>22644</v>
      </c>
      <c r="T223">
        <v>14837</v>
      </c>
      <c r="U223">
        <v>29440</v>
      </c>
      <c r="V223">
        <v>12485</v>
      </c>
      <c r="W223">
        <v>15889</v>
      </c>
      <c r="X223">
        <v>17012</v>
      </c>
      <c r="Y223">
        <v>12917</v>
      </c>
      <c r="Z223">
        <v>22033</v>
      </c>
      <c r="AA223">
        <v>2586</v>
      </c>
      <c r="AB223">
        <v>3011</v>
      </c>
      <c r="AC223">
        <v>1551</v>
      </c>
      <c r="AD223">
        <v>829</v>
      </c>
      <c r="AE223">
        <v>5719</v>
      </c>
    </row>
    <row r="224" spans="1:31" x14ac:dyDescent="0.25">
      <c r="A224" s="2">
        <v>0.94305555555555554</v>
      </c>
      <c r="B224">
        <v>268</v>
      </c>
      <c r="C224">
        <v>307</v>
      </c>
      <c r="D224">
        <v>424</v>
      </c>
      <c r="E224">
        <v>1241</v>
      </c>
      <c r="F224">
        <v>5176</v>
      </c>
      <c r="G224">
        <v>2455</v>
      </c>
      <c r="H224">
        <v>7660</v>
      </c>
      <c r="I224">
        <v>9986</v>
      </c>
      <c r="J224">
        <v>4221</v>
      </c>
      <c r="K224">
        <v>12113</v>
      </c>
      <c r="L224">
        <v>10875</v>
      </c>
      <c r="M224">
        <v>13596</v>
      </c>
      <c r="N224">
        <v>12440</v>
      </c>
      <c r="O224">
        <v>9347</v>
      </c>
      <c r="P224">
        <v>38910</v>
      </c>
      <c r="Q224">
        <v>7090</v>
      </c>
      <c r="R224">
        <v>6680</v>
      </c>
      <c r="S224">
        <v>16627</v>
      </c>
      <c r="T224">
        <v>15492</v>
      </c>
      <c r="U224">
        <v>36260</v>
      </c>
      <c r="V224">
        <v>12112</v>
      </c>
      <c r="W224">
        <v>22476</v>
      </c>
      <c r="X224">
        <v>22644</v>
      </c>
      <c r="Y224">
        <v>14837</v>
      </c>
      <c r="Z224">
        <v>29440</v>
      </c>
      <c r="AA224">
        <v>12485</v>
      </c>
      <c r="AB224">
        <v>15889</v>
      </c>
      <c r="AC224">
        <v>17012</v>
      </c>
      <c r="AD224">
        <v>12917</v>
      </c>
      <c r="AE224">
        <v>22033</v>
      </c>
    </row>
    <row r="225" spans="1:31" x14ac:dyDescent="0.25">
      <c r="A225" s="2">
        <v>0.94444444444444442</v>
      </c>
      <c r="B225">
        <v>2455</v>
      </c>
      <c r="C225">
        <v>7660</v>
      </c>
      <c r="D225">
        <v>9986</v>
      </c>
      <c r="E225">
        <v>4221</v>
      </c>
      <c r="F225">
        <v>12113</v>
      </c>
      <c r="G225">
        <v>10875</v>
      </c>
      <c r="H225">
        <v>13596</v>
      </c>
      <c r="I225">
        <v>12440</v>
      </c>
      <c r="J225">
        <v>9347</v>
      </c>
      <c r="K225">
        <v>38910</v>
      </c>
      <c r="L225">
        <v>6231</v>
      </c>
      <c r="M225">
        <v>8219</v>
      </c>
      <c r="N225">
        <v>5647</v>
      </c>
      <c r="O225">
        <v>4922</v>
      </c>
      <c r="P225">
        <v>26051</v>
      </c>
      <c r="Q225">
        <v>12112</v>
      </c>
      <c r="R225">
        <v>22476</v>
      </c>
      <c r="S225">
        <v>22644</v>
      </c>
      <c r="T225">
        <v>14837</v>
      </c>
      <c r="U225">
        <v>29440</v>
      </c>
      <c r="V225">
        <v>12485</v>
      </c>
      <c r="W225">
        <v>15889</v>
      </c>
      <c r="X225">
        <v>17012</v>
      </c>
      <c r="Y225">
        <v>12917</v>
      </c>
      <c r="Z225">
        <v>22033</v>
      </c>
      <c r="AA225">
        <v>2586</v>
      </c>
      <c r="AB225">
        <v>3011</v>
      </c>
      <c r="AC225">
        <v>1551</v>
      </c>
      <c r="AD225">
        <v>829</v>
      </c>
      <c r="AE225">
        <v>5719</v>
      </c>
    </row>
    <row r="226" spans="1:31" x14ac:dyDescent="0.25">
      <c r="A226" s="2">
        <v>0.94513888888888886</v>
      </c>
      <c r="B226">
        <v>268</v>
      </c>
      <c r="C226">
        <v>307</v>
      </c>
      <c r="D226">
        <v>424</v>
      </c>
      <c r="E226">
        <v>1241</v>
      </c>
      <c r="F226">
        <v>5176</v>
      </c>
      <c r="G226">
        <v>2455</v>
      </c>
      <c r="H226">
        <v>7660</v>
      </c>
      <c r="I226">
        <v>9986</v>
      </c>
      <c r="J226">
        <v>4221</v>
      </c>
      <c r="K226">
        <v>12113</v>
      </c>
      <c r="L226">
        <v>10875</v>
      </c>
      <c r="M226">
        <v>13596</v>
      </c>
      <c r="N226">
        <v>12440</v>
      </c>
      <c r="O226">
        <v>9347</v>
      </c>
      <c r="P226">
        <v>38910</v>
      </c>
      <c r="Q226">
        <v>7090</v>
      </c>
      <c r="R226">
        <v>6680</v>
      </c>
      <c r="S226">
        <v>16627</v>
      </c>
      <c r="T226">
        <v>15492</v>
      </c>
      <c r="U226">
        <v>36260</v>
      </c>
      <c r="V226">
        <v>12112</v>
      </c>
      <c r="W226">
        <v>22476</v>
      </c>
      <c r="X226">
        <v>22644</v>
      </c>
      <c r="Y226">
        <v>14837</v>
      </c>
      <c r="Z226">
        <v>29440</v>
      </c>
      <c r="AA226">
        <v>12485</v>
      </c>
      <c r="AB226">
        <v>15889</v>
      </c>
      <c r="AC226">
        <v>17012</v>
      </c>
      <c r="AD226">
        <v>12917</v>
      </c>
      <c r="AE226">
        <v>22033</v>
      </c>
    </row>
    <row r="227" spans="1:31" x14ac:dyDescent="0.25">
      <c r="A227" s="2">
        <v>0.94652777777777775</v>
      </c>
      <c r="B227">
        <v>2455</v>
      </c>
      <c r="C227">
        <v>7660</v>
      </c>
      <c r="D227">
        <v>9986</v>
      </c>
      <c r="E227">
        <v>4221</v>
      </c>
      <c r="F227">
        <v>12113</v>
      </c>
      <c r="G227">
        <v>10875</v>
      </c>
      <c r="H227">
        <v>13596</v>
      </c>
      <c r="I227">
        <v>12440</v>
      </c>
      <c r="J227">
        <v>9347</v>
      </c>
      <c r="K227">
        <v>38910</v>
      </c>
      <c r="L227">
        <v>6231</v>
      </c>
      <c r="M227">
        <v>8219</v>
      </c>
      <c r="N227">
        <v>5647</v>
      </c>
      <c r="O227">
        <v>4922</v>
      </c>
      <c r="P227">
        <v>26051</v>
      </c>
      <c r="Q227">
        <v>12112</v>
      </c>
      <c r="R227">
        <v>22476</v>
      </c>
      <c r="S227">
        <v>22644</v>
      </c>
      <c r="T227">
        <v>14837</v>
      </c>
      <c r="U227">
        <v>29440</v>
      </c>
      <c r="V227">
        <v>12485</v>
      </c>
      <c r="W227">
        <v>15889</v>
      </c>
      <c r="X227">
        <v>17012</v>
      </c>
      <c r="Y227">
        <v>12917</v>
      </c>
      <c r="Z227">
        <v>22033</v>
      </c>
      <c r="AA227">
        <v>2586</v>
      </c>
      <c r="AB227">
        <v>3011</v>
      </c>
      <c r="AC227">
        <v>1551</v>
      </c>
      <c r="AD227">
        <v>829</v>
      </c>
      <c r="AE227">
        <v>5719</v>
      </c>
    </row>
    <row r="228" spans="1:31" x14ac:dyDescent="0.25">
      <c r="A228" s="2">
        <v>0.94722222222222219</v>
      </c>
      <c r="B228">
        <v>268</v>
      </c>
      <c r="C228">
        <v>307</v>
      </c>
      <c r="D228">
        <v>424</v>
      </c>
      <c r="E228">
        <v>1241</v>
      </c>
      <c r="F228">
        <v>5176</v>
      </c>
      <c r="G228">
        <v>2455</v>
      </c>
      <c r="H228">
        <v>7660</v>
      </c>
      <c r="I228">
        <v>9986</v>
      </c>
      <c r="J228">
        <v>4221</v>
      </c>
      <c r="K228">
        <v>12113</v>
      </c>
      <c r="L228">
        <v>10875</v>
      </c>
      <c r="M228">
        <v>13596</v>
      </c>
      <c r="N228">
        <v>12440</v>
      </c>
      <c r="O228">
        <v>9347</v>
      </c>
      <c r="P228">
        <v>38910</v>
      </c>
      <c r="Q228">
        <v>7090</v>
      </c>
      <c r="R228">
        <v>6680</v>
      </c>
      <c r="S228">
        <v>16627</v>
      </c>
      <c r="T228">
        <v>15492</v>
      </c>
      <c r="U228">
        <v>36260</v>
      </c>
      <c r="V228">
        <v>12112</v>
      </c>
      <c r="W228">
        <v>22476</v>
      </c>
      <c r="X228">
        <v>22644</v>
      </c>
      <c r="Y228">
        <v>14837</v>
      </c>
      <c r="Z228">
        <v>29440</v>
      </c>
      <c r="AA228">
        <v>12485</v>
      </c>
      <c r="AB228">
        <v>15889</v>
      </c>
      <c r="AC228">
        <v>17012</v>
      </c>
      <c r="AD228">
        <v>12917</v>
      </c>
      <c r="AE228">
        <v>22033</v>
      </c>
    </row>
    <row r="229" spans="1:31" x14ac:dyDescent="0.25">
      <c r="A229" s="2">
        <v>0.94930555555555551</v>
      </c>
      <c r="B229">
        <v>2455</v>
      </c>
      <c r="C229">
        <v>7660</v>
      </c>
      <c r="D229">
        <v>9986</v>
      </c>
      <c r="E229">
        <v>4221</v>
      </c>
      <c r="F229">
        <v>12113</v>
      </c>
      <c r="G229">
        <v>10875</v>
      </c>
      <c r="H229">
        <v>13596</v>
      </c>
      <c r="I229">
        <v>12440</v>
      </c>
      <c r="J229">
        <v>9347</v>
      </c>
      <c r="K229">
        <v>38910</v>
      </c>
      <c r="L229">
        <v>6231</v>
      </c>
      <c r="M229">
        <v>8219</v>
      </c>
      <c r="N229">
        <v>5647</v>
      </c>
      <c r="O229">
        <v>4922</v>
      </c>
      <c r="P229">
        <v>26051</v>
      </c>
      <c r="Q229">
        <v>12112</v>
      </c>
      <c r="R229">
        <v>22476</v>
      </c>
      <c r="S229">
        <v>22644</v>
      </c>
      <c r="T229">
        <v>14837</v>
      </c>
      <c r="U229">
        <v>29440</v>
      </c>
      <c r="V229">
        <v>12485</v>
      </c>
      <c r="W229">
        <v>15889</v>
      </c>
      <c r="X229">
        <v>17012</v>
      </c>
      <c r="Y229">
        <v>12917</v>
      </c>
      <c r="Z229">
        <v>22033</v>
      </c>
      <c r="AA229">
        <v>2586</v>
      </c>
      <c r="AB229">
        <v>3011</v>
      </c>
      <c r="AC229">
        <v>1551</v>
      </c>
      <c r="AD229">
        <v>829</v>
      </c>
      <c r="AE229">
        <v>5719</v>
      </c>
    </row>
    <row r="230" spans="1:31" x14ac:dyDescent="0.25">
      <c r="A230" s="2">
        <v>0.94930555555555551</v>
      </c>
      <c r="B230">
        <v>268</v>
      </c>
      <c r="C230">
        <v>307</v>
      </c>
      <c r="D230">
        <v>424</v>
      </c>
      <c r="E230">
        <v>1241</v>
      </c>
      <c r="F230">
        <v>5176</v>
      </c>
      <c r="G230">
        <v>2455</v>
      </c>
      <c r="H230">
        <v>7660</v>
      </c>
      <c r="I230">
        <v>9986</v>
      </c>
      <c r="J230">
        <v>4221</v>
      </c>
      <c r="K230">
        <v>12113</v>
      </c>
      <c r="L230">
        <v>10875</v>
      </c>
      <c r="M230">
        <v>13596</v>
      </c>
      <c r="N230">
        <v>12440</v>
      </c>
      <c r="O230">
        <v>9347</v>
      </c>
      <c r="P230">
        <v>38910</v>
      </c>
      <c r="Q230">
        <v>7090</v>
      </c>
      <c r="R230">
        <v>6680</v>
      </c>
      <c r="S230">
        <v>16627</v>
      </c>
      <c r="T230">
        <v>15492</v>
      </c>
      <c r="U230">
        <v>36260</v>
      </c>
      <c r="V230">
        <v>12112</v>
      </c>
      <c r="W230">
        <v>22476</v>
      </c>
      <c r="X230">
        <v>22644</v>
      </c>
      <c r="Y230">
        <v>14837</v>
      </c>
      <c r="Z230">
        <v>29440</v>
      </c>
      <c r="AA230">
        <v>12485</v>
      </c>
      <c r="AB230">
        <v>15889</v>
      </c>
      <c r="AC230">
        <v>17012</v>
      </c>
      <c r="AD230">
        <v>12917</v>
      </c>
      <c r="AE230">
        <v>22033</v>
      </c>
    </row>
    <row r="231" spans="1:31" x14ac:dyDescent="0.25">
      <c r="A231" s="2">
        <v>0.95138888888888884</v>
      </c>
      <c r="B231">
        <v>2455</v>
      </c>
      <c r="C231">
        <v>7660</v>
      </c>
      <c r="D231">
        <v>9986</v>
      </c>
      <c r="E231">
        <v>4221</v>
      </c>
      <c r="F231">
        <v>12113</v>
      </c>
      <c r="G231">
        <v>10875</v>
      </c>
      <c r="H231">
        <v>13596</v>
      </c>
      <c r="I231">
        <v>12440</v>
      </c>
      <c r="J231">
        <v>9347</v>
      </c>
      <c r="K231">
        <v>38910</v>
      </c>
      <c r="L231">
        <v>6231</v>
      </c>
      <c r="M231">
        <v>8219</v>
      </c>
      <c r="N231">
        <v>5647</v>
      </c>
      <c r="O231">
        <v>4922</v>
      </c>
      <c r="P231">
        <v>26051</v>
      </c>
      <c r="Q231">
        <v>12112</v>
      </c>
      <c r="R231">
        <v>22476</v>
      </c>
      <c r="S231">
        <v>22644</v>
      </c>
      <c r="T231">
        <v>14837</v>
      </c>
      <c r="U231">
        <v>29440</v>
      </c>
      <c r="V231">
        <v>12485</v>
      </c>
      <c r="W231">
        <v>15889</v>
      </c>
      <c r="X231">
        <v>17012</v>
      </c>
      <c r="Y231">
        <v>12917</v>
      </c>
      <c r="Z231">
        <v>22033</v>
      </c>
      <c r="AA231">
        <v>2586</v>
      </c>
      <c r="AB231">
        <v>3011</v>
      </c>
      <c r="AC231">
        <v>1551</v>
      </c>
      <c r="AD231">
        <v>829</v>
      </c>
      <c r="AE231">
        <v>5719</v>
      </c>
    </row>
    <row r="232" spans="1:31" x14ac:dyDescent="0.25">
      <c r="A232" s="2">
        <v>0.95208333333333328</v>
      </c>
      <c r="B232">
        <v>268</v>
      </c>
      <c r="C232">
        <v>307</v>
      </c>
      <c r="D232">
        <v>424</v>
      </c>
      <c r="E232">
        <v>1241</v>
      </c>
      <c r="F232">
        <v>5176</v>
      </c>
      <c r="G232">
        <v>2455</v>
      </c>
      <c r="H232">
        <v>7660</v>
      </c>
      <c r="I232">
        <v>9986</v>
      </c>
      <c r="J232">
        <v>4221</v>
      </c>
      <c r="K232">
        <v>12113</v>
      </c>
      <c r="L232">
        <v>10875</v>
      </c>
      <c r="M232">
        <v>13596</v>
      </c>
      <c r="N232">
        <v>12440</v>
      </c>
      <c r="O232">
        <v>9347</v>
      </c>
      <c r="P232">
        <v>38910</v>
      </c>
      <c r="Q232">
        <v>7090</v>
      </c>
      <c r="R232">
        <v>6680</v>
      </c>
      <c r="S232">
        <v>16627</v>
      </c>
      <c r="T232">
        <v>15492</v>
      </c>
      <c r="U232">
        <v>36260</v>
      </c>
      <c r="V232">
        <v>12112</v>
      </c>
      <c r="W232">
        <v>22476</v>
      </c>
      <c r="X232">
        <v>22644</v>
      </c>
      <c r="Y232">
        <v>14837</v>
      </c>
      <c r="Z232">
        <v>29440</v>
      </c>
      <c r="AA232">
        <v>12485</v>
      </c>
      <c r="AB232">
        <v>15889</v>
      </c>
      <c r="AC232">
        <v>17012</v>
      </c>
      <c r="AD232">
        <v>12917</v>
      </c>
      <c r="AE232">
        <v>22033</v>
      </c>
    </row>
    <row r="233" spans="1:31" x14ac:dyDescent="0.25">
      <c r="A233" s="2">
        <v>0.95347222222222228</v>
      </c>
      <c r="B233">
        <v>2455</v>
      </c>
      <c r="C233">
        <v>7660</v>
      </c>
      <c r="D233">
        <v>9986</v>
      </c>
      <c r="E233">
        <v>4221</v>
      </c>
      <c r="F233">
        <v>12113</v>
      </c>
      <c r="G233">
        <v>10875</v>
      </c>
      <c r="H233">
        <v>13596</v>
      </c>
      <c r="I233">
        <v>12440</v>
      </c>
      <c r="J233">
        <v>9347</v>
      </c>
      <c r="K233">
        <v>38910</v>
      </c>
      <c r="L233">
        <v>6231</v>
      </c>
      <c r="M233">
        <v>8219</v>
      </c>
      <c r="N233">
        <v>5647</v>
      </c>
      <c r="O233">
        <v>4922</v>
      </c>
      <c r="P233">
        <v>26051</v>
      </c>
      <c r="Q233">
        <v>12112</v>
      </c>
      <c r="R233">
        <v>22476</v>
      </c>
      <c r="S233">
        <v>22644</v>
      </c>
      <c r="T233">
        <v>14837</v>
      </c>
      <c r="U233">
        <v>29440</v>
      </c>
      <c r="V233">
        <v>12485</v>
      </c>
      <c r="W233">
        <v>15889</v>
      </c>
      <c r="X233">
        <v>17012</v>
      </c>
      <c r="Y233">
        <v>12917</v>
      </c>
      <c r="Z233">
        <v>22033</v>
      </c>
      <c r="AA233">
        <v>2586</v>
      </c>
      <c r="AB233">
        <v>3011</v>
      </c>
      <c r="AC233">
        <v>1551</v>
      </c>
      <c r="AD233">
        <v>829</v>
      </c>
      <c r="AE233">
        <v>5719</v>
      </c>
    </row>
    <row r="234" spans="1:31" x14ac:dyDescent="0.25">
      <c r="A234" s="2">
        <v>0.95416666666666672</v>
      </c>
      <c r="B234">
        <v>268</v>
      </c>
      <c r="C234">
        <v>307</v>
      </c>
      <c r="D234">
        <v>424</v>
      </c>
      <c r="E234">
        <v>1241</v>
      </c>
      <c r="F234">
        <v>5176</v>
      </c>
      <c r="G234">
        <v>2455</v>
      </c>
      <c r="H234">
        <v>7660</v>
      </c>
      <c r="I234">
        <v>9986</v>
      </c>
      <c r="J234">
        <v>4221</v>
      </c>
      <c r="K234">
        <v>12113</v>
      </c>
      <c r="L234">
        <v>10875</v>
      </c>
      <c r="M234">
        <v>13596</v>
      </c>
      <c r="N234">
        <v>12440</v>
      </c>
      <c r="O234">
        <v>9347</v>
      </c>
      <c r="P234">
        <v>38910</v>
      </c>
      <c r="Q234">
        <v>7090</v>
      </c>
      <c r="R234">
        <v>6680</v>
      </c>
      <c r="S234">
        <v>16627</v>
      </c>
      <c r="T234">
        <v>15492</v>
      </c>
      <c r="U234">
        <v>36260</v>
      </c>
      <c r="V234">
        <v>12112</v>
      </c>
      <c r="W234">
        <v>22476</v>
      </c>
      <c r="X234">
        <v>22644</v>
      </c>
      <c r="Y234">
        <v>14837</v>
      </c>
      <c r="Z234">
        <v>29440</v>
      </c>
      <c r="AA234">
        <v>12485</v>
      </c>
      <c r="AB234">
        <v>15889</v>
      </c>
      <c r="AC234">
        <v>17012</v>
      </c>
      <c r="AD234">
        <v>12917</v>
      </c>
      <c r="AE234">
        <v>22033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249-AEB7-4B28-8106-EDA1C2BA50CF}">
  <dimension ref="A1:M233"/>
  <sheetViews>
    <sheetView topLeftCell="A40" workbookViewId="0">
      <selection activeCell="G1" activeCellId="3" sqref="A1:A1048576 E1:E1048576 F1:F1048576 G1:G1048576"/>
    </sheetView>
  </sheetViews>
  <sheetFormatPr defaultRowHeight="15" x14ac:dyDescent="0.25"/>
  <cols>
    <col min="13" max="13" width="18.140625" customWidth="1"/>
  </cols>
  <sheetData>
    <row r="1" spans="1:13" x14ac:dyDescent="0.25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28</v>
      </c>
      <c r="M1" t="s">
        <v>25</v>
      </c>
    </row>
    <row r="2" spans="1:13" x14ac:dyDescent="0.25">
      <c r="A2" s="2">
        <v>0.34027777777777779</v>
      </c>
      <c r="B2">
        <v>221355</v>
      </c>
      <c r="C2">
        <v>250116</v>
      </c>
      <c r="D2">
        <v>-28761</v>
      </c>
      <c r="E2">
        <v>0</v>
      </c>
      <c r="F2">
        <v>0</v>
      </c>
      <c r="G2">
        <v>0</v>
      </c>
      <c r="H2">
        <v>0.88500935570000006</v>
      </c>
      <c r="I2">
        <v>0</v>
      </c>
      <c r="J2">
        <v>0</v>
      </c>
      <c r="L2">
        <v>74902.59</v>
      </c>
      <c r="M2" s="3">
        <v>46276.340682870374</v>
      </c>
    </row>
    <row r="3" spans="1:13" x14ac:dyDescent="0.25">
      <c r="A3" s="2">
        <v>0.45208333333333334</v>
      </c>
      <c r="B3">
        <v>590753</v>
      </c>
      <c r="C3">
        <v>519983</v>
      </c>
      <c r="D3">
        <v>70770</v>
      </c>
      <c r="E3">
        <v>361010</v>
      </c>
      <c r="F3">
        <v>268007</v>
      </c>
      <c r="G3">
        <v>93003</v>
      </c>
      <c r="H3">
        <v>1.1361006033000001</v>
      </c>
      <c r="I3">
        <v>1.3470170555000001</v>
      </c>
      <c r="J3">
        <v>0</v>
      </c>
      <c r="L3">
        <v>74340.52</v>
      </c>
      <c r="M3" s="3">
        <v>46276.452615740738</v>
      </c>
    </row>
    <row r="4" spans="1:13" x14ac:dyDescent="0.25">
      <c r="A4" s="2">
        <v>0.45416666666666666</v>
      </c>
      <c r="B4">
        <v>592425</v>
      </c>
      <c r="C4">
        <v>524552</v>
      </c>
      <c r="D4">
        <v>67873</v>
      </c>
      <c r="E4">
        <v>362633</v>
      </c>
      <c r="F4">
        <v>272545</v>
      </c>
      <c r="G4">
        <v>90088</v>
      </c>
      <c r="H4">
        <v>1.1293923195</v>
      </c>
      <c r="I4">
        <v>1.3305435800000001</v>
      </c>
      <c r="J4">
        <v>0</v>
      </c>
      <c r="L4">
        <v>74334</v>
      </c>
      <c r="M4" s="3">
        <v>46276.454861111109</v>
      </c>
    </row>
    <row r="5" spans="1:13" x14ac:dyDescent="0.25">
      <c r="A5" s="2">
        <v>0.45694444444444443</v>
      </c>
      <c r="B5">
        <v>592425</v>
      </c>
      <c r="C5">
        <v>524552</v>
      </c>
      <c r="D5">
        <v>67873</v>
      </c>
      <c r="E5">
        <v>362633</v>
      </c>
      <c r="F5">
        <v>272545</v>
      </c>
      <c r="G5">
        <v>90088</v>
      </c>
      <c r="H5">
        <v>1.1293923195</v>
      </c>
      <c r="I5">
        <v>1.3305435800000001</v>
      </c>
      <c r="J5">
        <v>0</v>
      </c>
      <c r="L5">
        <v>74308.14</v>
      </c>
      <c r="M5" s="3">
        <v>46276.457071759258</v>
      </c>
    </row>
    <row r="6" spans="1:13" x14ac:dyDescent="0.25">
      <c r="A6" s="2">
        <v>0.45902777777777776</v>
      </c>
      <c r="B6">
        <v>589357</v>
      </c>
      <c r="C6">
        <v>529117</v>
      </c>
      <c r="D6">
        <v>60240</v>
      </c>
      <c r="E6">
        <v>359600</v>
      </c>
      <c r="F6">
        <v>277100</v>
      </c>
      <c r="G6">
        <v>82500</v>
      </c>
      <c r="H6">
        <v>1.1138500558</v>
      </c>
      <c r="I6">
        <v>1.2977264525000001</v>
      </c>
      <c r="J6">
        <v>0</v>
      </c>
      <c r="L6">
        <v>74313.960000000006</v>
      </c>
      <c r="M6" s="3">
        <v>46276.459282407406</v>
      </c>
    </row>
    <row r="7" spans="1:13" x14ac:dyDescent="0.25">
      <c r="A7" s="2">
        <v>0.46111111111111114</v>
      </c>
      <c r="B7">
        <v>591135</v>
      </c>
      <c r="C7">
        <v>530341</v>
      </c>
      <c r="D7">
        <v>60794</v>
      </c>
      <c r="E7">
        <v>361460</v>
      </c>
      <c r="F7">
        <v>278315</v>
      </c>
      <c r="G7">
        <v>83145</v>
      </c>
      <c r="H7">
        <v>1.1146319066000001</v>
      </c>
      <c r="I7">
        <v>1.2987442286999999</v>
      </c>
      <c r="J7">
        <v>0</v>
      </c>
      <c r="L7">
        <v>74329.27</v>
      </c>
      <c r="M7" s="3">
        <v>46276.461504629631</v>
      </c>
    </row>
    <row r="8" spans="1:13" x14ac:dyDescent="0.25">
      <c r="A8" s="2">
        <v>0.46319444444444446</v>
      </c>
      <c r="B8">
        <v>592460</v>
      </c>
      <c r="C8">
        <v>536917</v>
      </c>
      <c r="D8">
        <v>55543</v>
      </c>
      <c r="E8">
        <v>362755</v>
      </c>
      <c r="F8">
        <v>284884</v>
      </c>
      <c r="G8">
        <v>77871</v>
      </c>
      <c r="H8">
        <v>1.103448019</v>
      </c>
      <c r="I8">
        <v>1.2733428342999999</v>
      </c>
      <c r="J8">
        <v>0</v>
      </c>
      <c r="L8">
        <v>74333.13</v>
      </c>
      <c r="M8" s="3">
        <v>46276.463726851849</v>
      </c>
    </row>
    <row r="9" spans="1:13" x14ac:dyDescent="0.25">
      <c r="A9" s="2">
        <v>0.46527777777777779</v>
      </c>
      <c r="B9">
        <v>593777</v>
      </c>
      <c r="C9">
        <v>536798</v>
      </c>
      <c r="D9">
        <v>56979</v>
      </c>
      <c r="E9">
        <v>364070</v>
      </c>
      <c r="F9">
        <v>284948</v>
      </c>
      <c r="G9">
        <v>79122</v>
      </c>
      <c r="H9">
        <v>1.1061460735999999</v>
      </c>
      <c r="I9">
        <v>1.2776717154999999</v>
      </c>
      <c r="J9">
        <v>0</v>
      </c>
      <c r="L9">
        <v>74365.81</v>
      </c>
      <c r="M9" s="3">
        <v>46276.465937499997</v>
      </c>
    </row>
    <row r="10" spans="1:13" x14ac:dyDescent="0.25">
      <c r="A10" s="2">
        <v>0.46805555555555556</v>
      </c>
      <c r="B10">
        <v>593777</v>
      </c>
      <c r="C10">
        <v>536798</v>
      </c>
      <c r="D10">
        <v>56979</v>
      </c>
      <c r="E10">
        <v>364070</v>
      </c>
      <c r="F10">
        <v>284948</v>
      </c>
      <c r="G10">
        <v>79122</v>
      </c>
      <c r="H10">
        <v>1.1061460735999999</v>
      </c>
      <c r="I10">
        <v>1.2776717154999999</v>
      </c>
      <c r="J10">
        <v>0</v>
      </c>
      <c r="L10">
        <v>74420.77</v>
      </c>
      <c r="M10" s="3">
        <v>46276.468148148146</v>
      </c>
    </row>
    <row r="11" spans="1:13" x14ac:dyDescent="0.25">
      <c r="A11" s="2">
        <v>0.47013888888888888</v>
      </c>
      <c r="B11">
        <v>598384</v>
      </c>
      <c r="C11">
        <v>518082</v>
      </c>
      <c r="D11">
        <v>80302</v>
      </c>
      <c r="E11">
        <v>368519</v>
      </c>
      <c r="F11">
        <v>266224</v>
      </c>
      <c r="G11">
        <v>102295</v>
      </c>
      <c r="H11">
        <v>1.1549986296000001</v>
      </c>
      <c r="I11">
        <v>1.3842440951999999</v>
      </c>
      <c r="J11">
        <v>0</v>
      </c>
      <c r="L11">
        <v>74485.22</v>
      </c>
      <c r="M11" s="3">
        <v>46276.470370370371</v>
      </c>
    </row>
    <row r="12" spans="1:13" x14ac:dyDescent="0.25">
      <c r="A12" s="2">
        <v>0.47222222222222221</v>
      </c>
      <c r="B12">
        <v>605934</v>
      </c>
      <c r="C12">
        <v>501990</v>
      </c>
      <c r="D12">
        <v>103944</v>
      </c>
      <c r="E12">
        <v>375911</v>
      </c>
      <c r="F12">
        <v>250158</v>
      </c>
      <c r="G12">
        <v>125753</v>
      </c>
      <c r="H12">
        <v>1.2070638857</v>
      </c>
      <c r="I12">
        <v>1.5026942971999999</v>
      </c>
      <c r="J12">
        <v>0</v>
      </c>
      <c r="L12">
        <v>74504.759999999995</v>
      </c>
      <c r="M12" s="3">
        <v>46276.472581018519</v>
      </c>
    </row>
    <row r="13" spans="1:13" x14ac:dyDescent="0.25">
      <c r="A13" s="2">
        <v>0.47430555555555554</v>
      </c>
      <c r="B13">
        <v>623366</v>
      </c>
      <c r="C13">
        <v>496832</v>
      </c>
      <c r="D13">
        <v>126534</v>
      </c>
      <c r="E13">
        <v>392873</v>
      </c>
      <c r="F13">
        <v>245023</v>
      </c>
      <c r="G13">
        <v>147850</v>
      </c>
      <c r="H13">
        <v>1.2546816629999999</v>
      </c>
      <c r="I13">
        <v>1.6034127408000001</v>
      </c>
      <c r="J13">
        <v>0</v>
      </c>
      <c r="L13">
        <v>74539.25</v>
      </c>
      <c r="M13" s="3">
        <v>46276.474849537037</v>
      </c>
    </row>
    <row r="14" spans="1:13" x14ac:dyDescent="0.25">
      <c r="A14" s="2">
        <v>0.47638888888888886</v>
      </c>
      <c r="B14">
        <v>637608</v>
      </c>
      <c r="C14">
        <v>500563</v>
      </c>
      <c r="D14">
        <v>137045</v>
      </c>
      <c r="E14">
        <v>406259</v>
      </c>
      <c r="F14">
        <v>248735</v>
      </c>
      <c r="G14">
        <v>157524</v>
      </c>
      <c r="H14">
        <v>1.2737817218</v>
      </c>
      <c r="I14">
        <v>1.6333005005000001</v>
      </c>
      <c r="J14">
        <v>0</v>
      </c>
      <c r="L14">
        <v>74547.27</v>
      </c>
      <c r="M14" s="3">
        <v>46276.477071759262</v>
      </c>
    </row>
    <row r="15" spans="1:13" x14ac:dyDescent="0.25">
      <c r="A15" s="2">
        <v>0.47916666666666669</v>
      </c>
      <c r="B15">
        <v>637608</v>
      </c>
      <c r="C15">
        <v>500563</v>
      </c>
      <c r="D15">
        <v>137045</v>
      </c>
      <c r="E15">
        <v>406259</v>
      </c>
      <c r="F15">
        <v>248735</v>
      </c>
      <c r="G15">
        <v>157524</v>
      </c>
      <c r="H15">
        <v>1.2737817218</v>
      </c>
      <c r="I15">
        <v>1.6333005005000001</v>
      </c>
      <c r="J15">
        <v>0</v>
      </c>
      <c r="L15">
        <v>74529.55</v>
      </c>
      <c r="M15" s="3">
        <v>46276.47929398148</v>
      </c>
    </row>
    <row r="16" spans="1:13" x14ac:dyDescent="0.25">
      <c r="A16" s="2">
        <v>0.48125000000000001</v>
      </c>
      <c r="B16">
        <v>649257</v>
      </c>
      <c r="C16">
        <v>510183</v>
      </c>
      <c r="D16">
        <v>139074</v>
      </c>
      <c r="E16">
        <v>417895</v>
      </c>
      <c r="F16">
        <v>258335</v>
      </c>
      <c r="G16">
        <v>159560</v>
      </c>
      <c r="H16">
        <v>1.2725963037000001</v>
      </c>
      <c r="I16">
        <v>1.6176476281000001</v>
      </c>
      <c r="J16">
        <v>0</v>
      </c>
      <c r="L16">
        <v>74542.34</v>
      </c>
      <c r="M16" s="3">
        <v>46276.481516203705</v>
      </c>
    </row>
    <row r="17" spans="1:13" x14ac:dyDescent="0.25">
      <c r="A17" s="2">
        <v>0.48333333333333334</v>
      </c>
      <c r="B17">
        <v>651213</v>
      </c>
      <c r="C17">
        <v>512759</v>
      </c>
      <c r="D17">
        <v>138454</v>
      </c>
      <c r="E17">
        <v>419663</v>
      </c>
      <c r="F17">
        <v>260907</v>
      </c>
      <c r="G17">
        <v>158756</v>
      </c>
      <c r="H17">
        <v>1.2700176886000001</v>
      </c>
      <c r="I17">
        <v>1.6084773502</v>
      </c>
      <c r="J17">
        <v>0</v>
      </c>
      <c r="L17">
        <v>74554.84</v>
      </c>
      <c r="M17" s="3">
        <v>46276.483738425923</v>
      </c>
    </row>
    <row r="18" spans="1:13" x14ac:dyDescent="0.25">
      <c r="A18" s="2">
        <v>0.48541666666666666</v>
      </c>
      <c r="B18">
        <v>654081</v>
      </c>
      <c r="C18">
        <v>516479</v>
      </c>
      <c r="D18">
        <v>137602</v>
      </c>
      <c r="E18">
        <v>421957</v>
      </c>
      <c r="F18">
        <v>264358</v>
      </c>
      <c r="G18">
        <v>157599</v>
      </c>
      <c r="H18">
        <v>1.2664232233999999</v>
      </c>
      <c r="I18">
        <v>1.5961574834000001</v>
      </c>
      <c r="J18">
        <v>0</v>
      </c>
      <c r="L18">
        <v>74558.48</v>
      </c>
      <c r="M18" s="3">
        <v>46276.485960648148</v>
      </c>
    </row>
    <row r="19" spans="1:13" x14ac:dyDescent="0.25">
      <c r="A19" s="2">
        <v>0.48749999999999999</v>
      </c>
      <c r="B19">
        <v>654794</v>
      </c>
      <c r="C19">
        <v>515929</v>
      </c>
      <c r="D19">
        <v>138865</v>
      </c>
      <c r="E19">
        <v>422469</v>
      </c>
      <c r="F19">
        <v>263859</v>
      </c>
      <c r="G19">
        <v>158610</v>
      </c>
      <c r="H19">
        <v>1.269155252</v>
      </c>
      <c r="I19">
        <v>1.6011165054000001</v>
      </c>
      <c r="J19">
        <v>0</v>
      </c>
      <c r="L19">
        <v>74561.19</v>
      </c>
      <c r="M19" s="3">
        <v>46276.488182870373</v>
      </c>
    </row>
    <row r="20" spans="1:13" x14ac:dyDescent="0.25">
      <c r="A20" s="2">
        <v>0.49027777777777776</v>
      </c>
      <c r="B20">
        <v>660314</v>
      </c>
      <c r="C20">
        <v>511188</v>
      </c>
      <c r="D20">
        <v>149126</v>
      </c>
      <c r="E20">
        <v>427528</v>
      </c>
      <c r="F20">
        <v>259212</v>
      </c>
      <c r="G20">
        <v>168316</v>
      </c>
      <c r="H20">
        <v>1.2917243754000001</v>
      </c>
      <c r="I20">
        <v>1.649337222</v>
      </c>
      <c r="J20">
        <v>0</v>
      </c>
      <c r="L20">
        <v>74568.100000000006</v>
      </c>
      <c r="M20" s="3">
        <v>46276.490416666667</v>
      </c>
    </row>
    <row r="21" spans="1:13" x14ac:dyDescent="0.25">
      <c r="A21" s="2">
        <v>0.49236111111111114</v>
      </c>
      <c r="B21">
        <v>661143</v>
      </c>
      <c r="C21">
        <v>514451</v>
      </c>
      <c r="D21">
        <v>146692</v>
      </c>
      <c r="E21">
        <v>427917</v>
      </c>
      <c r="F21">
        <v>262467</v>
      </c>
      <c r="G21">
        <v>165450</v>
      </c>
      <c r="H21">
        <v>1.2851428027</v>
      </c>
      <c r="I21">
        <v>1.6303649602000001</v>
      </c>
      <c r="J21">
        <v>0</v>
      </c>
      <c r="L21">
        <v>74560.36</v>
      </c>
      <c r="M21" s="3">
        <v>46276.492627314816</v>
      </c>
    </row>
    <row r="22" spans="1:13" x14ac:dyDescent="0.25">
      <c r="A22" s="2">
        <v>0.49444444444444446</v>
      </c>
      <c r="B22">
        <v>661365</v>
      </c>
      <c r="C22">
        <v>517735</v>
      </c>
      <c r="D22">
        <v>143630</v>
      </c>
      <c r="E22">
        <v>428102</v>
      </c>
      <c r="F22">
        <v>265751</v>
      </c>
      <c r="G22">
        <v>162351</v>
      </c>
      <c r="H22">
        <v>1.2774199155999999</v>
      </c>
      <c r="I22">
        <v>1.6109139759</v>
      </c>
      <c r="J22">
        <v>0</v>
      </c>
      <c r="L22">
        <v>74540.240000000005</v>
      </c>
      <c r="M22" s="3">
        <v>46276.494849537034</v>
      </c>
    </row>
    <row r="23" spans="1:13" x14ac:dyDescent="0.25">
      <c r="A23" s="2">
        <v>0.49652777777777779</v>
      </c>
      <c r="B23">
        <v>665530</v>
      </c>
      <c r="C23">
        <v>521452</v>
      </c>
      <c r="D23">
        <v>144078</v>
      </c>
      <c r="E23">
        <v>432306</v>
      </c>
      <c r="F23">
        <v>269473</v>
      </c>
      <c r="G23">
        <v>162833</v>
      </c>
      <c r="H23">
        <v>1.2763015579999999</v>
      </c>
      <c r="I23">
        <v>1.6042646201999999</v>
      </c>
      <c r="J23">
        <v>0</v>
      </c>
      <c r="L23">
        <v>74524.960000000006</v>
      </c>
      <c r="M23" s="3">
        <v>46276.497083333335</v>
      </c>
    </row>
    <row r="24" spans="1:13" x14ac:dyDescent="0.25">
      <c r="A24" s="2">
        <v>0.49930555555555556</v>
      </c>
      <c r="B24">
        <v>668168</v>
      </c>
      <c r="C24">
        <v>523204</v>
      </c>
      <c r="D24">
        <v>144964</v>
      </c>
      <c r="E24">
        <v>434935</v>
      </c>
      <c r="F24">
        <v>271226</v>
      </c>
      <c r="G24">
        <v>163709</v>
      </c>
      <c r="H24">
        <v>1.2770697472000001</v>
      </c>
      <c r="I24">
        <v>1.6035888890000001</v>
      </c>
      <c r="J24">
        <v>0</v>
      </c>
      <c r="L24">
        <v>74522.7</v>
      </c>
      <c r="M24" s="3">
        <v>46276.49931712963</v>
      </c>
    </row>
    <row r="25" spans="1:13" x14ac:dyDescent="0.25">
      <c r="A25" s="2">
        <v>0.50138888888888888</v>
      </c>
      <c r="B25">
        <v>671740</v>
      </c>
      <c r="C25">
        <v>525942</v>
      </c>
      <c r="D25">
        <v>145798</v>
      </c>
      <c r="E25">
        <v>437798</v>
      </c>
      <c r="F25">
        <v>273950</v>
      </c>
      <c r="G25">
        <v>163848</v>
      </c>
      <c r="H25">
        <v>1.2772130767000001</v>
      </c>
      <c r="I25">
        <v>1.5980945428</v>
      </c>
      <c r="J25">
        <v>0</v>
      </c>
      <c r="L25">
        <v>74553.64</v>
      </c>
      <c r="M25" s="3">
        <v>46276.501550925925</v>
      </c>
    </row>
    <row r="26" spans="1:13" x14ac:dyDescent="0.25">
      <c r="A26" s="2">
        <v>0.50347222222222221</v>
      </c>
      <c r="B26">
        <v>675728</v>
      </c>
      <c r="C26">
        <v>530736</v>
      </c>
      <c r="D26">
        <v>144992</v>
      </c>
      <c r="E26">
        <v>441348</v>
      </c>
      <c r="F26">
        <v>278733</v>
      </c>
      <c r="G26">
        <v>162615</v>
      </c>
      <c r="H26">
        <v>1.2731904374</v>
      </c>
      <c r="I26">
        <v>1.5834077772999999</v>
      </c>
      <c r="J26">
        <v>0</v>
      </c>
      <c r="L26">
        <v>74531.429999999993</v>
      </c>
      <c r="M26" s="3">
        <v>46276.503761574073</v>
      </c>
    </row>
    <row r="27" spans="1:13" x14ac:dyDescent="0.25">
      <c r="A27" s="2">
        <v>0.50555555555555554</v>
      </c>
      <c r="B27">
        <v>677776</v>
      </c>
      <c r="C27">
        <v>531595</v>
      </c>
      <c r="D27">
        <v>146181</v>
      </c>
      <c r="E27">
        <v>443266</v>
      </c>
      <c r="F27">
        <v>279575</v>
      </c>
      <c r="G27">
        <v>163691</v>
      </c>
      <c r="H27">
        <v>1.2749856563999999</v>
      </c>
      <c r="I27">
        <v>1.5854994188</v>
      </c>
      <c r="J27">
        <v>0</v>
      </c>
      <c r="L27">
        <v>74529.399999999994</v>
      </c>
      <c r="M27" s="3">
        <v>46276.505983796298</v>
      </c>
    </row>
    <row r="28" spans="1:13" x14ac:dyDescent="0.25">
      <c r="A28" s="2">
        <v>0.50763888888888886</v>
      </c>
      <c r="B28">
        <v>678234</v>
      </c>
      <c r="C28">
        <v>531957</v>
      </c>
      <c r="D28">
        <v>146277</v>
      </c>
      <c r="E28">
        <v>443847</v>
      </c>
      <c r="F28">
        <v>279920</v>
      </c>
      <c r="G28">
        <v>163927</v>
      </c>
      <c r="H28">
        <v>1.2749789926999999</v>
      </c>
      <c r="I28">
        <v>1.5856208917000001</v>
      </c>
      <c r="J28">
        <v>0</v>
      </c>
      <c r="L28">
        <v>74499.59</v>
      </c>
      <c r="M28" s="3">
        <v>46276.508229166669</v>
      </c>
    </row>
    <row r="29" spans="1:13" x14ac:dyDescent="0.25">
      <c r="A29" s="2">
        <v>0.51041666666666663</v>
      </c>
      <c r="B29">
        <v>677929</v>
      </c>
      <c r="C29">
        <v>528370</v>
      </c>
      <c r="D29">
        <v>149559</v>
      </c>
      <c r="E29">
        <v>443691</v>
      </c>
      <c r="F29">
        <v>276313</v>
      </c>
      <c r="G29">
        <v>167378</v>
      </c>
      <c r="H29">
        <v>1.2830573273000001</v>
      </c>
      <c r="I29">
        <v>1.6057550676000001</v>
      </c>
      <c r="J29">
        <v>0</v>
      </c>
      <c r="L29">
        <v>74462.570000000007</v>
      </c>
      <c r="M29" s="3">
        <v>46276.510462962964</v>
      </c>
    </row>
    <row r="30" spans="1:13" x14ac:dyDescent="0.25">
      <c r="A30" s="2">
        <v>0.51249999999999996</v>
      </c>
      <c r="B30">
        <v>680348</v>
      </c>
      <c r="C30">
        <v>525362</v>
      </c>
      <c r="D30">
        <v>154986</v>
      </c>
      <c r="E30">
        <v>446200</v>
      </c>
      <c r="F30">
        <v>273308</v>
      </c>
      <c r="G30">
        <v>172892</v>
      </c>
      <c r="H30">
        <v>1.2950080134999999</v>
      </c>
      <c r="I30">
        <v>1.6325903375999999</v>
      </c>
      <c r="J30">
        <v>0</v>
      </c>
      <c r="L30">
        <v>74474.850000000006</v>
      </c>
      <c r="M30" s="3">
        <v>46276.512685185182</v>
      </c>
    </row>
    <row r="31" spans="1:13" x14ac:dyDescent="0.25">
      <c r="A31" s="2">
        <v>0.51458333333333328</v>
      </c>
      <c r="B31">
        <v>684526</v>
      </c>
      <c r="C31">
        <v>528814</v>
      </c>
      <c r="D31">
        <v>155712</v>
      </c>
      <c r="E31">
        <v>450303</v>
      </c>
      <c r="F31">
        <v>276758</v>
      </c>
      <c r="G31">
        <v>173545</v>
      </c>
      <c r="H31">
        <v>1.2944551392000001</v>
      </c>
      <c r="I31">
        <v>1.6270640776</v>
      </c>
      <c r="J31">
        <v>0</v>
      </c>
      <c r="L31">
        <v>74478.080000000002</v>
      </c>
      <c r="M31" s="3">
        <v>46276.514918981484</v>
      </c>
    </row>
    <row r="32" spans="1:13" x14ac:dyDescent="0.25">
      <c r="A32" s="2">
        <v>0.51666666666666672</v>
      </c>
      <c r="B32">
        <v>685285</v>
      </c>
      <c r="C32">
        <v>528228</v>
      </c>
      <c r="D32">
        <v>157057</v>
      </c>
      <c r="E32">
        <v>450949</v>
      </c>
      <c r="F32">
        <v>276093</v>
      </c>
      <c r="G32">
        <v>174856</v>
      </c>
      <c r="H32">
        <v>1.2973280477</v>
      </c>
      <c r="I32">
        <v>1.6333228296</v>
      </c>
      <c r="J32">
        <v>0</v>
      </c>
      <c r="L32">
        <v>74506.570000000007</v>
      </c>
      <c r="M32" s="3">
        <v>46276.517141203702</v>
      </c>
    </row>
    <row r="33" spans="1:13" x14ac:dyDescent="0.25">
      <c r="A33" s="2">
        <v>0.51875000000000004</v>
      </c>
      <c r="B33">
        <v>685507</v>
      </c>
      <c r="C33">
        <v>526874</v>
      </c>
      <c r="D33">
        <v>158633</v>
      </c>
      <c r="E33">
        <v>451036</v>
      </c>
      <c r="F33">
        <v>274746</v>
      </c>
      <c r="G33">
        <v>176290</v>
      </c>
      <c r="H33">
        <v>1.301083371</v>
      </c>
      <c r="I33">
        <v>1.6416471940999999</v>
      </c>
      <c r="J33">
        <v>0</v>
      </c>
      <c r="L33">
        <v>74513.27</v>
      </c>
      <c r="M33" s="3">
        <v>46276.519386574073</v>
      </c>
    </row>
    <row r="34" spans="1:13" x14ac:dyDescent="0.25">
      <c r="A34" s="2">
        <v>0.52152777777777781</v>
      </c>
      <c r="B34">
        <v>685119</v>
      </c>
      <c r="C34">
        <v>528664</v>
      </c>
      <c r="D34">
        <v>156455</v>
      </c>
      <c r="E34">
        <v>450691</v>
      </c>
      <c r="F34">
        <v>276538</v>
      </c>
      <c r="G34">
        <v>174153</v>
      </c>
      <c r="H34">
        <v>1.2959441157</v>
      </c>
      <c r="I34">
        <v>1.6297615517999999</v>
      </c>
      <c r="J34">
        <v>0</v>
      </c>
      <c r="L34">
        <v>74499.429999999993</v>
      </c>
      <c r="M34" s="3">
        <v>46276.521620370368</v>
      </c>
    </row>
    <row r="35" spans="1:13" x14ac:dyDescent="0.25">
      <c r="A35" s="2">
        <v>0.52361111111111114</v>
      </c>
      <c r="B35">
        <v>686763</v>
      </c>
      <c r="C35">
        <v>529336</v>
      </c>
      <c r="D35">
        <v>157427</v>
      </c>
      <c r="E35">
        <v>452230</v>
      </c>
      <c r="F35">
        <v>277213</v>
      </c>
      <c r="G35">
        <v>175017</v>
      </c>
      <c r="H35">
        <v>1.297404673</v>
      </c>
      <c r="I35">
        <v>1.6313448503000001</v>
      </c>
      <c r="J35">
        <v>0</v>
      </c>
      <c r="L35">
        <v>74510.61</v>
      </c>
      <c r="M35" s="3">
        <v>46276.523865740739</v>
      </c>
    </row>
    <row r="36" spans="1:13" x14ac:dyDescent="0.25">
      <c r="A36" s="2">
        <v>0.52569444444444446</v>
      </c>
      <c r="B36">
        <v>686763</v>
      </c>
      <c r="C36">
        <v>529336</v>
      </c>
      <c r="D36">
        <v>157427</v>
      </c>
      <c r="E36">
        <v>452230</v>
      </c>
      <c r="F36">
        <v>277213</v>
      </c>
      <c r="G36">
        <v>175017</v>
      </c>
      <c r="H36">
        <v>1.297404673</v>
      </c>
      <c r="I36">
        <v>1.6313448503000001</v>
      </c>
      <c r="J36">
        <v>0</v>
      </c>
      <c r="L36">
        <v>74532.399999999994</v>
      </c>
      <c r="M36" s="3">
        <v>46276.526099537034</v>
      </c>
    </row>
    <row r="37" spans="1:13" x14ac:dyDescent="0.25">
      <c r="A37" s="2">
        <v>0.52777777777777779</v>
      </c>
      <c r="B37">
        <v>687921</v>
      </c>
      <c r="C37">
        <v>529240</v>
      </c>
      <c r="D37">
        <v>158681</v>
      </c>
      <c r="E37">
        <v>453435</v>
      </c>
      <c r="F37">
        <v>277115</v>
      </c>
      <c r="G37">
        <v>176320</v>
      </c>
      <c r="H37">
        <v>1.2998280552999999</v>
      </c>
      <c r="I37">
        <v>1.6362701406</v>
      </c>
      <c r="J37">
        <v>0</v>
      </c>
      <c r="L37">
        <v>74541.23</v>
      </c>
      <c r="M37" s="3">
        <v>46276.528344907405</v>
      </c>
    </row>
    <row r="38" spans="1:13" x14ac:dyDescent="0.25">
      <c r="A38" s="2">
        <v>0.53055555555555556</v>
      </c>
      <c r="B38">
        <v>688125</v>
      </c>
      <c r="C38">
        <v>531346</v>
      </c>
      <c r="D38">
        <v>156779</v>
      </c>
      <c r="E38">
        <v>453618</v>
      </c>
      <c r="F38">
        <v>279221</v>
      </c>
      <c r="G38">
        <v>174397</v>
      </c>
      <c r="H38">
        <v>1.2950600927</v>
      </c>
      <c r="I38">
        <v>1.6245841108000001</v>
      </c>
      <c r="J38">
        <v>0</v>
      </c>
      <c r="L38">
        <v>74567.360000000001</v>
      </c>
      <c r="M38" s="3">
        <v>46276.530601851853</v>
      </c>
    </row>
    <row r="39" spans="1:13" x14ac:dyDescent="0.25">
      <c r="A39" s="2">
        <v>0.53263888888888888</v>
      </c>
      <c r="B39">
        <v>688874</v>
      </c>
      <c r="C39">
        <v>528234</v>
      </c>
      <c r="D39">
        <v>160640</v>
      </c>
      <c r="E39">
        <v>454404</v>
      </c>
      <c r="F39">
        <v>276102</v>
      </c>
      <c r="G39">
        <v>178302</v>
      </c>
      <c r="H39">
        <v>1.3041076492999999</v>
      </c>
      <c r="I39">
        <v>1.6457830802</v>
      </c>
      <c r="J39">
        <v>0</v>
      </c>
      <c r="L39">
        <v>74530</v>
      </c>
      <c r="M39" s="3">
        <v>46276.532835648148</v>
      </c>
    </row>
    <row r="40" spans="1:13" x14ac:dyDescent="0.25">
      <c r="A40" s="2">
        <v>0.53472222222222221</v>
      </c>
      <c r="B40">
        <v>693486</v>
      </c>
      <c r="C40">
        <v>534874</v>
      </c>
      <c r="D40">
        <v>158612</v>
      </c>
      <c r="E40">
        <v>459001</v>
      </c>
      <c r="F40">
        <v>282504</v>
      </c>
      <c r="G40">
        <v>176497</v>
      </c>
      <c r="H40">
        <v>1.2965408676000001</v>
      </c>
      <c r="I40">
        <v>1.6247592954000001</v>
      </c>
      <c r="J40">
        <v>0</v>
      </c>
      <c r="L40">
        <v>74515.37</v>
      </c>
      <c r="M40" s="3">
        <v>46276.535081018519</v>
      </c>
    </row>
    <row r="41" spans="1:13" x14ac:dyDescent="0.25">
      <c r="A41" s="2">
        <v>0.53680555555555554</v>
      </c>
      <c r="B41">
        <v>693486</v>
      </c>
      <c r="C41">
        <v>534874</v>
      </c>
      <c r="D41">
        <v>158612</v>
      </c>
      <c r="E41">
        <v>459001</v>
      </c>
      <c r="F41">
        <v>282504</v>
      </c>
      <c r="G41">
        <v>176497</v>
      </c>
      <c r="H41">
        <v>1.2965408676000001</v>
      </c>
      <c r="I41">
        <v>1.6247592954000001</v>
      </c>
      <c r="J41">
        <v>0</v>
      </c>
      <c r="L41">
        <v>74504.899999999994</v>
      </c>
      <c r="M41" s="3">
        <v>46276.537303240744</v>
      </c>
    </row>
    <row r="42" spans="1:13" x14ac:dyDescent="0.25">
      <c r="A42" s="2">
        <v>0.53888888888888886</v>
      </c>
      <c r="B42">
        <v>692663</v>
      </c>
      <c r="C42">
        <v>534932</v>
      </c>
      <c r="D42">
        <v>157731</v>
      </c>
      <c r="E42">
        <v>458240</v>
      </c>
      <c r="F42">
        <v>282555</v>
      </c>
      <c r="G42">
        <v>175685</v>
      </c>
      <c r="H42">
        <v>1.2948617767999999</v>
      </c>
      <c r="I42">
        <v>1.6217727522000001</v>
      </c>
      <c r="J42">
        <v>0</v>
      </c>
      <c r="L42">
        <v>74557.63</v>
      </c>
      <c r="M42" s="3">
        <v>46276.539537037039</v>
      </c>
    </row>
    <row r="43" spans="1:13" x14ac:dyDescent="0.25">
      <c r="A43" s="2">
        <v>0.54166666666666663</v>
      </c>
      <c r="B43">
        <v>694151</v>
      </c>
      <c r="C43">
        <v>535710</v>
      </c>
      <c r="D43">
        <v>158441</v>
      </c>
      <c r="E43">
        <v>459673</v>
      </c>
      <c r="F43">
        <v>283331</v>
      </c>
      <c r="G43">
        <v>176342</v>
      </c>
      <c r="H43">
        <v>1.2957588994</v>
      </c>
      <c r="I43">
        <v>1.622388655</v>
      </c>
      <c r="J43">
        <v>0</v>
      </c>
      <c r="L43">
        <v>74555.839999999997</v>
      </c>
      <c r="M43" s="3">
        <v>46276.541770833333</v>
      </c>
    </row>
    <row r="44" spans="1:13" x14ac:dyDescent="0.25">
      <c r="A44" s="2">
        <v>0.54374999999999996</v>
      </c>
      <c r="B44">
        <v>692968</v>
      </c>
      <c r="C44">
        <v>536349</v>
      </c>
      <c r="D44">
        <v>156619</v>
      </c>
      <c r="E44">
        <v>458412</v>
      </c>
      <c r="F44">
        <v>283803</v>
      </c>
      <c r="G44">
        <v>174609</v>
      </c>
      <c r="H44">
        <v>1.2920094938</v>
      </c>
      <c r="I44">
        <v>1.6152471960999999</v>
      </c>
      <c r="J44">
        <v>0</v>
      </c>
      <c r="L44">
        <v>74531.179999999993</v>
      </c>
      <c r="M44" s="3">
        <v>46276.544016203705</v>
      </c>
    </row>
    <row r="45" spans="1:13" x14ac:dyDescent="0.25">
      <c r="A45" s="2">
        <v>0.54583333333333328</v>
      </c>
      <c r="B45">
        <v>693981</v>
      </c>
      <c r="C45">
        <v>539821</v>
      </c>
      <c r="D45">
        <v>154160</v>
      </c>
      <c r="E45">
        <v>459347</v>
      </c>
      <c r="F45">
        <v>287275</v>
      </c>
      <c r="G45">
        <v>172072</v>
      </c>
      <c r="H45">
        <v>1.2855761447</v>
      </c>
      <c r="I45">
        <v>1.5989800714</v>
      </c>
      <c r="J45">
        <v>0</v>
      </c>
      <c r="L45">
        <v>74487.78</v>
      </c>
      <c r="M45" s="3">
        <v>46276.546249999999</v>
      </c>
    </row>
    <row r="46" spans="1:13" x14ac:dyDescent="0.25">
      <c r="A46" s="2">
        <v>0.54791666666666672</v>
      </c>
      <c r="B46">
        <v>689185</v>
      </c>
      <c r="C46">
        <v>539934</v>
      </c>
      <c r="D46">
        <v>149251</v>
      </c>
      <c r="E46">
        <v>454608</v>
      </c>
      <c r="F46">
        <v>287362</v>
      </c>
      <c r="G46">
        <v>167246</v>
      </c>
      <c r="H46">
        <v>1.276424526</v>
      </c>
      <c r="I46">
        <v>1.5820045796</v>
      </c>
      <c r="J46">
        <v>0</v>
      </c>
      <c r="L46">
        <v>74503.850000000006</v>
      </c>
      <c r="M46" s="3">
        <v>46276.548472222225</v>
      </c>
    </row>
    <row r="47" spans="1:13" x14ac:dyDescent="0.25">
      <c r="A47" s="2">
        <v>0.55069444444444449</v>
      </c>
      <c r="B47">
        <v>685226</v>
      </c>
      <c r="C47">
        <v>544226</v>
      </c>
      <c r="D47">
        <v>141000</v>
      </c>
      <c r="E47">
        <v>450748</v>
      </c>
      <c r="F47">
        <v>291561</v>
      </c>
      <c r="G47">
        <v>159187</v>
      </c>
      <c r="H47">
        <v>1.2590835425</v>
      </c>
      <c r="I47">
        <v>1.5459818014</v>
      </c>
      <c r="J47">
        <v>0</v>
      </c>
      <c r="L47">
        <v>74473.73</v>
      </c>
      <c r="M47" s="3">
        <v>46276.550706018519</v>
      </c>
    </row>
    <row r="48" spans="1:13" x14ac:dyDescent="0.25">
      <c r="A48" s="2">
        <v>0.55277777777777781</v>
      </c>
      <c r="B48">
        <v>686028</v>
      </c>
      <c r="C48">
        <v>543845</v>
      </c>
      <c r="D48">
        <v>142183</v>
      </c>
      <c r="E48">
        <v>451715</v>
      </c>
      <c r="F48">
        <v>291174</v>
      </c>
      <c r="G48">
        <v>160541</v>
      </c>
      <c r="H48">
        <v>1.2614403001000001</v>
      </c>
      <c r="I48">
        <v>1.5513576075</v>
      </c>
      <c r="J48">
        <v>0</v>
      </c>
      <c r="L48">
        <v>74502.92</v>
      </c>
      <c r="M48" s="3">
        <v>46276.552951388891</v>
      </c>
    </row>
    <row r="49" spans="1:13" x14ac:dyDescent="0.25">
      <c r="A49" s="2">
        <v>0.55486111111111114</v>
      </c>
      <c r="B49">
        <v>686951</v>
      </c>
      <c r="C49">
        <v>544766</v>
      </c>
      <c r="D49">
        <v>142185</v>
      </c>
      <c r="E49">
        <v>452689</v>
      </c>
      <c r="F49">
        <v>292095</v>
      </c>
      <c r="G49">
        <v>160594</v>
      </c>
      <c r="H49">
        <v>1.2610019715</v>
      </c>
      <c r="I49">
        <v>1.5498005786</v>
      </c>
      <c r="J49">
        <v>0</v>
      </c>
      <c r="L49">
        <v>74505.98</v>
      </c>
      <c r="M49" s="3">
        <v>46276.555162037039</v>
      </c>
    </row>
    <row r="50" spans="1:13" x14ac:dyDescent="0.25">
      <c r="A50" s="2">
        <v>0.55694444444444446</v>
      </c>
      <c r="B50">
        <v>685571</v>
      </c>
      <c r="C50">
        <v>546323</v>
      </c>
      <c r="D50">
        <v>139248</v>
      </c>
      <c r="E50">
        <v>451278</v>
      </c>
      <c r="F50">
        <v>293641</v>
      </c>
      <c r="G50">
        <v>157637</v>
      </c>
      <c r="H50">
        <v>1.2548821851</v>
      </c>
      <c r="I50">
        <v>1.5368357961000001</v>
      </c>
      <c r="J50">
        <v>0</v>
      </c>
      <c r="L50">
        <v>74484.83</v>
      </c>
      <c r="M50" s="3">
        <v>46276.557384259257</v>
      </c>
    </row>
    <row r="51" spans="1:13" x14ac:dyDescent="0.25">
      <c r="A51" s="2">
        <v>0.55972222222222223</v>
      </c>
      <c r="B51">
        <v>685571</v>
      </c>
      <c r="C51">
        <v>546323</v>
      </c>
      <c r="D51">
        <v>139248</v>
      </c>
      <c r="E51">
        <v>451278</v>
      </c>
      <c r="F51">
        <v>293641</v>
      </c>
      <c r="G51">
        <v>157637</v>
      </c>
      <c r="H51">
        <v>1.2548821851</v>
      </c>
      <c r="I51">
        <v>1.5368357961000001</v>
      </c>
      <c r="J51">
        <v>0</v>
      </c>
      <c r="L51">
        <v>74509.759999999995</v>
      </c>
      <c r="M51" s="3">
        <v>46276.559872685182</v>
      </c>
    </row>
    <row r="52" spans="1:13" x14ac:dyDescent="0.25">
      <c r="A52" s="2">
        <v>0.56180555555555556</v>
      </c>
      <c r="B52">
        <v>690022</v>
      </c>
      <c r="C52">
        <v>546164</v>
      </c>
      <c r="D52">
        <v>143858</v>
      </c>
      <c r="E52">
        <v>455686</v>
      </c>
      <c r="F52">
        <v>293435</v>
      </c>
      <c r="G52">
        <v>162251</v>
      </c>
      <c r="H52">
        <v>1.2633970749000001</v>
      </c>
      <c r="I52">
        <v>1.5529367662</v>
      </c>
      <c r="J52">
        <v>0</v>
      </c>
      <c r="L52">
        <v>74545.289999999994</v>
      </c>
      <c r="M52" s="3">
        <v>46276.562106481484</v>
      </c>
    </row>
    <row r="53" spans="1:13" x14ac:dyDescent="0.25">
      <c r="A53" s="2">
        <v>0.56388888888888888</v>
      </c>
      <c r="B53">
        <v>691581</v>
      </c>
      <c r="C53">
        <v>546271</v>
      </c>
      <c r="D53">
        <v>145310</v>
      </c>
      <c r="E53">
        <v>457271</v>
      </c>
      <c r="F53">
        <v>293545</v>
      </c>
      <c r="G53">
        <v>163726</v>
      </c>
      <c r="H53">
        <v>1.2660035037999999</v>
      </c>
      <c r="I53">
        <v>1.5577543477</v>
      </c>
      <c r="J53">
        <v>0</v>
      </c>
      <c r="L53">
        <v>74563.17</v>
      </c>
      <c r="M53" s="3">
        <v>46276.564351851855</v>
      </c>
    </row>
    <row r="54" spans="1:13" x14ac:dyDescent="0.25">
      <c r="A54" s="2">
        <v>0.56597222222222221</v>
      </c>
      <c r="B54">
        <v>697970</v>
      </c>
      <c r="C54">
        <v>543921</v>
      </c>
      <c r="D54">
        <v>154049</v>
      </c>
      <c r="E54">
        <v>463415</v>
      </c>
      <c r="F54">
        <v>291193</v>
      </c>
      <c r="G54">
        <v>172222</v>
      </c>
      <c r="H54">
        <v>1.2832194380999999</v>
      </c>
      <c r="I54">
        <v>1.5914359204999999</v>
      </c>
      <c r="J54">
        <v>0</v>
      </c>
      <c r="L54">
        <v>74551.429999999993</v>
      </c>
      <c r="M54" s="3">
        <v>46276.566574074073</v>
      </c>
    </row>
    <row r="55" spans="1:13" x14ac:dyDescent="0.25">
      <c r="A55" s="2">
        <v>0.56874999999999998</v>
      </c>
      <c r="B55">
        <v>695720</v>
      </c>
      <c r="C55">
        <v>545387</v>
      </c>
      <c r="D55">
        <v>150333</v>
      </c>
      <c r="E55">
        <v>461082</v>
      </c>
      <c r="F55">
        <v>292617</v>
      </c>
      <c r="G55">
        <v>168465</v>
      </c>
      <c r="H55">
        <v>1.2756446340000001</v>
      </c>
      <c r="I55">
        <v>1.5757184306000001</v>
      </c>
      <c r="J55">
        <v>0</v>
      </c>
      <c r="L55">
        <v>74519.66</v>
      </c>
      <c r="M55" s="3">
        <v>46276.568842592591</v>
      </c>
    </row>
    <row r="56" spans="1:13" x14ac:dyDescent="0.25">
      <c r="A56" s="2">
        <v>0.5708333333333333</v>
      </c>
      <c r="B56">
        <v>697935</v>
      </c>
      <c r="C56">
        <v>545963</v>
      </c>
      <c r="D56">
        <v>151972</v>
      </c>
      <c r="E56">
        <v>463319</v>
      </c>
      <c r="F56">
        <v>293174</v>
      </c>
      <c r="G56">
        <v>170145</v>
      </c>
      <c r="H56">
        <v>1.2783558593</v>
      </c>
      <c r="I56">
        <v>1.580355011</v>
      </c>
      <c r="J56">
        <v>0</v>
      </c>
      <c r="L56">
        <v>74541.2</v>
      </c>
      <c r="M56" s="3">
        <v>46276.571076388886</v>
      </c>
    </row>
    <row r="57" spans="1:13" x14ac:dyDescent="0.25">
      <c r="A57" s="2">
        <v>0.57291666666666663</v>
      </c>
      <c r="B57">
        <v>687714</v>
      </c>
      <c r="C57">
        <v>546616</v>
      </c>
      <c r="D57">
        <v>141098</v>
      </c>
      <c r="E57">
        <v>453203</v>
      </c>
      <c r="F57">
        <v>293866</v>
      </c>
      <c r="G57">
        <v>159337</v>
      </c>
      <c r="H57">
        <v>1.2581300218</v>
      </c>
      <c r="I57">
        <v>1.5422097146</v>
      </c>
      <c r="J57">
        <v>0</v>
      </c>
      <c r="L57">
        <v>74523.100000000006</v>
      </c>
      <c r="M57" s="3">
        <v>46276.573310185187</v>
      </c>
    </row>
    <row r="58" spans="1:13" x14ac:dyDescent="0.25">
      <c r="A58" s="2">
        <v>0.57499999999999996</v>
      </c>
      <c r="B58">
        <v>691886</v>
      </c>
      <c r="C58">
        <v>547470</v>
      </c>
      <c r="D58">
        <v>144416</v>
      </c>
      <c r="E58">
        <v>457408</v>
      </c>
      <c r="F58">
        <v>294725</v>
      </c>
      <c r="G58">
        <v>162683</v>
      </c>
      <c r="H58">
        <v>1.2637879701000001</v>
      </c>
      <c r="I58">
        <v>1.5519823563999999</v>
      </c>
      <c r="J58">
        <v>0</v>
      </c>
      <c r="L58">
        <v>74508.759999999995</v>
      </c>
      <c r="M58" s="3">
        <v>46276.575613425928</v>
      </c>
    </row>
    <row r="59" spans="1:13" x14ac:dyDescent="0.25">
      <c r="A59" s="2">
        <v>0.57777777777777772</v>
      </c>
      <c r="B59">
        <v>695183</v>
      </c>
      <c r="C59">
        <v>545856</v>
      </c>
      <c r="D59">
        <v>149327</v>
      </c>
      <c r="E59">
        <v>460696</v>
      </c>
      <c r="F59">
        <v>293118</v>
      </c>
      <c r="G59">
        <v>167578</v>
      </c>
      <c r="H59">
        <v>1.2735648230000001</v>
      </c>
      <c r="I59">
        <v>1.5717083221999999</v>
      </c>
      <c r="J59">
        <v>0</v>
      </c>
      <c r="L59">
        <v>74556.53</v>
      </c>
      <c r="M59" s="3">
        <v>46276.577824074076</v>
      </c>
    </row>
    <row r="60" spans="1:13" x14ac:dyDescent="0.25">
      <c r="A60" s="2">
        <v>0.57986111111111116</v>
      </c>
      <c r="B60">
        <v>695032</v>
      </c>
      <c r="C60">
        <v>545698</v>
      </c>
      <c r="D60">
        <v>149334</v>
      </c>
      <c r="E60">
        <v>460548</v>
      </c>
      <c r="F60">
        <v>292980</v>
      </c>
      <c r="G60">
        <v>167568</v>
      </c>
      <c r="H60">
        <v>1.2736568578</v>
      </c>
      <c r="I60">
        <v>1.5719434774000001</v>
      </c>
      <c r="J60">
        <v>0</v>
      </c>
      <c r="L60">
        <v>74576.38</v>
      </c>
      <c r="M60" s="3">
        <v>46276.580057870371</v>
      </c>
    </row>
    <row r="61" spans="1:13" x14ac:dyDescent="0.25">
      <c r="A61" s="2">
        <v>0.58194444444444449</v>
      </c>
      <c r="B61">
        <v>699099</v>
      </c>
      <c r="C61">
        <v>540616</v>
      </c>
      <c r="D61">
        <v>158483</v>
      </c>
      <c r="E61">
        <v>464505</v>
      </c>
      <c r="F61">
        <v>287900</v>
      </c>
      <c r="G61">
        <v>176605</v>
      </c>
      <c r="H61">
        <v>1.2931526258999999</v>
      </c>
      <c r="I61">
        <v>1.6134248003</v>
      </c>
      <c r="J61">
        <v>0</v>
      </c>
      <c r="L61">
        <v>74678.070000000007</v>
      </c>
      <c r="M61" s="3">
        <v>46276.582303240742</v>
      </c>
    </row>
    <row r="62" spans="1:13" x14ac:dyDescent="0.25">
      <c r="A62" s="2">
        <v>0.58402777777777781</v>
      </c>
      <c r="B62">
        <v>699979</v>
      </c>
      <c r="C62">
        <v>534283</v>
      </c>
      <c r="D62">
        <v>165696</v>
      </c>
      <c r="E62">
        <v>464459</v>
      </c>
      <c r="F62">
        <v>281501</v>
      </c>
      <c r="G62">
        <v>182958</v>
      </c>
      <c r="H62">
        <v>1.3101277787000001</v>
      </c>
      <c r="I62">
        <v>1.6499373004</v>
      </c>
      <c r="J62">
        <v>0</v>
      </c>
      <c r="L62">
        <v>74720.3</v>
      </c>
      <c r="M62" s="3">
        <v>46276.58452546296</v>
      </c>
    </row>
    <row r="63" spans="1:13" x14ac:dyDescent="0.25">
      <c r="A63" s="2">
        <v>0.58611111111111114</v>
      </c>
      <c r="B63">
        <v>700769</v>
      </c>
      <c r="C63">
        <v>533830</v>
      </c>
      <c r="D63">
        <v>166939</v>
      </c>
      <c r="E63">
        <v>465233</v>
      </c>
      <c r="F63">
        <v>281025</v>
      </c>
      <c r="G63">
        <v>184208</v>
      </c>
      <c r="H63">
        <v>1.3127194051</v>
      </c>
      <c r="I63">
        <v>1.6554861667</v>
      </c>
      <c r="J63">
        <v>0</v>
      </c>
      <c r="L63">
        <v>74864.320000000007</v>
      </c>
      <c r="M63" s="3">
        <v>46276.586770833332</v>
      </c>
    </row>
    <row r="64" spans="1:13" x14ac:dyDescent="0.25">
      <c r="A64" s="2">
        <v>0.58888888888888891</v>
      </c>
      <c r="B64">
        <v>705562</v>
      </c>
      <c r="C64">
        <v>527558</v>
      </c>
      <c r="D64">
        <v>178004</v>
      </c>
      <c r="E64">
        <v>469392</v>
      </c>
      <c r="F64">
        <v>274742</v>
      </c>
      <c r="G64">
        <v>194650</v>
      </c>
      <c r="H64">
        <v>1.3374112419999999</v>
      </c>
      <c r="I64">
        <v>1.7084828675999999</v>
      </c>
      <c r="J64">
        <v>0</v>
      </c>
      <c r="L64">
        <v>74808.87</v>
      </c>
      <c r="M64" s="3">
        <v>46276.588993055557</v>
      </c>
    </row>
    <row r="65" spans="1:13" x14ac:dyDescent="0.25">
      <c r="A65" s="2">
        <v>0.59097222222222223</v>
      </c>
      <c r="B65">
        <v>716484</v>
      </c>
      <c r="C65">
        <v>522334</v>
      </c>
      <c r="D65">
        <v>194150</v>
      </c>
      <c r="E65">
        <v>480706</v>
      </c>
      <c r="F65">
        <v>269354</v>
      </c>
      <c r="G65">
        <v>211352</v>
      </c>
      <c r="H65">
        <v>1.3716970368000001</v>
      </c>
      <c r="I65">
        <v>1.7846625629999999</v>
      </c>
      <c r="J65">
        <v>0</v>
      </c>
      <c r="L65">
        <v>74777.52</v>
      </c>
      <c r="M65" s="3">
        <v>46276.591226851851</v>
      </c>
    </row>
    <row r="66" spans="1:13" x14ac:dyDescent="0.25">
      <c r="A66" s="2">
        <v>0.59305555555555556</v>
      </c>
      <c r="B66">
        <v>717642</v>
      </c>
      <c r="C66">
        <v>535675</v>
      </c>
      <c r="D66">
        <v>181967</v>
      </c>
      <c r="E66">
        <v>482566</v>
      </c>
      <c r="F66">
        <v>282602</v>
      </c>
      <c r="G66">
        <v>199964</v>
      </c>
      <c r="H66">
        <v>1.3396966444</v>
      </c>
      <c r="I66">
        <v>1.7075816873</v>
      </c>
      <c r="J66">
        <v>0</v>
      </c>
      <c r="L66">
        <v>74771.53</v>
      </c>
      <c r="M66" s="3">
        <v>46276.593460648146</v>
      </c>
    </row>
    <row r="67" spans="1:13" x14ac:dyDescent="0.25">
      <c r="A67" s="2">
        <v>0.59513888888888888</v>
      </c>
      <c r="B67">
        <v>725369</v>
      </c>
      <c r="C67">
        <v>543867</v>
      </c>
      <c r="D67">
        <v>181502</v>
      </c>
      <c r="E67">
        <v>489682</v>
      </c>
      <c r="F67">
        <v>290711</v>
      </c>
      <c r="G67">
        <v>198971</v>
      </c>
      <c r="H67">
        <v>1.3337249732000001</v>
      </c>
      <c r="I67">
        <v>1.6844288658</v>
      </c>
      <c r="J67">
        <v>0</v>
      </c>
      <c r="L67">
        <v>74762.899999999994</v>
      </c>
      <c r="M67" s="3">
        <v>46276.595694444448</v>
      </c>
    </row>
    <row r="68" spans="1:13" x14ac:dyDescent="0.25">
      <c r="A68" s="2">
        <v>0.59722222222222221</v>
      </c>
      <c r="B68">
        <v>727846</v>
      </c>
      <c r="C68">
        <v>544063</v>
      </c>
      <c r="D68">
        <v>183783</v>
      </c>
      <c r="E68">
        <v>492436</v>
      </c>
      <c r="F68">
        <v>290840</v>
      </c>
      <c r="G68">
        <v>201596</v>
      </c>
      <c r="H68">
        <v>1.3377972772</v>
      </c>
      <c r="I68">
        <v>1.6931508733</v>
      </c>
      <c r="J68">
        <v>0</v>
      </c>
      <c r="L68">
        <v>74760.850000000006</v>
      </c>
      <c r="M68" s="3">
        <v>46276.597905092596</v>
      </c>
    </row>
    <row r="69" spans="1:13" x14ac:dyDescent="0.25">
      <c r="A69" s="2">
        <v>0.6</v>
      </c>
      <c r="B69">
        <v>732120</v>
      </c>
      <c r="C69">
        <v>543496</v>
      </c>
      <c r="D69">
        <v>188624</v>
      </c>
      <c r="E69">
        <v>496323</v>
      </c>
      <c r="F69">
        <v>290227</v>
      </c>
      <c r="G69">
        <v>206096</v>
      </c>
      <c r="H69">
        <v>1.3470568321</v>
      </c>
      <c r="I69">
        <v>1.7101200095</v>
      </c>
      <c r="J69">
        <v>0</v>
      </c>
      <c r="L69">
        <v>74770.84</v>
      </c>
      <c r="M69" s="3">
        <v>46276.600138888891</v>
      </c>
    </row>
    <row r="70" spans="1:13" x14ac:dyDescent="0.25">
      <c r="A70" s="2">
        <v>0.6020833333333333</v>
      </c>
      <c r="B70">
        <v>728879</v>
      </c>
      <c r="C70">
        <v>547932</v>
      </c>
      <c r="D70">
        <v>180947</v>
      </c>
      <c r="E70">
        <v>493046</v>
      </c>
      <c r="F70">
        <v>294675</v>
      </c>
      <c r="G70">
        <v>198371</v>
      </c>
      <c r="H70">
        <v>1.3302362337</v>
      </c>
      <c r="I70">
        <v>1.6731857131000001</v>
      </c>
      <c r="J70">
        <v>0</v>
      </c>
      <c r="L70">
        <v>74812.58</v>
      </c>
      <c r="M70" s="3">
        <v>46276.602361111109</v>
      </c>
    </row>
    <row r="71" spans="1:13" x14ac:dyDescent="0.25">
      <c r="A71" s="2">
        <v>0.60416666666666663</v>
      </c>
      <c r="B71">
        <v>729397</v>
      </c>
      <c r="C71">
        <v>549737</v>
      </c>
      <c r="D71">
        <v>179660</v>
      </c>
      <c r="E71">
        <v>492109</v>
      </c>
      <c r="F71">
        <v>296565</v>
      </c>
      <c r="G71">
        <v>195544</v>
      </c>
      <c r="H71">
        <v>1.3268108204</v>
      </c>
      <c r="I71">
        <v>1.6593630400999999</v>
      </c>
      <c r="J71">
        <v>0</v>
      </c>
      <c r="L71">
        <v>74819.259999999995</v>
      </c>
      <c r="M71" s="3">
        <v>46276.604594907411</v>
      </c>
    </row>
    <row r="72" spans="1:13" x14ac:dyDescent="0.25">
      <c r="A72" s="2">
        <v>0.60624999999999996</v>
      </c>
      <c r="B72">
        <v>723794</v>
      </c>
      <c r="C72">
        <v>549663</v>
      </c>
      <c r="D72">
        <v>174131</v>
      </c>
      <c r="E72">
        <v>486806</v>
      </c>
      <c r="F72">
        <v>296503</v>
      </c>
      <c r="G72">
        <v>190303</v>
      </c>
      <c r="H72">
        <v>1.3167959277000001</v>
      </c>
      <c r="I72">
        <v>1.6418248718999999</v>
      </c>
      <c r="J72">
        <v>0</v>
      </c>
      <c r="L72">
        <v>74826.48</v>
      </c>
      <c r="M72" s="3">
        <v>46276.606828703705</v>
      </c>
    </row>
    <row r="73" spans="1:13" x14ac:dyDescent="0.25">
      <c r="A73" s="2">
        <v>0.60902777777777772</v>
      </c>
      <c r="B73">
        <v>724697</v>
      </c>
      <c r="C73">
        <v>550365</v>
      </c>
      <c r="D73">
        <v>174332</v>
      </c>
      <c r="E73">
        <v>488031</v>
      </c>
      <c r="F73">
        <v>297412</v>
      </c>
      <c r="G73">
        <v>190619</v>
      </c>
      <c r="H73">
        <v>1.3167570611999999</v>
      </c>
      <c r="I73">
        <v>1.6409257192</v>
      </c>
      <c r="J73">
        <v>0</v>
      </c>
      <c r="L73">
        <v>74873.960000000006</v>
      </c>
      <c r="M73" s="3">
        <v>46276.609074074076</v>
      </c>
    </row>
    <row r="74" spans="1:13" x14ac:dyDescent="0.25">
      <c r="A74" s="2">
        <v>0.61111111111111116</v>
      </c>
      <c r="B74">
        <v>728863</v>
      </c>
      <c r="C74">
        <v>548430</v>
      </c>
      <c r="D74">
        <v>180433</v>
      </c>
      <c r="E74">
        <v>492253</v>
      </c>
      <c r="F74">
        <v>295497</v>
      </c>
      <c r="G74">
        <v>196756</v>
      </c>
      <c r="H74">
        <v>1.3289991430000001</v>
      </c>
      <c r="I74">
        <v>1.6658477074</v>
      </c>
      <c r="J74">
        <v>0</v>
      </c>
      <c r="L74">
        <v>74827.039999999994</v>
      </c>
      <c r="M74" s="3">
        <v>46276.611307870371</v>
      </c>
    </row>
    <row r="75" spans="1:13" x14ac:dyDescent="0.25">
      <c r="A75" s="2">
        <v>0.61319444444444449</v>
      </c>
      <c r="B75">
        <v>728155</v>
      </c>
      <c r="C75">
        <v>549732</v>
      </c>
      <c r="D75">
        <v>178423</v>
      </c>
      <c r="E75">
        <v>491720</v>
      </c>
      <c r="F75">
        <v>296871</v>
      </c>
      <c r="G75">
        <v>194849</v>
      </c>
      <c r="H75">
        <v>1.3245636055000001</v>
      </c>
      <c r="I75">
        <v>1.656342317</v>
      </c>
      <c r="J75">
        <v>0</v>
      </c>
      <c r="L75">
        <v>74869.56</v>
      </c>
      <c r="M75" s="3">
        <v>46276.613553240742</v>
      </c>
    </row>
    <row r="76" spans="1:13" x14ac:dyDescent="0.25">
      <c r="A76" s="2">
        <v>0.61527777777777781</v>
      </c>
      <c r="B76">
        <v>728127</v>
      </c>
      <c r="C76">
        <v>553184</v>
      </c>
      <c r="D76">
        <v>174943</v>
      </c>
      <c r="E76">
        <v>492285</v>
      </c>
      <c r="F76">
        <v>300252</v>
      </c>
      <c r="G76">
        <v>192033</v>
      </c>
      <c r="H76">
        <v>1.3162473968999999</v>
      </c>
      <c r="I76">
        <v>1.6395727589</v>
      </c>
      <c r="J76">
        <v>0</v>
      </c>
      <c r="L76">
        <v>74852.210000000006</v>
      </c>
      <c r="M76" s="3">
        <v>46276.615798611114</v>
      </c>
    </row>
    <row r="77" spans="1:13" x14ac:dyDescent="0.25">
      <c r="A77" s="2">
        <v>0.61736111111111114</v>
      </c>
      <c r="B77">
        <v>728127</v>
      </c>
      <c r="C77">
        <v>553184</v>
      </c>
      <c r="D77">
        <v>174943</v>
      </c>
      <c r="E77">
        <v>492285</v>
      </c>
      <c r="F77">
        <v>300252</v>
      </c>
      <c r="G77">
        <v>192033</v>
      </c>
      <c r="H77">
        <v>1.3162473968999999</v>
      </c>
      <c r="I77">
        <v>1.6395727589</v>
      </c>
      <c r="J77">
        <v>0</v>
      </c>
      <c r="L77">
        <v>74847.320000000007</v>
      </c>
      <c r="M77" s="3">
        <v>46276.618043981478</v>
      </c>
    </row>
    <row r="78" spans="1:13" x14ac:dyDescent="0.25">
      <c r="A78" s="2">
        <v>0.62013888888888891</v>
      </c>
      <c r="B78">
        <v>719565</v>
      </c>
      <c r="C78">
        <v>550347</v>
      </c>
      <c r="D78">
        <v>169218</v>
      </c>
      <c r="E78">
        <v>484266</v>
      </c>
      <c r="F78">
        <v>297392</v>
      </c>
      <c r="G78">
        <v>186874</v>
      </c>
      <c r="H78">
        <v>1.3074751021</v>
      </c>
      <c r="I78">
        <v>1.6283760155</v>
      </c>
      <c r="J78">
        <v>0</v>
      </c>
      <c r="L78">
        <v>74840.039999999994</v>
      </c>
      <c r="M78" s="3">
        <v>46276.620289351849</v>
      </c>
    </row>
    <row r="79" spans="1:13" x14ac:dyDescent="0.25">
      <c r="A79" s="2">
        <v>0.62222222222222223</v>
      </c>
      <c r="B79">
        <v>715441</v>
      </c>
      <c r="C79">
        <v>550407</v>
      </c>
      <c r="D79">
        <v>165034</v>
      </c>
      <c r="E79">
        <v>480126</v>
      </c>
      <c r="F79">
        <v>297466</v>
      </c>
      <c r="G79">
        <v>182660</v>
      </c>
      <c r="H79">
        <v>1.2998399366</v>
      </c>
      <c r="I79">
        <v>1.6140533708</v>
      </c>
      <c r="J79">
        <v>0</v>
      </c>
      <c r="L79">
        <v>74840.460000000006</v>
      </c>
      <c r="M79" s="3">
        <v>46276.622534722221</v>
      </c>
    </row>
    <row r="80" spans="1:13" x14ac:dyDescent="0.25">
      <c r="A80" s="2">
        <v>0.62430555555555556</v>
      </c>
      <c r="B80">
        <v>713301</v>
      </c>
      <c r="C80">
        <v>553368</v>
      </c>
      <c r="D80">
        <v>159933</v>
      </c>
      <c r="E80">
        <v>478150</v>
      </c>
      <c r="F80">
        <v>300428</v>
      </c>
      <c r="G80">
        <v>177722</v>
      </c>
      <c r="H80">
        <v>1.2890174351000001</v>
      </c>
      <c r="I80">
        <v>1.5915627039</v>
      </c>
      <c r="J80">
        <v>0</v>
      </c>
      <c r="L80">
        <v>74842.3</v>
      </c>
      <c r="M80" s="3">
        <v>46276.624756944446</v>
      </c>
    </row>
    <row r="81" spans="1:13" x14ac:dyDescent="0.25">
      <c r="A81" s="2">
        <v>0.62638888888888888</v>
      </c>
      <c r="B81">
        <v>709203</v>
      </c>
      <c r="C81">
        <v>558452</v>
      </c>
      <c r="D81">
        <v>150751</v>
      </c>
      <c r="E81">
        <v>473901</v>
      </c>
      <c r="F81">
        <v>305307</v>
      </c>
      <c r="G81">
        <v>168594</v>
      </c>
      <c r="H81">
        <v>1.2699444177999999</v>
      </c>
      <c r="I81">
        <v>1.5522113807</v>
      </c>
      <c r="J81">
        <v>0</v>
      </c>
      <c r="L81">
        <v>74781.259999999995</v>
      </c>
      <c r="M81" s="3">
        <v>46276.62699074074</v>
      </c>
    </row>
    <row r="82" spans="1:13" x14ac:dyDescent="0.25">
      <c r="A82" s="2">
        <v>0.62916666666666665</v>
      </c>
      <c r="B82">
        <v>709203</v>
      </c>
      <c r="C82">
        <v>558452</v>
      </c>
      <c r="D82">
        <v>150751</v>
      </c>
      <c r="E82">
        <v>473901</v>
      </c>
      <c r="F82">
        <v>305307</v>
      </c>
      <c r="G82">
        <v>168594</v>
      </c>
      <c r="H82">
        <v>1.2699444177999999</v>
      </c>
      <c r="I82">
        <v>1.5522113807</v>
      </c>
      <c r="J82">
        <v>0</v>
      </c>
      <c r="L82">
        <v>74745.98</v>
      </c>
      <c r="M82" s="3">
        <v>46276.629212962966</v>
      </c>
    </row>
    <row r="83" spans="1:13" x14ac:dyDescent="0.25">
      <c r="A83" s="2">
        <v>0.63124999999999998</v>
      </c>
      <c r="B83">
        <v>707499</v>
      </c>
      <c r="C83">
        <v>557099</v>
      </c>
      <c r="D83">
        <v>150400</v>
      </c>
      <c r="E83">
        <v>471883</v>
      </c>
      <c r="F83">
        <v>302788</v>
      </c>
      <c r="G83">
        <v>169095</v>
      </c>
      <c r="H83">
        <v>1.2699699694</v>
      </c>
      <c r="I83">
        <v>1.5584600447000001</v>
      </c>
      <c r="J83">
        <v>0</v>
      </c>
      <c r="L83">
        <v>74771.990000000005</v>
      </c>
      <c r="M83" s="3">
        <v>46276.631458333337</v>
      </c>
    </row>
    <row r="84" spans="1:13" x14ac:dyDescent="0.25">
      <c r="A84" s="2">
        <v>0.6333333333333333</v>
      </c>
      <c r="B84">
        <v>697446</v>
      </c>
      <c r="C84">
        <v>556356</v>
      </c>
      <c r="D84">
        <v>141090</v>
      </c>
      <c r="E84">
        <v>461884</v>
      </c>
      <c r="F84">
        <v>301448</v>
      </c>
      <c r="G84">
        <v>160436</v>
      </c>
      <c r="H84">
        <v>1.253596618</v>
      </c>
      <c r="I84">
        <v>1.5322178286000001</v>
      </c>
      <c r="J84">
        <v>0</v>
      </c>
      <c r="L84">
        <v>74858.149999999994</v>
      </c>
      <c r="M84" s="3">
        <v>46276.633703703701</v>
      </c>
    </row>
    <row r="85" spans="1:13" x14ac:dyDescent="0.25">
      <c r="A85" s="2">
        <v>0.63541666666666663</v>
      </c>
      <c r="B85">
        <v>686219</v>
      </c>
      <c r="C85">
        <v>549132</v>
      </c>
      <c r="D85">
        <v>137087</v>
      </c>
      <c r="E85">
        <v>450613</v>
      </c>
      <c r="F85">
        <v>294589</v>
      </c>
      <c r="G85">
        <v>156024</v>
      </c>
      <c r="H85">
        <v>1.2496430730999999</v>
      </c>
      <c r="I85">
        <v>1.5296328105000001</v>
      </c>
      <c r="J85">
        <v>0</v>
      </c>
      <c r="L85">
        <v>74914.06</v>
      </c>
      <c r="M85" s="3">
        <v>46276.635925925926</v>
      </c>
    </row>
    <row r="86" spans="1:13" x14ac:dyDescent="0.25">
      <c r="A86" s="2">
        <v>0.63749999999999996</v>
      </c>
      <c r="B86">
        <v>686032</v>
      </c>
      <c r="C86">
        <v>541362</v>
      </c>
      <c r="D86">
        <v>144670</v>
      </c>
      <c r="E86">
        <v>450386</v>
      </c>
      <c r="F86">
        <v>287571</v>
      </c>
      <c r="G86">
        <v>162815</v>
      </c>
      <c r="H86">
        <v>1.2672333854</v>
      </c>
      <c r="I86">
        <v>1.5661732233000001</v>
      </c>
      <c r="J86">
        <v>0</v>
      </c>
      <c r="L86">
        <v>74914.06</v>
      </c>
      <c r="M86" s="3">
        <v>46276.638136574074</v>
      </c>
    </row>
    <row r="87" spans="1:13" x14ac:dyDescent="0.25">
      <c r="A87" s="2">
        <v>0.64027777777777772</v>
      </c>
      <c r="B87">
        <v>677458</v>
      </c>
      <c r="C87">
        <v>542631</v>
      </c>
      <c r="D87">
        <v>134827</v>
      </c>
      <c r="E87">
        <v>441912</v>
      </c>
      <c r="F87">
        <v>288926</v>
      </c>
      <c r="G87">
        <v>152986</v>
      </c>
      <c r="H87">
        <v>1.2484690332999999</v>
      </c>
      <c r="I87">
        <v>1.5294989027999999</v>
      </c>
      <c r="J87">
        <v>0</v>
      </c>
      <c r="L87">
        <v>74914.06</v>
      </c>
      <c r="M87" s="3">
        <v>46276.640370370369</v>
      </c>
    </row>
    <row r="88" spans="1:13" x14ac:dyDescent="0.25">
      <c r="A88" s="2">
        <v>0.64236111111111116</v>
      </c>
      <c r="B88">
        <v>667406</v>
      </c>
      <c r="C88">
        <v>539014</v>
      </c>
      <c r="D88">
        <v>128392</v>
      </c>
      <c r="E88">
        <v>432194</v>
      </c>
      <c r="F88">
        <v>285368</v>
      </c>
      <c r="G88">
        <v>146826</v>
      </c>
      <c r="H88">
        <v>1.2381978947000001</v>
      </c>
      <c r="I88">
        <v>1.5145145917</v>
      </c>
      <c r="J88">
        <v>0</v>
      </c>
      <c r="L88">
        <v>74914.06</v>
      </c>
      <c r="M88" s="3">
        <v>46276.642592592594</v>
      </c>
    </row>
    <row r="89" spans="1:13" x14ac:dyDescent="0.25">
      <c r="A89" s="2">
        <v>0.64444444444444449</v>
      </c>
      <c r="B89">
        <v>664307</v>
      </c>
      <c r="C89">
        <v>540051</v>
      </c>
      <c r="D89">
        <v>124256</v>
      </c>
      <c r="E89">
        <v>429091</v>
      </c>
      <c r="F89">
        <v>286471</v>
      </c>
      <c r="G89">
        <v>142620</v>
      </c>
      <c r="H89">
        <v>1.2300819736999999</v>
      </c>
      <c r="I89">
        <v>1.4978514405000001</v>
      </c>
      <c r="J89">
        <v>0</v>
      </c>
      <c r="L89">
        <v>74914.06</v>
      </c>
      <c r="M89" s="3">
        <v>46276.644814814812</v>
      </c>
    </row>
    <row r="90" spans="1:13" x14ac:dyDescent="0.25">
      <c r="A90" s="2">
        <v>0.64652777777777781</v>
      </c>
      <c r="B90">
        <v>655930</v>
      </c>
      <c r="C90">
        <v>540513</v>
      </c>
      <c r="D90">
        <v>115417</v>
      </c>
      <c r="E90">
        <v>420181</v>
      </c>
      <c r="F90">
        <v>286721</v>
      </c>
      <c r="G90">
        <v>133460</v>
      </c>
      <c r="H90">
        <v>1.2135323295</v>
      </c>
      <c r="I90">
        <v>1.4654699167</v>
      </c>
      <c r="J90">
        <v>0</v>
      </c>
      <c r="L90">
        <v>74781.759999999995</v>
      </c>
      <c r="M90" s="3">
        <v>46276.64707175926</v>
      </c>
    </row>
    <row r="91" spans="1:13" x14ac:dyDescent="0.25">
      <c r="A91" s="2">
        <v>0.64930555555555558</v>
      </c>
      <c r="B91">
        <v>651571</v>
      </c>
      <c r="C91">
        <v>538771</v>
      </c>
      <c r="D91">
        <v>112800</v>
      </c>
      <c r="E91">
        <v>415363</v>
      </c>
      <c r="F91">
        <v>284977</v>
      </c>
      <c r="G91">
        <v>130386</v>
      </c>
      <c r="H91">
        <v>1.209365389</v>
      </c>
      <c r="I91">
        <v>1.4575316603999999</v>
      </c>
      <c r="J91">
        <v>0</v>
      </c>
      <c r="L91">
        <v>74781.759999999995</v>
      </c>
      <c r="M91" s="3">
        <v>46276.649328703701</v>
      </c>
    </row>
    <row r="92" spans="1:13" x14ac:dyDescent="0.25">
      <c r="A92" s="2">
        <v>0.65138888888888891</v>
      </c>
      <c r="B92">
        <v>652742</v>
      </c>
      <c r="C92">
        <v>543373</v>
      </c>
      <c r="D92">
        <v>109369</v>
      </c>
      <c r="E92">
        <v>416254</v>
      </c>
      <c r="F92">
        <v>289592</v>
      </c>
      <c r="G92">
        <v>126662</v>
      </c>
      <c r="H92">
        <v>1.2012779435000001</v>
      </c>
      <c r="I92">
        <v>1.4373808669000001</v>
      </c>
      <c r="J92">
        <v>0</v>
      </c>
      <c r="L92">
        <v>74781.759999999995</v>
      </c>
      <c r="M92" s="3">
        <v>46276.651574074072</v>
      </c>
    </row>
    <row r="93" spans="1:13" x14ac:dyDescent="0.25">
      <c r="A93" s="2">
        <v>0.65347222222222223</v>
      </c>
      <c r="B93">
        <v>641415</v>
      </c>
      <c r="C93">
        <v>538022</v>
      </c>
      <c r="D93">
        <v>103393</v>
      </c>
      <c r="E93">
        <v>404286</v>
      </c>
      <c r="F93">
        <v>283944</v>
      </c>
      <c r="G93">
        <v>120342</v>
      </c>
      <c r="H93">
        <v>1.1921724389999999</v>
      </c>
      <c r="I93">
        <v>1.4238230074</v>
      </c>
      <c r="J93">
        <v>0</v>
      </c>
      <c r="L93">
        <v>74781.759999999995</v>
      </c>
      <c r="M93" s="3">
        <v>46276.653796296298</v>
      </c>
    </row>
    <row r="94" spans="1:13" x14ac:dyDescent="0.25">
      <c r="A94" s="2">
        <v>0.65555555555555556</v>
      </c>
      <c r="B94">
        <v>641014</v>
      </c>
      <c r="C94">
        <v>535586</v>
      </c>
      <c r="D94">
        <v>105428</v>
      </c>
      <c r="E94">
        <v>403846</v>
      </c>
      <c r="F94">
        <v>281460</v>
      </c>
      <c r="G94">
        <v>122386</v>
      </c>
      <c r="H94">
        <v>1.1968460714</v>
      </c>
      <c r="I94">
        <v>1.4348255525</v>
      </c>
      <c r="J94">
        <v>0</v>
      </c>
      <c r="L94">
        <v>74781.759999999995</v>
      </c>
      <c r="M94" s="3">
        <v>46276.656053240738</v>
      </c>
    </row>
    <row r="95" spans="1:13" x14ac:dyDescent="0.25">
      <c r="A95" s="2">
        <v>0.65763888888888888</v>
      </c>
      <c r="B95">
        <v>641014</v>
      </c>
      <c r="C95">
        <v>535586</v>
      </c>
      <c r="D95">
        <v>105428</v>
      </c>
      <c r="E95">
        <v>403846</v>
      </c>
      <c r="F95">
        <v>281460</v>
      </c>
      <c r="G95">
        <v>122386</v>
      </c>
      <c r="H95">
        <v>1.1968460714</v>
      </c>
      <c r="I95">
        <v>1.4348255525</v>
      </c>
      <c r="J95">
        <v>0</v>
      </c>
      <c r="L95">
        <v>74781.759999999995</v>
      </c>
      <c r="M95" s="3">
        <v>46276.65829861111</v>
      </c>
    </row>
    <row r="96" spans="1:13" x14ac:dyDescent="0.25">
      <c r="A96" s="2">
        <v>0.66041666666666665</v>
      </c>
      <c r="B96">
        <v>641014</v>
      </c>
      <c r="C96">
        <v>535586</v>
      </c>
      <c r="D96">
        <v>105428</v>
      </c>
      <c r="E96">
        <v>403846</v>
      </c>
      <c r="F96">
        <v>281460</v>
      </c>
      <c r="G96">
        <v>122386</v>
      </c>
      <c r="H96">
        <v>1.1968460714</v>
      </c>
      <c r="I96">
        <v>1.4348255525</v>
      </c>
      <c r="J96">
        <v>0</v>
      </c>
      <c r="L96">
        <v>74781.759999999995</v>
      </c>
      <c r="M96" s="3">
        <v>46276.660543981481</v>
      </c>
    </row>
    <row r="97" spans="1:13" x14ac:dyDescent="0.25">
      <c r="A97" s="2">
        <v>0.66249999999999998</v>
      </c>
      <c r="B97">
        <v>641014</v>
      </c>
      <c r="C97">
        <v>535586</v>
      </c>
      <c r="D97">
        <v>105428</v>
      </c>
      <c r="E97">
        <v>403846</v>
      </c>
      <c r="F97">
        <v>281460</v>
      </c>
      <c r="G97">
        <v>122386</v>
      </c>
      <c r="H97">
        <v>1.1968460714</v>
      </c>
      <c r="I97">
        <v>1.4348255525</v>
      </c>
      <c r="J97">
        <v>0</v>
      </c>
      <c r="L97">
        <v>74781.759999999995</v>
      </c>
      <c r="M97" s="3">
        <v>46276.662777777776</v>
      </c>
    </row>
    <row r="98" spans="1:13" x14ac:dyDescent="0.25">
      <c r="A98" s="2">
        <v>0.6645833333333333</v>
      </c>
      <c r="B98">
        <v>641014</v>
      </c>
      <c r="C98">
        <v>535586</v>
      </c>
      <c r="D98">
        <v>105428</v>
      </c>
      <c r="E98">
        <v>403846</v>
      </c>
      <c r="F98">
        <v>281460</v>
      </c>
      <c r="G98">
        <v>122386</v>
      </c>
      <c r="H98">
        <v>1.1968460714</v>
      </c>
      <c r="I98">
        <v>1.4348255525</v>
      </c>
      <c r="J98">
        <v>0</v>
      </c>
      <c r="L98">
        <v>74781.759999999995</v>
      </c>
      <c r="M98" s="3">
        <v>46276.665023148147</v>
      </c>
    </row>
    <row r="99" spans="1:13" x14ac:dyDescent="0.25">
      <c r="A99" s="2">
        <v>0.66666666666666663</v>
      </c>
      <c r="B99">
        <v>641014</v>
      </c>
      <c r="C99">
        <v>535586</v>
      </c>
      <c r="D99">
        <v>105428</v>
      </c>
      <c r="E99">
        <v>403846</v>
      </c>
      <c r="F99">
        <v>281460</v>
      </c>
      <c r="G99">
        <v>122386</v>
      </c>
      <c r="H99">
        <v>1.1968460714</v>
      </c>
      <c r="I99">
        <v>1.4348255525</v>
      </c>
      <c r="J99">
        <v>0</v>
      </c>
      <c r="L99">
        <v>74781.759999999995</v>
      </c>
      <c r="M99" s="3">
        <v>46276.667280092595</v>
      </c>
    </row>
    <row r="100" spans="1:13" x14ac:dyDescent="0.25">
      <c r="A100" s="2">
        <v>0.6694444444444444</v>
      </c>
      <c r="B100">
        <v>641014</v>
      </c>
      <c r="C100">
        <v>535586</v>
      </c>
      <c r="D100">
        <v>105428</v>
      </c>
      <c r="E100">
        <v>403846</v>
      </c>
      <c r="F100">
        <v>281460</v>
      </c>
      <c r="G100">
        <v>122386</v>
      </c>
      <c r="H100">
        <v>1.1968460714</v>
      </c>
      <c r="I100">
        <v>1.4348255525</v>
      </c>
      <c r="J100">
        <v>0</v>
      </c>
      <c r="L100">
        <v>74781.759999999995</v>
      </c>
      <c r="M100" s="3">
        <v>46276.66951388889</v>
      </c>
    </row>
    <row r="101" spans="1:13" x14ac:dyDescent="0.25">
      <c r="A101" s="2">
        <v>0.67152777777777772</v>
      </c>
      <c r="B101">
        <v>641014</v>
      </c>
      <c r="C101">
        <v>535586</v>
      </c>
      <c r="D101">
        <v>105428</v>
      </c>
      <c r="E101">
        <v>403846</v>
      </c>
      <c r="F101">
        <v>281460</v>
      </c>
      <c r="G101">
        <v>122386</v>
      </c>
      <c r="H101">
        <v>1.1968460714</v>
      </c>
      <c r="I101">
        <v>1.4348255525</v>
      </c>
      <c r="J101">
        <v>0</v>
      </c>
      <c r="L101">
        <v>74781.759999999995</v>
      </c>
      <c r="M101" s="3">
        <v>46276.671770833331</v>
      </c>
    </row>
    <row r="102" spans="1:13" x14ac:dyDescent="0.25">
      <c r="A102" s="2">
        <v>0.67361111111111116</v>
      </c>
      <c r="B102">
        <v>641014</v>
      </c>
      <c r="C102">
        <v>535586</v>
      </c>
      <c r="D102">
        <v>105428</v>
      </c>
      <c r="E102">
        <v>403846</v>
      </c>
      <c r="F102">
        <v>281460</v>
      </c>
      <c r="G102">
        <v>122386</v>
      </c>
      <c r="H102">
        <v>1.1968460714</v>
      </c>
      <c r="I102">
        <v>1.4348255525</v>
      </c>
      <c r="J102">
        <v>0</v>
      </c>
      <c r="L102">
        <v>74781.759999999995</v>
      </c>
      <c r="M102" s="3">
        <v>46276.673993055556</v>
      </c>
    </row>
    <row r="103" spans="1:13" x14ac:dyDescent="0.25">
      <c r="A103" s="2">
        <v>0.67569444444444449</v>
      </c>
      <c r="B103">
        <v>641014</v>
      </c>
      <c r="C103">
        <v>535586</v>
      </c>
      <c r="D103">
        <v>105428</v>
      </c>
      <c r="E103">
        <v>403846</v>
      </c>
      <c r="F103">
        <v>281460</v>
      </c>
      <c r="G103">
        <v>122386</v>
      </c>
      <c r="H103">
        <v>1.1968460714</v>
      </c>
      <c r="I103">
        <v>1.4348255525</v>
      </c>
      <c r="J103">
        <v>0</v>
      </c>
      <c r="L103">
        <v>74781.759999999995</v>
      </c>
      <c r="M103" s="3">
        <v>46276.676226851851</v>
      </c>
    </row>
    <row r="104" spans="1:13" x14ac:dyDescent="0.25">
      <c r="A104" s="2">
        <v>0.67847222222222225</v>
      </c>
      <c r="B104">
        <v>641014</v>
      </c>
      <c r="C104">
        <v>535586</v>
      </c>
      <c r="D104">
        <v>105428</v>
      </c>
      <c r="E104">
        <v>403846</v>
      </c>
      <c r="F104">
        <v>281460</v>
      </c>
      <c r="G104">
        <v>122386</v>
      </c>
      <c r="H104">
        <v>1.1968460714</v>
      </c>
      <c r="I104">
        <v>1.4348255525</v>
      </c>
      <c r="J104">
        <v>0</v>
      </c>
      <c r="L104">
        <v>74781.759999999995</v>
      </c>
      <c r="M104" s="3">
        <v>46276.678495370368</v>
      </c>
    </row>
    <row r="105" spans="1:13" x14ac:dyDescent="0.25">
      <c r="A105" s="2">
        <v>0.68055555555555558</v>
      </c>
      <c r="B105">
        <v>641014</v>
      </c>
      <c r="C105">
        <v>535586</v>
      </c>
      <c r="D105">
        <v>105428</v>
      </c>
      <c r="E105">
        <v>403846</v>
      </c>
      <c r="F105">
        <v>281460</v>
      </c>
      <c r="G105">
        <v>122386</v>
      </c>
      <c r="H105">
        <v>1.1968460714</v>
      </c>
      <c r="I105">
        <v>1.4348255525</v>
      </c>
      <c r="J105">
        <v>0</v>
      </c>
      <c r="L105">
        <v>74781.759999999995</v>
      </c>
      <c r="M105" s="3">
        <v>46276.68074074074</v>
      </c>
    </row>
    <row r="106" spans="1:13" x14ac:dyDescent="0.25">
      <c r="A106" s="2">
        <v>0.68263888888888891</v>
      </c>
      <c r="B106">
        <v>641014</v>
      </c>
      <c r="C106">
        <v>535586</v>
      </c>
      <c r="D106">
        <v>105428</v>
      </c>
      <c r="E106">
        <v>403846</v>
      </c>
      <c r="F106">
        <v>281460</v>
      </c>
      <c r="G106">
        <v>122386</v>
      </c>
      <c r="H106">
        <v>1.1968460714</v>
      </c>
      <c r="I106">
        <v>1.4348255525</v>
      </c>
      <c r="J106">
        <v>0</v>
      </c>
      <c r="L106">
        <v>74781.759999999995</v>
      </c>
      <c r="M106" s="3">
        <v>46276.682997685188</v>
      </c>
    </row>
    <row r="107" spans="1:13" x14ac:dyDescent="0.25">
      <c r="A107" s="2">
        <v>0.68472222222222223</v>
      </c>
      <c r="B107">
        <v>641014</v>
      </c>
      <c r="C107">
        <v>535586</v>
      </c>
      <c r="D107">
        <v>105428</v>
      </c>
      <c r="E107">
        <v>403846</v>
      </c>
      <c r="F107">
        <v>281460</v>
      </c>
      <c r="G107">
        <v>122386</v>
      </c>
      <c r="H107">
        <v>1.1968460714</v>
      </c>
      <c r="I107">
        <v>1.4348255525</v>
      </c>
      <c r="J107">
        <v>0</v>
      </c>
      <c r="L107">
        <v>74781.759999999995</v>
      </c>
      <c r="M107" s="3">
        <v>46276.685231481482</v>
      </c>
    </row>
    <row r="108" spans="1:13" x14ac:dyDescent="0.25">
      <c r="A108" s="2">
        <v>0.68680555555555556</v>
      </c>
      <c r="B108">
        <v>641014</v>
      </c>
      <c r="C108">
        <v>535586</v>
      </c>
      <c r="D108">
        <v>105428</v>
      </c>
      <c r="E108">
        <v>403846</v>
      </c>
      <c r="F108">
        <v>281460</v>
      </c>
      <c r="G108">
        <v>122386</v>
      </c>
      <c r="H108">
        <v>1.1968460714</v>
      </c>
      <c r="I108">
        <v>1.4348255525</v>
      </c>
      <c r="J108">
        <v>0</v>
      </c>
      <c r="L108">
        <v>74781.759999999995</v>
      </c>
      <c r="M108" s="3">
        <v>46276.687488425923</v>
      </c>
    </row>
    <row r="109" spans="1:13" x14ac:dyDescent="0.25">
      <c r="A109" s="2">
        <v>0.68958333333333333</v>
      </c>
      <c r="B109">
        <v>641014</v>
      </c>
      <c r="C109">
        <v>535586</v>
      </c>
      <c r="D109">
        <v>105428</v>
      </c>
      <c r="E109">
        <v>403846</v>
      </c>
      <c r="F109">
        <v>281460</v>
      </c>
      <c r="G109">
        <v>122386</v>
      </c>
      <c r="H109">
        <v>1.1968460714</v>
      </c>
      <c r="I109">
        <v>1.4348255525</v>
      </c>
      <c r="J109">
        <v>0</v>
      </c>
      <c r="L109">
        <v>74781.759999999995</v>
      </c>
      <c r="M109" s="3">
        <v>46276.689722222225</v>
      </c>
    </row>
    <row r="110" spans="1:13" x14ac:dyDescent="0.25">
      <c r="A110" s="2">
        <v>0.69166666666666665</v>
      </c>
      <c r="B110">
        <v>641014</v>
      </c>
      <c r="C110">
        <v>535586</v>
      </c>
      <c r="D110">
        <v>105428</v>
      </c>
      <c r="E110">
        <v>403846</v>
      </c>
      <c r="F110">
        <v>281460</v>
      </c>
      <c r="G110">
        <v>122386</v>
      </c>
      <c r="H110">
        <v>1.1968460714</v>
      </c>
      <c r="I110">
        <v>1.4348255525</v>
      </c>
      <c r="J110">
        <v>0</v>
      </c>
      <c r="L110">
        <v>74781.759999999995</v>
      </c>
      <c r="M110" s="3">
        <v>46276.691967592589</v>
      </c>
    </row>
    <row r="111" spans="1:13" x14ac:dyDescent="0.25">
      <c r="A111" s="2">
        <v>0.69374999999999998</v>
      </c>
      <c r="B111">
        <v>641014</v>
      </c>
      <c r="C111">
        <v>535586</v>
      </c>
      <c r="D111">
        <v>105428</v>
      </c>
      <c r="E111">
        <v>403846</v>
      </c>
      <c r="F111">
        <v>281460</v>
      </c>
      <c r="G111">
        <v>122386</v>
      </c>
      <c r="H111">
        <v>1.1968460714</v>
      </c>
      <c r="I111">
        <v>1.4348255525</v>
      </c>
      <c r="J111">
        <v>0</v>
      </c>
      <c r="L111">
        <v>74781.759999999995</v>
      </c>
      <c r="M111" s="3">
        <v>46276.694201388891</v>
      </c>
    </row>
    <row r="112" spans="1:13" x14ac:dyDescent="0.25">
      <c r="A112" s="2">
        <v>0.6958333333333333</v>
      </c>
      <c r="B112">
        <v>641014</v>
      </c>
      <c r="C112">
        <v>535586</v>
      </c>
      <c r="D112">
        <v>105428</v>
      </c>
      <c r="E112">
        <v>403846</v>
      </c>
      <c r="F112">
        <v>281460</v>
      </c>
      <c r="G112">
        <v>122386</v>
      </c>
      <c r="H112">
        <v>1.1968460714</v>
      </c>
      <c r="I112">
        <v>1.4348255525</v>
      </c>
      <c r="J112">
        <v>0</v>
      </c>
      <c r="L112">
        <v>74781.759999999995</v>
      </c>
      <c r="M112" s="3">
        <v>46276.696435185186</v>
      </c>
    </row>
    <row r="113" spans="1:13" x14ac:dyDescent="0.25">
      <c r="A113" s="2">
        <v>0.69861111111111107</v>
      </c>
      <c r="B113">
        <v>641014</v>
      </c>
      <c r="C113">
        <v>535586</v>
      </c>
      <c r="D113">
        <v>105428</v>
      </c>
      <c r="E113">
        <v>403846</v>
      </c>
      <c r="F113">
        <v>281460</v>
      </c>
      <c r="G113">
        <v>122386</v>
      </c>
      <c r="H113">
        <v>1.1968460714</v>
      </c>
      <c r="I113">
        <v>1.4348255525</v>
      </c>
      <c r="J113">
        <v>0</v>
      </c>
      <c r="L113">
        <v>74781.759999999995</v>
      </c>
      <c r="M113" s="3">
        <v>46276.698692129627</v>
      </c>
    </row>
    <row r="114" spans="1:13" x14ac:dyDescent="0.25">
      <c r="A114" s="2">
        <v>0.7006944444444444</v>
      </c>
      <c r="B114">
        <v>641014</v>
      </c>
      <c r="C114">
        <v>535586</v>
      </c>
      <c r="D114">
        <v>105428</v>
      </c>
      <c r="E114">
        <v>403846</v>
      </c>
      <c r="F114">
        <v>281460</v>
      </c>
      <c r="G114">
        <v>122386</v>
      </c>
      <c r="H114">
        <v>1.1968460714</v>
      </c>
      <c r="I114">
        <v>1.4348255525</v>
      </c>
      <c r="J114">
        <v>0</v>
      </c>
      <c r="L114">
        <v>74781.759999999995</v>
      </c>
      <c r="M114" s="3">
        <v>46276.700914351852</v>
      </c>
    </row>
    <row r="115" spans="1:13" x14ac:dyDescent="0.25">
      <c r="A115" s="2">
        <v>0.70277777777777772</v>
      </c>
      <c r="B115">
        <v>641014</v>
      </c>
      <c r="C115">
        <v>535586</v>
      </c>
      <c r="D115">
        <v>105428</v>
      </c>
      <c r="E115">
        <v>403846</v>
      </c>
      <c r="F115">
        <v>281460</v>
      </c>
      <c r="G115">
        <v>122386</v>
      </c>
      <c r="H115">
        <v>1.1968460714</v>
      </c>
      <c r="I115">
        <v>1.4348255525</v>
      </c>
      <c r="J115">
        <v>0</v>
      </c>
      <c r="L115">
        <v>74781.759999999995</v>
      </c>
      <c r="M115" s="3">
        <v>46276.703136574077</v>
      </c>
    </row>
    <row r="116" spans="1:13" x14ac:dyDescent="0.25">
      <c r="A116" s="2">
        <v>0.70486111111111116</v>
      </c>
      <c r="B116">
        <v>641014</v>
      </c>
      <c r="C116">
        <v>535586</v>
      </c>
      <c r="D116">
        <v>105428</v>
      </c>
      <c r="E116">
        <v>0</v>
      </c>
      <c r="F116">
        <v>0</v>
      </c>
      <c r="G116">
        <v>0</v>
      </c>
      <c r="H116">
        <v>1.1968460714</v>
      </c>
      <c r="I116">
        <v>0</v>
      </c>
      <c r="J116">
        <v>0</v>
      </c>
      <c r="L116">
        <v>74781.759999999995</v>
      </c>
      <c r="M116" s="3">
        <v>46276.705416666664</v>
      </c>
    </row>
    <row r="117" spans="1:13" x14ac:dyDescent="0.25">
      <c r="A117" s="2">
        <v>0.70763888888888893</v>
      </c>
      <c r="B117">
        <v>641014</v>
      </c>
      <c r="C117">
        <v>535586</v>
      </c>
      <c r="D117">
        <v>105428</v>
      </c>
      <c r="E117">
        <v>0</v>
      </c>
      <c r="F117">
        <v>0</v>
      </c>
      <c r="G117">
        <v>0</v>
      </c>
      <c r="H117">
        <v>1.1968460714</v>
      </c>
      <c r="I117">
        <v>0</v>
      </c>
      <c r="J117">
        <v>0</v>
      </c>
      <c r="L117">
        <v>74781.759999999995</v>
      </c>
      <c r="M117" s="3">
        <v>46276.707673611112</v>
      </c>
    </row>
    <row r="118" spans="1:13" x14ac:dyDescent="0.25">
      <c r="A118" s="2">
        <v>0.70972222222222225</v>
      </c>
      <c r="B118">
        <v>641014</v>
      </c>
      <c r="C118">
        <v>535586</v>
      </c>
      <c r="D118">
        <v>105428</v>
      </c>
      <c r="E118">
        <v>0</v>
      </c>
      <c r="F118">
        <v>0</v>
      </c>
      <c r="G118">
        <v>0</v>
      </c>
      <c r="H118">
        <v>1.1968460714</v>
      </c>
      <c r="I118">
        <v>0</v>
      </c>
      <c r="J118">
        <v>0</v>
      </c>
      <c r="L118">
        <v>74781.759999999995</v>
      </c>
      <c r="M118" s="3">
        <v>46276.709907407407</v>
      </c>
    </row>
    <row r="119" spans="1:13" x14ac:dyDescent="0.25">
      <c r="A119" s="2">
        <v>0.71180555555555558</v>
      </c>
      <c r="B119">
        <v>641014</v>
      </c>
      <c r="C119">
        <v>535586</v>
      </c>
      <c r="D119">
        <v>105428</v>
      </c>
      <c r="E119">
        <v>0</v>
      </c>
      <c r="F119">
        <v>0</v>
      </c>
      <c r="G119">
        <v>0</v>
      </c>
      <c r="H119">
        <v>1.1968460714</v>
      </c>
      <c r="I119">
        <v>0</v>
      </c>
      <c r="J119">
        <v>0</v>
      </c>
      <c r="L119">
        <v>74781.759999999995</v>
      </c>
      <c r="M119" s="3">
        <v>46276.712129629632</v>
      </c>
    </row>
    <row r="120" spans="1:13" x14ac:dyDescent="0.25">
      <c r="A120" s="2">
        <v>0.71388888888888891</v>
      </c>
      <c r="B120">
        <v>641014</v>
      </c>
      <c r="C120">
        <v>535586</v>
      </c>
      <c r="D120">
        <v>105428</v>
      </c>
      <c r="E120">
        <v>0</v>
      </c>
      <c r="F120">
        <v>0</v>
      </c>
      <c r="G120">
        <v>0</v>
      </c>
      <c r="H120">
        <v>1.1968460714</v>
      </c>
      <c r="I120">
        <v>0</v>
      </c>
      <c r="J120">
        <v>0</v>
      </c>
      <c r="L120">
        <v>74781.759999999995</v>
      </c>
      <c r="M120" s="3">
        <v>46276.714363425926</v>
      </c>
    </row>
    <row r="121" spans="1:13" x14ac:dyDescent="0.25">
      <c r="A121" s="2">
        <v>0.71597222222222223</v>
      </c>
      <c r="B121">
        <v>641014</v>
      </c>
      <c r="C121">
        <v>535586</v>
      </c>
      <c r="D121">
        <v>105428</v>
      </c>
      <c r="E121">
        <v>0</v>
      </c>
      <c r="F121">
        <v>0</v>
      </c>
      <c r="G121">
        <v>0</v>
      </c>
      <c r="H121">
        <v>1.1968460714</v>
      </c>
      <c r="I121">
        <v>0</v>
      </c>
      <c r="J121">
        <v>0</v>
      </c>
      <c r="L121">
        <v>74781.759999999995</v>
      </c>
      <c r="M121" s="3">
        <v>46276.716597222221</v>
      </c>
    </row>
    <row r="122" spans="1:13" x14ac:dyDescent="0.25">
      <c r="A122" s="2">
        <v>0.71875</v>
      </c>
      <c r="B122">
        <v>641014</v>
      </c>
      <c r="C122">
        <v>535586</v>
      </c>
      <c r="D122">
        <v>105428</v>
      </c>
      <c r="E122">
        <v>0</v>
      </c>
      <c r="F122">
        <v>0</v>
      </c>
      <c r="G122">
        <v>0</v>
      </c>
      <c r="H122">
        <v>1.1968460714</v>
      </c>
      <c r="I122">
        <v>0</v>
      </c>
      <c r="J122">
        <v>0</v>
      </c>
      <c r="L122">
        <v>74781.759999999995</v>
      </c>
      <c r="M122" s="3">
        <v>46276.718854166669</v>
      </c>
    </row>
    <row r="123" spans="1:13" x14ac:dyDescent="0.25">
      <c r="A123" s="2">
        <v>0.72083333333333333</v>
      </c>
      <c r="B123">
        <v>641014</v>
      </c>
      <c r="C123">
        <v>535586</v>
      </c>
      <c r="D123">
        <v>105428</v>
      </c>
      <c r="E123">
        <v>0</v>
      </c>
      <c r="F123">
        <v>0</v>
      </c>
      <c r="G123">
        <v>0</v>
      </c>
      <c r="H123">
        <v>1.1968460714</v>
      </c>
      <c r="I123">
        <v>0</v>
      </c>
      <c r="J123">
        <v>0</v>
      </c>
      <c r="L123">
        <v>74781.759999999995</v>
      </c>
      <c r="M123" s="3">
        <v>46276.721087962964</v>
      </c>
    </row>
    <row r="124" spans="1:13" x14ac:dyDescent="0.25">
      <c r="A124" s="2">
        <v>0.72291666666666665</v>
      </c>
      <c r="B124">
        <v>641014</v>
      </c>
      <c r="C124">
        <v>535586</v>
      </c>
      <c r="D124">
        <v>105428</v>
      </c>
      <c r="E124">
        <v>0</v>
      </c>
      <c r="F124">
        <v>0</v>
      </c>
      <c r="G124">
        <v>0</v>
      </c>
      <c r="H124">
        <v>1.1968460714</v>
      </c>
      <c r="I124">
        <v>0</v>
      </c>
      <c r="J124">
        <v>0</v>
      </c>
      <c r="L124">
        <v>74781.759999999995</v>
      </c>
      <c r="M124" s="3">
        <v>46276.723321759258</v>
      </c>
    </row>
    <row r="125" spans="1:13" x14ac:dyDescent="0.25">
      <c r="A125" s="2">
        <v>0.72499999999999998</v>
      </c>
      <c r="B125">
        <v>641014</v>
      </c>
      <c r="C125">
        <v>535586</v>
      </c>
      <c r="D125">
        <v>105428</v>
      </c>
      <c r="E125">
        <v>0</v>
      </c>
      <c r="F125">
        <v>0</v>
      </c>
      <c r="G125">
        <v>0</v>
      </c>
      <c r="H125">
        <v>1.1968460714</v>
      </c>
      <c r="I125">
        <v>0</v>
      </c>
      <c r="J125">
        <v>0</v>
      </c>
      <c r="L125">
        <v>74781.759999999995</v>
      </c>
      <c r="M125" s="3">
        <v>46276.725601851853</v>
      </c>
    </row>
    <row r="126" spans="1:13" x14ac:dyDescent="0.25">
      <c r="A126" s="2">
        <v>0.72777777777777775</v>
      </c>
      <c r="B126">
        <v>641014</v>
      </c>
      <c r="C126">
        <v>535586</v>
      </c>
      <c r="D126">
        <v>105428</v>
      </c>
      <c r="E126">
        <v>0</v>
      </c>
      <c r="F126">
        <v>0</v>
      </c>
      <c r="G126">
        <v>0</v>
      </c>
      <c r="H126">
        <v>1.1968460714</v>
      </c>
      <c r="I126">
        <v>0</v>
      </c>
      <c r="J126">
        <v>0</v>
      </c>
      <c r="L126">
        <v>74781.759999999995</v>
      </c>
      <c r="M126" s="3">
        <v>46276.727835648147</v>
      </c>
    </row>
    <row r="127" spans="1:13" x14ac:dyDescent="0.25">
      <c r="A127" s="2">
        <v>0.72986111111111107</v>
      </c>
      <c r="B127">
        <v>641014</v>
      </c>
      <c r="C127">
        <v>535586</v>
      </c>
      <c r="D127">
        <v>105428</v>
      </c>
      <c r="E127">
        <v>0</v>
      </c>
      <c r="F127">
        <v>0</v>
      </c>
      <c r="G127">
        <v>0</v>
      </c>
      <c r="H127">
        <v>1.1968460714</v>
      </c>
      <c r="I127">
        <v>0</v>
      </c>
      <c r="J127">
        <v>0</v>
      </c>
      <c r="L127">
        <v>74781.759999999995</v>
      </c>
      <c r="M127" s="3">
        <v>46276.730081018519</v>
      </c>
    </row>
    <row r="128" spans="1:13" x14ac:dyDescent="0.25">
      <c r="A128" s="2">
        <v>0.73472222222222228</v>
      </c>
      <c r="B128">
        <v>641014</v>
      </c>
      <c r="C128">
        <v>535586</v>
      </c>
      <c r="D128">
        <v>105428</v>
      </c>
      <c r="E128">
        <v>0</v>
      </c>
      <c r="F128">
        <v>0</v>
      </c>
      <c r="G128">
        <v>0</v>
      </c>
      <c r="H128">
        <v>1.1968460714</v>
      </c>
      <c r="I128">
        <v>0</v>
      </c>
      <c r="J128">
        <v>0</v>
      </c>
      <c r="L128">
        <v>74781.759999999995</v>
      </c>
      <c r="M128" s="3">
        <v>46276.73474537037</v>
      </c>
    </row>
    <row r="129" spans="1:13" x14ac:dyDescent="0.25">
      <c r="A129" s="2">
        <v>0.7368055555555556</v>
      </c>
      <c r="B129">
        <v>641014</v>
      </c>
      <c r="C129">
        <v>535586</v>
      </c>
      <c r="D129">
        <v>105428</v>
      </c>
      <c r="E129">
        <v>0</v>
      </c>
      <c r="F129">
        <v>0</v>
      </c>
      <c r="G129">
        <v>0</v>
      </c>
      <c r="H129">
        <v>1.1968460714</v>
      </c>
      <c r="I129">
        <v>0</v>
      </c>
      <c r="J129">
        <v>0</v>
      </c>
      <c r="L129">
        <v>74781.759999999995</v>
      </c>
      <c r="M129" s="3">
        <v>46276.737002314818</v>
      </c>
    </row>
    <row r="130" spans="1:13" x14ac:dyDescent="0.25">
      <c r="A130" s="2">
        <v>0.73888888888888893</v>
      </c>
      <c r="B130">
        <v>641014</v>
      </c>
      <c r="C130">
        <v>535586</v>
      </c>
      <c r="D130">
        <v>105428</v>
      </c>
      <c r="E130">
        <v>0</v>
      </c>
      <c r="F130">
        <v>0</v>
      </c>
      <c r="G130">
        <v>0</v>
      </c>
      <c r="H130">
        <v>1.1968460714</v>
      </c>
      <c r="I130">
        <v>0</v>
      </c>
      <c r="J130">
        <v>0</v>
      </c>
      <c r="L130">
        <v>74781.759999999995</v>
      </c>
      <c r="M130" s="3">
        <v>46276.739224537036</v>
      </c>
    </row>
    <row r="131" spans="1:13" x14ac:dyDescent="0.25">
      <c r="A131" s="2">
        <v>0.74097222222222225</v>
      </c>
      <c r="B131">
        <v>641014</v>
      </c>
      <c r="C131">
        <v>535586</v>
      </c>
      <c r="D131">
        <v>105428</v>
      </c>
      <c r="E131">
        <v>0</v>
      </c>
      <c r="F131">
        <v>0</v>
      </c>
      <c r="G131">
        <v>0</v>
      </c>
      <c r="H131">
        <v>1.1968460714</v>
      </c>
      <c r="I131">
        <v>0</v>
      </c>
      <c r="J131">
        <v>0</v>
      </c>
      <c r="L131">
        <v>74781.759999999995</v>
      </c>
      <c r="M131" s="3">
        <v>46276.741481481484</v>
      </c>
    </row>
    <row r="132" spans="1:13" x14ac:dyDescent="0.25">
      <c r="A132" s="2">
        <v>0.74375000000000002</v>
      </c>
      <c r="B132">
        <v>641014</v>
      </c>
      <c r="C132">
        <v>535586</v>
      </c>
      <c r="D132">
        <v>105428</v>
      </c>
      <c r="E132">
        <v>0</v>
      </c>
      <c r="F132">
        <v>0</v>
      </c>
      <c r="G132">
        <v>0</v>
      </c>
      <c r="H132">
        <v>1.1968460714</v>
      </c>
      <c r="I132">
        <v>0</v>
      </c>
      <c r="J132">
        <v>0</v>
      </c>
      <c r="L132">
        <v>74781.759999999995</v>
      </c>
      <c r="M132" s="3">
        <v>46276.743761574071</v>
      </c>
    </row>
    <row r="133" spans="1:13" x14ac:dyDescent="0.25">
      <c r="A133" s="2">
        <v>0.74583333333333335</v>
      </c>
      <c r="B133">
        <v>641014</v>
      </c>
      <c r="C133">
        <v>535586</v>
      </c>
      <c r="D133">
        <v>105428</v>
      </c>
      <c r="E133">
        <v>0</v>
      </c>
      <c r="F133">
        <v>0</v>
      </c>
      <c r="G133">
        <v>0</v>
      </c>
      <c r="H133">
        <v>1.1968460714</v>
      </c>
      <c r="I133">
        <v>0</v>
      </c>
      <c r="J133">
        <v>0</v>
      </c>
      <c r="L133">
        <v>74781.759999999995</v>
      </c>
      <c r="M133" s="3">
        <v>46276.745995370373</v>
      </c>
    </row>
    <row r="134" spans="1:13" x14ac:dyDescent="0.25">
      <c r="A134" s="2">
        <v>0.74791666666666667</v>
      </c>
      <c r="B134">
        <v>641014</v>
      </c>
      <c r="C134">
        <v>535586</v>
      </c>
      <c r="D134">
        <v>105428</v>
      </c>
      <c r="E134">
        <v>0</v>
      </c>
      <c r="F134">
        <v>0</v>
      </c>
      <c r="G134">
        <v>0</v>
      </c>
      <c r="H134">
        <v>1.1968460714</v>
      </c>
      <c r="I134">
        <v>0</v>
      </c>
      <c r="J134">
        <v>0</v>
      </c>
      <c r="L134">
        <v>74781.759999999995</v>
      </c>
      <c r="M134" s="3">
        <v>46276.748229166667</v>
      </c>
    </row>
    <row r="135" spans="1:13" x14ac:dyDescent="0.25">
      <c r="A135" s="2">
        <v>0.75</v>
      </c>
      <c r="B135">
        <v>641014</v>
      </c>
      <c r="C135">
        <v>535586</v>
      </c>
      <c r="D135">
        <v>105428</v>
      </c>
      <c r="E135">
        <v>0</v>
      </c>
      <c r="F135">
        <v>0</v>
      </c>
      <c r="G135">
        <v>0</v>
      </c>
      <c r="H135">
        <v>1.1968460714</v>
      </c>
      <c r="I135">
        <v>0</v>
      </c>
      <c r="J135">
        <v>0</v>
      </c>
      <c r="L135">
        <v>74781.759999999995</v>
      </c>
      <c r="M135" s="3">
        <v>46276.750578703701</v>
      </c>
    </row>
    <row r="136" spans="1:13" x14ac:dyDescent="0.25">
      <c r="A136" s="2">
        <v>0.75277777777777777</v>
      </c>
      <c r="B136">
        <v>641014</v>
      </c>
      <c r="C136">
        <v>535586</v>
      </c>
      <c r="D136">
        <v>105428</v>
      </c>
      <c r="E136">
        <v>0</v>
      </c>
      <c r="F136">
        <v>0</v>
      </c>
      <c r="G136">
        <v>0</v>
      </c>
      <c r="H136">
        <v>1.1968460714</v>
      </c>
      <c r="I136">
        <v>0</v>
      </c>
      <c r="J136">
        <v>0</v>
      </c>
      <c r="L136">
        <v>74781.759999999995</v>
      </c>
      <c r="M136" s="3">
        <v>46276.752962962964</v>
      </c>
    </row>
    <row r="137" spans="1:13" x14ac:dyDescent="0.25">
      <c r="A137" s="2">
        <v>0.75486111111111109</v>
      </c>
      <c r="B137">
        <v>641014</v>
      </c>
      <c r="C137">
        <v>535586</v>
      </c>
      <c r="D137">
        <v>105428</v>
      </c>
      <c r="E137">
        <v>0</v>
      </c>
      <c r="F137">
        <v>0</v>
      </c>
      <c r="G137">
        <v>0</v>
      </c>
      <c r="H137">
        <v>1.1968460714</v>
      </c>
      <c r="I137">
        <v>0</v>
      </c>
      <c r="J137">
        <v>0</v>
      </c>
      <c r="L137">
        <v>74781.759999999995</v>
      </c>
      <c r="M137" s="3">
        <v>46276.755358796298</v>
      </c>
    </row>
    <row r="138" spans="1:13" x14ac:dyDescent="0.25">
      <c r="A138" s="2">
        <v>0.75763888888888886</v>
      </c>
      <c r="B138">
        <v>641014</v>
      </c>
      <c r="C138">
        <v>535586</v>
      </c>
      <c r="D138">
        <v>105428</v>
      </c>
      <c r="E138">
        <v>0</v>
      </c>
      <c r="F138">
        <v>0</v>
      </c>
      <c r="G138">
        <v>0</v>
      </c>
      <c r="H138">
        <v>1.1968460714</v>
      </c>
      <c r="I138">
        <v>0</v>
      </c>
      <c r="J138">
        <v>0</v>
      </c>
      <c r="L138">
        <v>74781.759999999995</v>
      </c>
      <c r="M138" s="3">
        <v>46276.757835648146</v>
      </c>
    </row>
    <row r="139" spans="1:13" x14ac:dyDescent="0.25">
      <c r="A139" s="2">
        <v>0.75972222222222219</v>
      </c>
      <c r="B139">
        <v>641014</v>
      </c>
      <c r="C139">
        <v>535586</v>
      </c>
      <c r="D139">
        <v>105428</v>
      </c>
      <c r="E139">
        <v>0</v>
      </c>
      <c r="F139">
        <v>0</v>
      </c>
      <c r="G139">
        <v>0</v>
      </c>
      <c r="H139">
        <v>1.1968460714</v>
      </c>
      <c r="I139">
        <v>0</v>
      </c>
      <c r="J139">
        <v>0</v>
      </c>
      <c r="L139">
        <v>74781.759999999995</v>
      </c>
      <c r="M139" s="3">
        <v>46276.760081018518</v>
      </c>
    </row>
    <row r="140" spans="1:13" x14ac:dyDescent="0.25">
      <c r="A140" s="2">
        <v>0.76180555555555551</v>
      </c>
      <c r="B140">
        <v>641014</v>
      </c>
      <c r="C140">
        <v>535586</v>
      </c>
      <c r="D140">
        <v>105428</v>
      </c>
      <c r="E140">
        <v>0</v>
      </c>
      <c r="F140">
        <v>0</v>
      </c>
      <c r="G140">
        <v>0</v>
      </c>
      <c r="H140">
        <v>1.1968460714</v>
      </c>
      <c r="I140">
        <v>0</v>
      </c>
      <c r="J140">
        <v>0</v>
      </c>
      <c r="L140">
        <v>74781.759999999995</v>
      </c>
      <c r="M140" s="3">
        <v>46276.762326388889</v>
      </c>
    </row>
    <row r="141" spans="1:13" x14ac:dyDescent="0.25">
      <c r="A141" s="2">
        <v>0.76458333333333328</v>
      </c>
      <c r="B141">
        <v>641014</v>
      </c>
      <c r="C141">
        <v>535586</v>
      </c>
      <c r="D141">
        <v>105428</v>
      </c>
      <c r="E141">
        <v>0</v>
      </c>
      <c r="F141">
        <v>0</v>
      </c>
      <c r="G141">
        <v>0</v>
      </c>
      <c r="H141">
        <v>1.1968460714</v>
      </c>
      <c r="I141">
        <v>0</v>
      </c>
      <c r="J141">
        <v>0</v>
      </c>
      <c r="L141">
        <v>74781.759999999995</v>
      </c>
      <c r="M141" s="3">
        <v>46276.764733796299</v>
      </c>
    </row>
    <row r="142" spans="1:13" x14ac:dyDescent="0.25">
      <c r="A142" s="2">
        <v>0.76666666666666672</v>
      </c>
      <c r="B142">
        <v>641014</v>
      </c>
      <c r="C142">
        <v>535586</v>
      </c>
      <c r="D142">
        <v>105428</v>
      </c>
      <c r="E142">
        <v>0</v>
      </c>
      <c r="F142">
        <v>0</v>
      </c>
      <c r="G142">
        <v>0</v>
      </c>
      <c r="H142">
        <v>1.1968460714</v>
      </c>
      <c r="I142">
        <v>0</v>
      </c>
      <c r="J142">
        <v>0</v>
      </c>
      <c r="L142">
        <v>74781.759999999995</v>
      </c>
      <c r="M142" s="3">
        <v>46276.767268518517</v>
      </c>
    </row>
    <row r="143" spans="1:13" x14ac:dyDescent="0.25">
      <c r="A143" s="2">
        <v>0.76944444444444449</v>
      </c>
      <c r="B143">
        <v>641014</v>
      </c>
      <c r="C143">
        <v>535586</v>
      </c>
      <c r="D143">
        <v>105428</v>
      </c>
      <c r="E143">
        <v>0</v>
      </c>
      <c r="F143">
        <v>0</v>
      </c>
      <c r="G143">
        <v>0</v>
      </c>
      <c r="H143">
        <v>1.1968460714</v>
      </c>
      <c r="I143">
        <v>0</v>
      </c>
      <c r="J143">
        <v>0</v>
      </c>
      <c r="L143">
        <v>74781.759999999995</v>
      </c>
      <c r="M143" s="3">
        <v>46276.769513888888</v>
      </c>
    </row>
    <row r="144" spans="1:13" x14ac:dyDescent="0.25">
      <c r="A144" s="2">
        <v>0.77152777777777781</v>
      </c>
      <c r="B144">
        <v>641014</v>
      </c>
      <c r="C144">
        <v>535586</v>
      </c>
      <c r="D144">
        <v>105428</v>
      </c>
      <c r="E144">
        <v>0</v>
      </c>
      <c r="F144">
        <v>0</v>
      </c>
      <c r="G144">
        <v>0</v>
      </c>
      <c r="H144">
        <v>1.1968460714</v>
      </c>
      <c r="I144">
        <v>0</v>
      </c>
      <c r="J144">
        <v>0</v>
      </c>
      <c r="L144">
        <v>74781.759999999995</v>
      </c>
      <c r="M144" s="3">
        <v>46276.771782407406</v>
      </c>
    </row>
    <row r="145" spans="1:13" x14ac:dyDescent="0.25">
      <c r="A145" s="2">
        <v>0.77361111111111114</v>
      </c>
      <c r="B145">
        <v>641014</v>
      </c>
      <c r="C145">
        <v>535586</v>
      </c>
      <c r="D145">
        <v>105428</v>
      </c>
      <c r="E145">
        <v>0</v>
      </c>
      <c r="F145">
        <v>0</v>
      </c>
      <c r="G145">
        <v>0</v>
      </c>
      <c r="H145">
        <v>1.1968460714</v>
      </c>
      <c r="I145">
        <v>0</v>
      </c>
      <c r="J145">
        <v>0</v>
      </c>
      <c r="L145">
        <v>74781.759999999995</v>
      </c>
      <c r="M145" s="3">
        <v>46276.774039351854</v>
      </c>
    </row>
    <row r="146" spans="1:13" x14ac:dyDescent="0.25">
      <c r="A146" s="2">
        <v>0.77569444444444446</v>
      </c>
      <c r="B146">
        <v>641014</v>
      </c>
      <c r="C146">
        <v>535586</v>
      </c>
      <c r="D146">
        <v>105428</v>
      </c>
      <c r="E146">
        <v>0</v>
      </c>
      <c r="F146">
        <v>0</v>
      </c>
      <c r="G146">
        <v>0</v>
      </c>
      <c r="H146">
        <v>1.1968460714</v>
      </c>
      <c r="I146">
        <v>0</v>
      </c>
      <c r="J146">
        <v>0</v>
      </c>
      <c r="L146">
        <v>74781.759999999995</v>
      </c>
      <c r="M146" s="3">
        <v>46276.776296296295</v>
      </c>
    </row>
    <row r="147" spans="1:13" x14ac:dyDescent="0.25">
      <c r="A147" s="2">
        <v>0.77847222222222223</v>
      </c>
      <c r="B147">
        <v>641014</v>
      </c>
      <c r="C147">
        <v>535586</v>
      </c>
      <c r="D147">
        <v>105428</v>
      </c>
      <c r="E147">
        <v>0</v>
      </c>
      <c r="F147">
        <v>0</v>
      </c>
      <c r="G147">
        <v>0</v>
      </c>
      <c r="H147">
        <v>1.1968460714</v>
      </c>
      <c r="I147">
        <v>0</v>
      </c>
      <c r="J147">
        <v>0</v>
      </c>
      <c r="L147">
        <v>74781.759999999995</v>
      </c>
      <c r="M147" s="3">
        <v>46276.778541666667</v>
      </c>
    </row>
    <row r="148" spans="1:13" x14ac:dyDescent="0.25">
      <c r="A148" s="2">
        <v>0.78055555555555556</v>
      </c>
      <c r="B148">
        <v>641014</v>
      </c>
      <c r="C148">
        <v>535586</v>
      </c>
      <c r="D148">
        <v>105428</v>
      </c>
      <c r="E148">
        <v>0</v>
      </c>
      <c r="F148">
        <v>0</v>
      </c>
      <c r="G148">
        <v>0</v>
      </c>
      <c r="H148">
        <v>1.1968460714</v>
      </c>
      <c r="I148">
        <v>0</v>
      </c>
      <c r="J148">
        <v>0</v>
      </c>
      <c r="L148">
        <v>74781.759999999995</v>
      </c>
      <c r="M148" s="3">
        <v>46276.780798611115</v>
      </c>
    </row>
    <row r="149" spans="1:13" x14ac:dyDescent="0.25">
      <c r="A149" s="2">
        <v>0.78263888888888888</v>
      </c>
      <c r="B149">
        <v>641014</v>
      </c>
      <c r="C149">
        <v>535586</v>
      </c>
      <c r="D149">
        <v>105428</v>
      </c>
      <c r="E149">
        <v>0</v>
      </c>
      <c r="F149">
        <v>0</v>
      </c>
      <c r="G149">
        <v>0</v>
      </c>
      <c r="H149">
        <v>1.1968460714</v>
      </c>
      <c r="I149">
        <v>0</v>
      </c>
      <c r="J149">
        <v>0</v>
      </c>
      <c r="L149">
        <v>74781.759999999995</v>
      </c>
      <c r="M149" s="3">
        <v>46276.783055555556</v>
      </c>
    </row>
    <row r="150" spans="1:13" x14ac:dyDescent="0.25">
      <c r="A150" s="2">
        <v>0.78472222222222221</v>
      </c>
      <c r="B150">
        <v>641014</v>
      </c>
      <c r="C150">
        <v>535586</v>
      </c>
      <c r="D150">
        <v>105428</v>
      </c>
      <c r="E150">
        <v>0</v>
      </c>
      <c r="F150">
        <v>0</v>
      </c>
      <c r="G150">
        <v>0</v>
      </c>
      <c r="H150">
        <v>1.1968460714</v>
      </c>
      <c r="I150">
        <v>0</v>
      </c>
      <c r="J150">
        <v>0</v>
      </c>
      <c r="L150">
        <v>74781.759999999995</v>
      </c>
      <c r="M150" s="3">
        <v>46276.785324074073</v>
      </c>
    </row>
    <row r="151" spans="1:13" x14ac:dyDescent="0.25">
      <c r="A151" s="2">
        <v>0.78749999999999998</v>
      </c>
      <c r="B151">
        <v>641014</v>
      </c>
      <c r="C151">
        <v>535586</v>
      </c>
      <c r="D151">
        <v>105428</v>
      </c>
      <c r="E151">
        <v>0</v>
      </c>
      <c r="F151">
        <v>0</v>
      </c>
      <c r="G151">
        <v>0</v>
      </c>
      <c r="H151">
        <v>1.1968460714</v>
      </c>
      <c r="I151">
        <v>0</v>
      </c>
      <c r="J151">
        <v>0</v>
      </c>
      <c r="L151">
        <v>74781.759999999995</v>
      </c>
      <c r="M151" s="3">
        <v>46276.787592592591</v>
      </c>
    </row>
    <row r="152" spans="1:13" x14ac:dyDescent="0.25">
      <c r="A152" s="2">
        <v>0.7895833333333333</v>
      </c>
      <c r="B152">
        <v>641014</v>
      </c>
      <c r="C152">
        <v>535586</v>
      </c>
      <c r="D152">
        <v>105428</v>
      </c>
      <c r="E152">
        <v>0</v>
      </c>
      <c r="F152">
        <v>0</v>
      </c>
      <c r="G152">
        <v>0</v>
      </c>
      <c r="H152">
        <v>1.1968460714</v>
      </c>
      <c r="I152">
        <v>0</v>
      </c>
      <c r="J152">
        <v>0</v>
      </c>
      <c r="L152">
        <v>74781.759999999995</v>
      </c>
      <c r="M152" s="3">
        <v>46276.789861111109</v>
      </c>
    </row>
    <row r="153" spans="1:13" x14ac:dyDescent="0.25">
      <c r="A153" s="2">
        <v>0.79166666666666663</v>
      </c>
      <c r="B153">
        <v>641014</v>
      </c>
      <c r="C153">
        <v>535586</v>
      </c>
      <c r="D153">
        <v>105428</v>
      </c>
      <c r="E153">
        <v>0</v>
      </c>
      <c r="F153">
        <v>0</v>
      </c>
      <c r="G153">
        <v>0</v>
      </c>
      <c r="H153">
        <v>1.1968460714</v>
      </c>
      <c r="I153">
        <v>0</v>
      </c>
      <c r="J153">
        <v>0</v>
      </c>
      <c r="L153">
        <v>74781.759999999995</v>
      </c>
      <c r="M153" s="3">
        <v>46276.792094907411</v>
      </c>
    </row>
    <row r="154" spans="1:13" x14ac:dyDescent="0.25">
      <c r="A154" s="2">
        <v>0.79374999999999996</v>
      </c>
      <c r="B154">
        <v>641014</v>
      </c>
      <c r="C154">
        <v>535586</v>
      </c>
      <c r="D154">
        <v>105428</v>
      </c>
      <c r="E154">
        <v>0</v>
      </c>
      <c r="F154">
        <v>0</v>
      </c>
      <c r="G154">
        <v>0</v>
      </c>
      <c r="H154">
        <v>1.1968460714</v>
      </c>
      <c r="I154">
        <v>0</v>
      </c>
      <c r="J154">
        <v>0</v>
      </c>
      <c r="L154">
        <v>74781.759999999995</v>
      </c>
      <c r="M154" s="3">
        <v>46276.794340277775</v>
      </c>
    </row>
    <row r="155" spans="1:13" x14ac:dyDescent="0.25">
      <c r="A155" s="2">
        <v>0.79652777777777772</v>
      </c>
      <c r="B155">
        <v>641014</v>
      </c>
      <c r="C155">
        <v>535586</v>
      </c>
      <c r="D155">
        <v>105428</v>
      </c>
      <c r="E155">
        <v>0</v>
      </c>
      <c r="F155">
        <v>0</v>
      </c>
      <c r="G155">
        <v>0</v>
      </c>
      <c r="H155">
        <v>1.1968460714</v>
      </c>
      <c r="I155">
        <v>0</v>
      </c>
      <c r="J155">
        <v>0</v>
      </c>
      <c r="L155">
        <v>74781.759999999995</v>
      </c>
      <c r="M155" s="3">
        <v>46276.796585648146</v>
      </c>
    </row>
    <row r="156" spans="1:13" x14ac:dyDescent="0.25">
      <c r="A156" s="2">
        <v>0.79861111111111116</v>
      </c>
      <c r="B156">
        <v>641014</v>
      </c>
      <c r="C156">
        <v>535586</v>
      </c>
      <c r="D156">
        <v>105428</v>
      </c>
      <c r="E156">
        <v>0</v>
      </c>
      <c r="F156">
        <v>0</v>
      </c>
      <c r="G156">
        <v>0</v>
      </c>
      <c r="H156">
        <v>1.1968460714</v>
      </c>
      <c r="I156">
        <v>0</v>
      </c>
      <c r="J156">
        <v>0</v>
      </c>
      <c r="L156">
        <v>74781.759999999995</v>
      </c>
      <c r="M156" s="3">
        <v>46276.798854166664</v>
      </c>
    </row>
    <row r="157" spans="1:13" x14ac:dyDescent="0.25">
      <c r="A157" s="2">
        <v>0.80069444444444449</v>
      </c>
      <c r="B157">
        <v>641014</v>
      </c>
      <c r="C157">
        <v>535586</v>
      </c>
      <c r="D157">
        <v>105428</v>
      </c>
      <c r="E157">
        <v>0</v>
      </c>
      <c r="F157">
        <v>0</v>
      </c>
      <c r="G157">
        <v>0</v>
      </c>
      <c r="H157">
        <v>1.1968460714</v>
      </c>
      <c r="I157">
        <v>0</v>
      </c>
      <c r="J157">
        <v>0</v>
      </c>
      <c r="L157">
        <v>74781.759999999995</v>
      </c>
      <c r="M157" s="3">
        <v>46276.801111111112</v>
      </c>
    </row>
    <row r="158" spans="1:13" x14ac:dyDescent="0.25">
      <c r="A158" s="2">
        <v>0.80277777777777781</v>
      </c>
      <c r="B158">
        <v>641014</v>
      </c>
      <c r="C158">
        <v>535586</v>
      </c>
      <c r="D158">
        <v>105428</v>
      </c>
      <c r="E158">
        <v>0</v>
      </c>
      <c r="F158">
        <v>0</v>
      </c>
      <c r="G158">
        <v>0</v>
      </c>
      <c r="H158">
        <v>1.1968460714</v>
      </c>
      <c r="I158">
        <v>0</v>
      </c>
      <c r="J158">
        <v>0</v>
      </c>
      <c r="L158">
        <v>74781.759999999995</v>
      </c>
      <c r="M158" s="3">
        <v>46276.803391203706</v>
      </c>
    </row>
    <row r="159" spans="1:13" x14ac:dyDescent="0.25">
      <c r="A159" s="2">
        <v>0.80555555555555558</v>
      </c>
      <c r="B159">
        <v>641014</v>
      </c>
      <c r="C159">
        <v>535586</v>
      </c>
      <c r="D159">
        <v>105428</v>
      </c>
      <c r="E159">
        <v>0</v>
      </c>
      <c r="F159">
        <v>0</v>
      </c>
      <c r="G159">
        <v>0</v>
      </c>
      <c r="H159">
        <v>1.1968460714</v>
      </c>
      <c r="I159">
        <v>0</v>
      </c>
      <c r="J159">
        <v>0</v>
      </c>
      <c r="L159">
        <v>74781.759999999995</v>
      </c>
      <c r="M159" s="3">
        <v>46276.805625000001</v>
      </c>
    </row>
    <row r="160" spans="1:13" x14ac:dyDescent="0.25">
      <c r="A160" s="2">
        <v>0.80763888888888891</v>
      </c>
      <c r="B160">
        <v>641014</v>
      </c>
      <c r="C160">
        <v>535586</v>
      </c>
      <c r="D160">
        <v>105428</v>
      </c>
      <c r="E160">
        <v>0</v>
      </c>
      <c r="F160">
        <v>0</v>
      </c>
      <c r="G160">
        <v>0</v>
      </c>
      <c r="H160">
        <v>1.1968460714</v>
      </c>
      <c r="I160">
        <v>0</v>
      </c>
      <c r="J160">
        <v>0</v>
      </c>
      <c r="L160">
        <v>74781.759999999995</v>
      </c>
      <c r="M160" s="3">
        <v>46276.807870370372</v>
      </c>
    </row>
    <row r="161" spans="1:13" x14ac:dyDescent="0.25">
      <c r="A161" s="2">
        <v>0.80972222222222223</v>
      </c>
      <c r="B161">
        <v>641014</v>
      </c>
      <c r="C161">
        <v>535586</v>
      </c>
      <c r="D161">
        <v>105428</v>
      </c>
      <c r="E161">
        <v>0</v>
      </c>
      <c r="F161">
        <v>0</v>
      </c>
      <c r="G161">
        <v>0</v>
      </c>
      <c r="H161">
        <v>1.1968460714</v>
      </c>
      <c r="I161">
        <v>0</v>
      </c>
      <c r="J161">
        <v>0</v>
      </c>
      <c r="L161">
        <v>74781.759999999995</v>
      </c>
      <c r="M161" s="3">
        <v>46276.81013888889</v>
      </c>
    </row>
    <row r="162" spans="1:13" x14ac:dyDescent="0.25">
      <c r="A162" s="2">
        <v>0.81180555555555556</v>
      </c>
      <c r="B162">
        <v>641014</v>
      </c>
      <c r="C162">
        <v>535586</v>
      </c>
      <c r="D162">
        <v>105428</v>
      </c>
      <c r="E162">
        <v>0</v>
      </c>
      <c r="F162">
        <v>0</v>
      </c>
      <c r="G162">
        <v>0</v>
      </c>
      <c r="H162">
        <v>1.1968460714</v>
      </c>
      <c r="I162">
        <v>0</v>
      </c>
      <c r="J162">
        <v>0</v>
      </c>
      <c r="L162">
        <v>74781.759999999995</v>
      </c>
      <c r="M162" s="3">
        <v>46276.812418981484</v>
      </c>
    </row>
    <row r="163" spans="1:13" x14ac:dyDescent="0.25">
      <c r="A163" s="2">
        <v>0.81458333333333333</v>
      </c>
      <c r="B163">
        <v>641014</v>
      </c>
      <c r="C163">
        <v>535586</v>
      </c>
      <c r="D163">
        <v>105428</v>
      </c>
      <c r="E163">
        <v>0</v>
      </c>
      <c r="F163">
        <v>0</v>
      </c>
      <c r="G163">
        <v>0</v>
      </c>
      <c r="H163">
        <v>1.1968460714</v>
      </c>
      <c r="I163">
        <v>0</v>
      </c>
      <c r="J163">
        <v>0</v>
      </c>
      <c r="L163">
        <v>74781.759999999995</v>
      </c>
      <c r="M163" s="3">
        <v>46276.814675925925</v>
      </c>
    </row>
    <row r="164" spans="1:13" x14ac:dyDescent="0.25">
      <c r="A164" s="2">
        <v>0.81666666666666665</v>
      </c>
      <c r="B164">
        <v>641014</v>
      </c>
      <c r="C164">
        <v>535586</v>
      </c>
      <c r="D164">
        <v>105428</v>
      </c>
      <c r="E164">
        <v>0</v>
      </c>
      <c r="F164">
        <v>0</v>
      </c>
      <c r="G164">
        <v>0</v>
      </c>
      <c r="H164">
        <v>1.1968460714</v>
      </c>
      <c r="I164">
        <v>0</v>
      </c>
      <c r="J164">
        <v>0</v>
      </c>
      <c r="L164">
        <v>74781.759999999995</v>
      </c>
      <c r="M164" s="3">
        <v>46276.816921296297</v>
      </c>
    </row>
    <row r="165" spans="1:13" x14ac:dyDescent="0.25">
      <c r="A165" s="2">
        <v>0.81874999999999998</v>
      </c>
      <c r="B165">
        <v>641014</v>
      </c>
      <c r="C165">
        <v>535586</v>
      </c>
      <c r="D165">
        <v>105428</v>
      </c>
      <c r="E165">
        <v>0</v>
      </c>
      <c r="F165">
        <v>0</v>
      </c>
      <c r="G165">
        <v>0</v>
      </c>
      <c r="H165">
        <v>1.1968460714</v>
      </c>
      <c r="I165">
        <v>0</v>
      </c>
      <c r="J165">
        <v>0</v>
      </c>
      <c r="L165">
        <v>74781.759999999995</v>
      </c>
      <c r="M165" s="3">
        <v>46276.819178240738</v>
      </c>
    </row>
    <row r="166" spans="1:13" x14ac:dyDescent="0.25">
      <c r="A166" s="2">
        <v>0.8208333333333333</v>
      </c>
      <c r="B166">
        <v>641014</v>
      </c>
      <c r="C166">
        <v>535586</v>
      </c>
      <c r="D166">
        <v>105428</v>
      </c>
      <c r="E166">
        <v>0</v>
      </c>
      <c r="F166">
        <v>0</v>
      </c>
      <c r="G166">
        <v>0</v>
      </c>
      <c r="H166">
        <v>1.1968460714</v>
      </c>
      <c r="I166">
        <v>0</v>
      </c>
      <c r="J166">
        <v>0</v>
      </c>
      <c r="L166">
        <v>74781.759999999995</v>
      </c>
      <c r="M166" s="3">
        <v>46276.821469907409</v>
      </c>
    </row>
    <row r="167" spans="1:13" x14ac:dyDescent="0.25">
      <c r="A167" s="2">
        <v>0.82361111111111107</v>
      </c>
      <c r="B167">
        <v>641014</v>
      </c>
      <c r="C167">
        <v>535586</v>
      </c>
      <c r="D167">
        <v>105428</v>
      </c>
      <c r="E167">
        <v>0</v>
      </c>
      <c r="F167">
        <v>0</v>
      </c>
      <c r="G167">
        <v>0</v>
      </c>
      <c r="H167">
        <v>1.1968460714</v>
      </c>
      <c r="I167">
        <v>0</v>
      </c>
      <c r="J167">
        <v>0</v>
      </c>
      <c r="L167">
        <v>74781.759999999995</v>
      </c>
      <c r="M167" s="3">
        <v>46276.823703703703</v>
      </c>
    </row>
    <row r="168" spans="1:13" x14ac:dyDescent="0.25">
      <c r="A168" s="2">
        <v>0.8256944444444444</v>
      </c>
      <c r="B168">
        <v>641014</v>
      </c>
      <c r="C168">
        <v>535586</v>
      </c>
      <c r="D168">
        <v>105428</v>
      </c>
      <c r="E168">
        <v>0</v>
      </c>
      <c r="F168">
        <v>0</v>
      </c>
      <c r="G168">
        <v>0</v>
      </c>
      <c r="H168">
        <v>1.1968460714</v>
      </c>
      <c r="I168">
        <v>0</v>
      </c>
      <c r="J168">
        <v>0</v>
      </c>
      <c r="L168">
        <v>74781.759999999995</v>
      </c>
      <c r="M168" s="3">
        <v>46276.825960648152</v>
      </c>
    </row>
    <row r="169" spans="1:13" x14ac:dyDescent="0.25">
      <c r="A169" s="2">
        <v>0.82777777777777772</v>
      </c>
      <c r="B169">
        <v>641014</v>
      </c>
      <c r="C169">
        <v>535586</v>
      </c>
      <c r="D169">
        <v>105428</v>
      </c>
      <c r="E169">
        <v>0</v>
      </c>
      <c r="F169">
        <v>0</v>
      </c>
      <c r="G169">
        <v>0</v>
      </c>
      <c r="H169">
        <v>1.1968460714</v>
      </c>
      <c r="I169">
        <v>0</v>
      </c>
      <c r="J169">
        <v>0</v>
      </c>
      <c r="L169">
        <v>74781.759999999995</v>
      </c>
      <c r="M169" s="3">
        <v>46276.828217592592</v>
      </c>
    </row>
    <row r="170" spans="1:13" x14ac:dyDescent="0.25">
      <c r="A170" s="2">
        <v>0.82986111111111116</v>
      </c>
      <c r="B170">
        <v>641014</v>
      </c>
      <c r="C170">
        <v>535586</v>
      </c>
      <c r="D170">
        <v>105428</v>
      </c>
      <c r="E170">
        <v>0</v>
      </c>
      <c r="F170">
        <v>0</v>
      </c>
      <c r="G170">
        <v>0</v>
      </c>
      <c r="H170">
        <v>1.1968460714</v>
      </c>
      <c r="I170">
        <v>0</v>
      </c>
      <c r="J170">
        <v>0</v>
      </c>
      <c r="L170">
        <v>74781.759999999995</v>
      </c>
      <c r="M170" s="3">
        <v>46276.830509259256</v>
      </c>
    </row>
    <row r="171" spans="1:13" x14ac:dyDescent="0.25">
      <c r="A171" s="2">
        <v>0.83263888888888893</v>
      </c>
      <c r="B171">
        <v>641014</v>
      </c>
      <c r="C171">
        <v>535586</v>
      </c>
      <c r="D171">
        <v>105428</v>
      </c>
      <c r="E171">
        <v>0</v>
      </c>
      <c r="F171">
        <v>0</v>
      </c>
      <c r="G171">
        <v>0</v>
      </c>
      <c r="H171">
        <v>1.1968460714</v>
      </c>
      <c r="I171">
        <v>0</v>
      </c>
      <c r="J171">
        <v>0</v>
      </c>
      <c r="L171">
        <v>74781.759999999995</v>
      </c>
      <c r="M171" s="3">
        <v>46276.832789351851</v>
      </c>
    </row>
    <row r="172" spans="1:13" x14ac:dyDescent="0.25">
      <c r="A172" s="2">
        <v>0.83472222222222225</v>
      </c>
      <c r="B172">
        <v>641014</v>
      </c>
      <c r="C172">
        <v>535586</v>
      </c>
      <c r="D172">
        <v>105428</v>
      </c>
      <c r="E172">
        <v>0</v>
      </c>
      <c r="F172">
        <v>0</v>
      </c>
      <c r="G172">
        <v>0</v>
      </c>
      <c r="H172">
        <v>1.1968460714</v>
      </c>
      <c r="I172">
        <v>0</v>
      </c>
      <c r="J172">
        <v>0</v>
      </c>
      <c r="L172">
        <v>74781.759999999995</v>
      </c>
      <c r="M172" s="3">
        <v>46276.835034722222</v>
      </c>
    </row>
    <row r="173" spans="1:13" x14ac:dyDescent="0.25">
      <c r="A173" s="2">
        <v>0.83680555555555558</v>
      </c>
      <c r="B173">
        <v>641014</v>
      </c>
      <c r="C173">
        <v>535586</v>
      </c>
      <c r="D173">
        <v>105428</v>
      </c>
      <c r="E173">
        <v>0</v>
      </c>
      <c r="F173">
        <v>0</v>
      </c>
      <c r="G173">
        <v>0</v>
      </c>
      <c r="H173">
        <v>1.1968460714</v>
      </c>
      <c r="I173">
        <v>0</v>
      </c>
      <c r="J173">
        <v>0</v>
      </c>
      <c r="L173">
        <v>74781.759999999995</v>
      </c>
      <c r="M173" s="3">
        <v>46276.837280092594</v>
      </c>
    </row>
    <row r="174" spans="1:13" x14ac:dyDescent="0.25">
      <c r="A174" s="2">
        <v>0.83888888888888891</v>
      </c>
      <c r="B174">
        <v>641014</v>
      </c>
      <c r="C174">
        <v>535586</v>
      </c>
      <c r="D174">
        <v>105428</v>
      </c>
      <c r="E174">
        <v>0</v>
      </c>
      <c r="F174">
        <v>0</v>
      </c>
      <c r="G174">
        <v>0</v>
      </c>
      <c r="H174">
        <v>1.1968460714</v>
      </c>
      <c r="I174">
        <v>0</v>
      </c>
      <c r="J174">
        <v>0</v>
      </c>
      <c r="L174">
        <v>74781.759999999995</v>
      </c>
      <c r="M174" s="3">
        <v>46276.839525462965</v>
      </c>
    </row>
    <row r="175" spans="1:13" x14ac:dyDescent="0.25">
      <c r="A175" s="2">
        <v>0.84166666666666667</v>
      </c>
      <c r="B175">
        <v>641014</v>
      </c>
      <c r="C175">
        <v>535586</v>
      </c>
      <c r="D175">
        <v>105428</v>
      </c>
      <c r="E175">
        <v>0</v>
      </c>
      <c r="F175">
        <v>0</v>
      </c>
      <c r="G175">
        <v>0</v>
      </c>
      <c r="H175">
        <v>1.1968460714</v>
      </c>
      <c r="I175">
        <v>0</v>
      </c>
      <c r="J175">
        <v>0</v>
      </c>
      <c r="L175">
        <v>74781.759999999995</v>
      </c>
      <c r="M175" s="3">
        <v>46276.841817129629</v>
      </c>
    </row>
    <row r="176" spans="1:13" x14ac:dyDescent="0.25">
      <c r="A176" s="2">
        <v>0.84375</v>
      </c>
      <c r="B176">
        <v>641014</v>
      </c>
      <c r="C176">
        <v>535586</v>
      </c>
      <c r="D176">
        <v>105428</v>
      </c>
      <c r="E176">
        <v>0</v>
      </c>
      <c r="F176">
        <v>0</v>
      </c>
      <c r="G176">
        <v>0</v>
      </c>
      <c r="H176">
        <v>1.1968460714</v>
      </c>
      <c r="I176">
        <v>0</v>
      </c>
      <c r="J176">
        <v>0</v>
      </c>
      <c r="L176">
        <v>74781.759999999995</v>
      </c>
      <c r="M176" s="3">
        <v>46276.8440625</v>
      </c>
    </row>
    <row r="177" spans="1:13" x14ac:dyDescent="0.25">
      <c r="A177" s="2">
        <v>0.84583333333333333</v>
      </c>
      <c r="B177">
        <v>641014</v>
      </c>
      <c r="C177">
        <v>535586</v>
      </c>
      <c r="D177">
        <v>105428</v>
      </c>
      <c r="E177">
        <v>0</v>
      </c>
      <c r="F177">
        <v>0</v>
      </c>
      <c r="G177">
        <v>0</v>
      </c>
      <c r="H177">
        <v>1.1968460714</v>
      </c>
      <c r="I177">
        <v>0</v>
      </c>
      <c r="J177">
        <v>0</v>
      </c>
      <c r="L177">
        <v>74781.759999999995</v>
      </c>
      <c r="M177" s="3">
        <v>46276.846307870372</v>
      </c>
    </row>
    <row r="178" spans="1:13" x14ac:dyDescent="0.25">
      <c r="A178" s="2">
        <v>0.84791666666666665</v>
      </c>
      <c r="B178">
        <v>641014</v>
      </c>
      <c r="C178">
        <v>535586</v>
      </c>
      <c r="D178">
        <v>105428</v>
      </c>
      <c r="E178">
        <v>0</v>
      </c>
      <c r="F178">
        <v>0</v>
      </c>
      <c r="G178">
        <v>0</v>
      </c>
      <c r="H178">
        <v>1.1968460714</v>
      </c>
      <c r="I178">
        <v>0</v>
      </c>
      <c r="J178">
        <v>0</v>
      </c>
      <c r="L178">
        <v>74781.759999999995</v>
      </c>
      <c r="M178" s="3">
        <v>46276.848599537036</v>
      </c>
    </row>
    <row r="179" spans="1:13" x14ac:dyDescent="0.25">
      <c r="A179" s="2">
        <v>0.85069444444444442</v>
      </c>
      <c r="B179">
        <v>641014</v>
      </c>
      <c r="C179">
        <v>535586</v>
      </c>
      <c r="D179">
        <v>105428</v>
      </c>
      <c r="E179">
        <v>0</v>
      </c>
      <c r="F179">
        <v>0</v>
      </c>
      <c r="G179">
        <v>0</v>
      </c>
      <c r="H179">
        <v>1.1968460714</v>
      </c>
      <c r="I179">
        <v>0</v>
      </c>
      <c r="J179">
        <v>0</v>
      </c>
      <c r="L179">
        <v>74781.759999999995</v>
      </c>
      <c r="M179" s="3">
        <v>46276.850868055553</v>
      </c>
    </row>
    <row r="180" spans="1:13" x14ac:dyDescent="0.25">
      <c r="A180" s="2">
        <v>0.85277777777777775</v>
      </c>
      <c r="B180">
        <v>641014</v>
      </c>
      <c r="C180">
        <v>535586</v>
      </c>
      <c r="D180">
        <v>105428</v>
      </c>
      <c r="E180">
        <v>0</v>
      </c>
      <c r="F180">
        <v>0</v>
      </c>
      <c r="G180">
        <v>0</v>
      </c>
      <c r="H180">
        <v>1.1968460714</v>
      </c>
      <c r="I180">
        <v>0</v>
      </c>
      <c r="J180">
        <v>0</v>
      </c>
      <c r="L180">
        <v>74781.759999999995</v>
      </c>
      <c r="M180" s="3">
        <v>46276.853101851855</v>
      </c>
    </row>
    <row r="181" spans="1:13" x14ac:dyDescent="0.25">
      <c r="A181" s="2">
        <v>0.85486111111111107</v>
      </c>
      <c r="B181">
        <v>641014</v>
      </c>
      <c r="C181">
        <v>535586</v>
      </c>
      <c r="D181">
        <v>105428</v>
      </c>
      <c r="E181">
        <v>0</v>
      </c>
      <c r="F181">
        <v>0</v>
      </c>
      <c r="G181">
        <v>0</v>
      </c>
      <c r="H181">
        <v>1.1968460714</v>
      </c>
      <c r="I181">
        <v>0</v>
      </c>
      <c r="J181">
        <v>0</v>
      </c>
      <c r="L181">
        <v>74781.759999999995</v>
      </c>
      <c r="M181" s="3">
        <v>46276.85533564815</v>
      </c>
    </row>
    <row r="182" spans="1:13" x14ac:dyDescent="0.25">
      <c r="A182" s="2">
        <v>0.8569444444444444</v>
      </c>
      <c r="B182">
        <v>641014</v>
      </c>
      <c r="C182">
        <v>535586</v>
      </c>
      <c r="D182">
        <v>105428</v>
      </c>
      <c r="E182">
        <v>0</v>
      </c>
      <c r="F182">
        <v>0</v>
      </c>
      <c r="G182">
        <v>0</v>
      </c>
      <c r="H182">
        <v>1.1968460714</v>
      </c>
      <c r="I182">
        <v>0</v>
      </c>
      <c r="J182">
        <v>0</v>
      </c>
      <c r="L182">
        <v>74781.759999999995</v>
      </c>
      <c r="M182" s="3">
        <v>46276.857581018521</v>
      </c>
    </row>
    <row r="183" spans="1:13" x14ac:dyDescent="0.25">
      <c r="A183" s="2">
        <v>0.85972222222222228</v>
      </c>
      <c r="B183">
        <v>641014</v>
      </c>
      <c r="C183">
        <v>535586</v>
      </c>
      <c r="D183">
        <v>105428</v>
      </c>
      <c r="E183">
        <v>0</v>
      </c>
      <c r="F183">
        <v>0</v>
      </c>
      <c r="G183">
        <v>0</v>
      </c>
      <c r="H183">
        <v>1.1968460714</v>
      </c>
      <c r="I183">
        <v>0</v>
      </c>
      <c r="J183">
        <v>0</v>
      </c>
      <c r="L183">
        <v>74781.759999999995</v>
      </c>
      <c r="M183" s="3">
        <v>46276.859837962962</v>
      </c>
    </row>
    <row r="184" spans="1:13" x14ac:dyDescent="0.25">
      <c r="A184" s="2">
        <v>0.8618055555555556</v>
      </c>
      <c r="B184">
        <v>641014</v>
      </c>
      <c r="C184">
        <v>535586</v>
      </c>
      <c r="D184">
        <v>105428</v>
      </c>
      <c r="E184">
        <v>0</v>
      </c>
      <c r="F184">
        <v>0</v>
      </c>
      <c r="G184">
        <v>0</v>
      </c>
      <c r="H184">
        <v>1.1968460714</v>
      </c>
      <c r="I184">
        <v>0</v>
      </c>
      <c r="J184">
        <v>0</v>
      </c>
      <c r="L184">
        <v>74781.759999999995</v>
      </c>
      <c r="M184" s="3">
        <v>46276.862118055556</v>
      </c>
    </row>
    <row r="185" spans="1:13" x14ac:dyDescent="0.25">
      <c r="A185" s="2">
        <v>0.86388888888888893</v>
      </c>
      <c r="B185">
        <v>641014</v>
      </c>
      <c r="C185">
        <v>535586</v>
      </c>
      <c r="D185">
        <v>105428</v>
      </c>
      <c r="E185">
        <v>0</v>
      </c>
      <c r="F185">
        <v>0</v>
      </c>
      <c r="G185">
        <v>0</v>
      </c>
      <c r="H185">
        <v>1.1968460714</v>
      </c>
      <c r="I185">
        <v>0</v>
      </c>
      <c r="J185">
        <v>0</v>
      </c>
      <c r="L185">
        <v>74781.759999999995</v>
      </c>
      <c r="M185" s="3">
        <v>46276.864374999997</v>
      </c>
    </row>
    <row r="186" spans="1:13" x14ac:dyDescent="0.25">
      <c r="A186" s="2">
        <v>0.86597222222222225</v>
      </c>
      <c r="B186">
        <v>641014</v>
      </c>
      <c r="C186">
        <v>535586</v>
      </c>
      <c r="D186">
        <v>105428</v>
      </c>
      <c r="E186">
        <v>0</v>
      </c>
      <c r="F186">
        <v>0</v>
      </c>
      <c r="G186">
        <v>0</v>
      </c>
      <c r="H186">
        <v>1.1968460714</v>
      </c>
      <c r="I186">
        <v>0</v>
      </c>
      <c r="J186">
        <v>0</v>
      </c>
      <c r="L186">
        <v>74781.759999999995</v>
      </c>
      <c r="M186" s="3">
        <v>46276.866631944446</v>
      </c>
    </row>
    <row r="187" spans="1:13" x14ac:dyDescent="0.25">
      <c r="A187" s="2">
        <v>0.86875000000000002</v>
      </c>
      <c r="B187">
        <v>641014</v>
      </c>
      <c r="C187">
        <v>535586</v>
      </c>
      <c r="D187">
        <v>105428</v>
      </c>
      <c r="E187">
        <v>0</v>
      </c>
      <c r="F187">
        <v>0</v>
      </c>
      <c r="G187">
        <v>0</v>
      </c>
      <c r="H187">
        <v>1.1968460714</v>
      </c>
      <c r="I187">
        <v>0</v>
      </c>
      <c r="J187">
        <v>0</v>
      </c>
      <c r="L187">
        <v>74781.759999999995</v>
      </c>
      <c r="M187" s="3">
        <v>46276.868877314817</v>
      </c>
    </row>
    <row r="188" spans="1:13" x14ac:dyDescent="0.25">
      <c r="A188" s="2">
        <v>0.87083333333333335</v>
      </c>
      <c r="B188">
        <v>641014</v>
      </c>
      <c r="C188">
        <v>535586</v>
      </c>
      <c r="D188">
        <v>105428</v>
      </c>
      <c r="E188">
        <v>0</v>
      </c>
      <c r="F188">
        <v>0</v>
      </c>
      <c r="G188">
        <v>0</v>
      </c>
      <c r="H188">
        <v>1.1968460714</v>
      </c>
      <c r="I188">
        <v>0</v>
      </c>
      <c r="J188">
        <v>0</v>
      </c>
      <c r="L188">
        <v>74781.759999999995</v>
      </c>
      <c r="M188" s="3">
        <v>46276.871122685188</v>
      </c>
    </row>
    <row r="189" spans="1:13" x14ac:dyDescent="0.25">
      <c r="A189" s="2">
        <v>0.87291666666666667</v>
      </c>
      <c r="B189">
        <v>641014</v>
      </c>
      <c r="C189">
        <v>535586</v>
      </c>
      <c r="D189">
        <v>105428</v>
      </c>
      <c r="E189">
        <v>0</v>
      </c>
      <c r="F189">
        <v>0</v>
      </c>
      <c r="G189">
        <v>0</v>
      </c>
      <c r="H189">
        <v>1.1968460714</v>
      </c>
      <c r="I189">
        <v>0</v>
      </c>
      <c r="J189">
        <v>0</v>
      </c>
      <c r="L189">
        <v>74781.759999999995</v>
      </c>
      <c r="M189" s="3">
        <v>46276.873368055552</v>
      </c>
    </row>
    <row r="190" spans="1:13" x14ac:dyDescent="0.25">
      <c r="A190" s="2">
        <v>0.875</v>
      </c>
      <c r="B190">
        <v>641014</v>
      </c>
      <c r="C190">
        <v>535586</v>
      </c>
      <c r="D190">
        <v>105428</v>
      </c>
      <c r="E190">
        <v>0</v>
      </c>
      <c r="F190">
        <v>0</v>
      </c>
      <c r="G190">
        <v>0</v>
      </c>
      <c r="H190">
        <v>1.1968460714</v>
      </c>
      <c r="I190">
        <v>0</v>
      </c>
      <c r="J190">
        <v>0</v>
      </c>
      <c r="L190">
        <v>74781.759999999995</v>
      </c>
      <c r="M190" s="3">
        <v>46276.875648148147</v>
      </c>
    </row>
    <row r="191" spans="1:13" x14ac:dyDescent="0.25">
      <c r="A191" s="2">
        <v>0.87777777777777777</v>
      </c>
      <c r="B191">
        <v>641014</v>
      </c>
      <c r="C191">
        <v>535586</v>
      </c>
      <c r="D191">
        <v>105428</v>
      </c>
      <c r="E191">
        <v>0</v>
      </c>
      <c r="F191">
        <v>0</v>
      </c>
      <c r="G191">
        <v>0</v>
      </c>
      <c r="H191">
        <v>1.1968460714</v>
      </c>
      <c r="I191">
        <v>0</v>
      </c>
      <c r="J191">
        <v>0</v>
      </c>
      <c r="L191">
        <v>74781.759999999995</v>
      </c>
      <c r="M191" s="3">
        <v>46276.877881944441</v>
      </c>
    </row>
    <row r="192" spans="1:13" x14ac:dyDescent="0.25">
      <c r="A192" s="2">
        <v>0.87986111111111109</v>
      </c>
      <c r="B192">
        <v>641014</v>
      </c>
      <c r="C192">
        <v>535586</v>
      </c>
      <c r="D192">
        <v>105428</v>
      </c>
      <c r="E192">
        <v>0</v>
      </c>
      <c r="F192">
        <v>0</v>
      </c>
      <c r="G192">
        <v>0</v>
      </c>
      <c r="H192">
        <v>1.1968460714</v>
      </c>
      <c r="I192">
        <v>0</v>
      </c>
      <c r="J192">
        <v>0</v>
      </c>
      <c r="L192">
        <v>74781.759999999995</v>
      </c>
      <c r="M192" s="3">
        <v>46276.880104166667</v>
      </c>
    </row>
    <row r="193" spans="1:13" x14ac:dyDescent="0.25">
      <c r="A193" s="2">
        <v>0.88194444444444442</v>
      </c>
      <c r="B193">
        <v>641014</v>
      </c>
      <c r="C193">
        <v>535586</v>
      </c>
      <c r="D193">
        <v>105428</v>
      </c>
      <c r="E193">
        <v>0</v>
      </c>
      <c r="F193">
        <v>0</v>
      </c>
      <c r="G193">
        <v>0</v>
      </c>
      <c r="H193">
        <v>1.1968460714</v>
      </c>
      <c r="I193">
        <v>0</v>
      </c>
      <c r="J193">
        <v>0</v>
      </c>
      <c r="L193">
        <v>74781.759999999995</v>
      </c>
      <c r="M193" s="3">
        <v>46276.882337962961</v>
      </c>
    </row>
    <row r="194" spans="1:13" x14ac:dyDescent="0.25">
      <c r="A194" s="2">
        <v>0.88402777777777775</v>
      </c>
      <c r="B194">
        <v>641014</v>
      </c>
      <c r="C194">
        <v>535586</v>
      </c>
      <c r="D194">
        <v>105428</v>
      </c>
      <c r="E194">
        <v>0</v>
      </c>
      <c r="F194">
        <v>0</v>
      </c>
      <c r="G194">
        <v>0</v>
      </c>
      <c r="H194">
        <v>1.1968460714</v>
      </c>
      <c r="I194">
        <v>0</v>
      </c>
      <c r="J194">
        <v>0</v>
      </c>
      <c r="L194">
        <v>74781.759999999995</v>
      </c>
      <c r="M194" s="3">
        <v>46276.884629629632</v>
      </c>
    </row>
    <row r="195" spans="1:13" x14ac:dyDescent="0.25">
      <c r="A195" s="2">
        <v>0.88680555555555551</v>
      </c>
      <c r="B195">
        <v>641014</v>
      </c>
      <c r="C195">
        <v>535586</v>
      </c>
      <c r="D195">
        <v>105428</v>
      </c>
      <c r="E195">
        <v>0</v>
      </c>
      <c r="F195">
        <v>0</v>
      </c>
      <c r="G195">
        <v>0</v>
      </c>
      <c r="H195">
        <v>1.1968460714</v>
      </c>
      <c r="I195">
        <v>0</v>
      </c>
      <c r="J195">
        <v>0</v>
      </c>
      <c r="L195">
        <v>74781.759999999995</v>
      </c>
      <c r="M195" s="3">
        <v>46276.886863425927</v>
      </c>
    </row>
    <row r="196" spans="1:13" x14ac:dyDescent="0.25">
      <c r="A196" s="2">
        <v>0.88888888888888884</v>
      </c>
      <c r="B196">
        <v>641014</v>
      </c>
      <c r="C196">
        <v>535586</v>
      </c>
      <c r="D196">
        <v>105428</v>
      </c>
      <c r="E196">
        <v>0</v>
      </c>
      <c r="F196">
        <v>0</v>
      </c>
      <c r="G196">
        <v>0</v>
      </c>
      <c r="H196">
        <v>1.1968460714</v>
      </c>
      <c r="I196">
        <v>0</v>
      </c>
      <c r="J196">
        <v>0</v>
      </c>
      <c r="L196">
        <v>74781.759999999995</v>
      </c>
      <c r="M196" s="3">
        <v>46276.889120370368</v>
      </c>
    </row>
    <row r="197" spans="1:13" x14ac:dyDescent="0.25">
      <c r="A197" s="2">
        <v>0.89097222222222228</v>
      </c>
      <c r="B197">
        <v>641014</v>
      </c>
      <c r="C197">
        <v>535586</v>
      </c>
      <c r="D197">
        <v>105428</v>
      </c>
      <c r="E197">
        <v>0</v>
      </c>
      <c r="F197">
        <v>0</v>
      </c>
      <c r="G197">
        <v>0</v>
      </c>
      <c r="H197">
        <v>1.1968460714</v>
      </c>
      <c r="I197">
        <v>0</v>
      </c>
      <c r="J197">
        <v>0</v>
      </c>
      <c r="L197">
        <v>74781.759999999995</v>
      </c>
      <c r="M197" s="3">
        <v>46276.891400462962</v>
      </c>
    </row>
    <row r="198" spans="1:13" x14ac:dyDescent="0.25">
      <c r="A198" s="2">
        <v>0.89583333333333337</v>
      </c>
      <c r="B198">
        <v>641014</v>
      </c>
      <c r="C198">
        <v>535586</v>
      </c>
      <c r="D198">
        <v>105428</v>
      </c>
      <c r="E198">
        <v>0</v>
      </c>
      <c r="F198">
        <v>0</v>
      </c>
      <c r="G198">
        <v>0</v>
      </c>
      <c r="H198">
        <v>1.1968460714</v>
      </c>
      <c r="I198">
        <v>0</v>
      </c>
      <c r="J198">
        <v>0</v>
      </c>
      <c r="L198">
        <v>74781.759999999995</v>
      </c>
      <c r="M198" s="3">
        <v>46276.896111111113</v>
      </c>
    </row>
    <row r="199" spans="1:13" x14ac:dyDescent="0.25">
      <c r="A199" s="2">
        <v>0.8979166666666667</v>
      </c>
      <c r="B199">
        <v>641014</v>
      </c>
      <c r="C199">
        <v>535586</v>
      </c>
      <c r="D199">
        <v>105428</v>
      </c>
      <c r="E199">
        <v>0</v>
      </c>
      <c r="F199">
        <v>0</v>
      </c>
      <c r="G199">
        <v>0</v>
      </c>
      <c r="H199">
        <v>1.1968460714</v>
      </c>
      <c r="I199">
        <v>0</v>
      </c>
      <c r="J199">
        <v>0</v>
      </c>
      <c r="L199">
        <v>74781.759999999995</v>
      </c>
      <c r="M199" s="3">
        <v>46276.898356481484</v>
      </c>
    </row>
    <row r="200" spans="1:13" x14ac:dyDescent="0.25">
      <c r="A200" s="2">
        <v>0.9</v>
      </c>
      <c r="B200">
        <v>641014</v>
      </c>
      <c r="C200">
        <v>535586</v>
      </c>
      <c r="D200">
        <v>105428</v>
      </c>
      <c r="E200">
        <v>0</v>
      </c>
      <c r="F200">
        <v>0</v>
      </c>
      <c r="G200">
        <v>0</v>
      </c>
      <c r="H200">
        <v>1.1968460714</v>
      </c>
      <c r="I200">
        <v>0</v>
      </c>
      <c r="J200">
        <v>0</v>
      </c>
      <c r="L200">
        <v>74781.759999999995</v>
      </c>
      <c r="M200" s="3">
        <v>46276.900578703702</v>
      </c>
    </row>
    <row r="201" spans="1:13" x14ac:dyDescent="0.25">
      <c r="A201" s="2">
        <v>0.90277777777777779</v>
      </c>
      <c r="B201">
        <v>641014</v>
      </c>
      <c r="C201">
        <v>535586</v>
      </c>
      <c r="D201">
        <v>105428</v>
      </c>
      <c r="E201">
        <v>0</v>
      </c>
      <c r="F201">
        <v>0</v>
      </c>
      <c r="G201">
        <v>0</v>
      </c>
      <c r="H201">
        <v>1.1968460714</v>
      </c>
      <c r="I201">
        <v>0</v>
      </c>
      <c r="J201">
        <v>0</v>
      </c>
      <c r="L201">
        <v>74781.759999999995</v>
      </c>
      <c r="M201" s="3">
        <v>46276.90283564815</v>
      </c>
    </row>
    <row r="202" spans="1:13" x14ac:dyDescent="0.25">
      <c r="A202" s="2">
        <v>0.90486111111111112</v>
      </c>
      <c r="B202">
        <v>641014</v>
      </c>
      <c r="C202">
        <v>535586</v>
      </c>
      <c r="D202">
        <v>105428</v>
      </c>
      <c r="E202">
        <v>0</v>
      </c>
      <c r="F202">
        <v>0</v>
      </c>
      <c r="G202">
        <v>0</v>
      </c>
      <c r="H202">
        <v>1.1968460714</v>
      </c>
      <c r="I202">
        <v>0</v>
      </c>
      <c r="J202">
        <v>0</v>
      </c>
      <c r="L202">
        <v>74781.759999999995</v>
      </c>
      <c r="M202" s="3">
        <v>46276.905104166668</v>
      </c>
    </row>
    <row r="203" spans="1:13" x14ac:dyDescent="0.25">
      <c r="A203" s="2">
        <v>0.90694444444444444</v>
      </c>
      <c r="B203">
        <v>641014</v>
      </c>
      <c r="C203">
        <v>535586</v>
      </c>
      <c r="D203">
        <v>105428</v>
      </c>
      <c r="E203">
        <v>0</v>
      </c>
      <c r="F203">
        <v>0</v>
      </c>
      <c r="G203">
        <v>0</v>
      </c>
      <c r="H203">
        <v>1.1968460714</v>
      </c>
      <c r="I203">
        <v>0</v>
      </c>
      <c r="J203">
        <v>0</v>
      </c>
      <c r="L203">
        <v>74781.759999999995</v>
      </c>
      <c r="M203" s="3">
        <v>46276.907349537039</v>
      </c>
    </row>
    <row r="204" spans="1:13" x14ac:dyDescent="0.25">
      <c r="A204" s="2">
        <v>0.90902777777777777</v>
      </c>
      <c r="B204">
        <v>641014</v>
      </c>
      <c r="C204">
        <v>535586</v>
      </c>
      <c r="D204">
        <v>105428</v>
      </c>
      <c r="E204">
        <v>0</v>
      </c>
      <c r="F204">
        <v>0</v>
      </c>
      <c r="G204">
        <v>0</v>
      </c>
      <c r="H204">
        <v>1.1968460714</v>
      </c>
      <c r="I204">
        <v>0</v>
      </c>
      <c r="J204">
        <v>0</v>
      </c>
      <c r="L204">
        <v>74781.759999999995</v>
      </c>
      <c r="M204" s="3">
        <v>46276.909594907411</v>
      </c>
    </row>
    <row r="205" spans="1:13" x14ac:dyDescent="0.25">
      <c r="A205" s="2">
        <v>0.91180555555555554</v>
      </c>
      <c r="B205">
        <v>641014</v>
      </c>
      <c r="C205">
        <v>535586</v>
      </c>
      <c r="D205">
        <v>105428</v>
      </c>
      <c r="E205">
        <v>0</v>
      </c>
      <c r="F205">
        <v>0</v>
      </c>
      <c r="G205">
        <v>0</v>
      </c>
      <c r="H205">
        <v>1.1968460714</v>
      </c>
      <c r="I205">
        <v>0</v>
      </c>
      <c r="J205">
        <v>0</v>
      </c>
      <c r="L205">
        <v>74781.759999999995</v>
      </c>
      <c r="M205" s="3">
        <v>46276.911828703705</v>
      </c>
    </row>
    <row r="206" spans="1:13" x14ac:dyDescent="0.25">
      <c r="A206" s="2">
        <v>0.91388888888888886</v>
      </c>
      <c r="B206">
        <v>641014</v>
      </c>
      <c r="C206">
        <v>535586</v>
      </c>
      <c r="D206">
        <v>105428</v>
      </c>
      <c r="E206">
        <v>0</v>
      </c>
      <c r="F206">
        <v>0</v>
      </c>
      <c r="G206">
        <v>0</v>
      </c>
      <c r="H206">
        <v>1.1968460714</v>
      </c>
      <c r="I206">
        <v>0</v>
      </c>
      <c r="J206">
        <v>0</v>
      </c>
      <c r="L206">
        <v>74781.759999999995</v>
      </c>
      <c r="M206" s="3">
        <v>46276.914074074077</v>
      </c>
    </row>
    <row r="207" spans="1:13" x14ac:dyDescent="0.25">
      <c r="A207" s="2">
        <v>0.91597222222222219</v>
      </c>
      <c r="B207">
        <v>641014</v>
      </c>
      <c r="C207">
        <v>535586</v>
      </c>
      <c r="D207">
        <v>105428</v>
      </c>
      <c r="E207">
        <v>0</v>
      </c>
      <c r="F207">
        <v>0</v>
      </c>
      <c r="G207">
        <v>0</v>
      </c>
      <c r="H207">
        <v>1.1968460714</v>
      </c>
      <c r="I207">
        <v>0</v>
      </c>
      <c r="J207">
        <v>0</v>
      </c>
      <c r="L207">
        <v>74781.759999999995</v>
      </c>
      <c r="M207" s="3">
        <v>46276.916319444441</v>
      </c>
    </row>
    <row r="208" spans="1:13" x14ac:dyDescent="0.25">
      <c r="A208" s="2">
        <v>0.91805555555555551</v>
      </c>
      <c r="B208">
        <v>641014</v>
      </c>
      <c r="C208">
        <v>535586</v>
      </c>
      <c r="D208">
        <v>105428</v>
      </c>
      <c r="E208">
        <v>0</v>
      </c>
      <c r="F208">
        <v>0</v>
      </c>
      <c r="G208">
        <v>0</v>
      </c>
      <c r="H208">
        <v>1.1968460714</v>
      </c>
      <c r="I208">
        <v>0</v>
      </c>
      <c r="J208">
        <v>0</v>
      </c>
      <c r="L208">
        <v>74781.759999999995</v>
      </c>
      <c r="M208" s="3">
        <v>46276.918564814812</v>
      </c>
    </row>
    <row r="209" spans="1:13" x14ac:dyDescent="0.25">
      <c r="A209" s="2">
        <v>0.92083333333333328</v>
      </c>
      <c r="B209">
        <v>641014</v>
      </c>
      <c r="C209">
        <v>535586</v>
      </c>
      <c r="D209">
        <v>105428</v>
      </c>
      <c r="E209">
        <v>0</v>
      </c>
      <c r="F209">
        <v>0</v>
      </c>
      <c r="G209">
        <v>0</v>
      </c>
      <c r="H209">
        <v>1.1968460714</v>
      </c>
      <c r="I209">
        <v>0</v>
      </c>
      <c r="J209">
        <v>0</v>
      </c>
      <c r="L209">
        <v>74781.759999999995</v>
      </c>
      <c r="M209" s="3">
        <v>46276.920844907407</v>
      </c>
    </row>
    <row r="210" spans="1:13" x14ac:dyDescent="0.25">
      <c r="A210" s="2">
        <v>0.92291666666666672</v>
      </c>
      <c r="B210">
        <v>641014</v>
      </c>
      <c r="C210">
        <v>535586</v>
      </c>
      <c r="D210">
        <v>105428</v>
      </c>
      <c r="E210">
        <v>0</v>
      </c>
      <c r="F210">
        <v>0</v>
      </c>
      <c r="G210">
        <v>0</v>
      </c>
      <c r="H210">
        <v>1.1968460714</v>
      </c>
      <c r="I210">
        <v>0</v>
      </c>
      <c r="J210">
        <v>0</v>
      </c>
      <c r="L210">
        <v>74781.759999999995</v>
      </c>
      <c r="M210" s="3">
        <v>46276.923090277778</v>
      </c>
    </row>
    <row r="211" spans="1:13" x14ac:dyDescent="0.25">
      <c r="A211" s="2">
        <v>0.92500000000000004</v>
      </c>
      <c r="B211">
        <v>641014</v>
      </c>
      <c r="C211">
        <v>535586</v>
      </c>
      <c r="D211">
        <v>105428</v>
      </c>
      <c r="E211">
        <v>0</v>
      </c>
      <c r="F211">
        <v>0</v>
      </c>
      <c r="G211">
        <v>0</v>
      </c>
      <c r="H211">
        <v>1.1968460714</v>
      </c>
      <c r="I211">
        <v>0</v>
      </c>
      <c r="J211">
        <v>0</v>
      </c>
      <c r="L211">
        <v>74781.759999999995</v>
      </c>
      <c r="M211" s="3">
        <v>46276.925312500003</v>
      </c>
    </row>
    <row r="212" spans="1:13" x14ac:dyDescent="0.25">
      <c r="A212" s="2">
        <v>0.92708333333333337</v>
      </c>
      <c r="B212">
        <v>641014</v>
      </c>
      <c r="C212">
        <v>535586</v>
      </c>
      <c r="D212">
        <v>105428</v>
      </c>
      <c r="E212">
        <v>0</v>
      </c>
      <c r="F212">
        <v>0</v>
      </c>
      <c r="G212">
        <v>0</v>
      </c>
      <c r="H212">
        <v>1.1968460714</v>
      </c>
      <c r="I212">
        <v>0</v>
      </c>
      <c r="J212">
        <v>0</v>
      </c>
      <c r="L212">
        <v>74781.759999999995</v>
      </c>
      <c r="M212" s="3">
        <v>46276.927557870367</v>
      </c>
    </row>
    <row r="213" spans="1:13" x14ac:dyDescent="0.25">
      <c r="A213" s="2">
        <v>0.9291666666666667</v>
      </c>
      <c r="B213">
        <v>641014</v>
      </c>
      <c r="C213">
        <v>535586</v>
      </c>
      <c r="D213">
        <v>105428</v>
      </c>
      <c r="E213">
        <v>0</v>
      </c>
      <c r="F213">
        <v>0</v>
      </c>
      <c r="G213">
        <v>0</v>
      </c>
      <c r="H213">
        <v>1.1968460714</v>
      </c>
      <c r="I213">
        <v>0</v>
      </c>
      <c r="J213">
        <v>0</v>
      </c>
      <c r="L213">
        <v>74781.759999999995</v>
      </c>
      <c r="M213" s="3">
        <v>46276.929849537039</v>
      </c>
    </row>
    <row r="214" spans="1:13" x14ac:dyDescent="0.25">
      <c r="A214" s="2">
        <v>0.93194444444444446</v>
      </c>
      <c r="B214">
        <v>641014</v>
      </c>
      <c r="C214">
        <v>535586</v>
      </c>
      <c r="D214">
        <v>105428</v>
      </c>
      <c r="E214">
        <v>0</v>
      </c>
      <c r="F214">
        <v>0</v>
      </c>
      <c r="G214">
        <v>0</v>
      </c>
      <c r="H214">
        <v>1.1968460714</v>
      </c>
      <c r="I214">
        <v>0</v>
      </c>
      <c r="J214">
        <v>0</v>
      </c>
      <c r="L214">
        <v>74781.759999999995</v>
      </c>
      <c r="M214" s="3">
        <v>46276.932106481479</v>
      </c>
    </row>
    <row r="215" spans="1:13" x14ac:dyDescent="0.25">
      <c r="A215" s="2">
        <v>0.93402777777777779</v>
      </c>
      <c r="B215">
        <v>641014</v>
      </c>
      <c r="C215">
        <v>535586</v>
      </c>
      <c r="D215">
        <v>105428</v>
      </c>
      <c r="E215">
        <v>0</v>
      </c>
      <c r="F215">
        <v>0</v>
      </c>
      <c r="G215">
        <v>0</v>
      </c>
      <c r="H215">
        <v>1.1968460714</v>
      </c>
      <c r="I215">
        <v>0</v>
      </c>
      <c r="J215">
        <v>0</v>
      </c>
      <c r="L215">
        <v>74781.759999999995</v>
      </c>
      <c r="M215" s="3">
        <v>46276.934386574074</v>
      </c>
    </row>
    <row r="216" spans="1:13" x14ac:dyDescent="0.25">
      <c r="A216" s="2">
        <v>0.93611111111111112</v>
      </c>
      <c r="B216">
        <v>641014</v>
      </c>
      <c r="C216">
        <v>535586</v>
      </c>
      <c r="D216">
        <v>105428</v>
      </c>
      <c r="E216">
        <v>0</v>
      </c>
      <c r="F216">
        <v>0</v>
      </c>
      <c r="G216">
        <v>0</v>
      </c>
      <c r="H216">
        <v>1.1968460714</v>
      </c>
      <c r="I216">
        <v>0</v>
      </c>
      <c r="J216">
        <v>0</v>
      </c>
      <c r="L216">
        <v>74781.759999999995</v>
      </c>
      <c r="M216" s="3">
        <v>46276.936435185184</v>
      </c>
    </row>
    <row r="217" spans="1:13" x14ac:dyDescent="0.25">
      <c r="A217" s="2">
        <v>0.93611111111111112</v>
      </c>
      <c r="B217">
        <v>641014</v>
      </c>
      <c r="C217">
        <v>535586</v>
      </c>
      <c r="D217">
        <v>105428</v>
      </c>
      <c r="E217">
        <v>0</v>
      </c>
      <c r="F217">
        <v>0</v>
      </c>
      <c r="G217">
        <v>0</v>
      </c>
      <c r="H217">
        <v>1.1968460714</v>
      </c>
      <c r="I217">
        <v>0</v>
      </c>
      <c r="J217">
        <v>0</v>
      </c>
      <c r="L217">
        <v>74781.759999999995</v>
      </c>
      <c r="M217" s="3">
        <v>46276.936620370368</v>
      </c>
    </row>
    <row r="218" spans="1:13" x14ac:dyDescent="0.25">
      <c r="A218" s="2">
        <v>0.9375</v>
      </c>
      <c r="B218">
        <v>641014</v>
      </c>
      <c r="C218">
        <v>535586</v>
      </c>
      <c r="D218">
        <v>105428</v>
      </c>
      <c r="E218">
        <v>0</v>
      </c>
      <c r="F218">
        <v>0</v>
      </c>
      <c r="G218">
        <v>0</v>
      </c>
      <c r="H218">
        <v>1.1968460714</v>
      </c>
      <c r="I218">
        <v>0</v>
      </c>
      <c r="J218">
        <v>0</v>
      </c>
      <c r="L218">
        <v>74781.759999999995</v>
      </c>
      <c r="M218" s="3">
        <v>46276.938171296293</v>
      </c>
    </row>
    <row r="219" spans="1:13" x14ac:dyDescent="0.25">
      <c r="A219" s="2">
        <v>0.93819444444444444</v>
      </c>
      <c r="B219">
        <v>641014</v>
      </c>
      <c r="C219">
        <v>535586</v>
      </c>
      <c r="D219">
        <v>105428</v>
      </c>
      <c r="E219">
        <v>0</v>
      </c>
      <c r="F219">
        <v>0</v>
      </c>
      <c r="G219">
        <v>0</v>
      </c>
      <c r="H219">
        <v>1.1968460714</v>
      </c>
      <c r="I219">
        <v>0</v>
      </c>
      <c r="J219">
        <v>0</v>
      </c>
      <c r="L219">
        <v>74781.759999999995</v>
      </c>
      <c r="M219" s="3">
        <v>46276.938854166663</v>
      </c>
    </row>
    <row r="220" spans="1:13" x14ac:dyDescent="0.25">
      <c r="A220" s="2">
        <v>0.94027777777777777</v>
      </c>
      <c r="B220">
        <v>641014</v>
      </c>
      <c r="C220">
        <v>535586</v>
      </c>
      <c r="D220">
        <v>105428</v>
      </c>
      <c r="E220">
        <v>0</v>
      </c>
      <c r="F220">
        <v>0</v>
      </c>
      <c r="G220">
        <v>0</v>
      </c>
      <c r="H220">
        <v>1.1968460714</v>
      </c>
      <c r="I220">
        <v>0</v>
      </c>
      <c r="J220">
        <v>0</v>
      </c>
      <c r="L220">
        <v>74781.759999999995</v>
      </c>
      <c r="M220" s="3">
        <v>46276.940416666665</v>
      </c>
    </row>
    <row r="221" spans="1:13" x14ac:dyDescent="0.25">
      <c r="A221" s="2">
        <v>0.94097222222222221</v>
      </c>
      <c r="B221">
        <v>641014</v>
      </c>
      <c r="C221">
        <v>535586</v>
      </c>
      <c r="D221">
        <v>105428</v>
      </c>
      <c r="E221">
        <v>0</v>
      </c>
      <c r="F221">
        <v>0</v>
      </c>
      <c r="G221">
        <v>0</v>
      </c>
      <c r="H221">
        <v>1.1968460714</v>
      </c>
      <c r="I221">
        <v>0</v>
      </c>
      <c r="J221">
        <v>0</v>
      </c>
      <c r="L221">
        <v>74781.759999999995</v>
      </c>
      <c r="M221" s="3">
        <v>46276.941076388888</v>
      </c>
    </row>
    <row r="222" spans="1:13" x14ac:dyDescent="0.25">
      <c r="A222" s="2">
        <v>0.94236111111111109</v>
      </c>
      <c r="B222">
        <v>641014</v>
      </c>
      <c r="C222">
        <v>535586</v>
      </c>
      <c r="D222">
        <v>105428</v>
      </c>
      <c r="E222">
        <v>0</v>
      </c>
      <c r="F222">
        <v>0</v>
      </c>
      <c r="G222">
        <v>0</v>
      </c>
      <c r="H222">
        <v>1.1968460714</v>
      </c>
      <c r="I222">
        <v>0</v>
      </c>
      <c r="J222">
        <v>0</v>
      </c>
      <c r="L222">
        <v>74781.759999999995</v>
      </c>
      <c r="M222" s="3">
        <v>46276.942650462966</v>
      </c>
    </row>
    <row r="223" spans="1:13" x14ac:dyDescent="0.25">
      <c r="A223" s="2">
        <v>0.94305555555555554</v>
      </c>
      <c r="B223">
        <v>641014</v>
      </c>
      <c r="C223">
        <v>535586</v>
      </c>
      <c r="D223">
        <v>105428</v>
      </c>
      <c r="E223">
        <v>0</v>
      </c>
      <c r="F223">
        <v>0</v>
      </c>
      <c r="G223">
        <v>0</v>
      </c>
      <c r="H223">
        <v>1.1968460714</v>
      </c>
      <c r="I223">
        <v>0</v>
      </c>
      <c r="J223">
        <v>0</v>
      </c>
      <c r="L223">
        <v>74781.759999999995</v>
      </c>
      <c r="M223" s="3">
        <v>46276.943298611113</v>
      </c>
    </row>
    <row r="224" spans="1:13" x14ac:dyDescent="0.25">
      <c r="A224" s="2">
        <v>0.94444444444444442</v>
      </c>
      <c r="B224">
        <v>641014</v>
      </c>
      <c r="C224">
        <v>535586</v>
      </c>
      <c r="D224">
        <v>105428</v>
      </c>
      <c r="E224">
        <v>0</v>
      </c>
      <c r="F224">
        <v>0</v>
      </c>
      <c r="G224">
        <v>0</v>
      </c>
      <c r="H224">
        <v>1.1968460714</v>
      </c>
      <c r="I224">
        <v>0</v>
      </c>
      <c r="J224">
        <v>0</v>
      </c>
      <c r="L224">
        <v>74781.759999999995</v>
      </c>
      <c r="M224" s="3">
        <v>46276.944895833331</v>
      </c>
    </row>
    <row r="225" spans="1:13" x14ac:dyDescent="0.25">
      <c r="A225" s="2">
        <v>0.94513888888888886</v>
      </c>
      <c r="B225">
        <v>641014</v>
      </c>
      <c r="C225">
        <v>535586</v>
      </c>
      <c r="D225">
        <v>105428</v>
      </c>
      <c r="E225">
        <v>0</v>
      </c>
      <c r="F225">
        <v>0</v>
      </c>
      <c r="G225">
        <v>0</v>
      </c>
      <c r="H225">
        <v>1.1968460714</v>
      </c>
      <c r="I225">
        <v>0</v>
      </c>
      <c r="J225">
        <v>0</v>
      </c>
      <c r="L225">
        <v>74781.759999999995</v>
      </c>
      <c r="M225" s="3">
        <v>46276.945532407408</v>
      </c>
    </row>
    <row r="226" spans="1:13" x14ac:dyDescent="0.25">
      <c r="A226" s="2">
        <v>0.94652777777777775</v>
      </c>
      <c r="B226">
        <v>641014</v>
      </c>
      <c r="C226">
        <v>535586</v>
      </c>
      <c r="D226">
        <v>105428</v>
      </c>
      <c r="E226">
        <v>0</v>
      </c>
      <c r="F226">
        <v>0</v>
      </c>
      <c r="G226">
        <v>0</v>
      </c>
      <c r="H226">
        <v>1.1968460714</v>
      </c>
      <c r="I226">
        <v>0</v>
      </c>
      <c r="J226">
        <v>0</v>
      </c>
      <c r="L226">
        <v>74781.759999999995</v>
      </c>
      <c r="M226" s="3">
        <v>46276.947141203702</v>
      </c>
    </row>
    <row r="227" spans="1:13" x14ac:dyDescent="0.25">
      <c r="A227" s="2">
        <v>0.94722222222222219</v>
      </c>
      <c r="B227">
        <v>641014</v>
      </c>
      <c r="C227">
        <v>535586</v>
      </c>
      <c r="D227">
        <v>105428</v>
      </c>
      <c r="E227">
        <v>0</v>
      </c>
      <c r="F227">
        <v>0</v>
      </c>
      <c r="G227">
        <v>0</v>
      </c>
      <c r="H227">
        <v>1.1968460714</v>
      </c>
      <c r="I227">
        <v>0</v>
      </c>
      <c r="J227">
        <v>0</v>
      </c>
      <c r="L227">
        <v>74781.759999999995</v>
      </c>
      <c r="M227" s="3">
        <v>46276.947754629633</v>
      </c>
    </row>
    <row r="228" spans="1:13" x14ac:dyDescent="0.25">
      <c r="A228" s="2">
        <v>0.94930555555555551</v>
      </c>
      <c r="B228">
        <v>641014</v>
      </c>
      <c r="C228">
        <v>535586</v>
      </c>
      <c r="D228">
        <v>105428</v>
      </c>
      <c r="E228">
        <v>0</v>
      </c>
      <c r="F228">
        <v>0</v>
      </c>
      <c r="G228">
        <v>0</v>
      </c>
      <c r="H228">
        <v>1.1968460714</v>
      </c>
      <c r="I228">
        <v>0</v>
      </c>
      <c r="J228">
        <v>0</v>
      </c>
      <c r="L228">
        <v>74781.759999999995</v>
      </c>
      <c r="M228" s="3">
        <v>46276.949386574073</v>
      </c>
    </row>
    <row r="229" spans="1:13" x14ac:dyDescent="0.25">
      <c r="A229" s="2">
        <v>0.94930555555555551</v>
      </c>
      <c r="B229">
        <v>641014</v>
      </c>
      <c r="C229">
        <v>535586</v>
      </c>
      <c r="D229">
        <v>105428</v>
      </c>
      <c r="E229">
        <v>0</v>
      </c>
      <c r="F229">
        <v>0</v>
      </c>
      <c r="G229">
        <v>0</v>
      </c>
      <c r="H229">
        <v>1.1968460714</v>
      </c>
      <c r="I229">
        <v>0</v>
      </c>
      <c r="J229">
        <v>0</v>
      </c>
      <c r="L229">
        <v>74781.759999999995</v>
      </c>
      <c r="M229" s="3">
        <v>46276.949965277781</v>
      </c>
    </row>
    <row r="230" spans="1:13" x14ac:dyDescent="0.25">
      <c r="A230" s="2">
        <v>0.95138888888888884</v>
      </c>
      <c r="B230">
        <v>641014</v>
      </c>
      <c r="C230">
        <v>535586</v>
      </c>
      <c r="D230">
        <v>105428</v>
      </c>
      <c r="E230">
        <v>0</v>
      </c>
      <c r="F230">
        <v>0</v>
      </c>
      <c r="G230">
        <v>0</v>
      </c>
      <c r="H230">
        <v>1.1968460714</v>
      </c>
      <c r="I230">
        <v>0</v>
      </c>
      <c r="J230">
        <v>0</v>
      </c>
      <c r="L230">
        <v>74781.759999999995</v>
      </c>
      <c r="M230" s="3">
        <v>46276.951620370368</v>
      </c>
    </row>
    <row r="231" spans="1:13" x14ac:dyDescent="0.25">
      <c r="A231" s="2">
        <v>0.95208333333333328</v>
      </c>
      <c r="B231">
        <v>641014</v>
      </c>
      <c r="C231">
        <v>535586</v>
      </c>
      <c r="D231">
        <v>105428</v>
      </c>
      <c r="E231">
        <v>0</v>
      </c>
      <c r="F231">
        <v>0</v>
      </c>
      <c r="G231">
        <v>0</v>
      </c>
      <c r="H231">
        <v>1.1968460714</v>
      </c>
      <c r="I231">
        <v>0</v>
      </c>
      <c r="J231">
        <v>0</v>
      </c>
      <c r="L231">
        <v>74781.759999999995</v>
      </c>
      <c r="M231" s="3">
        <v>46276.952187499999</v>
      </c>
    </row>
    <row r="232" spans="1:13" x14ac:dyDescent="0.25">
      <c r="A232" s="2">
        <v>0.95347222222222228</v>
      </c>
      <c r="B232">
        <v>641014</v>
      </c>
      <c r="C232">
        <v>535586</v>
      </c>
      <c r="D232">
        <v>105428</v>
      </c>
      <c r="E232">
        <v>0</v>
      </c>
      <c r="F232">
        <v>0</v>
      </c>
      <c r="G232">
        <v>0</v>
      </c>
      <c r="H232">
        <v>1.1968460714</v>
      </c>
      <c r="I232">
        <v>0</v>
      </c>
      <c r="J232">
        <v>0</v>
      </c>
      <c r="L232">
        <v>74781.759999999995</v>
      </c>
      <c r="M232" s="3">
        <v>46276.953865740739</v>
      </c>
    </row>
    <row r="233" spans="1:13" x14ac:dyDescent="0.25">
      <c r="A233" s="2">
        <v>0.95416666666666672</v>
      </c>
      <c r="B233">
        <v>641014</v>
      </c>
      <c r="C233">
        <v>535586</v>
      </c>
      <c r="D233">
        <v>105428</v>
      </c>
      <c r="E233">
        <v>0</v>
      </c>
      <c r="F233">
        <v>0</v>
      </c>
      <c r="G233">
        <v>0</v>
      </c>
      <c r="H233">
        <v>1.1968460714</v>
      </c>
      <c r="I233">
        <v>0</v>
      </c>
      <c r="J233">
        <v>0</v>
      </c>
      <c r="L233">
        <v>74781.759999999995</v>
      </c>
      <c r="M233" s="3">
        <v>46276.954398148147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7931-2DAE-4620-B439-4022E113DD30}">
  <dimension ref="A1:F105"/>
  <sheetViews>
    <sheetView topLeftCell="A52" workbookViewId="0">
      <selection activeCell="A9" sqref="A9"/>
    </sheetView>
  </sheetViews>
  <sheetFormatPr defaultRowHeight="15" x14ac:dyDescent="0.25"/>
  <cols>
    <col min="1" max="1" width="28.7109375" customWidth="1"/>
    <col min="2" max="2" width="12.5703125" customWidth="1"/>
    <col min="3" max="3" width="11.5703125" customWidth="1"/>
  </cols>
  <sheetData>
    <row r="1" spans="1:3" ht="15.75" x14ac:dyDescent="0.25">
      <c r="A1" s="156" t="s">
        <v>100</v>
      </c>
      <c r="B1" s="156"/>
      <c r="C1" s="156"/>
    </row>
    <row r="2" spans="1:3" ht="15.75" x14ac:dyDescent="0.25">
      <c r="A2" s="156" t="s">
        <v>101</v>
      </c>
      <c r="B2" s="156" t="s">
        <v>102</v>
      </c>
      <c r="C2" s="156" t="s">
        <v>103</v>
      </c>
    </row>
    <row r="3" spans="1:3" ht="15.75" x14ac:dyDescent="0.25">
      <c r="A3" s="156" t="s">
        <v>104</v>
      </c>
      <c r="B3" s="156">
        <v>27304.5</v>
      </c>
      <c r="C3" s="156">
        <v>-0.86</v>
      </c>
    </row>
    <row r="4" spans="1:3" ht="15.75" x14ac:dyDescent="0.25">
      <c r="A4" s="156" t="s">
        <v>105</v>
      </c>
      <c r="B4" s="156">
        <v>56606.55</v>
      </c>
      <c r="C4" s="156">
        <v>0.24</v>
      </c>
    </row>
    <row r="5" spans="1:3" ht="15.75" x14ac:dyDescent="0.25">
      <c r="A5" s="156" t="s">
        <v>106</v>
      </c>
      <c r="B5" s="156">
        <v>25545.4</v>
      </c>
      <c r="C5" s="156">
        <v>0.1</v>
      </c>
    </row>
    <row r="6" spans="1:3" ht="15.75" x14ac:dyDescent="0.25">
      <c r="A6" s="156" t="s">
        <v>107</v>
      </c>
      <c r="B6" s="156">
        <v>27625.9</v>
      </c>
      <c r="C6" s="156">
        <v>0.04</v>
      </c>
    </row>
    <row r="7" spans="1:3" ht="15.75" x14ac:dyDescent="0.25">
      <c r="A7" s="156" t="s">
        <v>108</v>
      </c>
      <c r="B7" s="156">
        <v>45053.75</v>
      </c>
      <c r="C7" s="156">
        <v>-0.28999999999999998</v>
      </c>
    </row>
    <row r="8" spans="1:3" ht="15.75" x14ac:dyDescent="0.25">
      <c r="A8" s="156" t="s">
        <v>109</v>
      </c>
      <c r="B8" s="156">
        <v>28921.5</v>
      </c>
      <c r="C8" s="156">
        <v>0.11</v>
      </c>
    </row>
    <row r="9" spans="1:3" ht="15.75" x14ac:dyDescent="0.25">
      <c r="A9" s="156" t="s">
        <v>110</v>
      </c>
      <c r="B9" s="156">
        <v>1537.2</v>
      </c>
      <c r="C9" s="156">
        <v>0.16</v>
      </c>
    </row>
    <row r="10" spans="1:3" ht="15.75" x14ac:dyDescent="0.25">
      <c r="A10" s="156" t="s">
        <v>111</v>
      </c>
      <c r="B10" s="156">
        <v>12999.05</v>
      </c>
      <c r="C10" s="156">
        <v>-2.2999999999999998</v>
      </c>
    </row>
    <row r="11" spans="1:3" ht="15.75" x14ac:dyDescent="0.25">
      <c r="A11" s="156" t="s">
        <v>112</v>
      </c>
      <c r="B11" s="156">
        <v>26532.400000000001</v>
      </c>
      <c r="C11" s="156">
        <v>-0.09</v>
      </c>
    </row>
    <row r="12" spans="1:3" ht="15.75" x14ac:dyDescent="0.25">
      <c r="A12" s="156" t="s">
        <v>113</v>
      </c>
      <c r="B12" s="156">
        <v>8349.9</v>
      </c>
      <c r="C12" s="156">
        <v>-0.62</v>
      </c>
    </row>
    <row r="13" spans="1:3" ht="15.75" x14ac:dyDescent="0.25">
      <c r="A13" s="156" t="s">
        <v>114</v>
      </c>
      <c r="B13" s="156">
        <v>848.5</v>
      </c>
      <c r="C13" s="156">
        <v>-2.7</v>
      </c>
    </row>
    <row r="14" spans="1:3" ht="15.75" x14ac:dyDescent="0.25">
      <c r="A14" s="156" t="s">
        <v>115</v>
      </c>
      <c r="B14" s="156">
        <v>27436</v>
      </c>
      <c r="C14" s="156">
        <v>0.48</v>
      </c>
    </row>
    <row r="15" spans="1:3" ht="15.75" x14ac:dyDescent="0.25">
      <c r="A15" s="156" t="s">
        <v>116</v>
      </c>
      <c r="B15" s="156">
        <v>16492.099999999999</v>
      </c>
      <c r="C15" s="156">
        <v>-0.16</v>
      </c>
    </row>
    <row r="16" spans="1:3" ht="15.75" x14ac:dyDescent="0.25">
      <c r="A16" s="156" t="s">
        <v>117</v>
      </c>
      <c r="B16" s="156">
        <v>38900.800000000003</v>
      </c>
      <c r="C16" s="156">
        <v>-0.3</v>
      </c>
    </row>
    <row r="17" spans="1:3" ht="15.75" x14ac:dyDescent="0.25">
      <c r="A17" s="156" t="s">
        <v>118</v>
      </c>
      <c r="B17" s="156">
        <v>10937</v>
      </c>
      <c r="C17" s="156">
        <v>-0.84</v>
      </c>
    </row>
    <row r="18" spans="1:3" ht="15.75" x14ac:dyDescent="0.25">
      <c r="A18" s="156" t="s">
        <v>119</v>
      </c>
      <c r="B18" s="156">
        <v>52262.75</v>
      </c>
      <c r="C18" s="156">
        <v>-0.06</v>
      </c>
    </row>
    <row r="19" spans="1:3" ht="15.75" x14ac:dyDescent="0.25">
      <c r="A19" s="156" t="s">
        <v>120</v>
      </c>
      <c r="B19" s="156">
        <v>29782</v>
      </c>
      <c r="C19" s="156">
        <v>-1.02</v>
      </c>
    </row>
    <row r="20" spans="1:3" ht="15.75" x14ac:dyDescent="0.25">
      <c r="A20" s="156" t="s">
        <v>121</v>
      </c>
      <c r="B20" s="156">
        <v>21656.1</v>
      </c>
      <c r="C20" s="156">
        <v>-0.18</v>
      </c>
    </row>
    <row r="21" spans="1:3" ht="15.75" x14ac:dyDescent="0.25">
      <c r="A21" s="156" t="s">
        <v>122</v>
      </c>
      <c r="B21" s="156">
        <v>31646.5</v>
      </c>
      <c r="C21" s="156">
        <v>-0.11</v>
      </c>
    </row>
    <row r="22" spans="1:3" ht="15.75" x14ac:dyDescent="0.25">
      <c r="A22" s="156" t="s">
        <v>123</v>
      </c>
      <c r="B22" s="156">
        <v>22662.25</v>
      </c>
      <c r="C22" s="156">
        <v>0.44</v>
      </c>
    </row>
    <row r="23" spans="1:3" ht="15.75" x14ac:dyDescent="0.25">
      <c r="A23" s="156" t="s">
        <v>124</v>
      </c>
      <c r="B23" s="156">
        <v>9959.2000000000007</v>
      </c>
      <c r="C23" s="156">
        <v>0.56000000000000005</v>
      </c>
    </row>
    <row r="24" spans="1:3" ht="20.25" customHeight="1" x14ac:dyDescent="0.25">
      <c r="A24" s="156" t="s">
        <v>125</v>
      </c>
      <c r="B24" s="156">
        <v>14191.85</v>
      </c>
      <c r="C24" s="156">
        <v>-0.7</v>
      </c>
    </row>
    <row r="25" spans="1:3" ht="15.75" x14ac:dyDescent="0.25">
      <c r="A25" s="156" t="s">
        <v>126</v>
      </c>
      <c r="B25" s="156">
        <v>1887.05</v>
      </c>
      <c r="C25" s="156">
        <v>-1.26</v>
      </c>
    </row>
    <row r="28" spans="1:3" x14ac:dyDescent="0.25">
      <c r="A28" s="157" t="s">
        <v>127</v>
      </c>
      <c r="B28" s="157"/>
      <c r="C28" s="157"/>
    </row>
    <row r="29" spans="1:3" x14ac:dyDescent="0.25">
      <c r="A29" s="157" t="s">
        <v>128</v>
      </c>
      <c r="B29" s="157" t="s">
        <v>98</v>
      </c>
      <c r="C29" s="157" t="s">
        <v>103</v>
      </c>
    </row>
    <row r="30" spans="1:3" x14ac:dyDescent="0.25">
      <c r="A30" s="157" t="s">
        <v>134</v>
      </c>
      <c r="B30" s="157">
        <v>708.25</v>
      </c>
      <c r="C30" s="157">
        <v>2.08</v>
      </c>
    </row>
    <row r="31" spans="1:3" x14ac:dyDescent="0.25">
      <c r="A31" s="157" t="s">
        <v>174</v>
      </c>
      <c r="B31" s="157">
        <v>1165.5</v>
      </c>
      <c r="C31" s="157">
        <v>1.97</v>
      </c>
    </row>
    <row r="32" spans="1:3" x14ac:dyDescent="0.25">
      <c r="A32" s="157" t="s">
        <v>156</v>
      </c>
      <c r="B32" s="157">
        <v>1541</v>
      </c>
      <c r="C32" s="157">
        <v>1</v>
      </c>
    </row>
    <row r="33" spans="1:3" x14ac:dyDescent="0.25">
      <c r="A33" s="157" t="s">
        <v>167</v>
      </c>
      <c r="B33" s="157">
        <v>530</v>
      </c>
      <c r="C33" s="157">
        <v>0.73</v>
      </c>
    </row>
    <row r="34" spans="1:3" x14ac:dyDescent="0.25">
      <c r="A34" s="157" t="s">
        <v>180</v>
      </c>
      <c r="B34" s="157">
        <v>167.4</v>
      </c>
      <c r="C34" s="157">
        <v>0.66</v>
      </c>
    </row>
    <row r="37" spans="1:3" x14ac:dyDescent="0.25">
      <c r="A37" s="158" t="s">
        <v>129</v>
      </c>
      <c r="B37" s="158"/>
      <c r="C37" s="158"/>
    </row>
    <row r="38" spans="1:3" x14ac:dyDescent="0.25">
      <c r="A38" s="158" t="s">
        <v>128</v>
      </c>
      <c r="B38" s="158" t="s">
        <v>98</v>
      </c>
      <c r="C38" s="158" t="s">
        <v>103</v>
      </c>
    </row>
    <row r="39" spans="1:3" x14ac:dyDescent="0.25">
      <c r="A39" s="158" t="s">
        <v>169</v>
      </c>
      <c r="B39" s="158">
        <v>981.5</v>
      </c>
      <c r="C39" s="158">
        <v>-3.21</v>
      </c>
    </row>
    <row r="40" spans="1:3" x14ac:dyDescent="0.25">
      <c r="A40" s="158" t="s">
        <v>181</v>
      </c>
      <c r="B40" s="158">
        <v>1265</v>
      </c>
      <c r="C40" s="158">
        <v>-2.99</v>
      </c>
    </row>
    <row r="41" spans="1:3" x14ac:dyDescent="0.25">
      <c r="A41" s="158" t="s">
        <v>182</v>
      </c>
      <c r="B41" s="158">
        <v>7530</v>
      </c>
      <c r="C41" s="158">
        <v>-2.17</v>
      </c>
    </row>
    <row r="42" spans="1:3" x14ac:dyDescent="0.25">
      <c r="A42" s="158" t="s">
        <v>170</v>
      </c>
      <c r="B42" s="158">
        <v>183</v>
      </c>
      <c r="C42" s="158">
        <v>-2.02</v>
      </c>
    </row>
    <row r="43" spans="1:3" x14ac:dyDescent="0.25">
      <c r="A43" s="158" t="s">
        <v>155</v>
      </c>
      <c r="B43" s="158">
        <v>232.5</v>
      </c>
      <c r="C43" s="158">
        <v>-2.0099999999999998</v>
      </c>
    </row>
    <row r="46" spans="1:3" x14ac:dyDescent="0.25">
      <c r="A46" s="159" t="s">
        <v>130</v>
      </c>
      <c r="B46" s="159"/>
      <c r="C46" s="159"/>
    </row>
    <row r="47" spans="1:3" x14ac:dyDescent="0.25">
      <c r="A47" s="159" t="s">
        <v>128</v>
      </c>
      <c r="B47" s="159" t="s">
        <v>98</v>
      </c>
      <c r="C47" s="159" t="s">
        <v>103</v>
      </c>
    </row>
    <row r="48" spans="1:3" x14ac:dyDescent="0.25">
      <c r="A48" s="159" t="s">
        <v>131</v>
      </c>
      <c r="B48" s="159">
        <v>267.39999999999998</v>
      </c>
      <c r="C48" s="159">
        <v>0.09</v>
      </c>
    </row>
    <row r="49" spans="1:3" x14ac:dyDescent="0.25">
      <c r="A49" s="159" t="s">
        <v>162</v>
      </c>
      <c r="B49" s="159">
        <v>263.32</v>
      </c>
      <c r="C49" s="159">
        <v>-0.38</v>
      </c>
    </row>
    <row r="50" spans="1:3" x14ac:dyDescent="0.25">
      <c r="A50" s="159" t="s">
        <v>132</v>
      </c>
      <c r="B50" s="159">
        <v>252.88</v>
      </c>
      <c r="C50" s="159">
        <v>0.11</v>
      </c>
    </row>
    <row r="51" spans="1:3" x14ac:dyDescent="0.25">
      <c r="A51" s="159" t="s">
        <v>148</v>
      </c>
      <c r="B51" s="159">
        <v>27.65</v>
      </c>
      <c r="C51" s="159">
        <v>0.55000000000000004</v>
      </c>
    </row>
    <row r="52" spans="1:3" x14ac:dyDescent="0.25">
      <c r="A52" s="159" t="s">
        <v>184</v>
      </c>
      <c r="B52" s="159">
        <v>259.95</v>
      </c>
      <c r="C52" s="159">
        <v>0.1</v>
      </c>
    </row>
    <row r="55" spans="1:3" x14ac:dyDescent="0.25">
      <c r="A55" s="60" t="s">
        <v>133</v>
      </c>
      <c r="B55" s="60"/>
      <c r="C55" s="60"/>
    </row>
    <row r="56" spans="1:3" x14ac:dyDescent="0.25">
      <c r="A56" s="60" t="s">
        <v>128</v>
      </c>
      <c r="B56" s="60" t="s">
        <v>98</v>
      </c>
      <c r="C56" s="60" t="s">
        <v>103</v>
      </c>
    </row>
    <row r="57" spans="1:3" x14ac:dyDescent="0.25">
      <c r="A57" s="60" t="s">
        <v>134</v>
      </c>
      <c r="B57" s="60">
        <v>708.25</v>
      </c>
      <c r="C57" s="60">
        <v>2.08</v>
      </c>
    </row>
    <row r="58" spans="1:3" x14ac:dyDescent="0.25">
      <c r="A58" s="60" t="s">
        <v>157</v>
      </c>
      <c r="B58" s="60">
        <v>1257.5</v>
      </c>
      <c r="C58" s="60">
        <v>-1.3</v>
      </c>
    </row>
    <row r="59" spans="1:3" x14ac:dyDescent="0.25">
      <c r="A59" s="60" t="s">
        <v>171</v>
      </c>
      <c r="B59" s="60">
        <v>1379.3</v>
      </c>
      <c r="C59" s="60">
        <v>-0.38</v>
      </c>
    </row>
    <row r="60" spans="1:3" x14ac:dyDescent="0.25">
      <c r="A60" s="60" t="s">
        <v>183</v>
      </c>
      <c r="B60" s="60">
        <v>995.7</v>
      </c>
      <c r="C60" s="60">
        <v>-1.39</v>
      </c>
    </row>
    <row r="61" spans="1:3" x14ac:dyDescent="0.25">
      <c r="A61" s="60" t="s">
        <v>168</v>
      </c>
      <c r="B61" s="60">
        <v>1831.1</v>
      </c>
      <c r="C61" s="60">
        <v>-0.43</v>
      </c>
    </row>
    <row r="64" spans="1:3" x14ac:dyDescent="0.25">
      <c r="A64" s="160" t="s">
        <v>135</v>
      </c>
      <c r="B64" s="160"/>
      <c r="C64" s="160"/>
    </row>
    <row r="65" spans="1:3" x14ac:dyDescent="0.25">
      <c r="A65" s="160" t="s">
        <v>128</v>
      </c>
      <c r="B65" s="160" t="s">
        <v>98</v>
      </c>
      <c r="C65" s="160" t="s">
        <v>103</v>
      </c>
    </row>
    <row r="66" spans="1:3" x14ac:dyDescent="0.25">
      <c r="A66" s="160" t="s">
        <v>170</v>
      </c>
      <c r="B66" s="160">
        <v>183</v>
      </c>
      <c r="C66" s="160">
        <v>-2.02</v>
      </c>
    </row>
    <row r="67" spans="1:3" x14ac:dyDescent="0.25">
      <c r="A67" s="160" t="s">
        <v>134</v>
      </c>
      <c r="B67" s="160">
        <v>708.25</v>
      </c>
      <c r="C67" s="160">
        <v>2.08</v>
      </c>
    </row>
    <row r="68" spans="1:3" x14ac:dyDescent="0.25">
      <c r="A68" s="160" t="s">
        <v>155</v>
      </c>
      <c r="B68" s="160">
        <v>232.5</v>
      </c>
      <c r="C68" s="160">
        <v>-2.0099999999999998</v>
      </c>
    </row>
    <row r="69" spans="1:3" x14ac:dyDescent="0.25">
      <c r="A69" s="160" t="s">
        <v>172</v>
      </c>
      <c r="B69" s="160">
        <v>323.5</v>
      </c>
      <c r="C69" s="160">
        <v>0.43</v>
      </c>
    </row>
    <row r="70" spans="1:3" x14ac:dyDescent="0.25">
      <c r="A70" s="160" t="s">
        <v>175</v>
      </c>
      <c r="B70" s="160">
        <v>229.9</v>
      </c>
      <c r="C70" s="160">
        <v>-0.15</v>
      </c>
    </row>
    <row r="73" spans="1:3" x14ac:dyDescent="0.25">
      <c r="A73" s="161" t="s">
        <v>136</v>
      </c>
      <c r="B73" s="161"/>
      <c r="C73" s="161"/>
    </row>
    <row r="74" spans="1:3" x14ac:dyDescent="0.25">
      <c r="A74" s="161" t="s">
        <v>137</v>
      </c>
      <c r="B74" s="161">
        <v>1473</v>
      </c>
      <c r="C74" s="161"/>
    </row>
    <row r="75" spans="1:3" x14ac:dyDescent="0.25">
      <c r="A75" s="161" t="s">
        <v>138</v>
      </c>
      <c r="B75" s="161">
        <v>2039</v>
      </c>
      <c r="C75" s="161"/>
    </row>
    <row r="76" spans="1:3" x14ac:dyDescent="0.25">
      <c r="A76" s="161" t="s">
        <v>139</v>
      </c>
      <c r="B76" s="161">
        <v>126</v>
      </c>
      <c r="C76" s="161"/>
    </row>
    <row r="77" spans="1:3" x14ac:dyDescent="0.25">
      <c r="A77" s="161" t="s">
        <v>140</v>
      </c>
      <c r="B77" s="161">
        <v>90</v>
      </c>
      <c r="C77" s="161"/>
    </row>
    <row r="78" spans="1:3" x14ac:dyDescent="0.25">
      <c r="A78" s="161" t="s">
        <v>141</v>
      </c>
      <c r="B78" s="161">
        <v>174</v>
      </c>
      <c r="C78" s="161"/>
    </row>
    <row r="81" spans="1:6" x14ac:dyDescent="0.25">
      <c r="A81" s="60" t="s">
        <v>149</v>
      </c>
      <c r="B81" s="60"/>
      <c r="C81" s="60"/>
      <c r="D81" s="60"/>
    </row>
    <row r="82" spans="1:6" x14ac:dyDescent="0.25">
      <c r="A82" s="60" t="s">
        <v>150</v>
      </c>
      <c r="B82" s="60" t="s">
        <v>55</v>
      </c>
      <c r="C82" s="60" t="s">
        <v>151</v>
      </c>
      <c r="D82" s="60" t="s">
        <v>152</v>
      </c>
    </row>
    <row r="83" spans="1:6" x14ac:dyDescent="0.25">
      <c r="A83" s="60" t="s">
        <v>158</v>
      </c>
      <c r="B83" s="60">
        <v>75.650000000000006</v>
      </c>
      <c r="C83" s="60">
        <v>-1.35</v>
      </c>
      <c r="D83" s="60">
        <v>-1.75</v>
      </c>
      <c r="F83" s="182"/>
    </row>
    <row r="84" spans="1:6" x14ac:dyDescent="0.25">
      <c r="A84" s="60" t="s">
        <v>164</v>
      </c>
      <c r="B84" s="60">
        <v>133.6</v>
      </c>
      <c r="C84" s="60">
        <v>7.75</v>
      </c>
      <c r="D84" s="60">
        <v>6.16</v>
      </c>
    </row>
    <row r="85" spans="1:6" x14ac:dyDescent="0.25">
      <c r="A85" s="60" t="s">
        <v>176</v>
      </c>
      <c r="B85" s="60">
        <v>210.05</v>
      </c>
      <c r="C85" s="60">
        <v>18.149999999999999</v>
      </c>
      <c r="D85" s="60">
        <v>9.4600000000000009</v>
      </c>
    </row>
    <row r="86" spans="1:6" x14ac:dyDescent="0.25">
      <c r="A86" s="60" t="s">
        <v>177</v>
      </c>
      <c r="B86" s="60">
        <v>170.55</v>
      </c>
      <c r="C86" s="60">
        <v>14.1</v>
      </c>
      <c r="D86" s="60">
        <v>9.01</v>
      </c>
    </row>
    <row r="87" spans="1:6" x14ac:dyDescent="0.25">
      <c r="A87" s="60" t="s">
        <v>163</v>
      </c>
      <c r="B87" s="60">
        <v>103.4</v>
      </c>
      <c r="C87" s="60">
        <v>3.75</v>
      </c>
      <c r="D87" s="60">
        <v>3.76</v>
      </c>
    </row>
    <row r="90" spans="1:6" x14ac:dyDescent="0.25">
      <c r="A90" s="181" t="s">
        <v>153</v>
      </c>
      <c r="B90" s="181"/>
      <c r="C90" s="181"/>
      <c r="D90" s="181"/>
    </row>
    <row r="91" spans="1:6" x14ac:dyDescent="0.25">
      <c r="A91" s="181" t="s">
        <v>150</v>
      </c>
      <c r="B91" s="181" t="s">
        <v>55</v>
      </c>
      <c r="C91" s="181" t="s">
        <v>151</v>
      </c>
      <c r="D91" s="181" t="s">
        <v>152</v>
      </c>
    </row>
    <row r="92" spans="1:6" x14ac:dyDescent="0.25">
      <c r="A92" s="181" t="s">
        <v>165</v>
      </c>
      <c r="B92" s="181">
        <v>44.65</v>
      </c>
      <c r="C92" s="181">
        <v>-6.35</v>
      </c>
      <c r="D92" s="181">
        <v>-12.45</v>
      </c>
      <c r="F92" s="182"/>
    </row>
    <row r="93" spans="1:6" x14ac:dyDescent="0.25">
      <c r="A93" s="181" t="s">
        <v>179</v>
      </c>
      <c r="B93" s="181">
        <v>28.2</v>
      </c>
      <c r="C93" s="181">
        <v>-1.85</v>
      </c>
      <c r="D93" s="181">
        <v>-6.16</v>
      </c>
    </row>
    <row r="94" spans="1:6" x14ac:dyDescent="0.25">
      <c r="A94" s="181" t="s">
        <v>178</v>
      </c>
      <c r="B94" s="181">
        <v>36</v>
      </c>
      <c r="C94" s="181">
        <v>-3.3</v>
      </c>
      <c r="D94" s="181">
        <v>-8.4</v>
      </c>
    </row>
    <row r="95" spans="1:6" x14ac:dyDescent="0.25">
      <c r="A95" s="181" t="s">
        <v>160</v>
      </c>
      <c r="B95" s="181">
        <v>70.400000000000006</v>
      </c>
      <c r="C95" s="181">
        <v>-13.8</v>
      </c>
      <c r="D95" s="181">
        <v>-16.39</v>
      </c>
    </row>
    <row r="96" spans="1:6" x14ac:dyDescent="0.25">
      <c r="A96" s="181" t="s">
        <v>166</v>
      </c>
      <c r="B96" s="181">
        <v>56.75</v>
      </c>
      <c r="C96" s="181">
        <v>-9.6</v>
      </c>
      <c r="D96" s="181">
        <v>-14.47</v>
      </c>
    </row>
    <row r="99" spans="1:4" x14ac:dyDescent="0.25">
      <c r="A99" s="181" t="s">
        <v>154</v>
      </c>
      <c r="B99" s="181"/>
      <c r="C99" s="181"/>
      <c r="D99" s="181"/>
    </row>
    <row r="100" spans="1:4" x14ac:dyDescent="0.25">
      <c r="A100" s="181" t="s">
        <v>150</v>
      </c>
      <c r="B100" s="181" t="s">
        <v>55</v>
      </c>
      <c r="C100" s="181" t="s">
        <v>151</v>
      </c>
      <c r="D100" s="181" t="s">
        <v>152</v>
      </c>
    </row>
    <row r="101" spans="1:4" x14ac:dyDescent="0.25">
      <c r="A101" s="181" t="s">
        <v>165</v>
      </c>
      <c r="B101" s="181">
        <v>44.65</v>
      </c>
      <c r="C101" s="181">
        <v>-6.35</v>
      </c>
      <c r="D101" s="181">
        <v>-12.45</v>
      </c>
    </row>
    <row r="102" spans="1:4" x14ac:dyDescent="0.25">
      <c r="A102" s="181" t="s">
        <v>159</v>
      </c>
      <c r="B102" s="181">
        <v>2.75</v>
      </c>
      <c r="C102" s="181">
        <v>-3.25</v>
      </c>
      <c r="D102" s="181">
        <v>-54.17</v>
      </c>
    </row>
    <row r="103" spans="1:4" x14ac:dyDescent="0.25">
      <c r="A103" s="181" t="s">
        <v>161</v>
      </c>
      <c r="B103" s="181">
        <v>11.65</v>
      </c>
      <c r="C103" s="181">
        <v>-0.25</v>
      </c>
      <c r="D103" s="181">
        <v>-2.1</v>
      </c>
    </row>
    <row r="104" spans="1:4" x14ac:dyDescent="0.25">
      <c r="A104" s="181" t="s">
        <v>173</v>
      </c>
      <c r="B104" s="181">
        <v>7.1</v>
      </c>
      <c r="C104" s="181">
        <v>-6.75</v>
      </c>
      <c r="D104" s="181">
        <v>-48.74</v>
      </c>
    </row>
    <row r="105" spans="1:4" x14ac:dyDescent="0.25">
      <c r="A105" s="181" t="s">
        <v>179</v>
      </c>
      <c r="B105" s="181">
        <v>28.2</v>
      </c>
      <c r="C105" s="181">
        <v>-1.85</v>
      </c>
      <c r="D105" s="181">
        <v>-6.16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11CC7-6BDB-4445-A8AC-E119CAE782CF}">
  <dimension ref="A1:F100"/>
  <sheetViews>
    <sheetView workbookViewId="0">
      <selection activeCell="E2" activeCellId="1" sqref="B2:B50 E2:E50"/>
    </sheetView>
  </sheetViews>
  <sheetFormatPr defaultRowHeight="15" x14ac:dyDescent="0.25"/>
  <cols>
    <col min="1" max="1" width="18.42578125" customWidth="1"/>
    <col min="2" max="2" width="12.7109375" customWidth="1"/>
    <col min="3" max="3" width="19.28515625" customWidth="1"/>
    <col min="4" max="4" width="14.85546875" customWidth="1"/>
    <col min="5" max="5" width="16.7109375" customWidth="1"/>
    <col min="6" max="6" width="12.28515625" customWidth="1"/>
  </cols>
  <sheetData>
    <row r="1" spans="1:6" x14ac:dyDescent="0.25">
      <c r="A1" t="s">
        <v>144</v>
      </c>
      <c r="B1">
        <v>23500</v>
      </c>
      <c r="C1" t="s">
        <v>145</v>
      </c>
      <c r="D1" t="s">
        <v>146</v>
      </c>
      <c r="E1" t="s">
        <v>147</v>
      </c>
      <c r="F1" s="150">
        <v>46276</v>
      </c>
    </row>
    <row r="2" spans="1:6" x14ac:dyDescent="0.25">
      <c r="B2" s="139">
        <v>0.34059027777777778</v>
      </c>
      <c r="C2">
        <v>203004</v>
      </c>
      <c r="D2">
        <v>3970</v>
      </c>
      <c r="E2">
        <v>-199034</v>
      </c>
    </row>
    <row r="3" spans="1:6" x14ac:dyDescent="0.25">
      <c r="B3" s="139">
        <v>0.45254629629629628</v>
      </c>
      <c r="C3">
        <v>188433</v>
      </c>
      <c r="D3">
        <v>-59872</v>
      </c>
      <c r="E3">
        <v>-248305</v>
      </c>
    </row>
    <row r="4" spans="1:6" x14ac:dyDescent="0.25">
      <c r="B4" s="139">
        <v>0.45480324074074074</v>
      </c>
      <c r="C4">
        <v>196058</v>
      </c>
      <c r="D4">
        <v>-62817</v>
      </c>
      <c r="E4">
        <v>-258875</v>
      </c>
    </row>
    <row r="5" spans="1:6" x14ac:dyDescent="0.25">
      <c r="B5" s="139">
        <v>0.45701388888888889</v>
      </c>
      <c r="C5">
        <v>200909</v>
      </c>
      <c r="D5">
        <v>-67647</v>
      </c>
      <c r="E5">
        <v>-268556</v>
      </c>
    </row>
    <row r="6" spans="1:6" x14ac:dyDescent="0.25">
      <c r="B6" s="139">
        <v>0.45922453703703703</v>
      </c>
      <c r="C6">
        <v>209654</v>
      </c>
      <c r="D6">
        <v>-70932</v>
      </c>
      <c r="E6">
        <v>-280586</v>
      </c>
    </row>
    <row r="7" spans="1:6" x14ac:dyDescent="0.25">
      <c r="B7" s="139">
        <v>0.46144675925925926</v>
      </c>
      <c r="C7">
        <v>217964</v>
      </c>
      <c r="D7">
        <v>-72998</v>
      </c>
      <c r="E7">
        <v>-290962</v>
      </c>
    </row>
    <row r="8" spans="1:6" x14ac:dyDescent="0.25">
      <c r="B8" s="139">
        <v>0.4636689814814815</v>
      </c>
      <c r="C8">
        <v>220247</v>
      </c>
      <c r="D8">
        <v>-72437</v>
      </c>
      <c r="E8">
        <v>-292684</v>
      </c>
    </row>
    <row r="9" spans="1:6" x14ac:dyDescent="0.25">
      <c r="B9" s="139">
        <v>0.46587962962962964</v>
      </c>
      <c r="C9">
        <v>215509</v>
      </c>
      <c r="D9">
        <v>-70603</v>
      </c>
      <c r="E9">
        <v>-286112</v>
      </c>
    </row>
    <row r="10" spans="1:6" x14ac:dyDescent="0.25">
      <c r="B10" s="139">
        <v>0.46809027777777779</v>
      </c>
      <c r="C10">
        <v>216323</v>
      </c>
      <c r="D10">
        <v>-68849</v>
      </c>
      <c r="E10">
        <v>-285172</v>
      </c>
    </row>
    <row r="11" spans="1:6" x14ac:dyDescent="0.25">
      <c r="B11" s="139">
        <v>0.47031250000000002</v>
      </c>
      <c r="C11">
        <v>160875</v>
      </c>
      <c r="D11">
        <v>-49912</v>
      </c>
      <c r="E11">
        <v>-210787</v>
      </c>
    </row>
    <row r="12" spans="1:6" x14ac:dyDescent="0.25">
      <c r="B12" s="139">
        <v>0.47252314814814816</v>
      </c>
      <c r="C12">
        <v>144351</v>
      </c>
      <c r="D12">
        <v>-36531</v>
      </c>
      <c r="E12">
        <v>-180882</v>
      </c>
    </row>
    <row r="13" spans="1:6" x14ac:dyDescent="0.25">
      <c r="B13" s="139">
        <v>0.47475694444444444</v>
      </c>
      <c r="C13">
        <v>182417</v>
      </c>
      <c r="D13">
        <v>-22915</v>
      </c>
      <c r="E13">
        <v>-205332</v>
      </c>
    </row>
    <row r="14" spans="1:6" x14ac:dyDescent="0.25">
      <c r="B14" s="139">
        <v>0.4770138888888889</v>
      </c>
      <c r="C14">
        <v>182630</v>
      </c>
      <c r="D14">
        <v>-12594</v>
      </c>
      <c r="E14">
        <v>-195224</v>
      </c>
    </row>
    <row r="15" spans="1:6" x14ac:dyDescent="0.25">
      <c r="B15" s="139">
        <v>0.47923611111111108</v>
      </c>
      <c r="C15">
        <v>193776</v>
      </c>
      <c r="D15">
        <v>-9103</v>
      </c>
      <c r="E15">
        <v>-202879</v>
      </c>
    </row>
    <row r="16" spans="1:6" x14ac:dyDescent="0.25">
      <c r="B16" s="139">
        <v>0.48145833333333332</v>
      </c>
      <c r="C16">
        <v>201267</v>
      </c>
      <c r="D16">
        <v>-5436</v>
      </c>
      <c r="E16">
        <v>-206703</v>
      </c>
    </row>
    <row r="17" spans="2:5" x14ac:dyDescent="0.25">
      <c r="B17" s="139">
        <v>0.48368055555555556</v>
      </c>
      <c r="C17">
        <v>219710</v>
      </c>
      <c r="D17">
        <v>-5486</v>
      </c>
      <c r="E17">
        <v>-225196</v>
      </c>
    </row>
    <row r="18" spans="2:5" x14ac:dyDescent="0.25">
      <c r="B18" s="139">
        <v>0.48590277777777779</v>
      </c>
      <c r="C18">
        <v>222050</v>
      </c>
      <c r="D18">
        <v>-3451</v>
      </c>
      <c r="E18">
        <v>-225501</v>
      </c>
    </row>
    <row r="19" spans="2:5" x14ac:dyDescent="0.25">
      <c r="B19" s="139">
        <v>0.48812499999999998</v>
      </c>
      <c r="C19">
        <v>231245</v>
      </c>
      <c r="D19">
        <v>-2767</v>
      </c>
      <c r="E19">
        <v>-234012</v>
      </c>
    </row>
    <row r="20" spans="2:5" x14ac:dyDescent="0.25">
      <c r="B20" s="139">
        <v>0.49034722222222221</v>
      </c>
      <c r="C20">
        <v>236277</v>
      </c>
      <c r="D20">
        <v>910</v>
      </c>
      <c r="E20">
        <v>-235367</v>
      </c>
    </row>
    <row r="21" spans="2:5" x14ac:dyDescent="0.25">
      <c r="B21" s="139">
        <v>0.49256944444444445</v>
      </c>
      <c r="C21">
        <v>240418</v>
      </c>
      <c r="D21">
        <v>8700</v>
      </c>
      <c r="E21">
        <v>-231718</v>
      </c>
    </row>
    <row r="22" spans="2:5" x14ac:dyDescent="0.25">
      <c r="B22" s="139">
        <v>0.49479166666666669</v>
      </c>
      <c r="C22">
        <v>254327</v>
      </c>
      <c r="D22">
        <v>9186</v>
      </c>
      <c r="E22">
        <v>-245141</v>
      </c>
    </row>
    <row r="23" spans="2:5" x14ac:dyDescent="0.25">
      <c r="B23" s="139">
        <v>0.49701388888888887</v>
      </c>
      <c r="C23">
        <v>265213</v>
      </c>
      <c r="D23">
        <v>12907</v>
      </c>
      <c r="E23">
        <v>-252306</v>
      </c>
    </row>
    <row r="24" spans="2:5" x14ac:dyDescent="0.25">
      <c r="B24" s="139">
        <v>0.4992476851851852</v>
      </c>
      <c r="C24">
        <v>279995</v>
      </c>
      <c r="D24">
        <v>11235</v>
      </c>
      <c r="E24">
        <v>-268760</v>
      </c>
    </row>
    <row r="25" spans="2:5" x14ac:dyDescent="0.25">
      <c r="B25" s="139">
        <v>0.50149305555555557</v>
      </c>
      <c r="C25">
        <v>284058</v>
      </c>
      <c r="D25">
        <v>12262</v>
      </c>
      <c r="E25">
        <v>-271796</v>
      </c>
    </row>
    <row r="26" spans="2:5" x14ac:dyDescent="0.25">
      <c r="B26" s="139">
        <v>0.50370370370370365</v>
      </c>
      <c r="C26">
        <v>288701</v>
      </c>
      <c r="D26">
        <v>17675</v>
      </c>
      <c r="E26">
        <v>-271026</v>
      </c>
    </row>
    <row r="27" spans="2:5" x14ac:dyDescent="0.25">
      <c r="B27" s="139">
        <v>0.50592592592592589</v>
      </c>
      <c r="C27">
        <v>292950</v>
      </c>
      <c r="D27">
        <v>21998</v>
      </c>
      <c r="E27">
        <v>-270952</v>
      </c>
    </row>
    <row r="28" spans="2:5" x14ac:dyDescent="0.25">
      <c r="B28" s="139">
        <v>0.50817129629629632</v>
      </c>
      <c r="C28">
        <v>293434</v>
      </c>
      <c r="D28">
        <v>23603</v>
      </c>
      <c r="E28">
        <v>-269831</v>
      </c>
    </row>
    <row r="29" spans="2:5" x14ac:dyDescent="0.25">
      <c r="B29" s="139">
        <v>0.51040509259259259</v>
      </c>
      <c r="C29">
        <v>276483</v>
      </c>
      <c r="D29">
        <v>20682</v>
      </c>
      <c r="E29">
        <v>-255801</v>
      </c>
    </row>
    <row r="30" spans="2:5" x14ac:dyDescent="0.25">
      <c r="B30" s="139">
        <v>0.51262731481481483</v>
      </c>
      <c r="C30">
        <v>279972</v>
      </c>
      <c r="D30">
        <v>21727</v>
      </c>
      <c r="E30">
        <v>-258245</v>
      </c>
    </row>
    <row r="31" spans="2:5" x14ac:dyDescent="0.25">
      <c r="B31" s="139">
        <v>0.5148611111111111</v>
      </c>
      <c r="C31">
        <v>281944</v>
      </c>
      <c r="D31">
        <v>19269</v>
      </c>
      <c r="E31">
        <v>-262675</v>
      </c>
    </row>
    <row r="32" spans="2:5" x14ac:dyDescent="0.25">
      <c r="B32" s="139">
        <v>0.51708333333333334</v>
      </c>
      <c r="C32">
        <v>281720</v>
      </c>
      <c r="D32">
        <v>16998</v>
      </c>
      <c r="E32">
        <v>-264722</v>
      </c>
    </row>
    <row r="33" spans="2:5" x14ac:dyDescent="0.25">
      <c r="B33" s="139">
        <v>0.51932870370370365</v>
      </c>
      <c r="C33">
        <v>288237</v>
      </c>
      <c r="D33">
        <v>14854</v>
      </c>
      <c r="E33">
        <v>-273383</v>
      </c>
    </row>
    <row r="34" spans="2:5" x14ac:dyDescent="0.25">
      <c r="B34" s="139">
        <v>0.52156250000000004</v>
      </c>
      <c r="C34">
        <v>294660</v>
      </c>
      <c r="D34">
        <v>12516</v>
      </c>
      <c r="E34">
        <v>-282144</v>
      </c>
    </row>
    <row r="35" spans="2:5" x14ac:dyDescent="0.25">
      <c r="B35" s="139">
        <v>0.52378472222222228</v>
      </c>
      <c r="C35">
        <v>293355</v>
      </c>
      <c r="D35">
        <v>10647</v>
      </c>
      <c r="E35">
        <v>-282708</v>
      </c>
    </row>
    <row r="36" spans="2:5" x14ac:dyDescent="0.25">
      <c r="B36" s="139">
        <v>0.52604166666666663</v>
      </c>
      <c r="C36">
        <v>296550</v>
      </c>
      <c r="D36">
        <v>7470</v>
      </c>
      <c r="E36">
        <v>-289080</v>
      </c>
    </row>
    <row r="37" spans="2:5" x14ac:dyDescent="0.25">
      <c r="B37" s="139">
        <v>0.52828703703703705</v>
      </c>
      <c r="C37">
        <v>302201</v>
      </c>
      <c r="D37">
        <v>7931</v>
      </c>
      <c r="E37">
        <v>-294270</v>
      </c>
    </row>
    <row r="38" spans="2:5" x14ac:dyDescent="0.25">
      <c r="B38" s="139">
        <v>0.53053240740740737</v>
      </c>
      <c r="C38">
        <v>300747</v>
      </c>
      <c r="D38">
        <v>8932</v>
      </c>
      <c r="E38">
        <v>-291815</v>
      </c>
    </row>
    <row r="39" spans="2:5" x14ac:dyDescent="0.25">
      <c r="B39" s="139">
        <v>0.53276620370370376</v>
      </c>
      <c r="C39">
        <v>303609</v>
      </c>
      <c r="D39">
        <v>14718</v>
      </c>
      <c r="E39">
        <v>-288891</v>
      </c>
    </row>
    <row r="40" spans="2:5" x14ac:dyDescent="0.25">
      <c r="B40" s="139">
        <v>0.53501157407407407</v>
      </c>
      <c r="C40">
        <v>309549</v>
      </c>
      <c r="D40">
        <v>12904</v>
      </c>
      <c r="E40">
        <v>-296645</v>
      </c>
    </row>
    <row r="41" spans="2:5" x14ac:dyDescent="0.25">
      <c r="B41" s="139">
        <v>0.53723379629629631</v>
      </c>
      <c r="C41">
        <v>314109</v>
      </c>
      <c r="D41">
        <v>8094</v>
      </c>
      <c r="E41">
        <v>-306015</v>
      </c>
    </row>
    <row r="42" spans="2:5" x14ac:dyDescent="0.25">
      <c r="B42" s="139">
        <v>0.53947916666666662</v>
      </c>
      <c r="C42">
        <v>316142</v>
      </c>
      <c r="D42">
        <v>7209</v>
      </c>
      <c r="E42">
        <v>-308933</v>
      </c>
    </row>
    <row r="43" spans="2:5" x14ac:dyDescent="0.25">
      <c r="B43" s="139">
        <v>0.54170138888888886</v>
      </c>
      <c r="C43">
        <v>318507</v>
      </c>
      <c r="D43">
        <v>9084</v>
      </c>
      <c r="E43">
        <v>-309423</v>
      </c>
    </row>
    <row r="44" spans="2:5" x14ac:dyDescent="0.25">
      <c r="B44" s="139">
        <v>0.54394675925925928</v>
      </c>
      <c r="C44">
        <v>318723</v>
      </c>
      <c r="D44">
        <v>9660</v>
      </c>
      <c r="E44">
        <v>-309063</v>
      </c>
    </row>
    <row r="45" spans="2:5" x14ac:dyDescent="0.25">
      <c r="B45" s="139">
        <v>0.5461921296296296</v>
      </c>
      <c r="C45">
        <v>326351</v>
      </c>
      <c r="D45">
        <v>6313</v>
      </c>
      <c r="E45">
        <v>-320038</v>
      </c>
    </row>
    <row r="46" spans="2:5" x14ac:dyDescent="0.25">
      <c r="B46" s="139">
        <v>0.54840277777777779</v>
      </c>
      <c r="C46">
        <v>326427</v>
      </c>
      <c r="D46">
        <v>-1002</v>
      </c>
      <c r="E46">
        <v>-327429</v>
      </c>
    </row>
    <row r="47" spans="2:5" x14ac:dyDescent="0.25">
      <c r="B47" s="139">
        <v>0.55063657407407407</v>
      </c>
      <c r="C47">
        <v>328265</v>
      </c>
      <c r="D47">
        <v>-3563</v>
      </c>
      <c r="E47">
        <v>-331828</v>
      </c>
    </row>
    <row r="48" spans="2:5" x14ac:dyDescent="0.25">
      <c r="B48" s="139">
        <v>0.5528819444444445</v>
      </c>
      <c r="C48">
        <v>325559</v>
      </c>
      <c r="D48">
        <v>-6528</v>
      </c>
      <c r="E48">
        <v>-332087</v>
      </c>
    </row>
    <row r="49" spans="2:5" x14ac:dyDescent="0.25">
      <c r="B49" s="139">
        <v>0.55510416666666662</v>
      </c>
      <c r="C49">
        <v>331214</v>
      </c>
      <c r="D49">
        <v>-5790</v>
      </c>
      <c r="E49">
        <v>-337004</v>
      </c>
    </row>
    <row r="50" spans="2:5" x14ac:dyDescent="0.25">
      <c r="B50" s="139">
        <v>0.55732638888888886</v>
      </c>
      <c r="C50">
        <v>333563</v>
      </c>
      <c r="D50">
        <v>-7888</v>
      </c>
      <c r="E50">
        <v>-341451</v>
      </c>
    </row>
    <row r="51" spans="2:5" x14ac:dyDescent="0.25">
      <c r="B51" s="139">
        <v>0.55981481481481477</v>
      </c>
      <c r="C51">
        <v>330549</v>
      </c>
      <c r="D51">
        <v>-10657</v>
      </c>
      <c r="E51">
        <v>-341206</v>
      </c>
    </row>
    <row r="52" spans="2:5" x14ac:dyDescent="0.25">
      <c r="B52" s="139">
        <v>0.56204861111111115</v>
      </c>
      <c r="C52">
        <v>336239</v>
      </c>
      <c r="D52">
        <v>-13607</v>
      </c>
      <c r="E52">
        <v>-349846</v>
      </c>
    </row>
    <row r="53" spans="2:5" x14ac:dyDescent="0.25">
      <c r="B53" s="139">
        <v>0.56427083333333339</v>
      </c>
      <c r="C53">
        <v>334041</v>
      </c>
      <c r="D53">
        <v>-6304</v>
      </c>
      <c r="E53">
        <v>-340345</v>
      </c>
    </row>
    <row r="54" spans="2:5" x14ac:dyDescent="0.25">
      <c r="B54" s="139">
        <v>0.5665162037037037</v>
      </c>
      <c r="C54">
        <v>334319</v>
      </c>
      <c r="D54">
        <v>94</v>
      </c>
      <c r="E54">
        <v>-334225</v>
      </c>
    </row>
    <row r="55" spans="2:5" x14ac:dyDescent="0.25">
      <c r="B55" s="139">
        <v>0.56877314814814817</v>
      </c>
      <c r="C55">
        <v>327917</v>
      </c>
      <c r="D55">
        <v>-2596</v>
      </c>
      <c r="E55">
        <v>-330513</v>
      </c>
    </row>
    <row r="56" spans="2:5" x14ac:dyDescent="0.25">
      <c r="B56" s="139">
        <v>0.57101851851851848</v>
      </c>
      <c r="C56">
        <v>342855</v>
      </c>
      <c r="D56">
        <v>-11259</v>
      </c>
      <c r="E56">
        <v>-354114</v>
      </c>
    </row>
    <row r="57" spans="2:5" x14ac:dyDescent="0.25">
      <c r="B57" s="139">
        <v>0.57325231481481487</v>
      </c>
      <c r="C57">
        <v>324192</v>
      </c>
      <c r="D57">
        <v>-26615</v>
      </c>
      <c r="E57">
        <v>-350807</v>
      </c>
    </row>
    <row r="58" spans="2:5" x14ac:dyDescent="0.25">
      <c r="B58" s="139">
        <v>0.57548611111111114</v>
      </c>
      <c r="C58">
        <v>317034</v>
      </c>
      <c r="D58">
        <v>-21324</v>
      </c>
      <c r="E58">
        <v>-338358</v>
      </c>
    </row>
    <row r="59" spans="2:5" x14ac:dyDescent="0.25">
      <c r="B59" s="139">
        <v>0.57776620370370368</v>
      </c>
      <c r="C59">
        <v>327375</v>
      </c>
      <c r="D59">
        <v>-22563</v>
      </c>
      <c r="E59">
        <v>-349938</v>
      </c>
    </row>
    <row r="60" spans="2:5" x14ac:dyDescent="0.25">
      <c r="B60" s="139">
        <v>0.58001157407407411</v>
      </c>
      <c r="C60">
        <v>324882</v>
      </c>
      <c r="D60">
        <v>-21481</v>
      </c>
      <c r="E60">
        <v>-346363</v>
      </c>
    </row>
    <row r="61" spans="2:5" x14ac:dyDescent="0.25">
      <c r="B61" s="139">
        <v>0.58223379629629635</v>
      </c>
      <c r="C61">
        <v>295640</v>
      </c>
      <c r="D61">
        <v>-9824</v>
      </c>
      <c r="E61">
        <v>-305464</v>
      </c>
    </row>
    <row r="62" spans="2:5" x14ac:dyDescent="0.25">
      <c r="B62" s="139">
        <v>0.58446759259259262</v>
      </c>
      <c r="C62">
        <v>278397</v>
      </c>
      <c r="D62">
        <v>22925</v>
      </c>
      <c r="E62">
        <v>-255472</v>
      </c>
    </row>
    <row r="63" spans="2:5" x14ac:dyDescent="0.25">
      <c r="B63" s="139">
        <v>0.58671296296296294</v>
      </c>
      <c r="C63">
        <v>177423</v>
      </c>
      <c r="D63">
        <v>71877</v>
      </c>
      <c r="E63">
        <v>-105546</v>
      </c>
    </row>
    <row r="64" spans="2:5" x14ac:dyDescent="0.25">
      <c r="B64" s="139">
        <v>0.58893518518518517</v>
      </c>
      <c r="C64">
        <v>191928</v>
      </c>
      <c r="D64">
        <v>122466</v>
      </c>
      <c r="E64">
        <v>-69462</v>
      </c>
    </row>
    <row r="65" spans="2:5" x14ac:dyDescent="0.25">
      <c r="B65" s="139">
        <v>0.59116898148148145</v>
      </c>
      <c r="C65">
        <v>236151</v>
      </c>
      <c r="D65">
        <v>136736</v>
      </c>
      <c r="E65">
        <v>-99415</v>
      </c>
    </row>
    <row r="66" spans="2:5" x14ac:dyDescent="0.25">
      <c r="B66" s="139">
        <v>0.59340277777777772</v>
      </c>
      <c r="C66">
        <v>246168</v>
      </c>
      <c r="D66">
        <v>141354</v>
      </c>
      <c r="E66">
        <v>-104814</v>
      </c>
    </row>
    <row r="67" spans="2:5" x14ac:dyDescent="0.25">
      <c r="B67" s="139">
        <v>0.59563657407407411</v>
      </c>
      <c r="C67">
        <v>278462</v>
      </c>
      <c r="D67">
        <v>155047</v>
      </c>
      <c r="E67">
        <v>-123415</v>
      </c>
    </row>
    <row r="68" spans="2:5" x14ac:dyDescent="0.25">
      <c r="B68" s="139">
        <v>0.5978472222222222</v>
      </c>
      <c r="C68">
        <v>293763</v>
      </c>
      <c r="D68">
        <v>160335</v>
      </c>
      <c r="E68">
        <v>-133428</v>
      </c>
    </row>
    <row r="69" spans="2:5" x14ac:dyDescent="0.25">
      <c r="B69" s="139">
        <v>0.60006944444444443</v>
      </c>
      <c r="C69">
        <v>302358</v>
      </c>
      <c r="D69">
        <v>163017</v>
      </c>
      <c r="E69">
        <v>-139341</v>
      </c>
    </row>
    <row r="70" spans="2:5" x14ac:dyDescent="0.25">
      <c r="B70" s="139">
        <v>0.60230324074074071</v>
      </c>
      <c r="C70">
        <v>308749</v>
      </c>
      <c r="D70">
        <v>160941</v>
      </c>
      <c r="E70">
        <v>-147808</v>
      </c>
    </row>
    <row r="71" spans="2:5" x14ac:dyDescent="0.25">
      <c r="B71" s="139">
        <v>0.60452546296296295</v>
      </c>
      <c r="C71">
        <v>304529</v>
      </c>
      <c r="D71">
        <v>164395</v>
      </c>
      <c r="E71">
        <v>-140134</v>
      </c>
    </row>
    <row r="72" spans="2:5" x14ac:dyDescent="0.25">
      <c r="B72" s="139">
        <v>0.60675925925925922</v>
      </c>
      <c r="C72">
        <v>278415</v>
      </c>
      <c r="D72">
        <v>169300</v>
      </c>
      <c r="E72">
        <v>-109115</v>
      </c>
    </row>
    <row r="73" spans="2:5" x14ac:dyDescent="0.25">
      <c r="B73" s="139">
        <v>0.60900462962962965</v>
      </c>
      <c r="C73">
        <v>281226</v>
      </c>
      <c r="D73">
        <v>178186</v>
      </c>
      <c r="E73">
        <v>-103040</v>
      </c>
    </row>
    <row r="74" spans="2:5" x14ac:dyDescent="0.25">
      <c r="B74" s="139">
        <v>0.61124999999999996</v>
      </c>
      <c r="C74">
        <v>286042</v>
      </c>
      <c r="D74">
        <v>182010</v>
      </c>
      <c r="E74">
        <v>-104032</v>
      </c>
    </row>
    <row r="75" spans="2:5" x14ac:dyDescent="0.25">
      <c r="B75" s="139">
        <v>0.61349537037037039</v>
      </c>
      <c r="C75">
        <v>287988</v>
      </c>
      <c r="D75">
        <v>188649</v>
      </c>
      <c r="E75">
        <v>-99339</v>
      </c>
    </row>
    <row r="76" spans="2:5" x14ac:dyDescent="0.25">
      <c r="B76" s="139">
        <v>0.6157407407407407</v>
      </c>
      <c r="C76">
        <v>293270</v>
      </c>
      <c r="D76">
        <v>192051</v>
      </c>
      <c r="E76">
        <v>-101219</v>
      </c>
    </row>
    <row r="77" spans="2:5" x14ac:dyDescent="0.25">
      <c r="B77" s="139">
        <v>0.61798611111111112</v>
      </c>
      <c r="C77">
        <v>288706</v>
      </c>
      <c r="D77">
        <v>182730</v>
      </c>
      <c r="E77">
        <v>-105976</v>
      </c>
    </row>
    <row r="78" spans="2:5" x14ac:dyDescent="0.25">
      <c r="B78" s="139">
        <v>0.62023148148148144</v>
      </c>
      <c r="C78">
        <v>278520</v>
      </c>
      <c r="D78">
        <v>163838</v>
      </c>
      <c r="E78">
        <v>-114682</v>
      </c>
    </row>
    <row r="79" spans="2:5" x14ac:dyDescent="0.25">
      <c r="B79" s="139">
        <v>0.62247685185185186</v>
      </c>
      <c r="C79">
        <v>269723</v>
      </c>
      <c r="D79">
        <v>156741</v>
      </c>
      <c r="E79">
        <v>-112982</v>
      </c>
    </row>
    <row r="80" spans="2:5" x14ac:dyDescent="0.25">
      <c r="B80" s="139">
        <v>0.6246990740740741</v>
      </c>
      <c r="C80">
        <v>258739</v>
      </c>
      <c r="D80">
        <v>150806</v>
      </c>
      <c r="E80">
        <v>-107933</v>
      </c>
    </row>
    <row r="81" spans="2:5" x14ac:dyDescent="0.25">
      <c r="B81" s="139">
        <v>0.62693287037037038</v>
      </c>
      <c r="C81">
        <v>248631</v>
      </c>
      <c r="D81">
        <v>152116</v>
      </c>
      <c r="E81">
        <v>-96515</v>
      </c>
    </row>
    <row r="82" spans="2:5" x14ac:dyDescent="0.25">
      <c r="B82" s="139">
        <v>0.62915509259259261</v>
      </c>
      <c r="C82">
        <v>233045</v>
      </c>
      <c r="D82">
        <v>138368</v>
      </c>
      <c r="E82">
        <v>-94677</v>
      </c>
    </row>
    <row r="83" spans="2:5" x14ac:dyDescent="0.25">
      <c r="B83" s="139">
        <v>0.63138888888888889</v>
      </c>
      <c r="C83">
        <v>222494</v>
      </c>
      <c r="D83">
        <v>115911</v>
      </c>
      <c r="E83">
        <v>-106583</v>
      </c>
    </row>
    <row r="84" spans="2:5" x14ac:dyDescent="0.25">
      <c r="B84" s="139">
        <v>0.63364583333333335</v>
      </c>
      <c r="C84">
        <v>218710</v>
      </c>
      <c r="D84">
        <v>100923</v>
      </c>
      <c r="E84">
        <v>-117787</v>
      </c>
    </row>
    <row r="85" spans="2:5" x14ac:dyDescent="0.25">
      <c r="B85" s="139">
        <v>0.63586805555555559</v>
      </c>
      <c r="C85">
        <v>207902</v>
      </c>
      <c r="D85">
        <v>96832</v>
      </c>
      <c r="E85">
        <v>-111070</v>
      </c>
    </row>
    <row r="86" spans="2:5" x14ac:dyDescent="0.25">
      <c r="B86" s="139">
        <v>0.63807870370370368</v>
      </c>
      <c r="C86">
        <v>201688</v>
      </c>
      <c r="D86">
        <v>101801</v>
      </c>
      <c r="E86">
        <v>-99887</v>
      </c>
    </row>
    <row r="87" spans="2:5" x14ac:dyDescent="0.25">
      <c r="B87" s="139">
        <v>0.64031249999999995</v>
      </c>
      <c r="C87">
        <v>195669</v>
      </c>
      <c r="D87">
        <v>95748</v>
      </c>
      <c r="E87">
        <v>-99921</v>
      </c>
    </row>
    <row r="88" spans="2:5" x14ac:dyDescent="0.25">
      <c r="B88" s="139">
        <v>0.64253472222222219</v>
      </c>
      <c r="C88">
        <v>156721</v>
      </c>
      <c r="D88">
        <v>82902</v>
      </c>
      <c r="E88">
        <v>-73819</v>
      </c>
    </row>
    <row r="89" spans="2:5" x14ac:dyDescent="0.25">
      <c r="B89" s="139">
        <v>0.64475694444444442</v>
      </c>
      <c r="C89">
        <v>137023</v>
      </c>
      <c r="D89">
        <v>63029</v>
      </c>
      <c r="E89">
        <v>-73994</v>
      </c>
    </row>
    <row r="90" spans="2:5" x14ac:dyDescent="0.25">
      <c r="B90" s="139">
        <v>0.64700231481481485</v>
      </c>
      <c r="C90">
        <v>90772</v>
      </c>
      <c r="D90">
        <v>30844</v>
      </c>
      <c r="E90">
        <v>-59928</v>
      </c>
    </row>
    <row r="91" spans="2:5" x14ac:dyDescent="0.25">
      <c r="B91" s="139">
        <v>0.64927083333333335</v>
      </c>
      <c r="C91">
        <v>66349</v>
      </c>
      <c r="D91">
        <v>17469</v>
      </c>
      <c r="E91">
        <v>-48880</v>
      </c>
    </row>
    <row r="92" spans="2:5" x14ac:dyDescent="0.25">
      <c r="B92" s="139">
        <v>0.65150462962962963</v>
      </c>
      <c r="C92">
        <v>34545</v>
      </c>
      <c r="D92">
        <v>-4353</v>
      </c>
      <c r="E92">
        <v>-38898</v>
      </c>
    </row>
    <row r="93" spans="2:5" x14ac:dyDescent="0.25">
      <c r="B93" s="139">
        <v>0.65372685185185186</v>
      </c>
      <c r="C93">
        <v>-30625</v>
      </c>
      <c r="D93">
        <v>-26379</v>
      </c>
      <c r="E93">
        <v>4246</v>
      </c>
    </row>
    <row r="94" spans="2:5" x14ac:dyDescent="0.25">
      <c r="B94" s="139">
        <v>0.65597222222222218</v>
      </c>
      <c r="C94">
        <v>-30625</v>
      </c>
      <c r="D94">
        <v>-26379</v>
      </c>
      <c r="E94">
        <v>4246</v>
      </c>
    </row>
    <row r="95" spans="2:5" x14ac:dyDescent="0.25">
      <c r="B95" s="139">
        <v>0.65822916666666664</v>
      </c>
      <c r="C95">
        <v>-30625</v>
      </c>
      <c r="D95">
        <v>-26379</v>
      </c>
      <c r="E95">
        <v>4246</v>
      </c>
    </row>
    <row r="96" spans="2:5" x14ac:dyDescent="0.25">
      <c r="B96" s="139">
        <v>0.66047453703703707</v>
      </c>
      <c r="C96">
        <v>-30625</v>
      </c>
      <c r="D96">
        <v>-26379</v>
      </c>
      <c r="E96">
        <v>4246</v>
      </c>
    </row>
    <row r="97" spans="2:5" x14ac:dyDescent="0.25">
      <c r="B97" s="139">
        <v>0.66271990740740738</v>
      </c>
      <c r="C97">
        <v>-30625</v>
      </c>
      <c r="D97">
        <v>-26379</v>
      </c>
      <c r="E97">
        <v>4246</v>
      </c>
    </row>
    <row r="98" spans="2:5" x14ac:dyDescent="0.25">
      <c r="B98" s="139">
        <v>0.66496527777777781</v>
      </c>
      <c r="C98">
        <v>-30625</v>
      </c>
      <c r="D98">
        <v>-26379</v>
      </c>
      <c r="E98">
        <v>4246</v>
      </c>
    </row>
    <row r="99" spans="2:5" x14ac:dyDescent="0.25">
      <c r="B99" s="139">
        <v>0.66719907407407408</v>
      </c>
      <c r="C99">
        <v>-30625</v>
      </c>
      <c r="D99">
        <v>-26379</v>
      </c>
      <c r="E99">
        <v>4246</v>
      </c>
    </row>
    <row r="100" spans="2:5" x14ac:dyDescent="0.25">
      <c r="B100" s="139">
        <v>0.6694444444444444</v>
      </c>
      <c r="C100">
        <v>-30625</v>
      </c>
      <c r="D100">
        <v>-26379</v>
      </c>
      <c r="E100">
        <v>4246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Sheet1</vt:lpstr>
      <vt:lpstr>Sheet2</vt:lpstr>
      <vt:lpstr>Sheet3</vt:lpstr>
      <vt:lpstr>Sheet4</vt:lpstr>
      <vt:lpstr>Optionchain</vt:lpstr>
      <vt:lpstr>Optionchain2</vt:lpstr>
      <vt:lpstr>Optionchain3</vt:lpstr>
      <vt:lpstr>Optionchain4</vt:lpstr>
      <vt:lpstr>VIX</vt:lpstr>
      <vt:lpstr>analysis_NIFTY</vt:lpstr>
      <vt:lpstr>strike_oi_NIFTY</vt:lpstr>
      <vt:lpstr>strike_coi_NIFTY</vt:lpstr>
      <vt:lpstr>strike_oi_BANKNIFTY</vt:lpstr>
      <vt:lpstr>strike_coi_BANKNIFTY</vt:lpstr>
      <vt:lpstr>analysis_BANKNIFTY</vt:lpstr>
      <vt:lpstr>strike_coi_FINNIFTY</vt:lpstr>
      <vt:lpstr>analysis_FINNIFTY</vt:lpstr>
      <vt:lpstr>strike_oi_FINNIFTY</vt:lpstr>
      <vt:lpstr>strike_coi_SENSEX</vt:lpstr>
      <vt:lpstr>strike_oi_SENSEX</vt:lpstr>
      <vt:lpstr>analysis_SENSEX</vt:lpstr>
      <vt:lpstr>heatmap</vt:lpstr>
      <vt:lpstr>strategy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Tarapada Dutta</dc:creator>
  <cp:lastModifiedBy>Tarapada Dutta</cp:lastModifiedBy>
  <dcterms:created xsi:type="dcterms:W3CDTF">2026-07-27T08:40:11Z</dcterms:created>
  <dcterms:modified xsi:type="dcterms:W3CDTF">2026-09-12T10:38:39Z</dcterms:modified>
</cp:coreProperties>
</file>