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uC\esp8266-stm32f103c8-ws2811\pcb\wifi_ledstrip\"/>
    </mc:Choice>
  </mc:AlternateContent>
  <xr:revisionPtr revIDLastSave="0" documentId="13_ncr:1_{2A587DB9-E4EB-4B28-863A-AFFFA8CCEE1A}" xr6:coauthVersionLast="38" xr6:coauthVersionMax="38" xr10:uidLastSave="{00000000-0000-0000-0000-000000000000}"/>
  <bookViews>
    <workbookView xWindow="0" yWindow="0" windowWidth="16455" windowHeight="6990" xr2:uid="{00000000-000D-0000-FFFF-FFFF00000000}"/>
  </bookViews>
  <sheets>
    <sheet name="bom_2" sheetId="1" r:id="rId1"/>
    <sheet name="bom_12v_3v3" sheetId="2" r:id="rId2"/>
    <sheet name="bom_12v_5v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9" i="1" l="1"/>
  <c r="C78" i="1"/>
  <c r="C77" i="1"/>
  <c r="C76" i="1"/>
  <c r="C75" i="1"/>
  <c r="C74" i="1"/>
  <c r="F67" i="1"/>
  <c r="G67" i="1"/>
  <c r="F68" i="1"/>
  <c r="G68" i="1"/>
  <c r="F69" i="1"/>
  <c r="G69" i="1"/>
  <c r="F70" i="1"/>
  <c r="G70" i="1"/>
  <c r="F71" i="1"/>
  <c r="G71" i="1"/>
  <c r="E68" i="1"/>
  <c r="E69" i="1"/>
  <c r="E70" i="1"/>
  <c r="E71" i="1"/>
  <c r="E67" i="1"/>
  <c r="B29" i="1" l="1"/>
  <c r="B27" i="1"/>
  <c r="C2" i="1"/>
  <c r="B9" i="1" l="1"/>
  <c r="B2" i="1"/>
  <c r="B3" i="1"/>
  <c r="B4" i="1"/>
  <c r="B5" i="1"/>
  <c r="B6" i="1"/>
  <c r="B8" i="1"/>
  <c r="B10" i="1"/>
  <c r="B11" i="1"/>
  <c r="B62" i="1"/>
  <c r="B13" i="1"/>
  <c r="B14" i="1"/>
  <c r="B15" i="1"/>
  <c r="B16" i="1"/>
  <c r="B17" i="1"/>
  <c r="B21" i="1"/>
  <c r="B23" i="1"/>
  <c r="B22" i="1"/>
  <c r="B19" i="1"/>
  <c r="B20" i="1"/>
  <c r="B24" i="1"/>
  <c r="B63" i="1"/>
  <c r="B18" i="1"/>
  <c r="B28" i="1"/>
</calcChain>
</file>

<file path=xl/sharedStrings.xml><?xml version="1.0" encoding="utf-8"?>
<sst xmlns="http://schemas.openxmlformats.org/spreadsheetml/2006/main" count="582" uniqueCount="203">
  <si>
    <t>Qty</t>
  </si>
  <si>
    <t>Value</t>
  </si>
  <si>
    <t>Device</t>
  </si>
  <si>
    <t>Package</t>
  </si>
  <si>
    <t>Parts</t>
  </si>
  <si>
    <t>Description</t>
  </si>
  <si>
    <t>PROD_ID</t>
  </si>
  <si>
    <t>SF_ID</t>
  </si>
  <si>
    <t>SF_SKU</t>
  </si>
  <si>
    <t>SPICEPREFIX</t>
  </si>
  <si>
    <t>VALUE</t>
  </si>
  <si>
    <t>CONN_025MM</t>
  </si>
  <si>
    <t>SCREWTERMINAL-5MM-2</t>
  </si>
  <si>
    <t>POWER</t>
  </si>
  <si>
    <t>Multi connection point. Often used as Generic Header-pin footprint for 0.1 inch spaced/style header connections</t>
  </si>
  <si>
    <t>PRT-08432</t>
  </si>
  <si>
    <t>CONN_03POLAR</t>
  </si>
  <si>
    <t>MOLEX-1X3</t>
  </si>
  <si>
    <t>PROGRAMMER</t>
  </si>
  <si>
    <t>CONN-08625</t>
  </si>
  <si>
    <t>PRT-08096</t>
  </si>
  <si>
    <t>CONN_03SCREW</t>
  </si>
  <si>
    <t>SCREWTERMINAL-3.5MM-3</t>
  </si>
  <si>
    <t>LED_STRIP_12V, LED_STRIP_GND, LED_STRIP_SIGNAL</t>
  </si>
  <si>
    <t>CONN-08288</t>
  </si>
  <si>
    <t>PRT-08235</t>
  </si>
  <si>
    <t>R-US_R1206</t>
  </si>
  <si>
    <t>R1206</t>
  </si>
  <si>
    <t>R1, R2, R3, R4, R5, R7, R8, R9</t>
  </si>
  <si>
    <t>RESISTOR, American symbol</t>
  </si>
  <si>
    <t>R</t>
  </si>
  <si>
    <t>100k</t>
  </si>
  <si>
    <t>R10, RPG1, RPG2</t>
  </si>
  <si>
    <t>100n</t>
  </si>
  <si>
    <t>C-USC1206</t>
  </si>
  <si>
    <t>C1206</t>
  </si>
  <si>
    <t>CAPACITOR, American symbol</t>
  </si>
  <si>
    <t>C</t>
  </si>
  <si>
    <t>10k</t>
  </si>
  <si>
    <t>R6, R11, RFBB1, RFBB2, R_EN1, R_EN2</t>
  </si>
  <si>
    <t>10n</t>
  </si>
  <si>
    <t>C9</t>
  </si>
  <si>
    <t>1u</t>
  </si>
  <si>
    <t>C10</t>
  </si>
  <si>
    <t>20p</t>
  </si>
  <si>
    <t>C3, C7</t>
  </si>
  <si>
    <t>220u</t>
  </si>
  <si>
    <t>C1</t>
  </si>
  <si>
    <t>22u</t>
  </si>
  <si>
    <t>3.3u</t>
  </si>
  <si>
    <t>TYS60203R3N-10</t>
  </si>
  <si>
    <t>33.2k</t>
  </si>
  <si>
    <t>RFBT1</t>
  </si>
  <si>
    <t>4.7u</t>
  </si>
  <si>
    <t>C_VDD3</t>
  </si>
  <si>
    <t>SRN4026-4R7M</t>
  </si>
  <si>
    <t>56.2k</t>
  </si>
  <si>
    <t>RFBT2</t>
  </si>
  <si>
    <t>8.2n</t>
  </si>
  <si>
    <t>CSS1, CSS2</t>
  </si>
  <si>
    <t>8MHz</t>
  </si>
  <si>
    <t>XTAL/S</t>
  </si>
  <si>
    <t>QS</t>
  </si>
  <si>
    <t>Q1</t>
  </si>
  <si>
    <t>CRYSTAL</t>
  </si>
  <si>
    <t>GREEN</t>
  </si>
  <si>
    <t>LED-GREEN1206</t>
  </si>
  <si>
    <t>LED-1206</t>
  </si>
  <si>
    <t>HEARTBEAT, LED7, LED8, L_3V3, L_5V, L_12V, L_RX, L_TX</t>
  </si>
  <si>
    <t>Green SMD LED</t>
  </si>
  <si>
    <t>DIO-00862</t>
  </si>
  <si>
    <t>SN74LV1T34</t>
  </si>
  <si>
    <t>SOT-23-5</t>
  </si>
  <si>
    <t>U$1, U$3</t>
  </si>
  <si>
    <t>U$2</t>
  </si>
  <si>
    <t>U</t>
  </si>
  <si>
    <t>STM32F10XCXT6</t>
  </si>
  <si>
    <t>TQFP48</t>
  </si>
  <si>
    <t>IC1</t>
  </si>
  <si>
    <t>ST STM32F101/103 48pin LQFP</t>
  </si>
  <si>
    <t>TACTILE_SWITCH_SIDETACTILE_SWITCH_SIDE</t>
  </si>
  <si>
    <t>TACTILE_SWITCH_SIDE</t>
  </si>
  <si>
    <t>SW_3, SW_4, SW_RESET, WIFI_RECONNECT</t>
  </si>
  <si>
    <t>TPS562219A</t>
  </si>
  <si>
    <t>SOT23-8L</t>
  </si>
  <si>
    <t>PSU_3V3, PSU_5V</t>
  </si>
  <si>
    <t>Total for 4 board</t>
  </si>
  <si>
    <t>x</t>
  </si>
  <si>
    <t>0.125W</t>
  </si>
  <si>
    <t>Power</t>
  </si>
  <si>
    <t>Tolerance</t>
  </si>
  <si>
    <t>100kOhm</t>
  </si>
  <si>
    <t>Resistance</t>
  </si>
  <si>
    <t>0.01</t>
  </si>
  <si>
    <t>ERJ-6ENF1003V</t>
  </si>
  <si>
    <t>Panasonic</t>
  </si>
  <si>
    <t>Rpg</t>
  </si>
  <si>
    <t>0.063W</t>
  </si>
  <si>
    <t>10kOhm</t>
  </si>
  <si>
    <t>RMCF0402FT10K0</t>
  </si>
  <si>
    <t>Stackpole Electronics Inc</t>
  </si>
  <si>
    <t>Rfbb</t>
  </si>
  <si>
    <t>8.2E-9F</t>
  </si>
  <si>
    <t>Total Derated Cap</t>
  </si>
  <si>
    <t>1mOhm</t>
  </si>
  <si>
    <t>ESR</t>
  </si>
  <si>
    <t>8.2nF</t>
  </si>
  <si>
    <t>Cap</t>
  </si>
  <si>
    <t>GRM033R61A822KA01D</t>
  </si>
  <si>
    <t>MuRata</t>
  </si>
  <si>
    <t>Css</t>
  </si>
  <si>
    <t>1.4E-5F</t>
  </si>
  <si>
    <t>2.05mOhm</t>
  </si>
  <si>
    <t>22uF</t>
  </si>
  <si>
    <t>0.38</t>
  </si>
  <si>
    <t>C2012X5R1V226M125AC</t>
  </si>
  <si>
    <t>TDK</t>
  </si>
  <si>
    <t>Cin</t>
  </si>
  <si>
    <t>1.0E-7F</t>
  </si>
  <si>
    <t>100nF</t>
  </si>
  <si>
    <t>C0603C104Z3VACTU</t>
  </si>
  <si>
    <t>Kemet</t>
  </si>
  <si>
    <t>Cbst</t>
  </si>
  <si>
    <t>DDF0008A</t>
  </si>
  <si>
    <t>0.54</t>
  </si>
  <si>
    <t>TPS562219DDFR</t>
  </si>
  <si>
    <t>Texas Instruments</t>
  </si>
  <si>
    <t>U1</t>
  </si>
  <si>
    <t>33.2kOhm</t>
  </si>
  <si>
    <t>CRCW040233K2FKED</t>
  </si>
  <si>
    <t>Vishay-Dale</t>
  </si>
  <si>
    <t>Rfbt</t>
  </si>
  <si>
    <t>7.4E-6F</t>
  </si>
  <si>
    <t>3.71mOhm</t>
  </si>
  <si>
    <t>0.13</t>
  </si>
  <si>
    <t>C1608X5R1A226M080AC</t>
  </si>
  <si>
    <t>Cout</t>
  </si>
  <si>
    <t>SRR4028</t>
  </si>
  <si>
    <t>1.65A</t>
  </si>
  <si>
    <t>IDC</t>
  </si>
  <si>
    <t>0.035Ohm</t>
  </si>
  <si>
    <t>DCR</t>
  </si>
  <si>
    <t>3.3uH</t>
  </si>
  <si>
    <t>L</t>
  </si>
  <si>
    <t>0.31</t>
  </si>
  <si>
    <t>SRR4028-3R3Y</t>
  </si>
  <si>
    <t>Bourns</t>
  </si>
  <si>
    <t>L1</t>
  </si>
  <si>
    <t>Footprint</t>
  </si>
  <si>
    <t>Attribute 3 Value</t>
  </si>
  <si>
    <t>Attribute 3 Name</t>
  </si>
  <si>
    <t>Attribute 2 Value</t>
  </si>
  <si>
    <t>Attribute 2 Name</t>
  </si>
  <si>
    <t>Attribute 1 Value</t>
  </si>
  <si>
    <t>Attribute 1 Name</t>
  </si>
  <si>
    <t>Price</t>
  </si>
  <si>
    <t>Quantity</t>
  </si>
  <si>
    <t>Part Number</t>
  </si>
  <si>
    <t>Manufacturer</t>
  </si>
  <si>
    <t>Part</t>
  </si>
  <si>
    <t>12v_3v3</t>
  </si>
  <si>
    <t>12v_5v</t>
  </si>
  <si>
    <t>SM_RADIAL_6.3AMM</t>
  </si>
  <si>
    <t>2.2E-5F</t>
  </si>
  <si>
    <t>0.88Ohm</t>
  </si>
  <si>
    <t>0.09</t>
  </si>
  <si>
    <t>UUD1H220MCL1GS</t>
  </si>
  <si>
    <t>Nichicon</t>
  </si>
  <si>
    <t>0.05W</t>
  </si>
  <si>
    <t>56.2kOhm</t>
  </si>
  <si>
    <t>RC0201FR-0756K2L</t>
  </si>
  <si>
    <t>Yageo</t>
  </si>
  <si>
    <t>4.5E-6F</t>
  </si>
  <si>
    <t>SRN6045</t>
  </si>
  <si>
    <t>3A</t>
  </si>
  <si>
    <t>0.038Ohm</t>
  </si>
  <si>
    <t>4.7uH</t>
  </si>
  <si>
    <t>0.19</t>
  </si>
  <si>
    <t>SRN6045-4R7Y</t>
  </si>
  <si>
    <t>x1</t>
  </si>
  <si>
    <t>C2, C4, C5, C6, Cbst1,Cbst2</t>
  </si>
  <si>
    <t>0,1u</t>
  </si>
  <si>
    <t>0,01u</t>
  </si>
  <si>
    <t>CIN1, CIN2 min 12V</t>
  </si>
  <si>
    <t>COUT1, COUT2 3v3</t>
  </si>
  <si>
    <t>nincs ilyen 33u helyette</t>
  </si>
  <si>
    <t>ledeket kinezni</t>
  </si>
  <si>
    <t>x5</t>
  </si>
  <si>
    <t>xTI</t>
  </si>
  <si>
    <t>hozza ellenallasok</t>
  </si>
  <si>
    <t>lomex</t>
  </si>
  <si>
    <t>ledek</t>
  </si>
  <si>
    <t>piros</t>
  </si>
  <si>
    <t>sarga</t>
  </si>
  <si>
    <t>kek</t>
  </si>
  <si>
    <t>feher</t>
  </si>
  <si>
    <t>narancs</t>
  </si>
  <si>
    <t>darabszam</t>
  </si>
  <si>
    <t>ellenallasok</t>
  </si>
  <si>
    <t>aram</t>
  </si>
  <si>
    <t>feszultseg</t>
  </si>
  <si>
    <t>ellenallas ledekhez</t>
  </si>
  <si>
    <t>rendelendo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</si>
</sst>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&quot; db&quot;"/>
    <numFmt numFmtId="165" formatCode="General&quot; mA&quot;"/>
    <numFmt numFmtId="166" formatCode="0&quot; V&quot;"/>
    <numFmt numFmtId="171" formatCode="0.#&quot; V&quot;"/>
    <numFmt numFmtId="172" formatCode="#,##0&quot; V&quot;"/>
    <numFmt numFmtId="173" formatCode="General&quot; Ohm&quot;"/>
    <numFmt numFmtId="174" formatCode="#,###&quot; V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0" fillId="0" borderId="0" xfId="0" applyNumberFormat="1"/>
    <xf numFmtId="174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A40" zoomScale="130" zoomScaleNormal="130" workbookViewId="0">
      <selection activeCell="B60" sqref="B60"/>
    </sheetView>
  </sheetViews>
  <sheetFormatPr defaultRowHeight="15" x14ac:dyDescent="0.25"/>
  <cols>
    <col min="1" max="1" width="15.140625" customWidth="1"/>
    <col min="2" max="2" width="14.7109375" bestFit="1" customWidth="1"/>
    <col min="3" max="4" width="16.42578125" customWidth="1"/>
    <col min="5" max="5" width="16.140625" customWidth="1"/>
    <col min="6" max="6" width="19.28515625" customWidth="1"/>
    <col min="7" max="7" width="26.7109375" customWidth="1"/>
    <col min="8" max="8" width="47.7109375" bestFit="1" customWidth="1"/>
    <col min="9" max="9" width="26.7109375" customWidth="1"/>
    <col min="12" max="12" width="9.5703125" bestFit="1" customWidth="1"/>
    <col min="13" max="13" width="11.140625" bestFit="1" customWidth="1"/>
    <col min="14" max="14" width="6.42578125" bestFit="1" customWidth="1"/>
  </cols>
  <sheetData>
    <row r="1" spans="1:14" x14ac:dyDescent="0.25">
      <c r="B1" t="s">
        <v>86</v>
      </c>
      <c r="C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87</v>
      </c>
      <c r="B2">
        <f>C2*4+1</f>
        <v>25</v>
      </c>
      <c r="C2">
        <f>6</f>
        <v>6</v>
      </c>
      <c r="D2" t="s">
        <v>181</v>
      </c>
      <c r="E2" t="s">
        <v>33</v>
      </c>
      <c r="F2" t="s">
        <v>34</v>
      </c>
      <c r="G2" t="s">
        <v>35</v>
      </c>
      <c r="H2" t="s">
        <v>180</v>
      </c>
      <c r="I2" t="s">
        <v>36</v>
      </c>
      <c r="M2" t="s">
        <v>37</v>
      </c>
    </row>
    <row r="3" spans="1:14" x14ac:dyDescent="0.25">
      <c r="A3" t="s">
        <v>87</v>
      </c>
      <c r="B3">
        <f t="shared" ref="B3:B28" si="0">C3*4+1</f>
        <v>5</v>
      </c>
      <c r="C3">
        <v>1</v>
      </c>
      <c r="D3" t="s">
        <v>182</v>
      </c>
      <c r="E3" t="s">
        <v>40</v>
      </c>
      <c r="F3" t="s">
        <v>34</v>
      </c>
      <c r="G3" t="s">
        <v>35</v>
      </c>
      <c r="H3" t="s">
        <v>41</v>
      </c>
      <c r="I3" t="s">
        <v>36</v>
      </c>
      <c r="M3" t="s">
        <v>37</v>
      </c>
    </row>
    <row r="4" spans="1:14" x14ac:dyDescent="0.25">
      <c r="A4" t="s">
        <v>87</v>
      </c>
      <c r="B4">
        <f t="shared" si="0"/>
        <v>5</v>
      </c>
      <c r="C4">
        <v>1</v>
      </c>
      <c r="D4" t="s">
        <v>42</v>
      </c>
      <c r="E4" t="s">
        <v>42</v>
      </c>
      <c r="F4" t="s">
        <v>34</v>
      </c>
      <c r="G4" t="s">
        <v>35</v>
      </c>
      <c r="H4" t="s">
        <v>43</v>
      </c>
      <c r="I4" t="s">
        <v>36</v>
      </c>
      <c r="M4" t="s">
        <v>37</v>
      </c>
    </row>
    <row r="5" spans="1:14" x14ac:dyDescent="0.25">
      <c r="A5" t="s">
        <v>179</v>
      </c>
      <c r="B5">
        <f t="shared" si="0"/>
        <v>9</v>
      </c>
      <c r="C5">
        <v>2</v>
      </c>
      <c r="E5" t="s">
        <v>44</v>
      </c>
      <c r="F5" t="s">
        <v>34</v>
      </c>
      <c r="G5" t="s">
        <v>35</v>
      </c>
      <c r="H5" t="s">
        <v>45</v>
      </c>
      <c r="I5" t="s">
        <v>36</v>
      </c>
      <c r="M5" t="s">
        <v>37</v>
      </c>
    </row>
    <row r="6" spans="1:14" x14ac:dyDescent="0.25">
      <c r="A6" t="s">
        <v>87</v>
      </c>
      <c r="B6">
        <f t="shared" si="0"/>
        <v>5</v>
      </c>
      <c r="C6">
        <v>1</v>
      </c>
      <c r="E6" t="s">
        <v>46</v>
      </c>
      <c r="F6" t="s">
        <v>34</v>
      </c>
      <c r="G6" t="s">
        <v>35</v>
      </c>
      <c r="H6" t="s">
        <v>47</v>
      </c>
      <c r="I6" t="s">
        <v>36</v>
      </c>
      <c r="M6" t="s">
        <v>37</v>
      </c>
    </row>
    <row r="7" spans="1:14" x14ac:dyDescent="0.25">
      <c r="E7" t="s">
        <v>185</v>
      </c>
    </row>
    <row r="8" spans="1:14" x14ac:dyDescent="0.25">
      <c r="A8" t="s">
        <v>179</v>
      </c>
      <c r="B8">
        <f>C8*4+1</f>
        <v>9</v>
      </c>
      <c r="C8">
        <v>2</v>
      </c>
      <c r="E8" t="s">
        <v>48</v>
      </c>
      <c r="F8" t="s">
        <v>34</v>
      </c>
      <c r="G8" t="s">
        <v>35</v>
      </c>
      <c r="H8" t="s">
        <v>183</v>
      </c>
      <c r="I8" t="s">
        <v>36</v>
      </c>
      <c r="M8" t="s">
        <v>37</v>
      </c>
    </row>
    <row r="9" spans="1:14" x14ac:dyDescent="0.25">
      <c r="A9" t="s">
        <v>179</v>
      </c>
      <c r="B9">
        <f>C9*4+1</f>
        <v>9</v>
      </c>
      <c r="C9">
        <v>2</v>
      </c>
      <c r="E9" t="s">
        <v>48</v>
      </c>
      <c r="F9" t="s">
        <v>34</v>
      </c>
      <c r="G9" t="s">
        <v>35</v>
      </c>
      <c r="H9" t="s">
        <v>184</v>
      </c>
      <c r="I9" t="s">
        <v>36</v>
      </c>
      <c r="M9" t="s">
        <v>37</v>
      </c>
    </row>
    <row r="10" spans="1:14" x14ac:dyDescent="0.25">
      <c r="A10" t="s">
        <v>87</v>
      </c>
      <c r="B10">
        <f t="shared" si="0"/>
        <v>5</v>
      </c>
      <c r="C10">
        <v>1</v>
      </c>
      <c r="E10" t="s">
        <v>53</v>
      </c>
      <c r="F10" t="s">
        <v>34</v>
      </c>
      <c r="G10" t="s">
        <v>35</v>
      </c>
      <c r="H10" t="s">
        <v>54</v>
      </c>
      <c r="I10" t="s">
        <v>36</v>
      </c>
      <c r="M10" t="s">
        <v>37</v>
      </c>
    </row>
    <row r="11" spans="1:14" x14ac:dyDescent="0.25">
      <c r="A11" t="s">
        <v>179</v>
      </c>
      <c r="B11">
        <f t="shared" si="0"/>
        <v>9</v>
      </c>
      <c r="C11">
        <v>2</v>
      </c>
      <c r="E11" t="s">
        <v>58</v>
      </c>
      <c r="F11" t="s">
        <v>34</v>
      </c>
      <c r="G11" t="s">
        <v>35</v>
      </c>
      <c r="H11" t="s">
        <v>59</v>
      </c>
      <c r="I11" t="s">
        <v>36</v>
      </c>
      <c r="M11" t="s">
        <v>37</v>
      </c>
    </row>
    <row r="13" spans="1:14" x14ac:dyDescent="0.25">
      <c r="A13" t="s">
        <v>87</v>
      </c>
      <c r="B13">
        <f t="shared" si="0"/>
        <v>13</v>
      </c>
      <c r="C13">
        <v>3</v>
      </c>
      <c r="E13" t="s">
        <v>31</v>
      </c>
      <c r="F13" t="s">
        <v>26</v>
      </c>
      <c r="G13" t="s">
        <v>27</v>
      </c>
      <c r="H13" t="s">
        <v>32</v>
      </c>
      <c r="I13" t="s">
        <v>29</v>
      </c>
      <c r="M13" t="s">
        <v>30</v>
      </c>
    </row>
    <row r="14" spans="1:14" x14ac:dyDescent="0.25">
      <c r="A14" t="s">
        <v>87</v>
      </c>
      <c r="B14">
        <f t="shared" si="0"/>
        <v>25</v>
      </c>
      <c r="C14">
        <v>6</v>
      </c>
      <c r="E14" t="s">
        <v>38</v>
      </c>
      <c r="F14" t="s">
        <v>26</v>
      </c>
      <c r="G14" t="s">
        <v>27</v>
      </c>
      <c r="H14" t="s">
        <v>39</v>
      </c>
      <c r="I14" t="s">
        <v>29</v>
      </c>
      <c r="M14" t="s">
        <v>30</v>
      </c>
    </row>
    <row r="15" spans="1:14" x14ac:dyDescent="0.25">
      <c r="A15" t="s">
        <v>187</v>
      </c>
      <c r="B15">
        <f t="shared" si="0"/>
        <v>5</v>
      </c>
      <c r="C15">
        <v>1</v>
      </c>
      <c r="E15" t="s">
        <v>51</v>
      </c>
      <c r="F15" t="s">
        <v>26</v>
      </c>
      <c r="G15" t="s">
        <v>27</v>
      </c>
      <c r="H15" t="s">
        <v>52</v>
      </c>
      <c r="I15" t="s">
        <v>29</v>
      </c>
      <c r="M15" t="s">
        <v>30</v>
      </c>
    </row>
    <row r="16" spans="1:14" x14ac:dyDescent="0.25">
      <c r="A16" t="s">
        <v>187</v>
      </c>
      <c r="B16">
        <f t="shared" si="0"/>
        <v>5</v>
      </c>
      <c r="C16">
        <v>1</v>
      </c>
      <c r="E16" t="s">
        <v>56</v>
      </c>
      <c r="F16" t="s">
        <v>26</v>
      </c>
      <c r="G16" t="s">
        <v>27</v>
      </c>
      <c r="H16" t="s">
        <v>57</v>
      </c>
      <c r="I16" t="s">
        <v>29</v>
      </c>
      <c r="M16" t="s">
        <v>30</v>
      </c>
    </row>
    <row r="17" spans="1:13" x14ac:dyDescent="0.25">
      <c r="A17" t="s">
        <v>188</v>
      </c>
      <c r="B17">
        <f t="shared" si="0"/>
        <v>5</v>
      </c>
      <c r="C17">
        <v>1</v>
      </c>
      <c r="E17" t="s">
        <v>71</v>
      </c>
      <c r="F17" t="s">
        <v>71</v>
      </c>
      <c r="G17" t="s">
        <v>72</v>
      </c>
      <c r="H17" t="s">
        <v>74</v>
      </c>
      <c r="M17" t="s">
        <v>75</v>
      </c>
    </row>
    <row r="18" spans="1:13" x14ac:dyDescent="0.25">
      <c r="A18" t="s">
        <v>179</v>
      </c>
      <c r="B18">
        <f>C18*4+1</f>
        <v>9</v>
      </c>
      <c r="C18">
        <v>2</v>
      </c>
      <c r="E18" t="s">
        <v>71</v>
      </c>
      <c r="F18" t="s">
        <v>71</v>
      </c>
      <c r="G18" t="s">
        <v>72</v>
      </c>
      <c r="H18" t="s">
        <v>73</v>
      </c>
    </row>
    <row r="19" spans="1:13" x14ac:dyDescent="0.25">
      <c r="A19" t="s">
        <v>87</v>
      </c>
      <c r="B19">
        <f>C19*4+1</f>
        <v>5</v>
      </c>
      <c r="C19">
        <v>1</v>
      </c>
      <c r="E19" t="s">
        <v>49</v>
      </c>
      <c r="F19" t="s">
        <v>50</v>
      </c>
      <c r="G19" t="s">
        <v>50</v>
      </c>
      <c r="H19" t="s">
        <v>50</v>
      </c>
    </row>
    <row r="20" spans="1:13" x14ac:dyDescent="0.25">
      <c r="A20" t="s">
        <v>87</v>
      </c>
      <c r="B20">
        <f>C20*4+1</f>
        <v>5</v>
      </c>
      <c r="C20">
        <v>1</v>
      </c>
      <c r="E20" t="s">
        <v>53</v>
      </c>
      <c r="F20" t="s">
        <v>55</v>
      </c>
      <c r="G20" t="s">
        <v>55</v>
      </c>
      <c r="H20" t="s">
        <v>55</v>
      </c>
    </row>
    <row r="21" spans="1:13" x14ac:dyDescent="0.25">
      <c r="A21" t="s">
        <v>87</v>
      </c>
      <c r="B21">
        <f t="shared" si="0"/>
        <v>5</v>
      </c>
      <c r="C21">
        <v>1</v>
      </c>
      <c r="F21" t="s">
        <v>11</v>
      </c>
      <c r="G21" t="s">
        <v>12</v>
      </c>
      <c r="H21" t="s">
        <v>13</v>
      </c>
      <c r="I21" t="s">
        <v>14</v>
      </c>
      <c r="L21" t="s">
        <v>15</v>
      </c>
    </row>
    <row r="22" spans="1:13" x14ac:dyDescent="0.25">
      <c r="A22" t="s">
        <v>87</v>
      </c>
      <c r="B22">
        <f>C22*4+1</f>
        <v>13</v>
      </c>
      <c r="C22">
        <v>3</v>
      </c>
      <c r="F22" t="s">
        <v>21</v>
      </c>
      <c r="G22" t="s">
        <v>22</v>
      </c>
      <c r="H22" t="s">
        <v>23</v>
      </c>
      <c r="I22" t="s">
        <v>14</v>
      </c>
      <c r="J22" t="s">
        <v>24</v>
      </c>
      <c r="K22" t="s">
        <v>25</v>
      </c>
    </row>
    <row r="23" spans="1:13" x14ac:dyDescent="0.25">
      <c r="A23" t="s">
        <v>87</v>
      </c>
      <c r="B23">
        <f t="shared" si="0"/>
        <v>5</v>
      </c>
      <c r="C23">
        <v>1</v>
      </c>
      <c r="F23" t="s">
        <v>16</v>
      </c>
      <c r="G23" t="s">
        <v>17</v>
      </c>
      <c r="H23" t="s">
        <v>18</v>
      </c>
      <c r="I23" t="s">
        <v>14</v>
      </c>
      <c r="J23" t="s">
        <v>19</v>
      </c>
      <c r="K23" t="s">
        <v>20</v>
      </c>
    </row>
    <row r="24" spans="1:13" x14ac:dyDescent="0.25">
      <c r="A24" t="s">
        <v>87</v>
      </c>
      <c r="B24">
        <f t="shared" si="0"/>
        <v>5</v>
      </c>
      <c r="C24">
        <v>1</v>
      </c>
      <c r="E24" t="s">
        <v>60</v>
      </c>
      <c r="F24" t="s">
        <v>61</v>
      </c>
      <c r="G24" t="s">
        <v>62</v>
      </c>
      <c r="H24" t="s">
        <v>63</v>
      </c>
      <c r="I24" t="s">
        <v>64</v>
      </c>
    </row>
    <row r="27" spans="1:13" x14ac:dyDescent="0.25">
      <c r="A27" t="s">
        <v>87</v>
      </c>
      <c r="B27">
        <f>C27*4+1-5</f>
        <v>4</v>
      </c>
      <c r="C27">
        <v>2</v>
      </c>
      <c r="E27" t="s">
        <v>83</v>
      </c>
      <c r="F27" t="s">
        <v>83</v>
      </c>
      <c r="G27" t="s">
        <v>84</v>
      </c>
      <c r="H27" t="s">
        <v>85</v>
      </c>
    </row>
    <row r="28" spans="1:13" x14ac:dyDescent="0.25">
      <c r="A28" t="s">
        <v>87</v>
      </c>
      <c r="B28">
        <f t="shared" si="0"/>
        <v>5</v>
      </c>
      <c r="C28">
        <v>1</v>
      </c>
      <c r="E28" t="s">
        <v>76</v>
      </c>
      <c r="F28" t="s">
        <v>76</v>
      </c>
      <c r="G28" t="s">
        <v>77</v>
      </c>
      <c r="H28" t="s">
        <v>78</v>
      </c>
      <c r="I28" t="s">
        <v>79</v>
      </c>
    </row>
    <row r="29" spans="1:13" x14ac:dyDescent="0.25">
      <c r="A29" t="s">
        <v>87</v>
      </c>
      <c r="B29">
        <f>C29*4-1</f>
        <v>15</v>
      </c>
      <c r="C29">
        <v>4</v>
      </c>
      <c r="E29" t="s">
        <v>80</v>
      </c>
      <c r="F29" t="s">
        <v>80</v>
      </c>
      <c r="G29" t="s">
        <v>81</v>
      </c>
      <c r="H29" t="s">
        <v>82</v>
      </c>
    </row>
    <row r="35" spans="1:13" x14ac:dyDescent="0.25">
      <c r="A35" t="s">
        <v>160</v>
      </c>
    </row>
    <row r="36" spans="1:13" x14ac:dyDescent="0.25">
      <c r="A36" t="s">
        <v>159</v>
      </c>
      <c r="B36" t="s">
        <v>158</v>
      </c>
      <c r="C36" t="s">
        <v>157</v>
      </c>
      <c r="E36" t="s">
        <v>156</v>
      </c>
      <c r="F36" t="s">
        <v>155</v>
      </c>
      <c r="G36" t="s">
        <v>154</v>
      </c>
      <c r="H36" t="s">
        <v>153</v>
      </c>
      <c r="I36" t="s">
        <v>152</v>
      </c>
      <c r="J36" t="s">
        <v>151</v>
      </c>
      <c r="K36" t="s">
        <v>150</v>
      </c>
      <c r="L36" t="s">
        <v>149</v>
      </c>
      <c r="M36" t="s">
        <v>148</v>
      </c>
    </row>
    <row r="37" spans="1:13" x14ac:dyDescent="0.25">
      <c r="A37" t="s">
        <v>147</v>
      </c>
      <c r="B37" t="s">
        <v>146</v>
      </c>
      <c r="C37" t="s">
        <v>145</v>
      </c>
      <c r="E37">
        <v>1</v>
      </c>
      <c r="F37" t="s">
        <v>144</v>
      </c>
      <c r="G37" t="s">
        <v>143</v>
      </c>
      <c r="H37" t="s">
        <v>142</v>
      </c>
      <c r="I37" t="s">
        <v>141</v>
      </c>
      <c r="J37" t="s">
        <v>140</v>
      </c>
      <c r="K37" t="s">
        <v>139</v>
      </c>
      <c r="L37" t="s">
        <v>138</v>
      </c>
      <c r="M37" t="s">
        <v>137</v>
      </c>
    </row>
    <row r="38" spans="1:13" x14ac:dyDescent="0.25">
      <c r="A38" t="s">
        <v>136</v>
      </c>
      <c r="B38" t="s">
        <v>116</v>
      </c>
      <c r="C38" t="s">
        <v>135</v>
      </c>
      <c r="E38">
        <v>1</v>
      </c>
      <c r="F38" t="s">
        <v>134</v>
      </c>
      <c r="G38" t="s">
        <v>107</v>
      </c>
      <c r="H38" t="s">
        <v>113</v>
      </c>
      <c r="I38" t="s">
        <v>105</v>
      </c>
      <c r="J38" t="s">
        <v>133</v>
      </c>
      <c r="K38" t="s">
        <v>103</v>
      </c>
      <c r="L38" t="s">
        <v>132</v>
      </c>
      <c r="M38">
        <v>603</v>
      </c>
    </row>
    <row r="39" spans="1:13" x14ac:dyDescent="0.25">
      <c r="A39" t="s">
        <v>131</v>
      </c>
      <c r="B39" t="s">
        <v>130</v>
      </c>
      <c r="C39" t="s">
        <v>129</v>
      </c>
      <c r="E39">
        <v>1</v>
      </c>
      <c r="F39" t="s">
        <v>93</v>
      </c>
      <c r="G39" t="s">
        <v>92</v>
      </c>
      <c r="H39" t="s">
        <v>128</v>
      </c>
      <c r="I39" t="s">
        <v>90</v>
      </c>
      <c r="J39" s="1">
        <v>0.01</v>
      </c>
      <c r="K39" t="s">
        <v>89</v>
      </c>
      <c r="L39" t="s">
        <v>97</v>
      </c>
      <c r="M39">
        <v>402</v>
      </c>
    </row>
    <row r="40" spans="1:13" x14ac:dyDescent="0.25">
      <c r="A40" t="s">
        <v>127</v>
      </c>
      <c r="B40" t="s">
        <v>126</v>
      </c>
      <c r="C40" t="s">
        <v>125</v>
      </c>
      <c r="E40">
        <v>1</v>
      </c>
      <c r="F40" t="s">
        <v>124</v>
      </c>
      <c r="M40" t="s">
        <v>123</v>
      </c>
    </row>
    <row r="41" spans="1:13" x14ac:dyDescent="0.25">
      <c r="A41" t="s">
        <v>122</v>
      </c>
      <c r="B41" t="s">
        <v>121</v>
      </c>
      <c r="C41" t="s">
        <v>120</v>
      </c>
      <c r="E41">
        <v>1</v>
      </c>
      <c r="F41" t="s">
        <v>93</v>
      </c>
      <c r="G41" t="s">
        <v>107</v>
      </c>
      <c r="H41" t="s">
        <v>119</v>
      </c>
      <c r="I41" t="s">
        <v>105</v>
      </c>
      <c r="J41" t="s">
        <v>104</v>
      </c>
      <c r="K41" t="s">
        <v>103</v>
      </c>
      <c r="L41" t="s">
        <v>118</v>
      </c>
      <c r="M41">
        <v>603</v>
      </c>
    </row>
    <row r="42" spans="1:13" x14ac:dyDescent="0.25">
      <c r="A42" t="s">
        <v>117</v>
      </c>
      <c r="B42" t="s">
        <v>116</v>
      </c>
      <c r="C42" t="s">
        <v>115</v>
      </c>
      <c r="E42">
        <v>1</v>
      </c>
      <c r="F42" t="s">
        <v>114</v>
      </c>
      <c r="G42" t="s">
        <v>107</v>
      </c>
      <c r="H42" t="s">
        <v>113</v>
      </c>
      <c r="I42" t="s">
        <v>105</v>
      </c>
      <c r="J42" t="s">
        <v>112</v>
      </c>
      <c r="K42" t="s">
        <v>103</v>
      </c>
      <c r="L42" t="s">
        <v>111</v>
      </c>
      <c r="M42">
        <v>805</v>
      </c>
    </row>
    <row r="43" spans="1:13" x14ac:dyDescent="0.25">
      <c r="A43" t="s">
        <v>110</v>
      </c>
      <c r="B43" t="s">
        <v>109</v>
      </c>
      <c r="C43" t="s">
        <v>108</v>
      </c>
      <c r="E43">
        <v>1</v>
      </c>
      <c r="F43" t="s">
        <v>93</v>
      </c>
      <c r="G43" t="s">
        <v>107</v>
      </c>
      <c r="H43" t="s">
        <v>106</v>
      </c>
      <c r="I43" t="s">
        <v>105</v>
      </c>
      <c r="J43" t="s">
        <v>104</v>
      </c>
      <c r="K43" t="s">
        <v>103</v>
      </c>
      <c r="L43" t="s">
        <v>102</v>
      </c>
      <c r="M43">
        <v>201</v>
      </c>
    </row>
    <row r="44" spans="1:13" x14ac:dyDescent="0.25">
      <c r="A44" t="s">
        <v>101</v>
      </c>
      <c r="B44" t="s">
        <v>100</v>
      </c>
      <c r="C44" t="s">
        <v>99</v>
      </c>
      <c r="E44">
        <v>1</v>
      </c>
      <c r="F44" t="s">
        <v>93</v>
      </c>
      <c r="G44" t="s">
        <v>92</v>
      </c>
      <c r="H44" t="s">
        <v>98</v>
      </c>
      <c r="I44" t="s">
        <v>90</v>
      </c>
      <c r="J44" s="1">
        <v>0.01</v>
      </c>
      <c r="K44" t="s">
        <v>89</v>
      </c>
      <c r="L44" t="s">
        <v>97</v>
      </c>
      <c r="M44">
        <v>402</v>
      </c>
    </row>
    <row r="45" spans="1:13" x14ac:dyDescent="0.25">
      <c r="A45" t="s">
        <v>96</v>
      </c>
      <c r="B45" t="s">
        <v>95</v>
      </c>
      <c r="C45" t="s">
        <v>94</v>
      </c>
      <c r="E45">
        <v>1</v>
      </c>
      <c r="F45" t="s">
        <v>93</v>
      </c>
      <c r="G45" t="s">
        <v>92</v>
      </c>
      <c r="H45" t="s">
        <v>91</v>
      </c>
      <c r="I45" t="s">
        <v>90</v>
      </c>
      <c r="J45" s="1">
        <v>0.01</v>
      </c>
      <c r="K45" t="s">
        <v>89</v>
      </c>
      <c r="L45" t="s">
        <v>88</v>
      </c>
      <c r="M45">
        <v>805</v>
      </c>
    </row>
    <row r="47" spans="1:13" x14ac:dyDescent="0.25">
      <c r="A47" t="s">
        <v>161</v>
      </c>
    </row>
    <row r="48" spans="1:13" x14ac:dyDescent="0.25">
      <c r="A48" t="s">
        <v>159</v>
      </c>
      <c r="B48" t="s">
        <v>158</v>
      </c>
      <c r="C48" t="s">
        <v>157</v>
      </c>
      <c r="E48" t="s">
        <v>156</v>
      </c>
      <c r="F48" t="s">
        <v>155</v>
      </c>
      <c r="G48" t="s">
        <v>154</v>
      </c>
      <c r="H48" t="s">
        <v>153</v>
      </c>
      <c r="I48" t="s">
        <v>152</v>
      </c>
      <c r="J48" t="s">
        <v>151</v>
      </c>
      <c r="K48" t="s">
        <v>150</v>
      </c>
      <c r="L48" t="s">
        <v>149</v>
      </c>
      <c r="M48" t="s">
        <v>148</v>
      </c>
    </row>
    <row r="49" spans="1:14" x14ac:dyDescent="0.25">
      <c r="A49" t="s">
        <v>147</v>
      </c>
      <c r="B49" t="s">
        <v>146</v>
      </c>
      <c r="C49" t="s">
        <v>178</v>
      </c>
      <c r="E49">
        <v>1</v>
      </c>
      <c r="F49" t="s">
        <v>177</v>
      </c>
      <c r="G49" t="s">
        <v>143</v>
      </c>
      <c r="H49" t="s">
        <v>176</v>
      </c>
      <c r="I49" t="s">
        <v>141</v>
      </c>
      <c r="J49" t="s">
        <v>175</v>
      </c>
      <c r="K49" t="s">
        <v>139</v>
      </c>
      <c r="L49" t="s">
        <v>174</v>
      </c>
      <c r="M49" t="s">
        <v>173</v>
      </c>
    </row>
    <row r="50" spans="1:14" x14ac:dyDescent="0.25">
      <c r="A50" t="s">
        <v>136</v>
      </c>
      <c r="B50" t="s">
        <v>116</v>
      </c>
      <c r="C50" t="s">
        <v>135</v>
      </c>
      <c r="E50">
        <v>1</v>
      </c>
      <c r="F50" t="s">
        <v>134</v>
      </c>
      <c r="G50" t="s">
        <v>107</v>
      </c>
      <c r="H50" t="s">
        <v>113</v>
      </c>
      <c r="I50" t="s">
        <v>105</v>
      </c>
      <c r="J50" t="s">
        <v>133</v>
      </c>
      <c r="K50" t="s">
        <v>103</v>
      </c>
      <c r="L50" t="s">
        <v>172</v>
      </c>
      <c r="M50">
        <v>603</v>
      </c>
    </row>
    <row r="51" spans="1:14" x14ac:dyDescent="0.25">
      <c r="A51" t="s">
        <v>131</v>
      </c>
      <c r="B51" t="s">
        <v>171</v>
      </c>
      <c r="C51" t="s">
        <v>170</v>
      </c>
      <c r="E51">
        <v>1</v>
      </c>
      <c r="F51" t="s">
        <v>93</v>
      </c>
      <c r="G51" t="s">
        <v>92</v>
      </c>
      <c r="H51" t="s">
        <v>169</v>
      </c>
      <c r="I51" t="s">
        <v>90</v>
      </c>
      <c r="J51" s="1">
        <v>0.01</v>
      </c>
      <c r="K51" t="s">
        <v>89</v>
      </c>
      <c r="L51" t="s">
        <v>168</v>
      </c>
      <c r="M51">
        <v>201</v>
      </c>
    </row>
    <row r="52" spans="1:14" x14ac:dyDescent="0.25">
      <c r="A52" t="s">
        <v>127</v>
      </c>
      <c r="B52" t="s">
        <v>126</v>
      </c>
      <c r="C52" t="s">
        <v>125</v>
      </c>
      <c r="E52">
        <v>1</v>
      </c>
      <c r="F52" t="s">
        <v>124</v>
      </c>
      <c r="M52" t="s">
        <v>123</v>
      </c>
    </row>
    <row r="53" spans="1:14" x14ac:dyDescent="0.25">
      <c r="A53" t="s">
        <v>122</v>
      </c>
      <c r="B53" t="s">
        <v>121</v>
      </c>
      <c r="C53" t="s">
        <v>120</v>
      </c>
      <c r="E53">
        <v>1</v>
      </c>
      <c r="F53" t="s">
        <v>93</v>
      </c>
      <c r="G53" t="s">
        <v>107</v>
      </c>
      <c r="H53" t="s">
        <v>119</v>
      </c>
      <c r="I53" t="s">
        <v>105</v>
      </c>
      <c r="J53" t="s">
        <v>104</v>
      </c>
      <c r="K53" t="s">
        <v>103</v>
      </c>
      <c r="L53" t="s">
        <v>118</v>
      </c>
      <c r="M53">
        <v>603</v>
      </c>
    </row>
    <row r="54" spans="1:14" x14ac:dyDescent="0.25">
      <c r="A54" t="s">
        <v>117</v>
      </c>
      <c r="B54" t="s">
        <v>167</v>
      </c>
      <c r="C54" t="s">
        <v>166</v>
      </c>
      <c r="E54">
        <v>1</v>
      </c>
      <c r="F54" t="s">
        <v>165</v>
      </c>
      <c r="G54" t="s">
        <v>107</v>
      </c>
      <c r="H54" t="s">
        <v>113</v>
      </c>
      <c r="I54" t="s">
        <v>105</v>
      </c>
      <c r="J54" t="s">
        <v>164</v>
      </c>
      <c r="K54" t="s">
        <v>103</v>
      </c>
      <c r="L54" t="s">
        <v>163</v>
      </c>
      <c r="M54" t="s">
        <v>162</v>
      </c>
    </row>
    <row r="55" spans="1:14" x14ac:dyDescent="0.25">
      <c r="A55" t="s">
        <v>110</v>
      </c>
      <c r="B55" t="s">
        <v>109</v>
      </c>
      <c r="C55" t="s">
        <v>108</v>
      </c>
      <c r="E55">
        <v>1</v>
      </c>
      <c r="F55" t="s">
        <v>93</v>
      </c>
      <c r="G55" t="s">
        <v>107</v>
      </c>
      <c r="H55" t="s">
        <v>106</v>
      </c>
      <c r="I55" t="s">
        <v>105</v>
      </c>
      <c r="J55" t="s">
        <v>104</v>
      </c>
      <c r="K55" t="s">
        <v>103</v>
      </c>
      <c r="L55" t="s">
        <v>102</v>
      </c>
      <c r="M55">
        <v>201</v>
      </c>
    </row>
    <row r="56" spans="1:14" x14ac:dyDescent="0.25">
      <c r="A56" t="s">
        <v>101</v>
      </c>
      <c r="B56" t="s">
        <v>100</v>
      </c>
      <c r="C56" t="s">
        <v>99</v>
      </c>
      <c r="E56">
        <v>1</v>
      </c>
      <c r="F56" t="s">
        <v>93</v>
      </c>
      <c r="G56" t="s">
        <v>92</v>
      </c>
      <c r="H56" t="s">
        <v>98</v>
      </c>
      <c r="I56" t="s">
        <v>90</v>
      </c>
      <c r="J56" s="1">
        <v>0.01</v>
      </c>
      <c r="K56" t="s">
        <v>89</v>
      </c>
      <c r="L56" t="s">
        <v>97</v>
      </c>
      <c r="M56">
        <v>402</v>
      </c>
    </row>
    <row r="57" spans="1:14" x14ac:dyDescent="0.25">
      <c r="A57" t="s">
        <v>96</v>
      </c>
      <c r="B57" t="s">
        <v>95</v>
      </c>
      <c r="C57" t="s">
        <v>94</v>
      </c>
      <c r="E57">
        <v>1</v>
      </c>
      <c r="F57" t="s">
        <v>93</v>
      </c>
      <c r="G57" t="s">
        <v>92</v>
      </c>
      <c r="H57" t="s">
        <v>91</v>
      </c>
      <c r="I57" t="s">
        <v>90</v>
      </c>
      <c r="J57" s="1">
        <v>0.01</v>
      </c>
      <c r="K57" t="s">
        <v>89</v>
      </c>
      <c r="L57" t="s">
        <v>88</v>
      </c>
      <c r="M57">
        <v>805</v>
      </c>
    </row>
    <row r="61" spans="1:14" x14ac:dyDescent="0.25">
      <c r="A61" t="s">
        <v>190</v>
      </c>
    </row>
    <row r="62" spans="1:14" x14ac:dyDescent="0.25">
      <c r="A62" t="s">
        <v>186</v>
      </c>
      <c r="B62">
        <f>C62*4+1</f>
        <v>33</v>
      </c>
      <c r="C62">
        <v>8</v>
      </c>
      <c r="F62" t="s">
        <v>26</v>
      </c>
      <c r="G62" t="s">
        <v>27</v>
      </c>
      <c r="H62" t="s">
        <v>28</v>
      </c>
      <c r="I62" t="s">
        <v>29</v>
      </c>
      <c r="M62" t="s">
        <v>30</v>
      </c>
    </row>
    <row r="63" spans="1:14" x14ac:dyDescent="0.25">
      <c r="A63" t="s">
        <v>189</v>
      </c>
      <c r="B63">
        <f>C63*4+1</f>
        <v>33</v>
      </c>
      <c r="C63">
        <v>8</v>
      </c>
      <c r="E63" t="s">
        <v>65</v>
      </c>
      <c r="F63" t="s">
        <v>66</v>
      </c>
      <c r="G63" t="s">
        <v>67</v>
      </c>
      <c r="H63" t="s">
        <v>68</v>
      </c>
      <c r="I63" t="s">
        <v>69</v>
      </c>
      <c r="J63" t="s">
        <v>70</v>
      </c>
      <c r="N63" t="s">
        <v>65</v>
      </c>
    </row>
    <row r="65" spans="1:7" x14ac:dyDescent="0.25">
      <c r="E65" t="s">
        <v>198</v>
      </c>
    </row>
    <row r="66" spans="1:7" x14ac:dyDescent="0.25">
      <c r="A66" s="10" t="s">
        <v>191</v>
      </c>
      <c r="B66" t="s">
        <v>197</v>
      </c>
      <c r="C66" t="s">
        <v>200</v>
      </c>
      <c r="D66" t="s">
        <v>199</v>
      </c>
      <c r="E66" s="4">
        <v>12</v>
      </c>
      <c r="F66" s="4">
        <v>5</v>
      </c>
      <c r="G66" s="5">
        <v>3.3</v>
      </c>
    </row>
    <row r="67" spans="1:7" x14ac:dyDescent="0.25">
      <c r="A67" t="s">
        <v>192</v>
      </c>
      <c r="B67" s="2">
        <v>10</v>
      </c>
      <c r="C67" s="6">
        <v>2.1</v>
      </c>
      <c r="D67" s="3">
        <v>20</v>
      </c>
      <c r="E67" s="7">
        <f>(E$66-$C67)/$D67*1000</f>
        <v>495</v>
      </c>
      <c r="F67" s="7">
        <f t="shared" ref="F67:G67" si="1">(F$66-$C67)/$D67*1000</f>
        <v>145</v>
      </c>
      <c r="G67" s="7">
        <f t="shared" si="1"/>
        <v>59.999999999999986</v>
      </c>
    </row>
    <row r="68" spans="1:7" x14ac:dyDescent="0.25">
      <c r="A68" t="s">
        <v>195</v>
      </c>
      <c r="B68" s="2">
        <v>10</v>
      </c>
      <c r="C68" s="6">
        <v>3</v>
      </c>
      <c r="D68" s="3">
        <v>20</v>
      </c>
      <c r="E68" s="7">
        <f t="shared" ref="E68:G72" si="2">(E$66-$C68)/$D68*1000</f>
        <v>450</v>
      </c>
      <c r="F68" s="7">
        <f t="shared" si="2"/>
        <v>100</v>
      </c>
      <c r="G68" s="7">
        <f t="shared" si="2"/>
        <v>14.999999999999991</v>
      </c>
    </row>
    <row r="69" spans="1:7" x14ac:dyDescent="0.25">
      <c r="A69" t="s">
        <v>193</v>
      </c>
      <c r="B69" s="2">
        <v>10</v>
      </c>
      <c r="C69" s="9">
        <v>2.1</v>
      </c>
      <c r="D69" s="3">
        <v>20</v>
      </c>
      <c r="E69" s="7">
        <f t="shared" si="2"/>
        <v>495</v>
      </c>
      <c r="F69" s="7">
        <f t="shared" si="2"/>
        <v>145</v>
      </c>
      <c r="G69" s="7">
        <f t="shared" si="2"/>
        <v>59.999999999999986</v>
      </c>
    </row>
    <row r="70" spans="1:7" x14ac:dyDescent="0.25">
      <c r="A70" t="s">
        <v>194</v>
      </c>
      <c r="B70" s="2">
        <v>10</v>
      </c>
      <c r="C70" s="6">
        <v>3</v>
      </c>
      <c r="D70" s="3">
        <v>20</v>
      </c>
      <c r="E70" s="7">
        <f t="shared" si="2"/>
        <v>450</v>
      </c>
      <c r="F70" s="7">
        <f t="shared" si="2"/>
        <v>100</v>
      </c>
      <c r="G70" s="7">
        <f t="shared" si="2"/>
        <v>14.999999999999991</v>
      </c>
    </row>
    <row r="71" spans="1:7" x14ac:dyDescent="0.25">
      <c r="A71" t="s">
        <v>196</v>
      </c>
      <c r="B71" s="2">
        <v>10</v>
      </c>
      <c r="C71" s="6">
        <v>2.1</v>
      </c>
      <c r="D71" s="3">
        <v>20</v>
      </c>
      <c r="E71" s="7">
        <f t="shared" si="2"/>
        <v>495</v>
      </c>
      <c r="F71" s="7">
        <f t="shared" si="2"/>
        <v>145</v>
      </c>
      <c r="G71" s="7">
        <f t="shared" si="2"/>
        <v>59.999999999999986</v>
      </c>
    </row>
    <row r="72" spans="1:7" x14ac:dyDescent="0.25">
      <c r="E72" s="8"/>
      <c r="F72" s="8"/>
      <c r="G72" s="8"/>
    </row>
    <row r="73" spans="1:7" x14ac:dyDescent="0.25">
      <c r="A73" s="11" t="s">
        <v>201</v>
      </c>
      <c r="B73" s="10" t="s">
        <v>202</v>
      </c>
      <c r="C73" t="s">
        <v>197</v>
      </c>
    </row>
    <row r="74" spans="1:7" x14ac:dyDescent="0.25">
      <c r="A74" s="7">
        <v>495</v>
      </c>
      <c r="B74" s="7">
        <v>510</v>
      </c>
      <c r="C74" s="2">
        <f>10*3</f>
        <v>30</v>
      </c>
    </row>
    <row r="75" spans="1:7" x14ac:dyDescent="0.25">
      <c r="A75" s="7">
        <v>450</v>
      </c>
      <c r="B75" s="7">
        <v>470</v>
      </c>
      <c r="C75" s="2">
        <f>10*2</f>
        <v>20</v>
      </c>
    </row>
    <row r="76" spans="1:7" x14ac:dyDescent="0.25">
      <c r="A76" s="7">
        <v>145</v>
      </c>
      <c r="B76" s="7">
        <v>150</v>
      </c>
      <c r="C76" s="2">
        <f>10*3</f>
        <v>30</v>
      </c>
    </row>
    <row r="77" spans="1:7" x14ac:dyDescent="0.25">
      <c r="A77" s="7">
        <v>100</v>
      </c>
      <c r="B77" s="7">
        <v>100</v>
      </c>
      <c r="C77" s="2">
        <f>10*2</f>
        <v>20</v>
      </c>
    </row>
    <row r="78" spans="1:7" x14ac:dyDescent="0.25">
      <c r="A78" s="7">
        <v>60</v>
      </c>
      <c r="B78" s="7">
        <v>62</v>
      </c>
      <c r="C78" s="2">
        <f>10*3</f>
        <v>30</v>
      </c>
    </row>
    <row r="79" spans="1:7" x14ac:dyDescent="0.25">
      <c r="A79" s="7">
        <v>15</v>
      </c>
      <c r="B79" s="7">
        <v>15</v>
      </c>
      <c r="C79" s="2">
        <f>10*2</f>
        <v>20</v>
      </c>
    </row>
  </sheetData>
  <sortState xmlns:xlrd2="http://schemas.microsoft.com/office/spreadsheetml/2017/richdata2" ref="C2:N29">
    <sortCondition ref="M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activeCell="B41" sqref="B41"/>
    </sheetView>
  </sheetViews>
  <sheetFormatPr defaultRowHeight="15" x14ac:dyDescent="0.25"/>
  <cols>
    <col min="1" max="1" width="9.42578125" customWidth="1"/>
    <col min="2" max="2" width="22" customWidth="1"/>
    <col min="3" max="3" width="27" customWidth="1"/>
    <col min="6" max="6" width="15.42578125" bestFit="1" customWidth="1"/>
    <col min="7" max="7" width="15.28515625" bestFit="1" customWidth="1"/>
    <col min="8" max="8" width="15.42578125" bestFit="1" customWidth="1"/>
    <col min="9" max="9" width="15.28515625" bestFit="1" customWidth="1"/>
    <col min="10" max="10" width="15.85546875" customWidth="1"/>
    <col min="11" max="11" width="15.28515625" bestFit="1" customWidth="1"/>
  </cols>
  <sheetData>
    <row r="1" spans="1:12" x14ac:dyDescent="0.25">
      <c r="A1" t="s">
        <v>159</v>
      </c>
      <c r="B1" t="s">
        <v>158</v>
      </c>
      <c r="C1" t="s">
        <v>157</v>
      </c>
      <c r="D1" t="s">
        <v>156</v>
      </c>
      <c r="E1" t="s">
        <v>155</v>
      </c>
      <c r="F1" t="s">
        <v>154</v>
      </c>
      <c r="G1" t="s">
        <v>153</v>
      </c>
      <c r="H1" t="s">
        <v>152</v>
      </c>
      <c r="I1" t="s">
        <v>151</v>
      </c>
      <c r="J1" t="s">
        <v>150</v>
      </c>
      <c r="K1" t="s">
        <v>149</v>
      </c>
      <c r="L1" t="s">
        <v>148</v>
      </c>
    </row>
    <row r="2" spans="1:12" x14ac:dyDescent="0.25">
      <c r="A2" t="s">
        <v>147</v>
      </c>
      <c r="B2" t="s">
        <v>146</v>
      </c>
      <c r="C2" t="s">
        <v>145</v>
      </c>
      <c r="D2">
        <v>1</v>
      </c>
      <c r="E2" t="s">
        <v>144</v>
      </c>
      <c r="F2" t="s">
        <v>143</v>
      </c>
      <c r="G2" t="s">
        <v>142</v>
      </c>
      <c r="H2" t="s">
        <v>141</v>
      </c>
      <c r="I2" t="s">
        <v>140</v>
      </c>
      <c r="J2" t="s">
        <v>139</v>
      </c>
      <c r="K2" t="s">
        <v>138</v>
      </c>
      <c r="L2" t="s">
        <v>137</v>
      </c>
    </row>
    <row r="3" spans="1:12" x14ac:dyDescent="0.25">
      <c r="A3" t="s">
        <v>136</v>
      </c>
      <c r="B3" t="s">
        <v>116</v>
      </c>
      <c r="C3" t="s">
        <v>135</v>
      </c>
      <c r="D3">
        <v>1</v>
      </c>
      <c r="E3" t="s">
        <v>134</v>
      </c>
      <c r="F3" t="s">
        <v>107</v>
      </c>
      <c r="G3" t="s">
        <v>113</v>
      </c>
      <c r="H3" t="s">
        <v>105</v>
      </c>
      <c r="I3" t="s">
        <v>133</v>
      </c>
      <c r="J3" t="s">
        <v>103</v>
      </c>
      <c r="K3" t="s">
        <v>132</v>
      </c>
      <c r="L3">
        <v>603</v>
      </c>
    </row>
    <row r="4" spans="1:12" x14ac:dyDescent="0.25">
      <c r="A4" t="s">
        <v>131</v>
      </c>
      <c r="B4" t="s">
        <v>130</v>
      </c>
      <c r="C4" t="s">
        <v>129</v>
      </c>
      <c r="D4">
        <v>1</v>
      </c>
      <c r="E4" t="s">
        <v>93</v>
      </c>
      <c r="F4" t="s">
        <v>92</v>
      </c>
      <c r="G4" t="s">
        <v>128</v>
      </c>
      <c r="H4" t="s">
        <v>90</v>
      </c>
      <c r="I4" s="1">
        <v>0.01</v>
      </c>
      <c r="J4" t="s">
        <v>89</v>
      </c>
      <c r="K4" t="s">
        <v>97</v>
      </c>
      <c r="L4">
        <v>402</v>
      </c>
    </row>
    <row r="5" spans="1:12" x14ac:dyDescent="0.25">
      <c r="A5" t="s">
        <v>127</v>
      </c>
      <c r="B5" t="s">
        <v>126</v>
      </c>
      <c r="C5" t="s">
        <v>125</v>
      </c>
      <c r="D5">
        <v>1</v>
      </c>
      <c r="E5" t="s">
        <v>124</v>
      </c>
      <c r="L5" t="s">
        <v>123</v>
      </c>
    </row>
    <row r="6" spans="1:12" x14ac:dyDescent="0.25">
      <c r="A6" t="s">
        <v>122</v>
      </c>
      <c r="B6" t="s">
        <v>121</v>
      </c>
      <c r="C6" t="s">
        <v>120</v>
      </c>
      <c r="D6">
        <v>1</v>
      </c>
      <c r="E6" t="s">
        <v>93</v>
      </c>
      <c r="F6" t="s">
        <v>107</v>
      </c>
      <c r="G6" t="s">
        <v>119</v>
      </c>
      <c r="H6" t="s">
        <v>105</v>
      </c>
      <c r="I6" t="s">
        <v>104</v>
      </c>
      <c r="J6" t="s">
        <v>103</v>
      </c>
      <c r="K6" t="s">
        <v>118</v>
      </c>
      <c r="L6">
        <v>603</v>
      </c>
    </row>
    <row r="7" spans="1:12" x14ac:dyDescent="0.25">
      <c r="A7" t="s">
        <v>117</v>
      </c>
      <c r="B7" t="s">
        <v>116</v>
      </c>
      <c r="C7" t="s">
        <v>115</v>
      </c>
      <c r="D7">
        <v>1</v>
      </c>
      <c r="E7" t="s">
        <v>114</v>
      </c>
      <c r="F7" t="s">
        <v>107</v>
      </c>
      <c r="G7" t="s">
        <v>113</v>
      </c>
      <c r="H7" t="s">
        <v>105</v>
      </c>
      <c r="I7" t="s">
        <v>112</v>
      </c>
      <c r="J7" t="s">
        <v>103</v>
      </c>
      <c r="K7" t="s">
        <v>111</v>
      </c>
      <c r="L7">
        <v>805</v>
      </c>
    </row>
    <row r="8" spans="1:12" x14ac:dyDescent="0.25">
      <c r="A8" t="s">
        <v>110</v>
      </c>
      <c r="B8" t="s">
        <v>109</v>
      </c>
      <c r="C8" t="s">
        <v>108</v>
      </c>
      <c r="D8">
        <v>1</v>
      </c>
      <c r="E8" t="s">
        <v>93</v>
      </c>
      <c r="F8" t="s">
        <v>107</v>
      </c>
      <c r="G8" t="s">
        <v>106</v>
      </c>
      <c r="H8" t="s">
        <v>105</v>
      </c>
      <c r="I8" t="s">
        <v>104</v>
      </c>
      <c r="J8" t="s">
        <v>103</v>
      </c>
      <c r="K8" t="s">
        <v>102</v>
      </c>
      <c r="L8">
        <v>201</v>
      </c>
    </row>
    <row r="9" spans="1:12" x14ac:dyDescent="0.25">
      <c r="A9" t="s">
        <v>101</v>
      </c>
      <c r="B9" t="s">
        <v>100</v>
      </c>
      <c r="C9" t="s">
        <v>99</v>
      </c>
      <c r="D9">
        <v>1</v>
      </c>
      <c r="E9" t="s">
        <v>93</v>
      </c>
      <c r="F9" t="s">
        <v>92</v>
      </c>
      <c r="G9" t="s">
        <v>98</v>
      </c>
      <c r="H9" t="s">
        <v>90</v>
      </c>
      <c r="I9" s="1">
        <v>0.01</v>
      </c>
      <c r="J9" t="s">
        <v>89</v>
      </c>
      <c r="K9" t="s">
        <v>97</v>
      </c>
      <c r="L9">
        <v>402</v>
      </c>
    </row>
    <row r="10" spans="1:12" x14ac:dyDescent="0.25">
      <c r="A10" t="s">
        <v>96</v>
      </c>
      <c r="B10" t="s">
        <v>95</v>
      </c>
      <c r="C10" t="s">
        <v>94</v>
      </c>
      <c r="D10">
        <v>1</v>
      </c>
      <c r="E10" t="s">
        <v>93</v>
      </c>
      <c r="F10" t="s">
        <v>92</v>
      </c>
      <c r="G10" t="s">
        <v>91</v>
      </c>
      <c r="H10" t="s">
        <v>90</v>
      </c>
      <c r="I10" s="1">
        <v>0.01</v>
      </c>
      <c r="J10" t="s">
        <v>89</v>
      </c>
      <c r="K10" t="s">
        <v>88</v>
      </c>
      <c r="L10">
        <v>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sqref="A1:L10"/>
    </sheetView>
  </sheetViews>
  <sheetFormatPr defaultRowHeight="15" x14ac:dyDescent="0.25"/>
  <sheetData>
    <row r="1" spans="1:12" x14ac:dyDescent="0.25">
      <c r="A1" t="s">
        <v>159</v>
      </c>
      <c r="B1" t="s">
        <v>158</v>
      </c>
      <c r="C1" t="s">
        <v>157</v>
      </c>
      <c r="D1" t="s">
        <v>156</v>
      </c>
      <c r="E1" t="s">
        <v>155</v>
      </c>
      <c r="F1" t="s">
        <v>154</v>
      </c>
      <c r="G1" t="s">
        <v>153</v>
      </c>
      <c r="H1" t="s">
        <v>152</v>
      </c>
      <c r="I1" t="s">
        <v>151</v>
      </c>
      <c r="J1" t="s">
        <v>150</v>
      </c>
      <c r="K1" t="s">
        <v>149</v>
      </c>
      <c r="L1" t="s">
        <v>148</v>
      </c>
    </row>
    <row r="2" spans="1:12" x14ac:dyDescent="0.25">
      <c r="A2" t="s">
        <v>147</v>
      </c>
      <c r="B2" t="s">
        <v>146</v>
      </c>
      <c r="C2" t="s">
        <v>178</v>
      </c>
      <c r="D2">
        <v>1</v>
      </c>
      <c r="E2" t="s">
        <v>177</v>
      </c>
      <c r="F2" t="s">
        <v>143</v>
      </c>
      <c r="G2" t="s">
        <v>176</v>
      </c>
      <c r="H2" t="s">
        <v>141</v>
      </c>
      <c r="I2" t="s">
        <v>175</v>
      </c>
      <c r="J2" t="s">
        <v>139</v>
      </c>
      <c r="K2" t="s">
        <v>174</v>
      </c>
      <c r="L2" t="s">
        <v>173</v>
      </c>
    </row>
    <row r="3" spans="1:12" x14ac:dyDescent="0.25">
      <c r="A3" t="s">
        <v>136</v>
      </c>
      <c r="B3" t="s">
        <v>116</v>
      </c>
      <c r="C3" t="s">
        <v>135</v>
      </c>
      <c r="D3">
        <v>1</v>
      </c>
      <c r="E3" t="s">
        <v>134</v>
      </c>
      <c r="F3" t="s">
        <v>107</v>
      </c>
      <c r="G3" t="s">
        <v>113</v>
      </c>
      <c r="H3" t="s">
        <v>105</v>
      </c>
      <c r="I3" t="s">
        <v>133</v>
      </c>
      <c r="J3" t="s">
        <v>103</v>
      </c>
      <c r="K3" t="s">
        <v>172</v>
      </c>
      <c r="L3">
        <v>603</v>
      </c>
    </row>
    <row r="4" spans="1:12" x14ac:dyDescent="0.25">
      <c r="A4" t="s">
        <v>131</v>
      </c>
      <c r="B4" t="s">
        <v>171</v>
      </c>
      <c r="C4" t="s">
        <v>170</v>
      </c>
      <c r="D4">
        <v>1</v>
      </c>
      <c r="E4" t="s">
        <v>93</v>
      </c>
      <c r="F4" t="s">
        <v>92</v>
      </c>
      <c r="G4" t="s">
        <v>169</v>
      </c>
      <c r="H4" t="s">
        <v>90</v>
      </c>
      <c r="I4" s="1">
        <v>0.01</v>
      </c>
      <c r="J4" t="s">
        <v>89</v>
      </c>
      <c r="K4" t="s">
        <v>168</v>
      </c>
      <c r="L4">
        <v>201</v>
      </c>
    </row>
    <row r="5" spans="1:12" x14ac:dyDescent="0.25">
      <c r="A5" t="s">
        <v>127</v>
      </c>
      <c r="B5" t="s">
        <v>126</v>
      </c>
      <c r="C5" t="s">
        <v>125</v>
      </c>
      <c r="D5">
        <v>1</v>
      </c>
      <c r="E5" t="s">
        <v>124</v>
      </c>
      <c r="L5" t="s">
        <v>123</v>
      </c>
    </row>
    <row r="6" spans="1:12" x14ac:dyDescent="0.25">
      <c r="A6" t="s">
        <v>122</v>
      </c>
      <c r="B6" t="s">
        <v>121</v>
      </c>
      <c r="C6" t="s">
        <v>120</v>
      </c>
      <c r="D6">
        <v>1</v>
      </c>
      <c r="E6" t="s">
        <v>93</v>
      </c>
      <c r="F6" t="s">
        <v>107</v>
      </c>
      <c r="G6" t="s">
        <v>119</v>
      </c>
      <c r="H6" t="s">
        <v>105</v>
      </c>
      <c r="I6" t="s">
        <v>104</v>
      </c>
      <c r="J6" t="s">
        <v>103</v>
      </c>
      <c r="K6" t="s">
        <v>118</v>
      </c>
      <c r="L6">
        <v>603</v>
      </c>
    </row>
    <row r="7" spans="1:12" x14ac:dyDescent="0.25">
      <c r="A7" t="s">
        <v>117</v>
      </c>
      <c r="B7" t="s">
        <v>167</v>
      </c>
      <c r="C7" t="s">
        <v>166</v>
      </c>
      <c r="D7">
        <v>1</v>
      </c>
      <c r="E7" t="s">
        <v>165</v>
      </c>
      <c r="F7" t="s">
        <v>107</v>
      </c>
      <c r="G7" t="s">
        <v>113</v>
      </c>
      <c r="H7" t="s">
        <v>105</v>
      </c>
      <c r="I7" t="s">
        <v>164</v>
      </c>
      <c r="J7" t="s">
        <v>103</v>
      </c>
      <c r="K7" t="s">
        <v>163</v>
      </c>
      <c r="L7" t="s">
        <v>162</v>
      </c>
    </row>
    <row r="8" spans="1:12" x14ac:dyDescent="0.25">
      <c r="A8" t="s">
        <v>110</v>
      </c>
      <c r="B8" t="s">
        <v>109</v>
      </c>
      <c r="C8" t="s">
        <v>108</v>
      </c>
      <c r="D8">
        <v>1</v>
      </c>
      <c r="E8" t="s">
        <v>93</v>
      </c>
      <c r="F8" t="s">
        <v>107</v>
      </c>
      <c r="G8" t="s">
        <v>106</v>
      </c>
      <c r="H8" t="s">
        <v>105</v>
      </c>
      <c r="I8" t="s">
        <v>104</v>
      </c>
      <c r="J8" t="s">
        <v>103</v>
      </c>
      <c r="K8" t="s">
        <v>102</v>
      </c>
      <c r="L8">
        <v>201</v>
      </c>
    </row>
    <row r="9" spans="1:12" x14ac:dyDescent="0.25">
      <c r="A9" t="s">
        <v>101</v>
      </c>
      <c r="B9" t="s">
        <v>100</v>
      </c>
      <c r="C9" t="s">
        <v>99</v>
      </c>
      <c r="D9">
        <v>1</v>
      </c>
      <c r="E9" t="s">
        <v>93</v>
      </c>
      <c r="F9" t="s">
        <v>92</v>
      </c>
      <c r="G9" t="s">
        <v>98</v>
      </c>
      <c r="H9" t="s">
        <v>90</v>
      </c>
      <c r="I9" s="1">
        <v>0.01</v>
      </c>
      <c r="J9" t="s">
        <v>89</v>
      </c>
      <c r="K9" t="s">
        <v>97</v>
      </c>
      <c r="L9">
        <v>402</v>
      </c>
    </row>
    <row r="10" spans="1:12" x14ac:dyDescent="0.25">
      <c r="A10" t="s">
        <v>96</v>
      </c>
      <c r="B10" t="s">
        <v>95</v>
      </c>
      <c r="C10" t="s">
        <v>94</v>
      </c>
      <c r="D10">
        <v>1</v>
      </c>
      <c r="E10" t="s">
        <v>93</v>
      </c>
      <c r="F10" t="s">
        <v>92</v>
      </c>
      <c r="G10" t="s">
        <v>91</v>
      </c>
      <c r="H10" t="s">
        <v>90</v>
      </c>
      <c r="I10" s="1">
        <v>0.01</v>
      </c>
      <c r="J10" t="s">
        <v>89</v>
      </c>
      <c r="K10" t="s">
        <v>88</v>
      </c>
      <c r="L10">
        <v>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bom_2</vt:lpstr>
      <vt:lpstr>bom_12v_3v3</vt:lpstr>
      <vt:lpstr>bom_12v_5v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</dc:creator>
  <cp:lastModifiedBy>tar</cp:lastModifiedBy>
  <dcterms:created xsi:type="dcterms:W3CDTF">2018-09-19T16:11:51Z</dcterms:created>
  <dcterms:modified xsi:type="dcterms:W3CDTF">2018-10-19T23:25:31Z</dcterms:modified>
</cp:coreProperties>
</file>