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heet" sheetId="1" r:id="rId4"/>
    <sheet state="visible" name="Craig" sheetId="2" r:id="rId5"/>
    <sheet state="visible" name="Owen" sheetId="3" r:id="rId6"/>
    <sheet state="visible" name="Phoenix" sheetId="4" r:id="rId7"/>
    <sheet state="visible" name="Craig version 2" sheetId="5" r:id="rId8"/>
    <sheet state="visible" name="Owen version 2" sheetId="6" r:id="rId9"/>
    <sheet state="visible" name="&quot;Official Sheet&quot;" sheetId="7" r:id="rId10"/>
  </sheets>
  <definedNames>
    <definedName name="AST">'Owen version 2'!$N$2:$P$16</definedName>
    <definedName localSheetId="3" name="ActionScoreTable">Phoenix!$H$4:$I$18</definedName>
    <definedName localSheetId="1" name="ArmorTable">Craig!$K$8:$L$11</definedName>
    <definedName localSheetId="2" name="ActionScoreTable">Owen!$H$6:$I$20</definedName>
    <definedName localSheetId="2" name="ArmorTable">Owen!$K$8:$L$11</definedName>
    <definedName name="ArmorTable">#REF!</definedName>
    <definedName localSheetId="3" name="ArmorTable">Phoenix!$K$8:$L$11</definedName>
    <definedName localSheetId="1" name="ActionScoreTable">Craig!$H$4:$I$18</definedName>
    <definedName name="ActionScoreTable">#REF!</definedName>
  </definedNames>
  <calcPr/>
</workbook>
</file>

<file path=xl/sharedStrings.xml><?xml version="1.0" encoding="utf-8"?>
<sst xmlns="http://schemas.openxmlformats.org/spreadsheetml/2006/main" count="612" uniqueCount="195">
  <si>
    <t>Name</t>
  </si>
  <si>
    <t>Physical</t>
  </si>
  <si>
    <t>Action Score</t>
  </si>
  <si>
    <t>Dice</t>
  </si>
  <si>
    <t>Vitality</t>
  </si>
  <si>
    <t>d6</t>
  </si>
  <si>
    <t>Core</t>
  </si>
  <si>
    <t>Expanded</t>
  </si>
  <si>
    <t>Value</t>
  </si>
  <si>
    <t>Vitality Threshold</t>
  </si>
  <si>
    <t>d8</t>
  </si>
  <si>
    <t>Body</t>
  </si>
  <si>
    <t>Strength</t>
  </si>
  <si>
    <t>d10</t>
  </si>
  <si>
    <t>Toughness</t>
  </si>
  <si>
    <t>Wound Threshold</t>
  </si>
  <si>
    <t>d12</t>
  </si>
  <si>
    <t>Coordination</t>
  </si>
  <si>
    <t>Wound Severity</t>
  </si>
  <si>
    <t>d6+d6</t>
  </si>
  <si>
    <t xml:space="preserve">Mind </t>
  </si>
  <si>
    <t>Intellect</t>
  </si>
  <si>
    <t>d6+d8</t>
  </si>
  <si>
    <t>Creativity</t>
  </si>
  <si>
    <t>d6+d10</t>
  </si>
  <si>
    <t>Willpower</t>
  </si>
  <si>
    <t>d6+d12</t>
  </si>
  <si>
    <t>Instinctive</t>
  </si>
  <si>
    <t>Awareness</t>
  </si>
  <si>
    <t>Severity Total</t>
  </si>
  <si>
    <t>2d6+d6</t>
  </si>
  <si>
    <t>Empathy</t>
  </si>
  <si>
    <t>2d6+d8</t>
  </si>
  <si>
    <t>Presence</t>
  </si>
  <si>
    <t>Magic</t>
  </si>
  <si>
    <t>2d6+d10</t>
  </si>
  <si>
    <t>2d6+d12</t>
  </si>
  <si>
    <t>Armor</t>
  </si>
  <si>
    <t>3d6+d6</t>
  </si>
  <si>
    <t>3d6+d8</t>
  </si>
  <si>
    <t>Modus Operandi</t>
  </si>
  <si>
    <t>Warrior</t>
  </si>
  <si>
    <t>Wizard</t>
  </si>
  <si>
    <t>Focus</t>
  </si>
  <si>
    <t>Spellcasting</t>
  </si>
  <si>
    <t>Melee</t>
  </si>
  <si>
    <t>Attr</t>
  </si>
  <si>
    <t>MO</t>
  </si>
  <si>
    <t>Specialisation</t>
  </si>
  <si>
    <t>Longsword</t>
  </si>
  <si>
    <t>Firebolt</t>
  </si>
  <si>
    <t>Fire</t>
  </si>
  <si>
    <t>Wounds</t>
  </si>
  <si>
    <t>Threshold</t>
  </si>
  <si>
    <t>Severity</t>
  </si>
  <si>
    <t>C J Bunny</t>
  </si>
  <si>
    <t>Attributes</t>
  </si>
  <si>
    <t>Primary</t>
  </si>
  <si>
    <t>Copy and Paste me</t>
  </si>
  <si>
    <t>Secondary</t>
  </si>
  <si>
    <t>Thief</t>
  </si>
  <si>
    <t>Mind</t>
  </si>
  <si>
    <t xml:space="preserve">4 sp </t>
  </si>
  <si>
    <t>Spirit</t>
  </si>
  <si>
    <t>{1d6!+1d6!}</t>
  </si>
  <si>
    <t>Health</t>
  </si>
  <si>
    <t>{1d6!+1d8!}</t>
  </si>
  <si>
    <t>{1d6!+1d10!}</t>
  </si>
  <si>
    <t>Weapon</t>
  </si>
  <si>
    <t>{1d6!+1d12!}</t>
  </si>
  <si>
    <t>light</t>
  </si>
  <si>
    <t>Dire Flail</t>
  </si>
  <si>
    <t>{2d6!+1d6!}</t>
  </si>
  <si>
    <t>{2d6!+1d8!}</t>
  </si>
  <si>
    <t>Skills</t>
  </si>
  <si>
    <t>Attribute</t>
  </si>
  <si>
    <t>Misc</t>
  </si>
  <si>
    <t>Score</t>
  </si>
  <si>
    <t>{2d6!+1d10!}</t>
  </si>
  <si>
    <t>{2d6!+1d12!}</t>
  </si>
  <si>
    <t>Combat</t>
  </si>
  <si>
    <t>{3d6!+1d6!}</t>
  </si>
  <si>
    <t>Athletics</t>
  </si>
  <si>
    <t>{3d6!+1d8!}</t>
  </si>
  <si>
    <t>Education</t>
  </si>
  <si>
    <t>Communication</t>
  </si>
  <si>
    <t>Wilderness</t>
  </si>
  <si>
    <t>Skullduggery</t>
  </si>
  <si>
    <t>Trent</t>
  </si>
  <si>
    <t>Ranger</t>
  </si>
  <si>
    <t>Light</t>
  </si>
  <si>
    <t>One handed sword</t>
  </si>
  <si>
    <t>Sage</t>
  </si>
  <si>
    <t>Special Feature</t>
  </si>
  <si>
    <t>Know it all</t>
  </si>
  <si>
    <t>Staff</t>
  </si>
  <si>
    <t>Punchy</t>
  </si>
  <si>
    <t>Copy &amp; Paste me</t>
  </si>
  <si>
    <t>Actions</t>
  </si>
  <si>
    <t>Examples</t>
  </si>
  <si>
    <t>Vitality (Max)</t>
  </si>
  <si>
    <t>{1d6!}</t>
  </si>
  <si>
    <t>Major</t>
  </si>
  <si>
    <t>Attacking, retrieving stored item</t>
  </si>
  <si>
    <t>value</t>
  </si>
  <si>
    <t>Current</t>
  </si>
  <si>
    <t>{1d8!}</t>
  </si>
  <si>
    <t>Minor</t>
  </si>
  <si>
    <t>Change position, ready item, move short distance, interacting with object</t>
  </si>
  <si>
    <t>{1d10!}</t>
  </si>
  <si>
    <t>Ready</t>
  </si>
  <si>
    <t>Prepares to take a specific action. Immediately take based on declared action. Does not change initiative</t>
  </si>
  <si>
    <t>Treated</t>
  </si>
  <si>
    <t>{1d12!}</t>
  </si>
  <si>
    <t>Delay</t>
  </si>
  <si>
    <t>Take your turn later in the round. Occurs after others actions on that initiative score. Does not change initiative</t>
  </si>
  <si>
    <t>Recovery</t>
  </si>
  <si>
    <t>Toughness action check with DS equal to total severity scores of untreated wounds. Gain vitality based on success, up to max vitality.</t>
  </si>
  <si>
    <t>First Aid</t>
  </si>
  <si>
    <t>Wounds and effects modify DS. On success, character regains vitality equal to success, up to max vitality.</t>
  </si>
  <si>
    <t>Rest</t>
  </si>
  <si>
    <t>An hour of uninterrupted rest to recover back to max vitality regardless of wounds.</t>
  </si>
  <si>
    <t>Severity Total (Adds to DS of any check)</t>
  </si>
  <si>
    <t xml:space="preserve">Defense options </t>
  </si>
  <si>
    <t>Requires</t>
  </si>
  <si>
    <t>Block</t>
  </si>
  <si>
    <t>Readied shield</t>
  </si>
  <si>
    <t>Dodge</t>
  </si>
  <si>
    <t>5' space on either side and behind</t>
  </si>
  <si>
    <t>Cooridination</t>
  </si>
  <si>
    <t>Initative</t>
  </si>
  <si>
    <t>Parry</t>
  </si>
  <si>
    <t>Readied  weapon with the Parry property</t>
  </si>
  <si>
    <t>Other</t>
  </si>
  <si>
    <t>Gm Discretion</t>
  </si>
  <si>
    <t>??</t>
  </si>
  <si>
    <t>Equipment</t>
  </si>
  <si>
    <t>Special Abilitiy</t>
  </si>
  <si>
    <t>Attributes scores - 2,2,2,2,3,3,3,3,4</t>
  </si>
  <si>
    <t>cleric</t>
  </si>
  <si>
    <t>spiritual pressure</t>
  </si>
  <si>
    <t>merchant</t>
  </si>
  <si>
    <t>defence</t>
  </si>
  <si>
    <t>Offensive Actions</t>
  </si>
  <si>
    <t>persuasion</t>
  </si>
  <si>
    <t>Flail</t>
  </si>
  <si>
    <t>Persuade</t>
  </si>
  <si>
    <t>Properties</t>
  </si>
  <si>
    <t>Medium</t>
  </si>
  <si>
    <t>Defensive Actions</t>
  </si>
  <si>
    <t>shield</t>
  </si>
  <si>
    <t>Difficultly Score</t>
  </si>
  <si>
    <t>Attack</t>
  </si>
  <si>
    <t>Dmg bonus</t>
  </si>
  <si>
    <t>1 AS</t>
  </si>
  <si>
    <t>Parry, Disarm</t>
  </si>
  <si>
    <t>Spell</t>
  </si>
  <si>
    <t>Heal - Restore health equal to the difference between DS and ASR
Protective Ward - Gain +1 armour rating for the duration of combat
Bless - For the duration of combat, you boost party morale. All party members in
range gain +1 AS to the next skill check they make.</t>
  </si>
  <si>
    <t>Readied familiar weapon</t>
  </si>
  <si>
    <t>Combat Ready</t>
  </si>
  <si>
    <t>Defence</t>
  </si>
  <si>
    <t>Broadsword</t>
  </si>
  <si>
    <t>Difficulty Score</t>
  </si>
  <si>
    <t>1 DS</t>
  </si>
  <si>
    <t>Melee - Long Blades, Short Blades, Hafted, Polearms, Clubs</t>
  </si>
  <si>
    <t>Defence - Block, Dodge, Parry</t>
  </si>
  <si>
    <t>Character Name</t>
  </si>
  <si>
    <t>Player Name</t>
  </si>
  <si>
    <t>Defenses</t>
  </si>
  <si>
    <t>Str + Tou + Cor</t>
  </si>
  <si>
    <t>AS (AD)</t>
  </si>
  <si>
    <t>Mental</t>
  </si>
  <si>
    <t>Location (Type)</t>
  </si>
  <si>
    <t>☐</t>
  </si>
  <si>
    <t>Total Armor</t>
  </si>
  <si>
    <t>Initiative</t>
  </si>
  <si>
    <t>Action Dice</t>
  </si>
  <si>
    <t>Atr.</t>
  </si>
  <si>
    <t>Foc.</t>
  </si>
  <si>
    <t>Spec.</t>
  </si>
  <si>
    <t>AS</t>
  </si>
  <si>
    <t>d6 + d6</t>
  </si>
  <si>
    <t>d6 + d8</t>
  </si>
  <si>
    <t>d6 + d10</t>
  </si>
  <si>
    <t>Specialization</t>
  </si>
  <si>
    <t>d6 + d12</t>
  </si>
  <si>
    <t>3d6</t>
  </si>
  <si>
    <t>➧</t>
  </si>
  <si>
    <t>2d6 + d8</t>
  </si>
  <si>
    <t>2d6 + d10</t>
  </si>
  <si>
    <t>2d6 + d12</t>
  </si>
  <si>
    <t>4d6</t>
  </si>
  <si>
    <t>3d6 + d8</t>
  </si>
  <si>
    <t>Def.</t>
  </si>
  <si>
    <t>CNGH Playtest Character Sheet v0.011 - Permission Granted to Copy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</si>
</sst>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sz val="10.0"/>
      <color rgb="FF000000"/>
      <name val="Myriad Pro"/>
    </font>
    <font>
      <sz val="10.0"/>
      <color theme="1"/>
      <name val="&quot;Calibri&quot;"/>
    </font>
    <font>
      <b/>
      <sz val="10.0"/>
      <color rgb="FF000000"/>
      <name val="Arial"/>
      <scheme val="minor"/>
    </font>
    <font>
      <sz val="18.0"/>
      <color theme="1"/>
      <name val="Arial"/>
      <scheme val="minor"/>
    </font>
    <font>
      <sz val="8.0"/>
      <color theme="1"/>
      <name val="&quot;Calibri&quot;"/>
    </font>
    <font>
      <sz val="8.0"/>
      <color rgb="FF000000"/>
      <name val="Myriad Pr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4.0"/>
      <color rgb="FF000000"/>
      <name val="Myriad Pro"/>
    </font>
    <font>
      <b/>
      <sz val="8.0"/>
      <color rgb="FF000000"/>
      <name val="Myriad Pro"/>
    </font>
    <font>
      <b/>
      <sz val="12.0"/>
      <color rgb="FF000000"/>
      <name val="Myriad Pr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/>
    </xf>
    <xf borderId="6" fillId="0" fontId="3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7" fillId="0" fontId="3" numFmtId="0" xfId="0" applyBorder="1" applyFont="1"/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6" fillId="0" fontId="1" numFmtId="0" xfId="0" applyBorder="1" applyFont="1"/>
    <xf borderId="1" fillId="2" fontId="2" numFmtId="0" xfId="0" applyAlignment="1" applyBorder="1" applyFont="1">
      <alignment horizontal="center" readingOrder="0"/>
    </xf>
    <xf borderId="5" fillId="3" fontId="2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1" numFmtId="0" xfId="0" applyFont="1"/>
    <xf borderId="5" fillId="2" fontId="2" numFmtId="0" xfId="0" applyAlignment="1" applyBorder="1" applyFont="1">
      <alignment horizontal="center" readingOrder="0"/>
    </xf>
    <xf borderId="7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5" fillId="0" fontId="6" numFmtId="0" xfId="0" applyAlignment="1" applyBorder="1" applyFont="1">
      <alignment horizontal="center" readingOrder="0"/>
    </xf>
    <xf borderId="5" fillId="0" fontId="0" numFmtId="0" xfId="0" applyAlignment="1" applyBorder="1" applyFont="1">
      <alignment horizontal="left" readingOrder="0"/>
    </xf>
    <xf borderId="0" fillId="0" fontId="0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8" fillId="0" fontId="1" numFmtId="0" xfId="0" applyAlignment="1" applyBorder="1" applyFont="1">
      <alignment horizontal="center" readingOrder="0" shrinkToFit="0" wrapText="1"/>
    </xf>
    <xf borderId="9" fillId="0" fontId="3" numFmtId="0" xfId="0" applyBorder="1" applyFont="1"/>
    <xf borderId="8" fillId="0" fontId="7" numFmtId="0" xfId="0" applyAlignment="1" applyBorder="1" applyFont="1">
      <alignment horizontal="center" readingOrder="0" vertical="center"/>
    </xf>
    <xf borderId="1" fillId="2" fontId="6" numFmtId="0" xfId="0" applyAlignment="1" applyBorder="1" applyFont="1">
      <alignment horizontal="left" readingOrder="0" vertical="bottom"/>
    </xf>
    <xf borderId="5" fillId="2" fontId="6" numFmtId="0" xfId="0" applyAlignment="1" applyBorder="1" applyFont="1">
      <alignment horizontal="left" readingOrder="0" vertical="bottom"/>
    </xf>
    <xf borderId="1" fillId="2" fontId="6" numFmtId="0" xfId="0" applyAlignment="1" applyBorder="1" applyFont="1">
      <alignment horizontal="left" readingOrder="0"/>
    </xf>
    <xf borderId="10" fillId="0" fontId="3" numFmtId="0" xfId="0" applyBorder="1" applyFont="1"/>
    <xf borderId="11" fillId="0" fontId="3" numFmtId="0" xfId="0" applyBorder="1" applyFont="1"/>
    <xf borderId="1" fillId="0" fontId="6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left" readingOrder="0"/>
    </xf>
    <xf borderId="0" fillId="0" fontId="8" numFmtId="0" xfId="0" applyAlignment="1" applyFont="1">
      <alignment horizontal="left" vertical="bottom"/>
    </xf>
    <xf borderId="0" fillId="0" fontId="9" numFmtId="0" xfId="0" applyAlignment="1" applyFont="1">
      <alignment horizontal="left" readingOrder="0"/>
    </xf>
    <xf borderId="1" fillId="0" fontId="10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center" readingOrder="0"/>
    </xf>
    <xf borderId="0" fillId="0" fontId="11" numFmtId="0" xfId="0" applyFont="1"/>
    <xf borderId="1" fillId="2" fontId="2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readingOrder="0"/>
    </xf>
    <xf borderId="12" fillId="0" fontId="3" numFmtId="0" xfId="0" applyBorder="1" applyFont="1"/>
    <xf borderId="0" fillId="0" fontId="6" numFmtId="0" xfId="0" applyAlignment="1" applyFont="1">
      <alignment horizontal="left" readingOrder="0" vertical="bottom"/>
    </xf>
    <xf borderId="13" fillId="0" fontId="3" numFmtId="0" xfId="0" applyBorder="1" applyFont="1"/>
    <xf borderId="1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5" fillId="2" fontId="2" numFmtId="0" xfId="0" applyAlignment="1" applyBorder="1" applyFont="1">
      <alignment readingOrder="0"/>
    </xf>
    <xf borderId="15" fillId="0" fontId="3" numFmtId="0" xfId="0" applyBorder="1" applyFont="1"/>
    <xf borderId="0" fillId="0" fontId="11" numFmtId="0" xfId="0" applyAlignment="1" applyFont="1">
      <alignment readingOrder="0"/>
    </xf>
    <xf borderId="1" fillId="2" fontId="10" numFmtId="0" xfId="0" applyAlignment="1" applyBorder="1" applyFont="1">
      <alignment readingOrder="0"/>
    </xf>
    <xf borderId="8" fillId="0" fontId="1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right" readingOrder="0" vertical="bottom"/>
    </xf>
    <xf borderId="15" fillId="0" fontId="8" numFmtId="0" xfId="0" applyAlignment="1" applyBorder="1" applyFont="1">
      <alignment horizontal="left" vertical="bottom"/>
    </xf>
    <xf borderId="0" fillId="0" fontId="12" numFmtId="0" xfId="0" applyAlignment="1" applyFont="1">
      <alignment horizontal="left" readingOrder="0" vertical="bottom"/>
    </xf>
    <xf borderId="0" fillId="0" fontId="13" numFmtId="0" xfId="0" applyAlignment="1" applyFont="1">
      <alignment horizontal="left" readingOrder="0" vertical="bottom"/>
    </xf>
    <xf borderId="0" fillId="0" fontId="13" numFmtId="0" xfId="0" applyAlignment="1" applyFont="1">
      <alignment horizontal="center" readingOrder="0" vertical="bottom"/>
    </xf>
    <xf borderId="0" fillId="0" fontId="8" numFmtId="0" xfId="0" applyAlignment="1" applyFont="1">
      <alignment horizontal="center" vertical="bottom"/>
    </xf>
    <xf borderId="15" fillId="0" fontId="13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left" vertical="bottom"/>
    </xf>
    <xf borderId="5" fillId="0" fontId="13" numFmtId="0" xfId="0" applyAlignment="1" applyBorder="1" applyFont="1">
      <alignment horizontal="left" readingOrder="0" vertical="top"/>
    </xf>
    <xf borderId="1" fillId="0" fontId="13" numFmtId="0" xfId="0" applyAlignment="1" applyBorder="1" applyFont="1">
      <alignment horizontal="left" readingOrder="0" vertical="top"/>
    </xf>
    <xf borderId="15" fillId="0" fontId="1" numFmtId="0" xfId="0" applyBorder="1" applyFont="1"/>
    <xf borderId="12" fillId="0" fontId="9" numFmtId="0" xfId="0" applyAlignment="1" applyBorder="1" applyFont="1">
      <alignment horizontal="center" readingOrder="0" vertical="top"/>
    </xf>
    <xf borderId="0" fillId="0" fontId="9" numFmtId="0" xfId="0" applyAlignment="1" applyFont="1">
      <alignment horizontal="left" readingOrder="0" vertical="top"/>
    </xf>
    <xf borderId="0" fillId="0" fontId="9" numFmtId="0" xfId="0" applyAlignment="1" applyFont="1">
      <alignment horizontal="left" readingOrder="0" vertical="bottom"/>
    </xf>
    <xf borderId="15" fillId="0" fontId="9" numFmtId="0" xfId="0" applyAlignment="1" applyBorder="1" applyFont="1">
      <alignment horizontal="left" readingOrder="0" vertical="bottom"/>
    </xf>
    <xf borderId="13" fillId="0" fontId="9" numFmtId="0" xfId="0" applyAlignment="1" applyBorder="1" applyFont="1">
      <alignment horizontal="center" readingOrder="0" vertical="bottom"/>
    </xf>
    <xf borderId="0" fillId="0" fontId="8" numFmtId="0" xfId="0" applyAlignment="1" applyFont="1">
      <alignment horizontal="right" vertical="bottom"/>
    </xf>
    <xf borderId="0" fillId="0" fontId="13" numFmtId="0" xfId="0" applyAlignment="1" applyFont="1">
      <alignment horizontal="right" readingOrder="0" vertical="bottom"/>
    </xf>
    <xf borderId="1" fillId="0" fontId="9" numFmtId="0" xfId="0" applyAlignment="1" applyBorder="1" applyFont="1">
      <alignment horizontal="center" readingOrder="0" vertical="bottom"/>
    </xf>
    <xf borderId="3" fillId="0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left" vertical="bottom"/>
    </xf>
    <xf borderId="3" fillId="0" fontId="9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left" vertical="bottom"/>
    </xf>
    <xf borderId="3" fillId="0" fontId="9" numFmtId="0" xfId="0" applyAlignment="1" applyBorder="1" applyFont="1">
      <alignment horizontal="left" vertical="bottom"/>
    </xf>
    <xf borderId="0" fillId="0" fontId="14" numFmtId="0" xfId="0" applyAlignment="1" applyFont="1">
      <alignment horizontal="left" readingOrder="0" vertical="bottom"/>
    </xf>
    <xf borderId="2" fillId="0" fontId="13" numFmtId="0" xfId="0" applyAlignment="1" applyBorder="1" applyFont="1">
      <alignment horizontal="center" readingOrder="0"/>
    </xf>
    <xf borderId="8" fillId="0" fontId="9" numFmtId="0" xfId="0" applyAlignment="1" applyBorder="1" applyFont="1">
      <alignment horizontal="left" readingOrder="0"/>
    </xf>
    <xf borderId="8" fillId="0" fontId="13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200025</xdr:rowOff>
    </xdr:from>
    <xdr:ext cx="1143000" cy="1143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5.25"/>
    <col customWidth="1" min="4" max="4" width="2.63"/>
    <col customWidth="1" min="5" max="5" width="1.88"/>
    <col customWidth="1" min="6" max="6" width="15.75"/>
    <col customWidth="1" min="7" max="7" width="5.38"/>
    <col customWidth="1" min="8" max="11" width="3.5"/>
    <col customWidth="1" min="12" max="12" width="2.0"/>
    <col customWidth="1" min="13" max="13" width="14.13"/>
    <col customWidth="1" min="15" max="18" width="3.5"/>
  </cols>
  <sheetData>
    <row r="2">
      <c r="A2" s="1" t="s">
        <v>0</v>
      </c>
      <c r="F2" s="2" t="s">
        <v>1</v>
      </c>
      <c r="M2" s="3" t="s">
        <v>2</v>
      </c>
      <c r="N2" s="3" t="s">
        <v>3</v>
      </c>
    </row>
    <row r="3">
      <c r="F3" s="1" t="s">
        <v>4</v>
      </c>
      <c r="G3" s="4"/>
      <c r="M3" s="5">
        <v>2.0</v>
      </c>
      <c r="N3" s="1" t="s">
        <v>5</v>
      </c>
    </row>
    <row r="4">
      <c r="A4" s="6" t="s">
        <v>6</v>
      </c>
      <c r="B4" s="3" t="s">
        <v>7</v>
      </c>
      <c r="C4" s="3" t="s">
        <v>8</v>
      </c>
      <c r="F4" s="1" t="s">
        <v>9</v>
      </c>
      <c r="G4" s="4">
        <f>sum(C5:C7)</f>
        <v>6</v>
      </c>
      <c r="M4" s="5">
        <v>3.0</v>
      </c>
      <c r="N4" s="1" t="s">
        <v>10</v>
      </c>
    </row>
    <row r="5">
      <c r="A5" s="7" t="s">
        <v>11</v>
      </c>
      <c r="B5" s="1" t="s">
        <v>12</v>
      </c>
      <c r="C5" s="1">
        <v>2.0</v>
      </c>
      <c r="M5" s="5">
        <v>4.0</v>
      </c>
      <c r="N5" s="1" t="s">
        <v>13</v>
      </c>
    </row>
    <row r="6">
      <c r="A6" s="8"/>
      <c r="B6" s="1" t="s">
        <v>14</v>
      </c>
      <c r="C6" s="1">
        <v>2.0</v>
      </c>
      <c r="F6" s="1" t="s">
        <v>15</v>
      </c>
      <c r="G6" s="4">
        <f>C6</f>
        <v>2</v>
      </c>
      <c r="M6" s="5">
        <v>5.0</v>
      </c>
      <c r="N6" s="1" t="s">
        <v>16</v>
      </c>
    </row>
    <row r="7">
      <c r="A7" s="9"/>
      <c r="B7" s="1" t="s">
        <v>17</v>
      </c>
      <c r="C7" s="1">
        <v>2.0</v>
      </c>
      <c r="F7" s="10" t="s">
        <v>18</v>
      </c>
      <c r="G7" s="5">
        <v>1.0</v>
      </c>
      <c r="H7" s="1" t="b">
        <v>0</v>
      </c>
      <c r="I7" s="1" t="b">
        <v>0</v>
      </c>
      <c r="J7" s="1" t="b">
        <v>0</v>
      </c>
      <c r="K7" s="1" t="b">
        <v>0</v>
      </c>
      <c r="M7" s="5">
        <v>6.0</v>
      </c>
      <c r="N7" s="1" t="s">
        <v>19</v>
      </c>
    </row>
    <row r="8">
      <c r="A8" s="7" t="s">
        <v>20</v>
      </c>
      <c r="B8" s="1" t="s">
        <v>21</v>
      </c>
      <c r="C8" s="1">
        <v>2.0</v>
      </c>
      <c r="F8" s="8"/>
      <c r="G8" s="5">
        <v>2.0</v>
      </c>
      <c r="H8" s="1" t="b">
        <v>0</v>
      </c>
      <c r="I8" s="4" t="b">
        <v>0</v>
      </c>
      <c r="J8" s="4" t="b">
        <v>0</v>
      </c>
      <c r="K8" s="4" t="b">
        <v>0</v>
      </c>
      <c r="M8" s="5">
        <v>7.0</v>
      </c>
      <c r="N8" s="1" t="s">
        <v>22</v>
      </c>
    </row>
    <row r="9">
      <c r="A9" s="8"/>
      <c r="B9" s="1" t="s">
        <v>23</v>
      </c>
      <c r="C9" s="1">
        <v>3.0</v>
      </c>
      <c r="F9" s="8"/>
      <c r="G9" s="5">
        <v>3.0</v>
      </c>
      <c r="H9" s="1" t="b">
        <v>0</v>
      </c>
      <c r="I9" s="4" t="b">
        <v>0</v>
      </c>
      <c r="J9" s="4" t="b">
        <v>0</v>
      </c>
      <c r="K9" s="4" t="b">
        <v>0</v>
      </c>
      <c r="M9" s="5">
        <v>8.0</v>
      </c>
      <c r="N9" s="1" t="s">
        <v>24</v>
      </c>
    </row>
    <row r="10">
      <c r="A10" s="9"/>
      <c r="B10" s="1" t="s">
        <v>25</v>
      </c>
      <c r="C10" s="1">
        <v>3.0</v>
      </c>
      <c r="F10" s="9"/>
      <c r="G10" s="5">
        <v>4.0</v>
      </c>
      <c r="H10" s="1" t="b">
        <v>0</v>
      </c>
      <c r="I10" s="4" t="b">
        <v>0</v>
      </c>
      <c r="J10" s="4" t="b">
        <v>0</v>
      </c>
      <c r="K10" s="4" t="b">
        <v>0</v>
      </c>
      <c r="M10" s="5">
        <v>9.0</v>
      </c>
      <c r="N10" s="1" t="s">
        <v>26</v>
      </c>
    </row>
    <row r="11">
      <c r="A11" s="7" t="s">
        <v>27</v>
      </c>
      <c r="B11" s="1" t="s">
        <v>28</v>
      </c>
      <c r="C11" s="1">
        <v>3.0</v>
      </c>
      <c r="F11" s="11" t="s">
        <v>29</v>
      </c>
      <c r="G11" s="12"/>
      <c r="H11" s="4"/>
      <c r="M11" s="5">
        <v>10.0</v>
      </c>
      <c r="N11" s="1" t="s">
        <v>30</v>
      </c>
    </row>
    <row r="12">
      <c r="A12" s="8"/>
      <c r="B12" s="1" t="s">
        <v>31</v>
      </c>
      <c r="C12" s="1">
        <v>4.0</v>
      </c>
      <c r="M12" s="5">
        <v>11.0</v>
      </c>
      <c r="N12" s="1" t="s">
        <v>32</v>
      </c>
    </row>
    <row r="13">
      <c r="A13" s="9"/>
      <c r="B13" s="1" t="s">
        <v>33</v>
      </c>
      <c r="C13" s="1">
        <v>4.0</v>
      </c>
      <c r="F13" s="2" t="s">
        <v>34</v>
      </c>
      <c r="M13" s="5">
        <v>12.0</v>
      </c>
      <c r="N13" s="1" t="s">
        <v>35</v>
      </c>
    </row>
    <row r="14">
      <c r="F14" s="1" t="s">
        <v>4</v>
      </c>
      <c r="G14" s="4"/>
      <c r="M14" s="5">
        <v>13.0</v>
      </c>
      <c r="N14" s="1" t="s">
        <v>36</v>
      </c>
    </row>
    <row r="15">
      <c r="A15" s="3" t="s">
        <v>37</v>
      </c>
      <c r="B15" s="1">
        <v>3.0</v>
      </c>
      <c r="F15" s="1" t="s">
        <v>9</v>
      </c>
      <c r="G15" s="4">
        <f>sum(C8:C10)</f>
        <v>8</v>
      </c>
      <c r="M15" s="5">
        <v>14.0</v>
      </c>
      <c r="N15" s="1" t="s">
        <v>38</v>
      </c>
    </row>
    <row r="16">
      <c r="M16" s="5">
        <v>15.0</v>
      </c>
      <c r="N16" s="1" t="s">
        <v>39</v>
      </c>
    </row>
    <row r="17">
      <c r="A17" s="2"/>
      <c r="B17" s="2"/>
      <c r="C17" s="2"/>
      <c r="D17" s="2"/>
      <c r="E17" s="2"/>
      <c r="F17" s="1" t="s">
        <v>15</v>
      </c>
      <c r="G17" s="4">
        <f>C10</f>
        <v>3</v>
      </c>
    </row>
    <row r="18">
      <c r="A18" s="6" t="s">
        <v>40</v>
      </c>
      <c r="B18" s="3" t="s">
        <v>8</v>
      </c>
      <c r="C18" s="13"/>
      <c r="D18" s="14"/>
      <c r="F18" s="10" t="s">
        <v>18</v>
      </c>
      <c r="G18" s="5">
        <v>1.0</v>
      </c>
      <c r="H18" s="1" t="b">
        <v>0</v>
      </c>
      <c r="I18" s="1" t="b">
        <v>0</v>
      </c>
      <c r="J18" s="1" t="b">
        <v>0</v>
      </c>
      <c r="K18" s="1" t="b">
        <v>0</v>
      </c>
      <c r="N18" s="13"/>
    </row>
    <row r="19">
      <c r="A19" s="15" t="s">
        <v>41</v>
      </c>
      <c r="B19" s="1">
        <v>2.0</v>
      </c>
      <c r="C19" s="13"/>
      <c r="D19" s="14"/>
      <c r="E19" s="14"/>
      <c r="F19" s="8"/>
      <c r="G19" s="5">
        <v>2.0</v>
      </c>
      <c r="H19" s="1" t="b">
        <v>0</v>
      </c>
      <c r="I19" s="4" t="b">
        <v>0</v>
      </c>
      <c r="J19" s="4" t="b">
        <v>0</v>
      </c>
      <c r="K19" s="4" t="b">
        <v>0</v>
      </c>
    </row>
    <row r="20">
      <c r="A20" s="15" t="s">
        <v>42</v>
      </c>
      <c r="B20" s="1">
        <v>1.0</v>
      </c>
      <c r="C20" s="13"/>
      <c r="D20" s="14"/>
      <c r="E20" s="14"/>
      <c r="F20" s="8"/>
      <c r="G20" s="5">
        <v>3.0</v>
      </c>
      <c r="H20" s="1" t="b">
        <v>0</v>
      </c>
      <c r="I20" s="4" t="b">
        <v>0</v>
      </c>
      <c r="J20" s="4" t="b">
        <v>0</v>
      </c>
      <c r="K20" s="4" t="b">
        <v>0</v>
      </c>
      <c r="N20" s="13"/>
      <c r="O20" s="13"/>
    </row>
    <row r="21">
      <c r="A21" s="14"/>
      <c r="B21" s="13"/>
      <c r="C21" s="13"/>
      <c r="F21" s="9"/>
      <c r="G21" s="5">
        <v>4.0</v>
      </c>
      <c r="H21" s="1" t="b">
        <v>0</v>
      </c>
      <c r="I21" s="4" t="b">
        <v>0</v>
      </c>
      <c r="J21" s="4" t="b">
        <v>0</v>
      </c>
      <c r="K21" s="4" t="b">
        <v>0</v>
      </c>
      <c r="N21" s="13"/>
      <c r="O21" s="13"/>
    </row>
    <row r="22">
      <c r="A22" s="6" t="s">
        <v>43</v>
      </c>
      <c r="B22" s="3" t="s">
        <v>8</v>
      </c>
      <c r="C22" s="13"/>
      <c r="F22" s="11" t="s">
        <v>29</v>
      </c>
      <c r="G22" s="12"/>
      <c r="H22" s="4"/>
    </row>
    <row r="23">
      <c r="A23" s="15" t="s">
        <v>44</v>
      </c>
      <c r="B23" s="1">
        <v>1.0</v>
      </c>
      <c r="C23" s="13"/>
      <c r="F23" s="13"/>
    </row>
    <row r="24">
      <c r="A24" s="15" t="s">
        <v>45</v>
      </c>
      <c r="B24" s="1">
        <v>1.0</v>
      </c>
      <c r="C24" s="13"/>
      <c r="D24" s="14"/>
      <c r="E24" s="14"/>
      <c r="F24" s="1"/>
      <c r="G24" s="1" t="s">
        <v>46</v>
      </c>
      <c r="H24" s="1" t="s">
        <v>47</v>
      </c>
      <c r="I24" s="11" t="s">
        <v>43</v>
      </c>
      <c r="J24" s="12"/>
      <c r="K24" s="11" t="s">
        <v>48</v>
      </c>
      <c r="L24" s="16"/>
      <c r="M24" s="12"/>
      <c r="N24" s="1" t="s">
        <v>2</v>
      </c>
      <c r="O24" s="11" t="s">
        <v>3</v>
      </c>
      <c r="P24" s="12"/>
    </row>
    <row r="25">
      <c r="A25" s="14"/>
      <c r="B25" s="13"/>
      <c r="C25" s="13"/>
      <c r="D25" s="14"/>
      <c r="E25" s="14"/>
      <c r="F25" s="1" t="s">
        <v>49</v>
      </c>
      <c r="G25" s="1">
        <v>2.0</v>
      </c>
      <c r="H25" s="1">
        <v>2.0</v>
      </c>
      <c r="I25" s="11">
        <v>1.0</v>
      </c>
      <c r="J25" s="12"/>
      <c r="K25" s="11">
        <v>0.0</v>
      </c>
      <c r="L25" s="16"/>
      <c r="M25" s="12"/>
      <c r="N25" s="4">
        <f t="shared" ref="N25:N26" si="1">sum(G25:M25)</f>
        <v>5</v>
      </c>
      <c r="O25" s="11" t="s">
        <v>16</v>
      </c>
      <c r="P25" s="12"/>
    </row>
    <row r="26">
      <c r="A26" s="6" t="s">
        <v>48</v>
      </c>
      <c r="B26" s="6" t="s">
        <v>8</v>
      </c>
      <c r="C26" s="13"/>
      <c r="D26" s="14"/>
      <c r="E26" s="14"/>
      <c r="F26" s="1" t="s">
        <v>50</v>
      </c>
      <c r="G26" s="1">
        <v>2.0</v>
      </c>
      <c r="H26" s="1">
        <v>1.0</v>
      </c>
      <c r="I26" s="11">
        <v>1.0</v>
      </c>
      <c r="J26" s="12"/>
      <c r="K26" s="11">
        <v>1.0</v>
      </c>
      <c r="L26" s="16"/>
      <c r="M26" s="12"/>
      <c r="N26" s="4">
        <f t="shared" si="1"/>
        <v>5</v>
      </c>
      <c r="O26" s="11" t="s">
        <v>16</v>
      </c>
      <c r="P26" s="12"/>
      <c r="Q26" s="13"/>
    </row>
    <row r="27">
      <c r="A27" s="15" t="s">
        <v>51</v>
      </c>
      <c r="B27" s="15">
        <v>1.0</v>
      </c>
    </row>
    <row r="47">
      <c r="A47" s="2"/>
    </row>
    <row r="48">
      <c r="A48" s="13"/>
    </row>
    <row r="49">
      <c r="A49" s="13"/>
    </row>
    <row r="51">
      <c r="A51" s="13"/>
    </row>
    <row r="52">
      <c r="A52" s="17"/>
      <c r="B52" s="18"/>
    </row>
    <row r="53">
      <c r="B53" s="18"/>
    </row>
    <row r="54">
      <c r="B54" s="18"/>
    </row>
    <row r="55">
      <c r="B55" s="18"/>
    </row>
    <row r="56">
      <c r="A56" s="13"/>
    </row>
    <row r="63">
      <c r="A63" s="19" t="s">
        <v>52</v>
      </c>
    </row>
    <row r="64">
      <c r="A64" s="13" t="s">
        <v>53</v>
      </c>
    </row>
    <row r="65">
      <c r="A65" s="7" t="s">
        <v>54</v>
      </c>
      <c r="B65" s="1">
        <v>1.0</v>
      </c>
      <c r="C65" s="4"/>
    </row>
    <row r="66">
      <c r="A66" s="8"/>
      <c r="B66" s="1">
        <v>2.0</v>
      </c>
      <c r="C66" s="4"/>
    </row>
    <row r="67">
      <c r="A67" s="8"/>
      <c r="B67" s="1">
        <v>3.0</v>
      </c>
      <c r="C67" s="4"/>
    </row>
    <row r="68">
      <c r="A68" s="9"/>
      <c r="B68" s="1">
        <v>4.0</v>
      </c>
      <c r="C68" s="4"/>
    </row>
  </sheetData>
  <mergeCells count="22">
    <mergeCell ref="F2:K2"/>
    <mergeCell ref="A5:A7"/>
    <mergeCell ref="F7:F10"/>
    <mergeCell ref="A8:A10"/>
    <mergeCell ref="A11:A13"/>
    <mergeCell ref="F11:G11"/>
    <mergeCell ref="F13:K13"/>
    <mergeCell ref="I25:J25"/>
    <mergeCell ref="I26:J26"/>
    <mergeCell ref="K26:M26"/>
    <mergeCell ref="O26:P26"/>
    <mergeCell ref="A47:C47"/>
    <mergeCell ref="A52:A55"/>
    <mergeCell ref="A56:B56"/>
    <mergeCell ref="A65:A68"/>
    <mergeCell ref="F18:F21"/>
    <mergeCell ref="F22:G22"/>
    <mergeCell ref="I24:J24"/>
    <mergeCell ref="K24:M24"/>
    <mergeCell ref="O24:P24"/>
    <mergeCell ref="K25:M25"/>
    <mergeCell ref="O25:P2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5.75"/>
    <col customWidth="1" min="9" max="9" width="11.25"/>
    <col customWidth="1" min="10" max="10" width="7.5"/>
  </cols>
  <sheetData>
    <row r="1">
      <c r="A1" s="20" t="s">
        <v>0</v>
      </c>
      <c r="B1" s="21" t="s">
        <v>55</v>
      </c>
      <c r="C1" s="12"/>
      <c r="D1" s="22"/>
    </row>
    <row r="3">
      <c r="A3" s="20" t="s">
        <v>56</v>
      </c>
      <c r="B3" s="23" t="s">
        <v>8</v>
      </c>
      <c r="D3" s="24" t="s">
        <v>40</v>
      </c>
      <c r="E3" s="12"/>
      <c r="F3" s="25" t="s">
        <v>8</v>
      </c>
    </row>
    <row r="4">
      <c r="A4" s="1" t="s">
        <v>12</v>
      </c>
      <c r="B4" s="1">
        <v>2.0</v>
      </c>
      <c r="C4" s="4" t="str">
        <f>VLOOKUP(B4,Craig!ActionScoreTable,2)</f>
        <v>d6</v>
      </c>
      <c r="D4" s="3" t="s">
        <v>57</v>
      </c>
      <c r="E4" s="1" t="s">
        <v>42</v>
      </c>
      <c r="F4" s="1">
        <v>2.0</v>
      </c>
      <c r="H4" s="20" t="s">
        <v>2</v>
      </c>
      <c r="I4" s="23" t="s">
        <v>3</v>
      </c>
      <c r="J4" s="13" t="s">
        <v>58</v>
      </c>
    </row>
    <row r="5">
      <c r="A5" s="1" t="s">
        <v>14</v>
      </c>
      <c r="B5" s="1">
        <v>3.0</v>
      </c>
      <c r="C5" s="4" t="str">
        <f>VLOOKUP(B5,Craig!ActionScoreTable,2)</f>
        <v>d8</v>
      </c>
      <c r="D5" s="3" t="s">
        <v>59</v>
      </c>
      <c r="E5" s="1" t="s">
        <v>60</v>
      </c>
      <c r="F5" s="1">
        <v>1.0</v>
      </c>
      <c r="H5" s="5">
        <v>2.0</v>
      </c>
      <c r="I5" s="1" t="s">
        <v>5</v>
      </c>
      <c r="J5" s="13" t="str">
        <f t="shared" ref="J5:J8" si="1">CONCATENATE("{1",I5,"!}")</f>
        <v>{1d6!}</v>
      </c>
    </row>
    <row r="6">
      <c r="A6" s="1" t="s">
        <v>17</v>
      </c>
      <c r="B6" s="1">
        <v>3.0</v>
      </c>
      <c r="C6" s="4" t="str">
        <f>VLOOKUP(B6,Craig!ActionScoreTable,2)</f>
        <v>d8</v>
      </c>
      <c r="H6" s="5">
        <v>3.0</v>
      </c>
      <c r="I6" s="1" t="s">
        <v>10</v>
      </c>
      <c r="J6" s="13" t="str">
        <f t="shared" si="1"/>
        <v>{1d8!}</v>
      </c>
    </row>
    <row r="7">
      <c r="A7" s="1" t="s">
        <v>61</v>
      </c>
      <c r="B7" s="1">
        <v>4.0</v>
      </c>
      <c r="C7" s="4" t="str">
        <f>VLOOKUP(B7,Craig!ActionScoreTable,2)</f>
        <v>d10</v>
      </c>
      <c r="D7" s="13" t="s">
        <v>62</v>
      </c>
      <c r="E7" s="13">
        <v>2.0</v>
      </c>
      <c r="H7" s="5">
        <v>4.0</v>
      </c>
      <c r="I7" s="1" t="s">
        <v>13</v>
      </c>
      <c r="J7" s="26" t="str">
        <f t="shared" si="1"/>
        <v>{1d10!}</v>
      </c>
    </row>
    <row r="8">
      <c r="A8" s="1" t="s">
        <v>63</v>
      </c>
      <c r="B8" s="1">
        <v>2.0</v>
      </c>
      <c r="C8" s="4" t="str">
        <f>VLOOKUP(B8,Craig!ActionScoreTable,2)</f>
        <v>d6</v>
      </c>
      <c r="D8" s="19"/>
      <c r="H8" s="5">
        <v>5.0</v>
      </c>
      <c r="I8" s="1" t="s">
        <v>16</v>
      </c>
      <c r="J8" s="26" t="str">
        <f t="shared" si="1"/>
        <v>{1d12!}</v>
      </c>
      <c r="K8" s="19"/>
      <c r="L8" s="19"/>
    </row>
    <row r="9">
      <c r="H9" s="5">
        <v>6.0</v>
      </c>
      <c r="I9" s="1" t="s">
        <v>19</v>
      </c>
      <c r="J9" s="13" t="s">
        <v>64</v>
      </c>
      <c r="K9" s="13"/>
      <c r="L9" s="13"/>
    </row>
    <row r="10">
      <c r="A10" s="3" t="s">
        <v>65</v>
      </c>
      <c r="B10" s="4">
        <f>B4+B5+B6</f>
        <v>8</v>
      </c>
      <c r="C10" s="13">
        <v>2.0</v>
      </c>
      <c r="H10" s="5">
        <v>7.0</v>
      </c>
      <c r="I10" s="1" t="s">
        <v>22</v>
      </c>
      <c r="J10" s="13" t="s">
        <v>66</v>
      </c>
      <c r="K10" s="13"/>
      <c r="L10" s="13"/>
    </row>
    <row r="11">
      <c r="H11" s="5">
        <v>8.0</v>
      </c>
      <c r="I11" s="1" t="s">
        <v>24</v>
      </c>
      <c r="J11" s="13" t="s">
        <v>67</v>
      </c>
      <c r="K11" s="13"/>
      <c r="L11" s="13"/>
    </row>
    <row r="12">
      <c r="A12" s="20" t="s">
        <v>37</v>
      </c>
      <c r="B12" s="3" t="s">
        <v>8</v>
      </c>
      <c r="D12" s="27" t="s">
        <v>68</v>
      </c>
      <c r="E12" s="12"/>
      <c r="H12" s="5">
        <v>9.0</v>
      </c>
      <c r="I12" s="1" t="s">
        <v>26</v>
      </c>
      <c r="J12" s="13" t="s">
        <v>69</v>
      </c>
    </row>
    <row r="13">
      <c r="A13" s="1" t="s">
        <v>70</v>
      </c>
      <c r="B13" s="1">
        <v>1.0</v>
      </c>
      <c r="D13" s="11" t="s">
        <v>71</v>
      </c>
      <c r="E13" s="12"/>
      <c r="H13" s="5">
        <v>10.0</v>
      </c>
      <c r="I13" s="1" t="s">
        <v>30</v>
      </c>
      <c r="J13" s="13" t="s">
        <v>72</v>
      </c>
    </row>
    <row r="14">
      <c r="H14" s="5">
        <v>11.0</v>
      </c>
      <c r="I14" s="1" t="s">
        <v>32</v>
      </c>
      <c r="J14" s="13" t="s">
        <v>73</v>
      </c>
    </row>
    <row r="15">
      <c r="A15" s="20" t="s">
        <v>74</v>
      </c>
      <c r="B15" s="20" t="s">
        <v>75</v>
      </c>
      <c r="C15" s="20" t="s">
        <v>40</v>
      </c>
      <c r="D15" s="23" t="s">
        <v>76</v>
      </c>
      <c r="E15" s="20" t="s">
        <v>77</v>
      </c>
      <c r="F15" s="20" t="s">
        <v>3</v>
      </c>
      <c r="H15" s="5">
        <v>12.0</v>
      </c>
      <c r="I15" s="1" t="s">
        <v>35</v>
      </c>
      <c r="J15" s="13" t="s">
        <v>78</v>
      </c>
    </row>
    <row r="16">
      <c r="A16" s="1" t="s">
        <v>34</v>
      </c>
      <c r="B16" s="1">
        <v>4.0</v>
      </c>
      <c r="C16" s="1">
        <v>2.0</v>
      </c>
      <c r="D16" s="4"/>
      <c r="E16" s="4">
        <f t="shared" ref="E16:E23" si="2">sum(B16:D16)</f>
        <v>6</v>
      </c>
      <c r="F16" s="4" t="str">
        <f>VLOOKUP(E16,Craig!ActionScoreTable,2)</f>
        <v>d6+d6</v>
      </c>
      <c r="H16" s="5">
        <v>13.0</v>
      </c>
      <c r="I16" s="1" t="s">
        <v>36</v>
      </c>
      <c r="J16" s="13" t="s">
        <v>79</v>
      </c>
    </row>
    <row r="17">
      <c r="A17" s="1" t="s">
        <v>80</v>
      </c>
      <c r="B17" s="1">
        <v>3.0</v>
      </c>
      <c r="C17" s="1">
        <v>2.0</v>
      </c>
      <c r="D17" s="4"/>
      <c r="E17" s="4">
        <f t="shared" si="2"/>
        <v>5</v>
      </c>
      <c r="F17" s="4" t="str">
        <f>VLOOKUP(E17,Craig!ActionScoreTable,2)</f>
        <v>d12</v>
      </c>
      <c r="H17" s="5">
        <v>14.0</v>
      </c>
      <c r="I17" s="1" t="s">
        <v>38</v>
      </c>
      <c r="J17" s="13" t="s">
        <v>81</v>
      </c>
    </row>
    <row r="18">
      <c r="A18" s="1" t="s">
        <v>82</v>
      </c>
      <c r="B18" s="1">
        <v>2.0</v>
      </c>
      <c r="C18" s="1">
        <v>0.0</v>
      </c>
      <c r="D18" s="4"/>
      <c r="E18" s="4">
        <f t="shared" si="2"/>
        <v>2</v>
      </c>
      <c r="F18" s="4" t="str">
        <f>VLOOKUP(E18,Craig!ActionScoreTable,2)</f>
        <v>d6</v>
      </c>
      <c r="H18" s="5">
        <v>15.0</v>
      </c>
      <c r="I18" s="1" t="s">
        <v>39</v>
      </c>
      <c r="J18" s="13" t="s">
        <v>83</v>
      </c>
    </row>
    <row r="19">
      <c r="A19" s="1" t="s">
        <v>84</v>
      </c>
      <c r="B19" s="1">
        <v>4.0</v>
      </c>
      <c r="C19" s="1">
        <v>2.0</v>
      </c>
      <c r="D19" s="4"/>
      <c r="E19" s="4">
        <f t="shared" si="2"/>
        <v>6</v>
      </c>
      <c r="F19" s="4" t="str">
        <f>VLOOKUP(E19,Craig!ActionScoreTable,2)</f>
        <v>d6+d6</v>
      </c>
    </row>
    <row r="20">
      <c r="A20" s="1" t="s">
        <v>85</v>
      </c>
      <c r="B20" s="1">
        <v>2.0</v>
      </c>
      <c r="C20" s="1">
        <v>0.0</v>
      </c>
      <c r="D20" s="4"/>
      <c r="E20" s="4">
        <f t="shared" si="2"/>
        <v>2</v>
      </c>
      <c r="F20" s="4" t="str">
        <f>VLOOKUP(E20,Craig!ActionScoreTable,2)</f>
        <v>d6</v>
      </c>
    </row>
    <row r="21">
      <c r="A21" s="1" t="s">
        <v>86</v>
      </c>
      <c r="B21" s="1">
        <v>4.0</v>
      </c>
      <c r="C21" s="1">
        <v>0.0</v>
      </c>
      <c r="D21" s="4"/>
      <c r="E21" s="4">
        <f t="shared" si="2"/>
        <v>4</v>
      </c>
      <c r="F21" s="4" t="str">
        <f>VLOOKUP(E21,Craig!ActionScoreTable,2)</f>
        <v>d10</v>
      </c>
    </row>
    <row r="22">
      <c r="A22" s="1" t="s">
        <v>87</v>
      </c>
      <c r="B22" s="1">
        <v>3.0</v>
      </c>
      <c r="C22" s="1">
        <v>1.0</v>
      </c>
      <c r="D22" s="4"/>
      <c r="E22" s="4">
        <f t="shared" si="2"/>
        <v>4</v>
      </c>
      <c r="F22" s="4" t="str">
        <f>VLOOKUP(E22,Craig!ActionScoreTable,2)</f>
        <v>d10</v>
      </c>
    </row>
    <row r="23">
      <c r="A23" s="1" t="s">
        <v>76</v>
      </c>
      <c r="B23" s="4"/>
      <c r="C23" s="4"/>
      <c r="D23" s="4"/>
      <c r="E23" s="4">
        <f t="shared" si="2"/>
        <v>0</v>
      </c>
      <c r="F23" s="4" t="str">
        <f>VLOOKUP(E23,Craig!ActionScoreTable,2)</f>
        <v>#N/A</v>
      </c>
    </row>
  </sheetData>
  <mergeCells count="4">
    <mergeCell ref="B1:C1"/>
    <mergeCell ref="D3:E3"/>
    <mergeCell ref="D12:E12"/>
    <mergeCell ref="D13:E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5.75"/>
    <col customWidth="1" min="9" max="9" width="11.25"/>
    <col customWidth="1" min="10" max="10" width="7.5"/>
  </cols>
  <sheetData>
    <row r="1">
      <c r="A1" s="20" t="s">
        <v>0</v>
      </c>
      <c r="B1" s="3" t="s">
        <v>88</v>
      </c>
      <c r="C1" s="28"/>
      <c r="D1" s="22"/>
    </row>
    <row r="3">
      <c r="A3" s="20" t="s">
        <v>56</v>
      </c>
      <c r="B3" s="23" t="s">
        <v>8</v>
      </c>
      <c r="C3" s="20" t="s">
        <v>3</v>
      </c>
      <c r="D3" s="24" t="s">
        <v>40</v>
      </c>
      <c r="E3" s="12"/>
      <c r="F3" s="25" t="s">
        <v>8</v>
      </c>
    </row>
    <row r="4">
      <c r="A4" s="1" t="s">
        <v>12</v>
      </c>
      <c r="B4" s="1">
        <v>3.0</v>
      </c>
      <c r="C4" s="4" t="str">
        <f>VLOOKUP(B4,Craig!ActionScoreTable,2)</f>
        <v>d8</v>
      </c>
      <c r="D4" s="3" t="s">
        <v>57</v>
      </c>
      <c r="E4" s="13" t="s">
        <v>41</v>
      </c>
      <c r="F4" s="1">
        <v>2.0</v>
      </c>
      <c r="H4" s="20" t="s">
        <v>2</v>
      </c>
      <c r="I4" s="23" t="s">
        <v>3</v>
      </c>
    </row>
    <row r="5">
      <c r="A5" s="1" t="s">
        <v>14</v>
      </c>
      <c r="B5" s="1">
        <v>2.0</v>
      </c>
      <c r="C5" s="4" t="str">
        <f>VLOOKUP(B5,Craig!ActionScoreTable,2)</f>
        <v>d6</v>
      </c>
      <c r="D5" s="3" t="s">
        <v>59</v>
      </c>
      <c r="E5" s="1" t="s">
        <v>89</v>
      </c>
      <c r="F5" s="1">
        <v>1.0</v>
      </c>
      <c r="H5" s="5">
        <v>2.0</v>
      </c>
      <c r="I5" s="1" t="s">
        <v>5</v>
      </c>
    </row>
    <row r="6">
      <c r="A6" s="1" t="s">
        <v>17</v>
      </c>
      <c r="B6" s="1">
        <v>4.0</v>
      </c>
      <c r="C6" s="4" t="str">
        <f>VLOOKUP(B6,Craig!ActionScoreTable,2)</f>
        <v>d10</v>
      </c>
      <c r="H6" s="5">
        <v>3.0</v>
      </c>
      <c r="I6" s="1" t="s">
        <v>10</v>
      </c>
    </row>
    <row r="7">
      <c r="A7" s="1" t="s">
        <v>61</v>
      </c>
      <c r="B7" s="1">
        <v>2.0</v>
      </c>
      <c r="C7" s="4" t="str">
        <f>VLOOKUP(B7,Craig!ActionScoreTable,2)</f>
        <v>d6</v>
      </c>
      <c r="H7" s="5">
        <v>4.0</v>
      </c>
      <c r="I7" s="1" t="s">
        <v>13</v>
      </c>
    </row>
    <row r="8">
      <c r="A8" s="1" t="s">
        <v>63</v>
      </c>
      <c r="B8" s="1">
        <v>3.0</v>
      </c>
      <c r="C8" s="4" t="str">
        <f>VLOOKUP(B8,Craig!ActionScoreTable,2)</f>
        <v>d8</v>
      </c>
      <c r="D8" s="19"/>
      <c r="H8" s="5">
        <v>5.0</v>
      </c>
      <c r="I8" s="1" t="s">
        <v>16</v>
      </c>
      <c r="K8" s="19"/>
      <c r="L8" s="19"/>
    </row>
    <row r="9">
      <c r="H9" s="5">
        <v>6.0</v>
      </c>
      <c r="I9" s="1" t="s">
        <v>19</v>
      </c>
    </row>
    <row r="10">
      <c r="A10" s="3" t="s">
        <v>65</v>
      </c>
      <c r="B10" s="1">
        <v>5.0</v>
      </c>
      <c r="H10" s="5">
        <v>7.0</v>
      </c>
      <c r="I10" s="1" t="s">
        <v>22</v>
      </c>
    </row>
    <row r="11">
      <c r="H11" s="5">
        <v>8.0</v>
      </c>
      <c r="I11" s="1" t="s">
        <v>24</v>
      </c>
    </row>
    <row r="12">
      <c r="A12" s="20" t="s">
        <v>37</v>
      </c>
      <c r="B12" s="3" t="s">
        <v>8</v>
      </c>
      <c r="D12" s="27" t="s">
        <v>68</v>
      </c>
      <c r="E12" s="12"/>
      <c r="H12" s="5">
        <v>9.0</v>
      </c>
      <c r="I12" s="1" t="s">
        <v>26</v>
      </c>
    </row>
    <row r="13">
      <c r="A13" s="1" t="s">
        <v>90</v>
      </c>
      <c r="B13" s="1">
        <v>1.0</v>
      </c>
      <c r="D13" s="11" t="s">
        <v>91</v>
      </c>
      <c r="E13" s="12"/>
      <c r="H13" s="5">
        <v>10.0</v>
      </c>
      <c r="I13" s="1" t="s">
        <v>30</v>
      </c>
    </row>
    <row r="14">
      <c r="H14" s="5">
        <v>11.0</v>
      </c>
      <c r="I14" s="1" t="s">
        <v>32</v>
      </c>
    </row>
    <row r="15">
      <c r="A15" s="20" t="s">
        <v>74</v>
      </c>
      <c r="B15" s="20" t="s">
        <v>75</v>
      </c>
      <c r="C15" s="20" t="s">
        <v>40</v>
      </c>
      <c r="D15" s="23" t="s">
        <v>76</v>
      </c>
      <c r="E15" s="20" t="s">
        <v>77</v>
      </c>
      <c r="F15" s="20" t="s">
        <v>3</v>
      </c>
      <c r="H15" s="5">
        <v>12.0</v>
      </c>
      <c r="I15" s="1" t="s">
        <v>35</v>
      </c>
    </row>
    <row r="16">
      <c r="A16" s="1" t="s">
        <v>34</v>
      </c>
      <c r="B16" s="1">
        <f>B7</f>
        <v>2</v>
      </c>
      <c r="C16" s="1">
        <v>0.0</v>
      </c>
      <c r="D16" s="4"/>
      <c r="E16" s="4">
        <f t="shared" ref="E16:E23" si="1">sum(B16:D16)</f>
        <v>2</v>
      </c>
      <c r="F16" s="4" t="str">
        <f>VLOOKUP(E16,Phoenix!ActionScoreTable,2)</f>
        <v>d6</v>
      </c>
      <c r="H16" s="5">
        <v>13.0</v>
      </c>
      <c r="I16" s="1" t="s">
        <v>36</v>
      </c>
    </row>
    <row r="17">
      <c r="A17" s="1" t="s">
        <v>80</v>
      </c>
      <c r="B17" s="4">
        <f>B6</f>
        <v>4</v>
      </c>
      <c r="C17" s="1">
        <v>2.0</v>
      </c>
      <c r="D17" s="1">
        <v>1.0</v>
      </c>
      <c r="E17" s="4">
        <f t="shared" si="1"/>
        <v>7</v>
      </c>
      <c r="F17" s="4" t="str">
        <f>VLOOKUP(E17,Phoenix!ActionScoreTable,2)</f>
        <v>d6+d8</v>
      </c>
      <c r="H17" s="5">
        <v>14.0</v>
      </c>
      <c r="I17" s="1" t="s">
        <v>38</v>
      </c>
    </row>
    <row r="18">
      <c r="A18" s="1" t="s">
        <v>82</v>
      </c>
      <c r="B18" s="4">
        <f>B4</f>
        <v>3</v>
      </c>
      <c r="C18" s="1">
        <v>2.0</v>
      </c>
      <c r="D18" s="4"/>
      <c r="E18" s="4">
        <f t="shared" si="1"/>
        <v>5</v>
      </c>
      <c r="F18" s="4" t="str">
        <f>VLOOKUP(E18,Phoenix!ActionScoreTable,2)</f>
        <v>d12</v>
      </c>
      <c r="H18" s="5">
        <v>15.0</v>
      </c>
      <c r="I18" s="1" t="s">
        <v>39</v>
      </c>
    </row>
    <row r="19">
      <c r="A19" s="1" t="s">
        <v>84</v>
      </c>
      <c r="B19" s="4">
        <f t="shared" ref="B19:B20" si="2">B7</f>
        <v>2</v>
      </c>
      <c r="C19" s="1">
        <v>0.0</v>
      </c>
      <c r="D19" s="4"/>
      <c r="E19" s="4">
        <f t="shared" si="1"/>
        <v>2</v>
      </c>
      <c r="F19" s="4" t="str">
        <f>VLOOKUP(E19,Phoenix!ActionScoreTable,2)</f>
        <v>d6</v>
      </c>
    </row>
    <row r="20">
      <c r="A20" s="1" t="s">
        <v>85</v>
      </c>
      <c r="B20" s="4">
        <f t="shared" si="2"/>
        <v>3</v>
      </c>
      <c r="C20" s="1">
        <v>0.0</v>
      </c>
      <c r="D20" s="4"/>
      <c r="E20" s="4">
        <f t="shared" si="1"/>
        <v>3</v>
      </c>
      <c r="F20" s="4" t="str">
        <f>VLOOKUP(E20,Phoenix!ActionScoreTable,2)</f>
        <v>d8</v>
      </c>
    </row>
    <row r="21">
      <c r="A21" s="1" t="s">
        <v>86</v>
      </c>
      <c r="B21" s="4">
        <f>B7</f>
        <v>2</v>
      </c>
      <c r="C21" s="1">
        <v>1.0</v>
      </c>
      <c r="D21" s="4"/>
      <c r="E21" s="4">
        <f t="shared" si="1"/>
        <v>3</v>
      </c>
      <c r="F21" s="4" t="str">
        <f>VLOOKUP(E21,Phoenix!ActionScoreTable,2)</f>
        <v>d8</v>
      </c>
    </row>
    <row r="22">
      <c r="A22" s="1" t="s">
        <v>87</v>
      </c>
      <c r="B22" s="4">
        <f>B6</f>
        <v>4</v>
      </c>
      <c r="C22" s="1">
        <v>0.0</v>
      </c>
      <c r="D22" s="4"/>
      <c r="E22" s="4">
        <f t="shared" si="1"/>
        <v>4</v>
      </c>
      <c r="F22" s="4" t="str">
        <f>VLOOKUP(E22,Phoenix!ActionScoreTable,2)</f>
        <v>d10</v>
      </c>
    </row>
    <row r="23">
      <c r="A23" s="1" t="s">
        <v>76</v>
      </c>
      <c r="B23" s="4"/>
      <c r="C23" s="4"/>
      <c r="D23" s="4"/>
      <c r="E23" s="4">
        <f t="shared" si="1"/>
        <v>0</v>
      </c>
      <c r="F23" s="4" t="str">
        <f>VLOOKUP(E23,Phoenix!ActionScoreTable,2)</f>
        <v>#N/A</v>
      </c>
    </row>
    <row r="24">
      <c r="A24" s="13"/>
    </row>
    <row r="25">
      <c r="A25" s="13"/>
    </row>
    <row r="26">
      <c r="A26" s="13"/>
    </row>
    <row r="27">
      <c r="A27" s="13"/>
    </row>
  </sheetData>
  <mergeCells count="3">
    <mergeCell ref="D3:E3"/>
    <mergeCell ref="D12:E12"/>
    <mergeCell ref="D13:E1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5.75"/>
    <col customWidth="1" min="9" max="9" width="11.25"/>
    <col customWidth="1" min="10" max="10" width="7.5"/>
  </cols>
  <sheetData>
    <row r="1">
      <c r="A1" s="20" t="s">
        <v>0</v>
      </c>
      <c r="B1" s="3"/>
      <c r="C1" s="28"/>
      <c r="D1" s="22"/>
    </row>
    <row r="3">
      <c r="A3" s="20" t="s">
        <v>56</v>
      </c>
      <c r="B3" s="23" t="s">
        <v>8</v>
      </c>
      <c r="D3" s="24" t="s">
        <v>40</v>
      </c>
      <c r="E3" s="12"/>
      <c r="F3" s="25" t="s">
        <v>8</v>
      </c>
    </row>
    <row r="4">
      <c r="A4" s="1" t="s">
        <v>12</v>
      </c>
      <c r="B4" s="1">
        <v>3.0</v>
      </c>
      <c r="D4" s="3" t="s">
        <v>57</v>
      </c>
      <c r="E4" s="1" t="s">
        <v>92</v>
      </c>
      <c r="F4" s="1">
        <v>3.0</v>
      </c>
      <c r="H4" s="20" t="s">
        <v>2</v>
      </c>
      <c r="I4" s="23" t="s">
        <v>3</v>
      </c>
    </row>
    <row r="5">
      <c r="A5" s="1" t="s">
        <v>14</v>
      </c>
      <c r="B5" s="1">
        <v>3.0</v>
      </c>
      <c r="D5" s="3" t="s">
        <v>59</v>
      </c>
      <c r="E5" s="4"/>
      <c r="F5" s="4"/>
      <c r="H5" s="5">
        <v>2.0</v>
      </c>
      <c r="I5" s="1" t="s">
        <v>5</v>
      </c>
    </row>
    <row r="6">
      <c r="A6" s="1" t="s">
        <v>17</v>
      </c>
      <c r="B6" s="1">
        <v>2.0</v>
      </c>
      <c r="D6" s="13" t="s">
        <v>93</v>
      </c>
      <c r="E6" s="13" t="s">
        <v>94</v>
      </c>
      <c r="H6" s="5">
        <v>3.0</v>
      </c>
      <c r="I6" s="1" t="s">
        <v>10</v>
      </c>
    </row>
    <row r="7">
      <c r="A7" s="1" t="s">
        <v>61</v>
      </c>
      <c r="B7" s="1">
        <v>4.0</v>
      </c>
      <c r="H7" s="5">
        <v>4.0</v>
      </c>
      <c r="I7" s="1" t="s">
        <v>13</v>
      </c>
    </row>
    <row r="8">
      <c r="A8" s="1" t="s">
        <v>63</v>
      </c>
      <c r="B8" s="1">
        <v>2.0</v>
      </c>
      <c r="D8" s="19"/>
      <c r="H8" s="5">
        <v>5.0</v>
      </c>
      <c r="I8" s="1" t="s">
        <v>16</v>
      </c>
      <c r="K8" s="19"/>
      <c r="L8" s="19"/>
    </row>
    <row r="9">
      <c r="H9" s="5">
        <v>6.0</v>
      </c>
      <c r="I9" s="1" t="s">
        <v>19</v>
      </c>
      <c r="K9" s="13"/>
      <c r="L9" s="13"/>
    </row>
    <row r="10">
      <c r="A10" s="20" t="s">
        <v>65</v>
      </c>
      <c r="B10" s="4">
        <f>B4+B5+B6</f>
        <v>8</v>
      </c>
      <c r="H10" s="5">
        <v>7.0</v>
      </c>
      <c r="I10" s="1" t="s">
        <v>22</v>
      </c>
      <c r="K10" s="13"/>
      <c r="L10" s="13"/>
    </row>
    <row r="11">
      <c r="H11" s="5">
        <v>8.0</v>
      </c>
      <c r="I11" s="1" t="s">
        <v>24</v>
      </c>
      <c r="K11" s="13"/>
      <c r="L11" s="13"/>
    </row>
    <row r="12">
      <c r="A12" s="20" t="s">
        <v>37</v>
      </c>
      <c r="B12" s="20" t="s">
        <v>8</v>
      </c>
      <c r="D12" s="27" t="s">
        <v>68</v>
      </c>
      <c r="E12" s="12"/>
      <c r="H12" s="5">
        <v>9.0</v>
      </c>
      <c r="I12" s="1" t="s">
        <v>26</v>
      </c>
    </row>
    <row r="13">
      <c r="A13" s="1" t="s">
        <v>90</v>
      </c>
      <c r="B13" s="1">
        <v>1.0</v>
      </c>
      <c r="D13" s="11" t="s">
        <v>95</v>
      </c>
      <c r="E13" s="12"/>
      <c r="H13" s="5">
        <v>10.0</v>
      </c>
      <c r="I13" s="1" t="s">
        <v>30</v>
      </c>
    </row>
    <row r="14">
      <c r="H14" s="5">
        <v>11.0</v>
      </c>
      <c r="I14" s="1" t="s">
        <v>32</v>
      </c>
    </row>
    <row r="15">
      <c r="A15" s="20" t="s">
        <v>74</v>
      </c>
      <c r="B15" s="20" t="s">
        <v>75</v>
      </c>
      <c r="C15" s="20" t="s">
        <v>40</v>
      </c>
      <c r="D15" s="23" t="s">
        <v>76</v>
      </c>
      <c r="E15" s="20" t="s">
        <v>77</v>
      </c>
      <c r="F15" s="20" t="s">
        <v>3</v>
      </c>
      <c r="H15" s="5">
        <v>12.0</v>
      </c>
      <c r="I15" s="1" t="s">
        <v>35</v>
      </c>
    </row>
    <row r="16">
      <c r="A16" s="1" t="s">
        <v>34</v>
      </c>
      <c r="B16" s="1">
        <f>B7</f>
        <v>4</v>
      </c>
      <c r="C16" s="1">
        <v>3.0</v>
      </c>
      <c r="D16" s="4"/>
      <c r="E16" s="4">
        <f t="shared" ref="E16:E23" si="1">sum(B16:D16)</f>
        <v>7</v>
      </c>
      <c r="F16" s="29" t="str">
        <f>VLOOKUP(E16,Phoenix!ActionScoreTable,2)</f>
        <v>d6+d8</v>
      </c>
      <c r="H16" s="5">
        <v>13.0</v>
      </c>
      <c r="I16" s="1" t="s">
        <v>36</v>
      </c>
    </row>
    <row r="17">
      <c r="A17" s="1" t="s">
        <v>80</v>
      </c>
      <c r="B17" s="4">
        <f>B6</f>
        <v>2</v>
      </c>
      <c r="C17" s="1">
        <v>3.0</v>
      </c>
      <c r="D17" s="4"/>
      <c r="E17" s="4">
        <f t="shared" si="1"/>
        <v>5</v>
      </c>
      <c r="F17" s="29" t="str">
        <f>VLOOKUP(E17,Phoenix!ActionScoreTable,2)</f>
        <v>d12</v>
      </c>
      <c r="H17" s="5">
        <v>14.0</v>
      </c>
      <c r="I17" s="1" t="s">
        <v>38</v>
      </c>
    </row>
    <row r="18">
      <c r="A18" s="1" t="s">
        <v>82</v>
      </c>
      <c r="B18" s="4">
        <f>B6</f>
        <v>2</v>
      </c>
      <c r="C18" s="1">
        <v>3.0</v>
      </c>
      <c r="D18" s="4"/>
      <c r="E18" s="4">
        <f t="shared" si="1"/>
        <v>5</v>
      </c>
      <c r="F18" s="29" t="str">
        <f>VLOOKUP(E18,Phoenix!ActionScoreTable,2)</f>
        <v>d12</v>
      </c>
      <c r="H18" s="5">
        <v>15.0</v>
      </c>
      <c r="I18" s="1" t="s">
        <v>39</v>
      </c>
    </row>
    <row r="19">
      <c r="A19" s="1" t="s">
        <v>84</v>
      </c>
      <c r="B19" s="1">
        <v>4.0</v>
      </c>
      <c r="C19" s="1">
        <v>3.0</v>
      </c>
      <c r="D19" s="4"/>
      <c r="E19" s="4">
        <f t="shared" si="1"/>
        <v>7</v>
      </c>
      <c r="F19" s="29" t="str">
        <f>VLOOKUP(E19,Phoenix!ActionScoreTable,2)</f>
        <v>d6+d8</v>
      </c>
    </row>
    <row r="20">
      <c r="A20" s="1" t="s">
        <v>85</v>
      </c>
      <c r="B20" s="1">
        <v>2.0</v>
      </c>
      <c r="C20" s="1">
        <v>3.0</v>
      </c>
      <c r="D20" s="4"/>
      <c r="E20" s="4">
        <f t="shared" si="1"/>
        <v>5</v>
      </c>
      <c r="F20" s="29" t="str">
        <f>VLOOKUP(E20,Phoenix!ActionScoreTable,2)</f>
        <v>d12</v>
      </c>
    </row>
    <row r="21">
      <c r="A21" s="1" t="s">
        <v>86</v>
      </c>
      <c r="B21" s="1">
        <v>4.0</v>
      </c>
      <c r="C21" s="1">
        <v>3.0</v>
      </c>
      <c r="D21" s="4"/>
      <c r="E21" s="4">
        <f t="shared" si="1"/>
        <v>7</v>
      </c>
      <c r="F21" s="29" t="str">
        <f>VLOOKUP(E21,Phoenix!ActionScoreTable,2)</f>
        <v>d6+d8</v>
      </c>
    </row>
    <row r="22">
      <c r="A22" s="1" t="s">
        <v>87</v>
      </c>
      <c r="B22" s="1">
        <v>2.0</v>
      </c>
      <c r="C22" s="1">
        <v>3.0</v>
      </c>
      <c r="D22" s="4"/>
      <c r="E22" s="4">
        <f t="shared" si="1"/>
        <v>5</v>
      </c>
      <c r="F22" s="29" t="str">
        <f>VLOOKUP(E22,Phoenix!ActionScoreTable,2)</f>
        <v>d12</v>
      </c>
    </row>
    <row r="23">
      <c r="A23" s="1" t="s">
        <v>76</v>
      </c>
      <c r="B23" s="4"/>
      <c r="C23" s="1">
        <v>3.0</v>
      </c>
      <c r="D23" s="4"/>
      <c r="E23" s="4">
        <f t="shared" si="1"/>
        <v>3</v>
      </c>
      <c r="F23" s="29" t="str">
        <f>VLOOKUP(E23,Phoenix!ActionScoreTable,2)</f>
        <v>d8</v>
      </c>
    </row>
  </sheetData>
  <mergeCells count="3">
    <mergeCell ref="D3:E3"/>
    <mergeCell ref="D12:E12"/>
    <mergeCell ref="D13:E1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5.25"/>
    <col customWidth="1" min="4" max="4" width="2.63"/>
    <col customWidth="1" min="5" max="5" width="1.88"/>
    <col customWidth="1" min="6" max="6" width="15.75"/>
    <col customWidth="1" min="7" max="7" width="5.38"/>
    <col customWidth="1" min="8" max="11" width="3.5"/>
    <col customWidth="1" min="12" max="12" width="7.5"/>
    <col customWidth="1" min="13" max="13" width="14.13"/>
    <col customWidth="1" min="14" max="14" width="14.38"/>
    <col customWidth="1" min="15" max="18" width="3.5"/>
    <col customWidth="1" min="19" max="19" width="14.38"/>
  </cols>
  <sheetData>
    <row r="2">
      <c r="A2" s="1" t="s">
        <v>0</v>
      </c>
      <c r="B2" s="1" t="s">
        <v>96</v>
      </c>
      <c r="F2" s="2" t="s">
        <v>1</v>
      </c>
      <c r="M2" s="13" t="s">
        <v>97</v>
      </c>
      <c r="N2" s="3" t="s">
        <v>2</v>
      </c>
      <c r="O2" s="21" t="s">
        <v>3</v>
      </c>
      <c r="P2" s="12"/>
      <c r="S2" s="30" t="s">
        <v>98</v>
      </c>
      <c r="T2" s="30" t="s">
        <v>99</v>
      </c>
      <c r="U2" s="31"/>
      <c r="V2" s="31"/>
      <c r="W2" s="31"/>
      <c r="X2" s="31"/>
      <c r="Y2" s="31"/>
      <c r="Z2" s="31"/>
      <c r="AA2" s="31"/>
      <c r="AB2" s="31"/>
      <c r="AC2" s="31"/>
    </row>
    <row r="3">
      <c r="F3" s="1" t="s">
        <v>100</v>
      </c>
      <c r="G3" s="4">
        <f>sum(C5:C7)</f>
        <v>8</v>
      </c>
      <c r="M3" s="13" t="s">
        <v>101</v>
      </c>
      <c r="N3" s="5">
        <v>2.0</v>
      </c>
      <c r="O3" s="11" t="s">
        <v>5</v>
      </c>
      <c r="P3" s="12"/>
      <c r="S3" s="32" t="s">
        <v>102</v>
      </c>
      <c r="T3" s="33" t="s">
        <v>103</v>
      </c>
      <c r="U3" s="16"/>
      <c r="V3" s="16"/>
      <c r="W3" s="16"/>
      <c r="X3" s="16"/>
      <c r="Y3" s="16"/>
      <c r="Z3" s="16"/>
      <c r="AA3" s="12"/>
      <c r="AB3" s="34"/>
      <c r="AC3" s="34"/>
    </row>
    <row r="4">
      <c r="A4" s="6" t="s">
        <v>6</v>
      </c>
      <c r="B4" s="3" t="s">
        <v>7</v>
      </c>
      <c r="C4" s="3" t="s">
        <v>104</v>
      </c>
      <c r="F4" s="1" t="s">
        <v>105</v>
      </c>
      <c r="G4" s="11">
        <v>4.0</v>
      </c>
      <c r="H4" s="16"/>
      <c r="I4" s="16"/>
      <c r="J4" s="16"/>
      <c r="K4" s="12"/>
      <c r="M4" s="13" t="s">
        <v>106</v>
      </c>
      <c r="N4" s="5">
        <v>3.0</v>
      </c>
      <c r="O4" s="11" t="s">
        <v>10</v>
      </c>
      <c r="P4" s="12"/>
      <c r="S4" s="32" t="s">
        <v>107</v>
      </c>
      <c r="T4" s="33" t="s">
        <v>108</v>
      </c>
      <c r="U4" s="16"/>
      <c r="V4" s="16"/>
      <c r="W4" s="16"/>
      <c r="X4" s="16"/>
      <c r="Y4" s="16"/>
      <c r="Z4" s="16"/>
      <c r="AA4" s="12"/>
      <c r="AB4" s="34"/>
      <c r="AC4" s="34"/>
    </row>
    <row r="5">
      <c r="A5" s="7" t="s">
        <v>11</v>
      </c>
      <c r="B5" s="1" t="s">
        <v>12</v>
      </c>
      <c r="C5" s="1">
        <v>3.0</v>
      </c>
      <c r="M5" s="26" t="s">
        <v>109</v>
      </c>
      <c r="N5" s="5">
        <v>4.0</v>
      </c>
      <c r="O5" s="11" t="s">
        <v>13</v>
      </c>
      <c r="P5" s="12"/>
      <c r="S5" s="32" t="s">
        <v>110</v>
      </c>
      <c r="T5" s="33" t="s">
        <v>111</v>
      </c>
      <c r="U5" s="16"/>
      <c r="V5" s="16"/>
      <c r="W5" s="16"/>
      <c r="X5" s="16"/>
      <c r="Y5" s="16"/>
      <c r="Z5" s="16"/>
      <c r="AA5" s="12"/>
      <c r="AB5" s="34"/>
      <c r="AC5" s="34"/>
    </row>
    <row r="6">
      <c r="A6" s="8"/>
      <c r="B6" s="1" t="s">
        <v>14</v>
      </c>
      <c r="C6" s="1">
        <v>3.0</v>
      </c>
      <c r="F6" s="1" t="s">
        <v>15</v>
      </c>
      <c r="G6" s="4">
        <f>C6</f>
        <v>3</v>
      </c>
      <c r="L6" s="1" t="s">
        <v>112</v>
      </c>
      <c r="M6" s="26" t="s">
        <v>113</v>
      </c>
      <c r="N6" s="5">
        <v>5.0</v>
      </c>
      <c r="O6" s="11" t="s">
        <v>16</v>
      </c>
      <c r="P6" s="12"/>
      <c r="S6" s="32" t="s">
        <v>114</v>
      </c>
      <c r="T6" s="33" t="s">
        <v>115</v>
      </c>
      <c r="U6" s="16"/>
      <c r="V6" s="16"/>
      <c r="W6" s="16"/>
      <c r="X6" s="16"/>
      <c r="Y6" s="16"/>
      <c r="Z6" s="16"/>
      <c r="AA6" s="12"/>
      <c r="AB6" s="34"/>
      <c r="AC6" s="34"/>
    </row>
    <row r="7">
      <c r="A7" s="9"/>
      <c r="B7" s="1" t="s">
        <v>17</v>
      </c>
      <c r="C7" s="1">
        <v>2.0</v>
      </c>
      <c r="F7" s="10" t="s">
        <v>18</v>
      </c>
      <c r="G7" s="5">
        <v>1.0</v>
      </c>
      <c r="H7" s="1" t="b">
        <v>1</v>
      </c>
      <c r="I7" s="1" t="b">
        <v>0</v>
      </c>
      <c r="J7" s="1" t="b">
        <v>0</v>
      </c>
      <c r="K7" s="1" t="b">
        <v>0</v>
      </c>
      <c r="L7" s="1" t="b">
        <v>1</v>
      </c>
      <c r="M7" s="13" t="s">
        <v>64</v>
      </c>
      <c r="N7" s="5">
        <v>6.0</v>
      </c>
      <c r="O7" s="11" t="s">
        <v>19</v>
      </c>
      <c r="P7" s="12"/>
      <c r="S7" s="32" t="s">
        <v>116</v>
      </c>
      <c r="T7" s="33" t="s">
        <v>117</v>
      </c>
      <c r="U7" s="16"/>
      <c r="V7" s="16"/>
      <c r="W7" s="16"/>
      <c r="X7" s="16"/>
      <c r="Y7" s="16"/>
      <c r="Z7" s="16"/>
      <c r="AA7" s="12"/>
      <c r="AB7" s="34"/>
      <c r="AC7" s="34"/>
    </row>
    <row r="8">
      <c r="A8" s="7" t="s">
        <v>20</v>
      </c>
      <c r="B8" s="1" t="s">
        <v>21</v>
      </c>
      <c r="C8" s="1">
        <v>2.0</v>
      </c>
      <c r="F8" s="8"/>
      <c r="G8" s="5">
        <v>2.0</v>
      </c>
      <c r="H8" s="1" t="b">
        <v>0</v>
      </c>
      <c r="I8" s="4" t="b">
        <v>0</v>
      </c>
      <c r="J8" s="1" t="b">
        <v>0</v>
      </c>
      <c r="K8" s="4" t="b">
        <v>0</v>
      </c>
      <c r="L8" s="1" t="b">
        <v>0</v>
      </c>
      <c r="M8" s="13" t="s">
        <v>66</v>
      </c>
      <c r="N8" s="5">
        <v>7.0</v>
      </c>
      <c r="O8" s="11" t="s">
        <v>22</v>
      </c>
      <c r="P8" s="12"/>
      <c r="S8" s="32" t="s">
        <v>118</v>
      </c>
      <c r="T8" s="33" t="s">
        <v>119</v>
      </c>
      <c r="U8" s="16"/>
      <c r="V8" s="16"/>
      <c r="W8" s="16"/>
      <c r="X8" s="16"/>
      <c r="Y8" s="16"/>
      <c r="Z8" s="16"/>
      <c r="AA8" s="12"/>
      <c r="AB8" s="34"/>
      <c r="AC8" s="34"/>
    </row>
    <row r="9">
      <c r="A9" s="8"/>
      <c r="B9" s="1" t="s">
        <v>23</v>
      </c>
      <c r="C9" s="1">
        <v>3.0</v>
      </c>
      <c r="F9" s="8"/>
      <c r="G9" s="5">
        <v>3.0</v>
      </c>
      <c r="H9" s="1" t="b">
        <v>0</v>
      </c>
      <c r="I9" s="4" t="b">
        <v>0</v>
      </c>
      <c r="J9" s="4" t="b">
        <v>0</v>
      </c>
      <c r="K9" s="4" t="b">
        <v>0</v>
      </c>
      <c r="L9" s="1" t="b">
        <v>0</v>
      </c>
      <c r="M9" s="13" t="s">
        <v>67</v>
      </c>
      <c r="N9" s="5">
        <v>8.0</v>
      </c>
      <c r="O9" s="11" t="s">
        <v>24</v>
      </c>
      <c r="P9" s="12"/>
      <c r="S9" s="32" t="s">
        <v>120</v>
      </c>
      <c r="T9" s="33" t="s">
        <v>121</v>
      </c>
      <c r="U9" s="16"/>
      <c r="V9" s="16"/>
      <c r="W9" s="16"/>
      <c r="X9" s="16"/>
      <c r="Y9" s="16"/>
      <c r="Z9" s="16"/>
      <c r="AA9" s="12"/>
      <c r="AB9" s="34"/>
      <c r="AC9" s="34"/>
    </row>
    <row r="10">
      <c r="A10" s="9"/>
      <c r="B10" s="1" t="s">
        <v>25</v>
      </c>
      <c r="C10" s="1">
        <v>2.0</v>
      </c>
      <c r="F10" s="9"/>
      <c r="G10" s="5">
        <v>4.0</v>
      </c>
      <c r="H10" s="1" t="b">
        <v>0</v>
      </c>
      <c r="I10" s="4" t="b">
        <v>0</v>
      </c>
      <c r="J10" s="4" t="b">
        <v>0</v>
      </c>
      <c r="K10" s="4" t="b">
        <v>0</v>
      </c>
      <c r="L10" s="1" t="b">
        <v>0</v>
      </c>
      <c r="M10" s="13" t="s">
        <v>69</v>
      </c>
      <c r="N10" s="5">
        <v>9.0</v>
      </c>
      <c r="O10" s="11" t="s">
        <v>26</v>
      </c>
      <c r="P10" s="12"/>
      <c r="S10" s="35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>
      <c r="A11" s="7" t="s">
        <v>27</v>
      </c>
      <c r="B11" s="1" t="s">
        <v>28</v>
      </c>
      <c r="C11" s="1">
        <v>3.0</v>
      </c>
      <c r="F11" s="36" t="s">
        <v>122</v>
      </c>
      <c r="G11" s="37"/>
      <c r="H11" s="38">
        <f>COUNTIF(H7:K10, TRUE)</f>
        <v>1</v>
      </c>
      <c r="I11" s="37"/>
      <c r="M11" s="13" t="s">
        <v>72</v>
      </c>
      <c r="N11" s="5">
        <v>10.0</v>
      </c>
      <c r="O11" s="11" t="s">
        <v>30</v>
      </c>
      <c r="P11" s="12"/>
      <c r="S11" s="39" t="s">
        <v>123</v>
      </c>
      <c r="T11" s="40" t="s">
        <v>124</v>
      </c>
      <c r="U11" s="16"/>
      <c r="V11" s="12"/>
      <c r="W11" s="41" t="s">
        <v>75</v>
      </c>
      <c r="X11" s="34"/>
      <c r="Y11" s="34"/>
      <c r="Z11" s="34"/>
      <c r="AA11" s="34"/>
      <c r="AB11" s="34"/>
      <c r="AC11" s="34"/>
    </row>
    <row r="12">
      <c r="A12" s="8"/>
      <c r="B12" s="1" t="s">
        <v>31</v>
      </c>
      <c r="C12" s="1">
        <v>2.0</v>
      </c>
      <c r="F12" s="42"/>
      <c r="G12" s="43"/>
      <c r="H12" s="42"/>
      <c r="I12" s="43"/>
      <c r="M12" s="13" t="s">
        <v>73</v>
      </c>
      <c r="N12" s="5">
        <v>11.0</v>
      </c>
      <c r="O12" s="11" t="s">
        <v>32</v>
      </c>
      <c r="P12" s="12"/>
      <c r="S12" s="44" t="s">
        <v>125</v>
      </c>
      <c r="T12" s="33" t="s">
        <v>126</v>
      </c>
      <c r="U12" s="16"/>
      <c r="V12" s="12"/>
      <c r="W12" s="45" t="s">
        <v>14</v>
      </c>
      <c r="X12" s="34"/>
      <c r="Y12" s="34"/>
      <c r="Z12" s="34"/>
      <c r="AA12" s="34"/>
      <c r="AB12" s="34"/>
      <c r="AC12" s="34"/>
    </row>
    <row r="13">
      <c r="A13" s="9"/>
      <c r="B13" s="1" t="s">
        <v>33</v>
      </c>
      <c r="C13" s="1">
        <v>4.0</v>
      </c>
      <c r="F13" s="2"/>
      <c r="M13" s="13" t="s">
        <v>78</v>
      </c>
      <c r="N13" s="5">
        <v>12.0</v>
      </c>
      <c r="O13" s="11" t="s">
        <v>35</v>
      </c>
      <c r="P13" s="12"/>
      <c r="S13" s="44" t="s">
        <v>127</v>
      </c>
      <c r="T13" s="33" t="s">
        <v>128</v>
      </c>
      <c r="U13" s="16"/>
      <c r="V13" s="12"/>
      <c r="W13" s="45" t="s">
        <v>129</v>
      </c>
      <c r="X13" s="34"/>
      <c r="Y13" s="34"/>
      <c r="Z13" s="34"/>
      <c r="AA13" s="34"/>
      <c r="AB13" s="34"/>
      <c r="AC13" s="34"/>
      <c r="AD13" s="46"/>
    </row>
    <row r="14">
      <c r="F14" s="3" t="s">
        <v>130</v>
      </c>
      <c r="G14" s="4">
        <f>C7+C11</f>
        <v>5</v>
      </c>
      <c r="M14" s="13" t="s">
        <v>79</v>
      </c>
      <c r="N14" s="5">
        <v>13.0</v>
      </c>
      <c r="O14" s="11" t="s">
        <v>36</v>
      </c>
      <c r="P14" s="12"/>
      <c r="S14" s="44" t="s">
        <v>131</v>
      </c>
      <c r="T14" s="33" t="s">
        <v>132</v>
      </c>
      <c r="U14" s="16"/>
      <c r="V14" s="12"/>
      <c r="W14" s="45" t="s">
        <v>12</v>
      </c>
      <c r="X14" s="34"/>
      <c r="Y14" s="34"/>
      <c r="Z14" s="34"/>
      <c r="AA14" s="34"/>
      <c r="AB14" s="34"/>
      <c r="AC14" s="34"/>
      <c r="AD14" s="47"/>
    </row>
    <row r="15">
      <c r="A15" s="3" t="s">
        <v>37</v>
      </c>
      <c r="B15" s="1">
        <v>3.0</v>
      </c>
      <c r="M15" s="13" t="s">
        <v>81</v>
      </c>
      <c r="N15" s="5">
        <v>14.0</v>
      </c>
      <c r="O15" s="11" t="s">
        <v>38</v>
      </c>
      <c r="P15" s="12"/>
      <c r="S15" s="48" t="s">
        <v>133</v>
      </c>
      <c r="T15" s="33" t="s">
        <v>134</v>
      </c>
      <c r="U15" s="16"/>
      <c r="V15" s="12"/>
      <c r="W15" s="45" t="s">
        <v>135</v>
      </c>
      <c r="X15" s="34"/>
      <c r="Y15" s="34"/>
      <c r="Z15" s="34"/>
      <c r="AA15" s="34"/>
      <c r="AB15" s="34"/>
      <c r="AC15" s="34"/>
      <c r="AD15" s="47"/>
    </row>
    <row r="16">
      <c r="M16" s="13" t="s">
        <v>83</v>
      </c>
      <c r="N16" s="5">
        <v>15.0</v>
      </c>
      <c r="O16" s="11" t="s">
        <v>39</v>
      </c>
      <c r="P16" s="12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47"/>
    </row>
    <row r="17">
      <c r="A17" s="2"/>
      <c r="B17" s="2"/>
      <c r="C17" s="2"/>
      <c r="D17" s="2"/>
      <c r="E17" s="2"/>
      <c r="F17" s="13"/>
      <c r="G17" s="49"/>
      <c r="S17" s="50" t="s">
        <v>136</v>
      </c>
      <c r="T17" s="16"/>
      <c r="U17" s="16"/>
      <c r="V17" s="16"/>
      <c r="W17" s="12"/>
      <c r="X17" s="51"/>
      <c r="Y17" s="51"/>
      <c r="Z17" s="51"/>
      <c r="AA17" s="51"/>
      <c r="AB17" s="51"/>
      <c r="AC17" s="51"/>
      <c r="AD17" s="47"/>
    </row>
    <row r="18">
      <c r="A18" s="52" t="s">
        <v>40</v>
      </c>
      <c r="B18" s="23" t="s">
        <v>8</v>
      </c>
      <c r="C18" s="27" t="s">
        <v>137</v>
      </c>
      <c r="D18" s="16"/>
      <c r="E18" s="16"/>
      <c r="F18" s="12"/>
      <c r="G18" s="18"/>
      <c r="H18" s="13"/>
      <c r="I18" s="13"/>
      <c r="J18" s="13"/>
      <c r="K18" s="13"/>
      <c r="N18" s="13"/>
      <c r="S18" s="53" t="s">
        <v>138</v>
      </c>
      <c r="T18" s="54"/>
      <c r="U18" s="54"/>
      <c r="V18" s="54"/>
      <c r="W18" s="37"/>
      <c r="X18" s="55"/>
      <c r="Y18" s="51"/>
      <c r="Z18" s="51"/>
      <c r="AA18" s="51"/>
      <c r="AB18" s="51"/>
      <c r="AC18" s="51"/>
      <c r="AD18" s="47"/>
    </row>
    <row r="19">
      <c r="A19" s="15" t="s">
        <v>139</v>
      </c>
      <c r="B19" s="1">
        <v>2.0</v>
      </c>
      <c r="C19" s="11" t="s">
        <v>140</v>
      </c>
      <c r="D19" s="16"/>
      <c r="E19" s="16"/>
      <c r="F19" s="12"/>
      <c r="G19" s="18"/>
      <c r="H19" s="13"/>
      <c r="S19" s="56"/>
      <c r="W19" s="57"/>
      <c r="X19" s="34"/>
      <c r="Y19" s="51"/>
      <c r="Z19" s="51"/>
      <c r="AA19" s="51"/>
      <c r="AB19" s="51"/>
      <c r="AC19" s="51"/>
      <c r="AD19" s="47"/>
    </row>
    <row r="20">
      <c r="A20" s="15" t="s">
        <v>141</v>
      </c>
      <c r="B20" s="1">
        <v>1.0</v>
      </c>
      <c r="C20" s="13"/>
      <c r="D20" s="14"/>
      <c r="E20" s="14"/>
      <c r="F20" s="17"/>
      <c r="G20" s="18"/>
      <c r="H20" s="13"/>
      <c r="N20" s="13"/>
      <c r="O20" s="13"/>
      <c r="S20" s="56"/>
      <c r="W20" s="57"/>
      <c r="X20" s="34"/>
      <c r="Y20" s="51"/>
      <c r="Z20" s="51"/>
      <c r="AA20" s="51"/>
      <c r="AB20" s="51"/>
      <c r="AC20" s="51"/>
      <c r="AD20" s="47"/>
    </row>
    <row r="21">
      <c r="A21" s="14"/>
      <c r="B21" s="13"/>
      <c r="C21" s="13"/>
      <c r="F21" s="17"/>
      <c r="G21" s="18"/>
      <c r="H21" s="13"/>
      <c r="N21" s="13"/>
      <c r="O21" s="13"/>
      <c r="S21" s="56"/>
      <c r="W21" s="57"/>
      <c r="X21" s="34"/>
      <c r="Y21" s="51"/>
      <c r="Z21" s="51"/>
      <c r="AA21" s="51"/>
      <c r="AB21" s="51"/>
      <c r="AC21" s="51"/>
      <c r="AD21" s="47"/>
    </row>
    <row r="22">
      <c r="A22" s="52" t="s">
        <v>43</v>
      </c>
      <c r="B22" s="52" t="s">
        <v>8</v>
      </c>
      <c r="C22" s="13"/>
      <c r="F22" s="13"/>
      <c r="S22" s="56"/>
      <c r="W22" s="57"/>
      <c r="X22" s="34"/>
      <c r="Y22" s="51"/>
      <c r="Z22" s="51"/>
      <c r="AA22" s="51"/>
      <c r="AB22" s="51"/>
      <c r="AC22" s="51"/>
      <c r="AD22" s="47"/>
    </row>
    <row r="23">
      <c r="A23" s="15" t="s">
        <v>142</v>
      </c>
      <c r="B23" s="1">
        <v>1.0</v>
      </c>
      <c r="C23" s="13"/>
      <c r="F23" s="19" t="s">
        <v>143</v>
      </c>
      <c r="S23" s="56"/>
      <c r="W23" s="57"/>
      <c r="X23" s="34"/>
      <c r="Y23" s="51"/>
      <c r="Z23" s="51"/>
      <c r="AA23" s="51"/>
      <c r="AB23" s="51"/>
      <c r="AC23" s="51"/>
      <c r="AD23" s="47"/>
    </row>
    <row r="24">
      <c r="A24" s="15" t="s">
        <v>144</v>
      </c>
      <c r="B24" s="1">
        <v>1.0</v>
      </c>
      <c r="C24" s="13"/>
      <c r="D24" s="14"/>
      <c r="E24" s="14"/>
      <c r="F24" s="52" t="s">
        <v>0</v>
      </c>
      <c r="G24" s="52" t="s">
        <v>46</v>
      </c>
      <c r="H24" s="52" t="s">
        <v>47</v>
      </c>
      <c r="I24" s="58" t="s">
        <v>43</v>
      </c>
      <c r="J24" s="12"/>
      <c r="K24" s="58" t="s">
        <v>48</v>
      </c>
      <c r="L24" s="16"/>
      <c r="M24" s="12"/>
      <c r="N24" s="20" t="s">
        <v>2</v>
      </c>
      <c r="O24" s="59" t="s">
        <v>3</v>
      </c>
      <c r="P24" s="12"/>
      <c r="S24" s="42"/>
      <c r="T24" s="60"/>
      <c r="U24" s="60"/>
      <c r="V24" s="60"/>
      <c r="W24" s="43"/>
      <c r="X24" s="34"/>
      <c r="Y24" s="51"/>
      <c r="Z24" s="51"/>
      <c r="AA24" s="51"/>
      <c r="AB24" s="51"/>
      <c r="AC24" s="51"/>
      <c r="AD24" s="47"/>
    </row>
    <row r="25">
      <c r="A25" s="14"/>
      <c r="B25" s="13"/>
      <c r="C25" s="13"/>
      <c r="D25" s="14"/>
      <c r="E25" s="14"/>
      <c r="F25" s="1" t="s">
        <v>145</v>
      </c>
      <c r="G25" s="1">
        <v>3.0</v>
      </c>
      <c r="H25" s="1">
        <v>2.0</v>
      </c>
      <c r="I25" s="11"/>
      <c r="J25" s="12"/>
      <c r="K25" s="11"/>
      <c r="L25" s="16"/>
      <c r="M25" s="12"/>
      <c r="N25" s="4">
        <f t="shared" ref="N25:N26" si="1">sum(G25:M25)</f>
        <v>5</v>
      </c>
      <c r="O25" s="11" t="str">
        <f>VLOOKUP(N25,AST,2)</f>
        <v>d12</v>
      </c>
      <c r="P25" s="12"/>
      <c r="U25" s="51"/>
      <c r="V25" s="61"/>
      <c r="W25" s="61"/>
      <c r="X25" s="61"/>
      <c r="Y25" s="51"/>
      <c r="Z25" s="51"/>
      <c r="AA25" s="51"/>
      <c r="AB25" s="51"/>
      <c r="AC25" s="51"/>
      <c r="AD25" s="47"/>
    </row>
    <row r="26">
      <c r="A26" s="52" t="s">
        <v>48</v>
      </c>
      <c r="B26" s="52" t="s">
        <v>8</v>
      </c>
      <c r="C26" s="13"/>
      <c r="D26" s="14"/>
      <c r="E26" s="14"/>
      <c r="F26" s="1" t="s">
        <v>146</v>
      </c>
      <c r="G26" s="1">
        <v>4.0</v>
      </c>
      <c r="H26" s="1">
        <v>1.0</v>
      </c>
      <c r="I26" s="11">
        <v>1.0</v>
      </c>
      <c r="J26" s="12"/>
      <c r="K26" s="11"/>
      <c r="L26" s="16"/>
      <c r="M26" s="12"/>
      <c r="N26" s="4">
        <f t="shared" si="1"/>
        <v>6</v>
      </c>
      <c r="O26" s="11" t="str">
        <f>VLOOKUP(N26,AST,2)</f>
        <v>d6+d6</v>
      </c>
      <c r="P26" s="12"/>
      <c r="Q26" s="13"/>
      <c r="S26" s="52" t="s">
        <v>37</v>
      </c>
      <c r="T26" s="52" t="s">
        <v>8</v>
      </c>
      <c r="U26" s="62" t="s">
        <v>147</v>
      </c>
      <c r="V26" s="61"/>
      <c r="W26" s="61"/>
      <c r="X26" s="61"/>
      <c r="Y26" s="51"/>
      <c r="Z26" s="51"/>
      <c r="AA26" s="51"/>
      <c r="AB26" s="51"/>
      <c r="AC26" s="51"/>
      <c r="AD26" s="47"/>
    </row>
    <row r="27">
      <c r="A27" s="15" t="s">
        <v>125</v>
      </c>
      <c r="B27" s="15">
        <v>1.0</v>
      </c>
      <c r="S27" s="1" t="s">
        <v>148</v>
      </c>
      <c r="T27" s="1">
        <v>2.0</v>
      </c>
      <c r="U27" s="4"/>
      <c r="AD27" s="47"/>
    </row>
    <row r="28">
      <c r="F28" s="19" t="s">
        <v>149</v>
      </c>
      <c r="S28" s="1" t="s">
        <v>150</v>
      </c>
      <c r="T28" s="1">
        <v>1.0</v>
      </c>
      <c r="U28" s="1" t="s">
        <v>125</v>
      </c>
    </row>
    <row r="29">
      <c r="F29" s="52" t="s">
        <v>0</v>
      </c>
      <c r="G29" s="52" t="s">
        <v>46</v>
      </c>
      <c r="H29" s="52" t="s">
        <v>47</v>
      </c>
      <c r="I29" s="58" t="s">
        <v>43</v>
      </c>
      <c r="J29" s="12"/>
      <c r="K29" s="58" t="s">
        <v>48</v>
      </c>
      <c r="L29" s="16"/>
      <c r="M29" s="12"/>
      <c r="N29" s="20" t="s">
        <v>151</v>
      </c>
      <c r="O29" s="59" t="s">
        <v>3</v>
      </c>
      <c r="P29" s="12"/>
    </row>
    <row r="30">
      <c r="F30" s="1" t="s">
        <v>125</v>
      </c>
      <c r="G30" s="1">
        <v>3.0</v>
      </c>
      <c r="H30" s="1">
        <v>2.0</v>
      </c>
      <c r="I30" s="11">
        <v>1.0</v>
      </c>
      <c r="J30" s="12"/>
      <c r="K30" s="11">
        <v>1.0</v>
      </c>
      <c r="L30" s="16"/>
      <c r="M30" s="12"/>
      <c r="N30" s="4">
        <f t="shared" ref="N30:N33" si="2">sum(G30:M30)</f>
        <v>7</v>
      </c>
      <c r="O30" s="11" t="str">
        <f>VLOOKUP(N30,AST,2)</f>
        <v>d6+d8</v>
      </c>
      <c r="P30" s="12"/>
      <c r="S30" s="52" t="s">
        <v>68</v>
      </c>
      <c r="T30" s="52" t="s">
        <v>152</v>
      </c>
      <c r="U30" s="62" t="s">
        <v>153</v>
      </c>
      <c r="V30" s="62" t="s">
        <v>147</v>
      </c>
    </row>
    <row r="31">
      <c r="F31" s="1" t="s">
        <v>131</v>
      </c>
      <c r="G31" s="1">
        <v>3.0</v>
      </c>
      <c r="H31" s="1">
        <v>2.0</v>
      </c>
      <c r="I31" s="11">
        <v>1.0</v>
      </c>
      <c r="J31" s="12"/>
      <c r="K31" s="11"/>
      <c r="L31" s="16"/>
      <c r="M31" s="12"/>
      <c r="N31" s="4">
        <f t="shared" si="2"/>
        <v>6</v>
      </c>
      <c r="O31" s="11" t="str">
        <f>VLOOKUP(N31,AST,2)</f>
        <v>d6+d6</v>
      </c>
      <c r="P31" s="12"/>
      <c r="S31" s="1" t="s">
        <v>145</v>
      </c>
      <c r="T31" s="1" t="s">
        <v>154</v>
      </c>
      <c r="U31" s="1">
        <v>1.0</v>
      </c>
      <c r="V31" s="1" t="s">
        <v>155</v>
      </c>
    </row>
    <row r="32">
      <c r="F32" s="1" t="s">
        <v>127</v>
      </c>
      <c r="G32" s="1">
        <v>2.0</v>
      </c>
      <c r="H32" s="1">
        <v>2.0</v>
      </c>
      <c r="I32" s="11">
        <v>1.0</v>
      </c>
      <c r="J32" s="12"/>
      <c r="K32" s="11"/>
      <c r="L32" s="16"/>
      <c r="M32" s="12"/>
      <c r="N32" s="4">
        <f t="shared" si="2"/>
        <v>5</v>
      </c>
      <c r="O32" s="11" t="str">
        <f>VLOOKUP(N32,AST,2)</f>
        <v>d12</v>
      </c>
      <c r="P32" s="12"/>
      <c r="S32" s="4"/>
      <c r="T32" s="4"/>
      <c r="U32" s="4"/>
      <c r="V32" s="4"/>
    </row>
    <row r="33">
      <c r="F33" s="1" t="s">
        <v>156</v>
      </c>
      <c r="G33" s="1">
        <v>4.0</v>
      </c>
      <c r="H33" s="1">
        <v>2.0</v>
      </c>
      <c r="I33" s="11"/>
      <c r="J33" s="12"/>
      <c r="K33" s="11"/>
      <c r="L33" s="16"/>
      <c r="M33" s="12"/>
      <c r="N33" s="4">
        <f t="shared" si="2"/>
        <v>6</v>
      </c>
      <c r="O33" s="11" t="str">
        <f>VLOOKUP(N33,AST,2)</f>
        <v>d6+d6</v>
      </c>
      <c r="P33" s="12"/>
      <c r="S33" s="4"/>
      <c r="T33" s="4"/>
      <c r="U33" s="4"/>
      <c r="V33" s="4"/>
    </row>
    <row r="36">
      <c r="A36" s="63" t="s">
        <v>157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37"/>
    </row>
    <row r="37">
      <c r="A37" s="56"/>
      <c r="M37" s="57"/>
    </row>
    <row r="38">
      <c r="A38" s="56"/>
      <c r="M38" s="57"/>
    </row>
    <row r="39">
      <c r="A39" s="56"/>
      <c r="M39" s="57"/>
    </row>
    <row r="40">
      <c r="A40" s="56"/>
      <c r="M40" s="57"/>
    </row>
    <row r="41">
      <c r="A41" s="56"/>
      <c r="M41" s="57"/>
    </row>
    <row r="42">
      <c r="A42" s="42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43"/>
    </row>
    <row r="47">
      <c r="A47" s="2"/>
    </row>
    <row r="48">
      <c r="A48" s="13"/>
    </row>
    <row r="49">
      <c r="A49" s="13"/>
    </row>
    <row r="51">
      <c r="A51" s="13"/>
    </row>
    <row r="52">
      <c r="A52" s="17"/>
      <c r="B52" s="18"/>
    </row>
    <row r="53">
      <c r="B53" s="18"/>
    </row>
    <row r="54">
      <c r="B54" s="18"/>
    </row>
    <row r="55">
      <c r="B55" s="18"/>
    </row>
    <row r="56">
      <c r="A56" s="13"/>
    </row>
    <row r="63">
      <c r="A63" s="19" t="s">
        <v>52</v>
      </c>
    </row>
    <row r="64">
      <c r="A64" s="13" t="s">
        <v>53</v>
      </c>
    </row>
    <row r="65">
      <c r="A65" s="7" t="s">
        <v>54</v>
      </c>
      <c r="B65" s="1">
        <v>1.0</v>
      </c>
      <c r="C65" s="4"/>
    </row>
    <row r="66">
      <c r="A66" s="8"/>
      <c r="B66" s="1">
        <v>2.0</v>
      </c>
      <c r="C66" s="4"/>
    </row>
    <row r="67">
      <c r="A67" s="8"/>
      <c r="B67" s="1">
        <v>3.0</v>
      </c>
      <c r="C67" s="4"/>
    </row>
    <row r="68">
      <c r="A68" s="9"/>
      <c r="B68" s="1">
        <v>4.0</v>
      </c>
      <c r="C68" s="4"/>
    </row>
  </sheetData>
  <mergeCells count="70">
    <mergeCell ref="F11:G12"/>
    <mergeCell ref="H11:I12"/>
    <mergeCell ref="F13:K13"/>
    <mergeCell ref="C18:F18"/>
    <mergeCell ref="C19:F19"/>
    <mergeCell ref="F22:G22"/>
    <mergeCell ref="K24:M24"/>
    <mergeCell ref="I24:J24"/>
    <mergeCell ref="I25:J25"/>
    <mergeCell ref="K25:M25"/>
    <mergeCell ref="I26:J26"/>
    <mergeCell ref="K26:M26"/>
    <mergeCell ref="K29:M29"/>
    <mergeCell ref="O29:P29"/>
    <mergeCell ref="I29:J29"/>
    <mergeCell ref="I30:J30"/>
    <mergeCell ref="K30:M30"/>
    <mergeCell ref="O30:P30"/>
    <mergeCell ref="I31:J31"/>
    <mergeCell ref="K31:M31"/>
    <mergeCell ref="O31:P31"/>
    <mergeCell ref="A47:C47"/>
    <mergeCell ref="A52:A55"/>
    <mergeCell ref="A56:B56"/>
    <mergeCell ref="A65:A68"/>
    <mergeCell ref="I32:J32"/>
    <mergeCell ref="K32:M32"/>
    <mergeCell ref="O32:P32"/>
    <mergeCell ref="I33:J33"/>
    <mergeCell ref="K33:M33"/>
    <mergeCell ref="O33:P33"/>
    <mergeCell ref="A36:M42"/>
    <mergeCell ref="F2:K2"/>
    <mergeCell ref="O2:P2"/>
    <mergeCell ref="T3:AA3"/>
    <mergeCell ref="G4:K4"/>
    <mergeCell ref="T4:AA4"/>
    <mergeCell ref="A5:A7"/>
    <mergeCell ref="T5:AA5"/>
    <mergeCell ref="A8:A10"/>
    <mergeCell ref="A11:A13"/>
    <mergeCell ref="O4:P4"/>
    <mergeCell ref="O5:P5"/>
    <mergeCell ref="F7:F10"/>
    <mergeCell ref="O7:P7"/>
    <mergeCell ref="O8:P8"/>
    <mergeCell ref="O9:P9"/>
    <mergeCell ref="O10:P10"/>
    <mergeCell ref="T14:V14"/>
    <mergeCell ref="T15:V15"/>
    <mergeCell ref="S17:W17"/>
    <mergeCell ref="S18:W24"/>
    <mergeCell ref="T6:AA6"/>
    <mergeCell ref="T7:AA7"/>
    <mergeCell ref="T8:AA8"/>
    <mergeCell ref="T9:AA9"/>
    <mergeCell ref="T11:V11"/>
    <mergeCell ref="T12:V12"/>
    <mergeCell ref="T13:V13"/>
    <mergeCell ref="O16:P16"/>
    <mergeCell ref="O24:P24"/>
    <mergeCell ref="O25:P25"/>
    <mergeCell ref="O26:P26"/>
    <mergeCell ref="O3:P3"/>
    <mergeCell ref="O6:P6"/>
    <mergeCell ref="O11:P11"/>
    <mergeCell ref="O12:P12"/>
    <mergeCell ref="O13:P13"/>
    <mergeCell ref="O14:P14"/>
    <mergeCell ref="O15:P1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5.25"/>
    <col customWidth="1" min="4" max="4" width="2.63"/>
    <col customWidth="1" min="5" max="5" width="1.88"/>
    <col customWidth="1" min="6" max="6" width="15.75"/>
    <col customWidth="1" min="7" max="7" width="5.38"/>
    <col customWidth="1" min="8" max="11" width="3.5"/>
    <col customWidth="1" min="12" max="12" width="7.5"/>
    <col customWidth="1" min="13" max="13" width="14.13"/>
    <col customWidth="1" min="15" max="18" width="3.5"/>
  </cols>
  <sheetData>
    <row r="2">
      <c r="A2" s="1" t="s">
        <v>0</v>
      </c>
      <c r="B2" s="3" t="s">
        <v>88</v>
      </c>
      <c r="F2" s="2" t="s">
        <v>1</v>
      </c>
      <c r="M2" s="13" t="s">
        <v>97</v>
      </c>
      <c r="N2" s="3" t="s">
        <v>2</v>
      </c>
      <c r="O2" s="21" t="s">
        <v>3</v>
      </c>
      <c r="P2" s="12"/>
      <c r="S2" s="30" t="s">
        <v>98</v>
      </c>
      <c r="T2" s="30" t="s">
        <v>99</v>
      </c>
      <c r="U2" s="31"/>
      <c r="V2" s="31"/>
      <c r="W2" s="31"/>
      <c r="X2" s="31"/>
      <c r="Y2" s="31"/>
      <c r="Z2" s="31"/>
      <c r="AA2" s="31"/>
      <c r="AB2" s="31"/>
      <c r="AC2" s="31"/>
    </row>
    <row r="3">
      <c r="F3" s="1" t="s">
        <v>100</v>
      </c>
      <c r="G3" s="4">
        <f>sum(C5:C7)</f>
        <v>9</v>
      </c>
      <c r="M3" s="13" t="s">
        <v>101</v>
      </c>
      <c r="N3" s="5">
        <v>2.0</v>
      </c>
      <c r="O3" s="50" t="s">
        <v>5</v>
      </c>
      <c r="P3" s="12"/>
      <c r="S3" s="44" t="s">
        <v>102</v>
      </c>
      <c r="T3" s="33" t="s">
        <v>103</v>
      </c>
      <c r="U3" s="16"/>
      <c r="V3" s="16"/>
      <c r="W3" s="16"/>
      <c r="X3" s="16"/>
      <c r="Y3" s="16"/>
      <c r="Z3" s="16"/>
      <c r="AA3" s="12"/>
      <c r="AB3" s="34"/>
      <c r="AC3" s="34"/>
    </row>
    <row r="4">
      <c r="A4" s="6" t="s">
        <v>6</v>
      </c>
      <c r="B4" s="3" t="s">
        <v>7</v>
      </c>
      <c r="C4" s="3" t="s">
        <v>8</v>
      </c>
      <c r="F4" s="1" t="s">
        <v>105</v>
      </c>
      <c r="G4" s="11">
        <v>7.0</v>
      </c>
      <c r="H4" s="16"/>
      <c r="I4" s="16"/>
      <c r="J4" s="16"/>
      <c r="K4" s="12"/>
      <c r="M4" s="13" t="s">
        <v>106</v>
      </c>
      <c r="N4" s="5">
        <v>3.0</v>
      </c>
      <c r="O4" s="50" t="s">
        <v>10</v>
      </c>
      <c r="P4" s="12"/>
      <c r="S4" s="44" t="s">
        <v>107</v>
      </c>
      <c r="T4" s="33" t="s">
        <v>108</v>
      </c>
      <c r="U4" s="16"/>
      <c r="V4" s="16"/>
      <c r="W4" s="16"/>
      <c r="X4" s="16"/>
      <c r="Y4" s="16"/>
      <c r="Z4" s="16"/>
      <c r="AA4" s="12"/>
      <c r="AB4" s="34"/>
      <c r="AC4" s="34"/>
    </row>
    <row r="5">
      <c r="A5" s="7" t="s">
        <v>11</v>
      </c>
      <c r="B5" s="1" t="s">
        <v>12</v>
      </c>
      <c r="C5" s="1">
        <v>3.0</v>
      </c>
      <c r="M5" s="26" t="s">
        <v>109</v>
      </c>
      <c r="N5" s="5">
        <v>4.0</v>
      </c>
      <c r="O5" s="50" t="s">
        <v>13</v>
      </c>
      <c r="P5" s="12"/>
      <c r="S5" s="44" t="s">
        <v>110</v>
      </c>
      <c r="T5" s="33" t="s">
        <v>111</v>
      </c>
      <c r="U5" s="16"/>
      <c r="V5" s="16"/>
      <c r="W5" s="16"/>
      <c r="X5" s="16"/>
      <c r="Y5" s="16"/>
      <c r="Z5" s="16"/>
      <c r="AA5" s="12"/>
      <c r="AB5" s="34"/>
      <c r="AC5" s="34"/>
    </row>
    <row r="6">
      <c r="A6" s="8"/>
      <c r="B6" s="1" t="s">
        <v>14</v>
      </c>
      <c r="C6" s="1">
        <v>4.0</v>
      </c>
      <c r="F6" s="1" t="s">
        <v>15</v>
      </c>
      <c r="G6" s="4">
        <f>C6</f>
        <v>4</v>
      </c>
      <c r="L6" s="1" t="s">
        <v>112</v>
      </c>
      <c r="M6" s="26" t="s">
        <v>113</v>
      </c>
      <c r="N6" s="5">
        <v>5.0</v>
      </c>
      <c r="O6" s="50" t="s">
        <v>16</v>
      </c>
      <c r="P6" s="12"/>
      <c r="S6" s="44" t="s">
        <v>114</v>
      </c>
      <c r="T6" s="33" t="s">
        <v>115</v>
      </c>
      <c r="U6" s="16"/>
      <c r="V6" s="16"/>
      <c r="W6" s="16"/>
      <c r="X6" s="16"/>
      <c r="Y6" s="16"/>
      <c r="Z6" s="16"/>
      <c r="AA6" s="12"/>
      <c r="AB6" s="34"/>
      <c r="AC6" s="34"/>
    </row>
    <row r="7">
      <c r="A7" s="9"/>
      <c r="B7" s="1" t="s">
        <v>17</v>
      </c>
      <c r="C7" s="1">
        <v>2.0</v>
      </c>
      <c r="F7" s="10" t="s">
        <v>18</v>
      </c>
      <c r="G7" s="5">
        <v>1.0</v>
      </c>
      <c r="H7" s="1" t="b">
        <v>1</v>
      </c>
      <c r="I7" s="1" t="b">
        <v>0</v>
      </c>
      <c r="J7" s="1" t="b">
        <v>0</v>
      </c>
      <c r="K7" s="1" t="b">
        <v>0</v>
      </c>
      <c r="L7" s="1" t="b">
        <v>1</v>
      </c>
      <c r="M7" s="13" t="s">
        <v>64</v>
      </c>
      <c r="N7" s="5">
        <v>6.0</v>
      </c>
      <c r="O7" s="50" t="s">
        <v>19</v>
      </c>
      <c r="P7" s="12"/>
      <c r="S7" s="44" t="s">
        <v>116</v>
      </c>
      <c r="T7" s="33" t="s">
        <v>117</v>
      </c>
      <c r="U7" s="16"/>
      <c r="V7" s="16"/>
      <c r="W7" s="16"/>
      <c r="X7" s="16"/>
      <c r="Y7" s="16"/>
      <c r="Z7" s="16"/>
      <c r="AA7" s="12"/>
      <c r="AB7" s="34"/>
      <c r="AC7" s="34"/>
    </row>
    <row r="8">
      <c r="A8" s="7" t="s">
        <v>20</v>
      </c>
      <c r="B8" s="1" t="s">
        <v>21</v>
      </c>
      <c r="C8" s="1">
        <v>2.0</v>
      </c>
      <c r="F8" s="8"/>
      <c r="G8" s="5">
        <v>2.0</v>
      </c>
      <c r="H8" s="1" t="b">
        <v>0</v>
      </c>
      <c r="I8" s="4" t="b">
        <v>0</v>
      </c>
      <c r="J8" s="4" t="b">
        <v>0</v>
      </c>
      <c r="K8" s="4" t="b">
        <v>0</v>
      </c>
      <c r="L8" s="1" t="b">
        <v>0</v>
      </c>
      <c r="M8" s="13" t="s">
        <v>66</v>
      </c>
      <c r="N8" s="5">
        <v>7.0</v>
      </c>
      <c r="O8" s="50" t="s">
        <v>22</v>
      </c>
      <c r="P8" s="12"/>
      <c r="S8" s="44" t="s">
        <v>118</v>
      </c>
      <c r="T8" s="33" t="s">
        <v>119</v>
      </c>
      <c r="U8" s="16"/>
      <c r="V8" s="16"/>
      <c r="W8" s="16"/>
      <c r="X8" s="16"/>
      <c r="Y8" s="16"/>
      <c r="Z8" s="16"/>
      <c r="AA8" s="12"/>
      <c r="AB8" s="34"/>
      <c r="AC8" s="34"/>
    </row>
    <row r="9">
      <c r="A9" s="8"/>
      <c r="B9" s="1" t="s">
        <v>23</v>
      </c>
      <c r="C9" s="1">
        <v>3.0</v>
      </c>
      <c r="F9" s="8"/>
      <c r="G9" s="5">
        <v>3.0</v>
      </c>
      <c r="H9" s="1" t="b">
        <v>0</v>
      </c>
      <c r="I9" s="4" t="b">
        <v>0</v>
      </c>
      <c r="J9" s="4" t="b">
        <v>0</v>
      </c>
      <c r="K9" s="4" t="b">
        <v>0</v>
      </c>
      <c r="L9" s="1" t="b">
        <v>0</v>
      </c>
      <c r="M9" s="13" t="s">
        <v>67</v>
      </c>
      <c r="N9" s="5">
        <v>8.0</v>
      </c>
      <c r="O9" s="50" t="s">
        <v>24</v>
      </c>
      <c r="P9" s="12"/>
      <c r="S9" s="44" t="s">
        <v>120</v>
      </c>
      <c r="T9" s="33" t="s">
        <v>121</v>
      </c>
      <c r="U9" s="16"/>
      <c r="V9" s="16"/>
      <c r="W9" s="16"/>
      <c r="X9" s="16"/>
      <c r="Y9" s="16"/>
      <c r="Z9" s="16"/>
      <c r="AA9" s="12"/>
      <c r="AB9" s="34"/>
      <c r="AC9" s="34"/>
    </row>
    <row r="10">
      <c r="A10" s="9"/>
      <c r="B10" s="1" t="s">
        <v>25</v>
      </c>
      <c r="C10" s="1">
        <v>3.0</v>
      </c>
      <c r="F10" s="9"/>
      <c r="G10" s="5">
        <v>4.0</v>
      </c>
      <c r="H10" s="1" t="b">
        <v>0</v>
      </c>
      <c r="I10" s="4" t="b">
        <v>0</v>
      </c>
      <c r="J10" s="4" t="b">
        <v>0</v>
      </c>
      <c r="K10" s="4" t="b">
        <v>0</v>
      </c>
      <c r="L10" s="1" t="b">
        <v>0</v>
      </c>
      <c r="M10" s="13" t="s">
        <v>69</v>
      </c>
      <c r="N10" s="5">
        <v>9.0</v>
      </c>
      <c r="O10" s="50" t="s">
        <v>26</v>
      </c>
      <c r="P10" s="12"/>
      <c r="S10" s="35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>
      <c r="A11" s="7" t="s">
        <v>27</v>
      </c>
      <c r="B11" s="1" t="s">
        <v>28</v>
      </c>
      <c r="C11" s="1">
        <v>2.0</v>
      </c>
      <c r="F11" s="50" t="s">
        <v>29</v>
      </c>
      <c r="G11" s="12"/>
      <c r="H11" s="1">
        <f>COUNTIF(H7:K10, TRUE)</f>
        <v>1</v>
      </c>
      <c r="M11" s="13" t="s">
        <v>72</v>
      </c>
      <c r="N11" s="5">
        <v>10.0</v>
      </c>
      <c r="O11" s="50" t="s">
        <v>30</v>
      </c>
      <c r="P11" s="12"/>
      <c r="S11" s="55" t="s">
        <v>123</v>
      </c>
      <c r="T11" s="55" t="s">
        <v>124</v>
      </c>
      <c r="U11" s="34"/>
      <c r="V11" s="34"/>
      <c r="W11" s="41" t="s">
        <v>75</v>
      </c>
      <c r="X11" s="34"/>
      <c r="Y11" s="34"/>
      <c r="Z11" s="34"/>
      <c r="AA11" s="34"/>
      <c r="AB11" s="34"/>
      <c r="AC11" s="34"/>
    </row>
    <row r="12">
      <c r="A12" s="8"/>
      <c r="B12" s="1" t="s">
        <v>31</v>
      </c>
      <c r="C12" s="1">
        <v>2.0</v>
      </c>
      <c r="M12" s="13" t="s">
        <v>73</v>
      </c>
      <c r="N12" s="5">
        <v>11.0</v>
      </c>
      <c r="O12" s="50" t="s">
        <v>32</v>
      </c>
      <c r="P12" s="12"/>
      <c r="S12" s="44" t="s">
        <v>125</v>
      </c>
      <c r="T12" s="33" t="s">
        <v>126</v>
      </c>
      <c r="U12" s="16"/>
      <c r="V12" s="12"/>
      <c r="W12" s="45" t="s">
        <v>14</v>
      </c>
      <c r="X12" s="34"/>
      <c r="Y12" s="34"/>
      <c r="Z12" s="34"/>
      <c r="AA12" s="34"/>
      <c r="AB12" s="34"/>
      <c r="AC12" s="34"/>
    </row>
    <row r="13">
      <c r="A13" s="9"/>
      <c r="B13" s="1" t="s">
        <v>33</v>
      </c>
      <c r="C13" s="1">
        <v>3.0</v>
      </c>
      <c r="F13" s="2"/>
      <c r="M13" s="13" t="s">
        <v>78</v>
      </c>
      <c r="N13" s="5">
        <v>12.0</v>
      </c>
      <c r="O13" s="50" t="s">
        <v>35</v>
      </c>
      <c r="P13" s="12"/>
      <c r="S13" s="44" t="s">
        <v>127</v>
      </c>
      <c r="T13" s="33" t="s">
        <v>128</v>
      </c>
      <c r="U13" s="16"/>
      <c r="V13" s="12"/>
      <c r="W13" s="45" t="s">
        <v>129</v>
      </c>
      <c r="X13" s="34"/>
      <c r="Y13" s="34"/>
      <c r="Z13" s="34"/>
      <c r="AA13" s="34"/>
      <c r="AB13" s="34"/>
      <c r="AC13" s="34"/>
      <c r="AD13" s="46"/>
    </row>
    <row r="14">
      <c r="F14" s="3" t="s">
        <v>130</v>
      </c>
      <c r="G14" s="4">
        <f>C7+C11+B19</f>
        <v>7</v>
      </c>
      <c r="M14" s="13" t="s">
        <v>79</v>
      </c>
      <c r="N14" s="5">
        <v>13.0</v>
      </c>
      <c r="O14" s="50" t="s">
        <v>36</v>
      </c>
      <c r="P14" s="12"/>
      <c r="S14" s="44" t="s">
        <v>131</v>
      </c>
      <c r="T14" s="33" t="s">
        <v>158</v>
      </c>
      <c r="U14" s="16"/>
      <c r="V14" s="12"/>
      <c r="W14" s="45" t="s">
        <v>12</v>
      </c>
      <c r="X14" s="34"/>
      <c r="Y14" s="34"/>
      <c r="Z14" s="34"/>
      <c r="AA14" s="34"/>
      <c r="AB14" s="34"/>
      <c r="AC14" s="34"/>
      <c r="AD14" s="47"/>
    </row>
    <row r="15">
      <c r="A15" s="3" t="s">
        <v>37</v>
      </c>
      <c r="B15" s="1">
        <v>2.0</v>
      </c>
      <c r="C15" s="13">
        <v>1.0</v>
      </c>
      <c r="M15" s="13" t="s">
        <v>81</v>
      </c>
      <c r="N15" s="5">
        <v>14.0</v>
      </c>
      <c r="O15" s="50" t="s">
        <v>38</v>
      </c>
      <c r="P15" s="12"/>
      <c r="S15" s="48" t="s">
        <v>133</v>
      </c>
      <c r="T15" s="33" t="s">
        <v>134</v>
      </c>
      <c r="U15" s="16"/>
      <c r="V15" s="12"/>
      <c r="W15" s="45" t="s">
        <v>135</v>
      </c>
      <c r="X15" s="34"/>
      <c r="Y15" s="34"/>
      <c r="Z15" s="34"/>
      <c r="AA15" s="34"/>
      <c r="AB15" s="34"/>
      <c r="AC15" s="34"/>
      <c r="AD15" s="47"/>
    </row>
    <row r="16">
      <c r="M16" s="13" t="s">
        <v>83</v>
      </c>
      <c r="N16" s="5">
        <v>15.0</v>
      </c>
      <c r="O16" s="50" t="s">
        <v>39</v>
      </c>
      <c r="P16" s="12"/>
      <c r="S16" s="35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47"/>
    </row>
    <row r="17">
      <c r="A17" s="2"/>
      <c r="B17" s="2"/>
      <c r="C17" s="2"/>
      <c r="D17" s="2"/>
      <c r="E17" s="2"/>
      <c r="F17" s="13"/>
      <c r="G17" s="49"/>
      <c r="S17" s="50" t="s">
        <v>136</v>
      </c>
      <c r="T17" s="16"/>
      <c r="U17" s="16"/>
      <c r="V17" s="16"/>
      <c r="W17" s="12"/>
      <c r="X17" s="51"/>
      <c r="Y17" s="51"/>
      <c r="Z17" s="51"/>
      <c r="AA17" s="51"/>
      <c r="AB17" s="51"/>
      <c r="AC17" s="51"/>
      <c r="AD17" s="47"/>
    </row>
    <row r="18">
      <c r="A18" s="52" t="s">
        <v>40</v>
      </c>
      <c r="B18" s="23" t="s">
        <v>8</v>
      </c>
      <c r="C18" s="27" t="s">
        <v>137</v>
      </c>
      <c r="D18" s="16"/>
      <c r="E18" s="16"/>
      <c r="F18" s="12"/>
      <c r="G18" s="18"/>
      <c r="H18" s="13"/>
      <c r="I18" s="13"/>
      <c r="J18" s="13"/>
      <c r="K18" s="13"/>
      <c r="N18" s="13"/>
      <c r="S18" s="53" t="s">
        <v>138</v>
      </c>
      <c r="T18" s="54"/>
      <c r="U18" s="54"/>
      <c r="V18" s="54"/>
      <c r="W18" s="37"/>
      <c r="X18" s="55"/>
      <c r="Y18" s="51"/>
      <c r="Z18" s="51"/>
      <c r="AA18" s="51"/>
      <c r="AB18" s="51"/>
      <c r="AC18" s="51"/>
      <c r="AD18" s="47"/>
    </row>
    <row r="19">
      <c r="A19" s="15" t="s">
        <v>41</v>
      </c>
      <c r="B19" s="1">
        <v>3.0</v>
      </c>
      <c r="C19" s="11" t="s">
        <v>159</v>
      </c>
      <c r="D19" s="16"/>
      <c r="E19" s="16"/>
      <c r="F19" s="12"/>
      <c r="G19" s="18"/>
      <c r="H19" s="13"/>
      <c r="S19" s="56"/>
      <c r="W19" s="57"/>
      <c r="X19" s="34"/>
      <c r="Y19" s="51"/>
      <c r="Z19" s="51"/>
      <c r="AA19" s="51"/>
      <c r="AB19" s="51"/>
      <c r="AC19" s="51"/>
      <c r="AD19" s="47"/>
    </row>
    <row r="20">
      <c r="A20" s="15"/>
      <c r="B20" s="1"/>
      <c r="C20" s="13"/>
      <c r="D20" s="14"/>
      <c r="E20" s="14"/>
      <c r="F20" s="17"/>
      <c r="G20" s="18"/>
      <c r="H20" s="13"/>
      <c r="M20" s="26" t="b">
        <f>G3=sum(C5:C7)</f>
        <v>1</v>
      </c>
      <c r="N20" s="13"/>
      <c r="O20" s="13"/>
      <c r="S20" s="56"/>
      <c r="W20" s="57"/>
      <c r="X20" s="34"/>
      <c r="Y20" s="51"/>
      <c r="Z20" s="51"/>
      <c r="AA20" s="51"/>
      <c r="AB20" s="51"/>
      <c r="AC20" s="51"/>
      <c r="AD20" s="47"/>
    </row>
    <row r="21">
      <c r="A21" s="14"/>
      <c r="B21" s="13"/>
      <c r="C21" s="13"/>
      <c r="F21" s="17"/>
      <c r="G21" s="18"/>
      <c r="H21" s="13"/>
      <c r="N21" s="13"/>
      <c r="O21" s="13"/>
      <c r="S21" s="56"/>
      <c r="W21" s="57"/>
      <c r="X21" s="34"/>
      <c r="Y21" s="51"/>
      <c r="Z21" s="51"/>
      <c r="AA21" s="51"/>
      <c r="AB21" s="51"/>
      <c r="AC21" s="51"/>
      <c r="AD21" s="47"/>
    </row>
    <row r="22">
      <c r="A22" s="52" t="s">
        <v>43</v>
      </c>
      <c r="B22" s="23" t="s">
        <v>8</v>
      </c>
      <c r="C22" s="13"/>
      <c r="F22" s="13"/>
      <c r="S22" s="56"/>
      <c r="W22" s="57"/>
      <c r="X22" s="34"/>
      <c r="Y22" s="51"/>
      <c r="Z22" s="51"/>
      <c r="AA22" s="51"/>
      <c r="AB22" s="51"/>
      <c r="AC22" s="51"/>
      <c r="AD22" s="47"/>
    </row>
    <row r="23">
      <c r="A23" s="15" t="s">
        <v>45</v>
      </c>
      <c r="B23" s="1">
        <v>1.0</v>
      </c>
      <c r="C23" s="13"/>
      <c r="F23" s="19" t="s">
        <v>143</v>
      </c>
      <c r="S23" s="56"/>
      <c r="W23" s="57"/>
      <c r="X23" s="34"/>
      <c r="Y23" s="51"/>
      <c r="Z23" s="51"/>
      <c r="AA23" s="51"/>
      <c r="AB23" s="51"/>
      <c r="AC23" s="51"/>
      <c r="AD23" s="47"/>
    </row>
    <row r="24">
      <c r="A24" s="15" t="s">
        <v>160</v>
      </c>
      <c r="B24" s="1">
        <v>1.0</v>
      </c>
      <c r="C24" s="13"/>
      <c r="D24" s="14"/>
      <c r="E24" s="14"/>
      <c r="F24" s="1" t="s">
        <v>0</v>
      </c>
      <c r="G24" s="1" t="s">
        <v>46</v>
      </c>
      <c r="H24" s="1" t="s">
        <v>47</v>
      </c>
      <c r="I24" s="11" t="s">
        <v>43</v>
      </c>
      <c r="J24" s="12"/>
      <c r="K24" s="11" t="s">
        <v>48</v>
      </c>
      <c r="L24" s="16"/>
      <c r="M24" s="12"/>
      <c r="N24" s="1" t="s">
        <v>2</v>
      </c>
      <c r="O24" s="11" t="s">
        <v>3</v>
      </c>
      <c r="P24" s="12"/>
      <c r="S24" s="42"/>
      <c r="T24" s="60"/>
      <c r="U24" s="60"/>
      <c r="V24" s="60"/>
      <c r="W24" s="43"/>
      <c r="X24" s="34"/>
      <c r="Y24" s="51"/>
      <c r="Z24" s="51"/>
      <c r="AA24" s="51"/>
      <c r="AB24" s="51"/>
      <c r="AC24" s="51"/>
      <c r="AD24" s="47"/>
    </row>
    <row r="25">
      <c r="A25" s="14"/>
      <c r="B25" s="13"/>
      <c r="C25" s="13"/>
      <c r="D25" s="14"/>
      <c r="E25" s="14"/>
      <c r="F25" s="1" t="s">
        <v>161</v>
      </c>
      <c r="G25" s="1">
        <v>2.0</v>
      </c>
      <c r="H25" s="1">
        <v>3.0</v>
      </c>
      <c r="I25" s="11">
        <v>1.0</v>
      </c>
      <c r="J25" s="12"/>
      <c r="K25" s="11"/>
      <c r="L25" s="16"/>
      <c r="M25" s="12"/>
      <c r="N25" s="4">
        <f t="shared" ref="N25:N26" si="1">sum(G25:M25)</f>
        <v>6</v>
      </c>
      <c r="O25" s="11" t="str">
        <f>VLOOKUP(N25,AST,2)</f>
        <v>d6+d6</v>
      </c>
      <c r="P25" s="12"/>
      <c r="U25" s="51"/>
      <c r="V25" s="61"/>
      <c r="W25" s="61"/>
      <c r="X25" s="61"/>
      <c r="Y25" s="51"/>
      <c r="Z25" s="51"/>
      <c r="AA25" s="51"/>
      <c r="AB25" s="51"/>
      <c r="AC25" s="51"/>
      <c r="AD25" s="47"/>
    </row>
    <row r="26">
      <c r="A26" s="52" t="s">
        <v>48</v>
      </c>
      <c r="B26" s="52" t="s">
        <v>8</v>
      </c>
      <c r="C26" s="13"/>
      <c r="D26" s="14"/>
      <c r="E26" s="14"/>
      <c r="F26" s="1"/>
      <c r="G26" s="1"/>
      <c r="H26" s="1"/>
      <c r="I26" s="11"/>
      <c r="J26" s="12"/>
      <c r="K26" s="11"/>
      <c r="L26" s="16"/>
      <c r="M26" s="12"/>
      <c r="N26" s="4">
        <f t="shared" si="1"/>
        <v>0</v>
      </c>
      <c r="O26" s="11" t="str">
        <f>VLOOKUP(N26,AST,2)</f>
        <v>#N/A</v>
      </c>
      <c r="P26" s="12"/>
      <c r="Q26" s="13"/>
      <c r="S26" s="52" t="s">
        <v>37</v>
      </c>
      <c r="T26" s="52" t="s">
        <v>8</v>
      </c>
      <c r="U26" s="62" t="s">
        <v>147</v>
      </c>
      <c r="V26" s="61"/>
      <c r="W26" s="61"/>
      <c r="X26" s="61"/>
      <c r="Y26" s="51"/>
      <c r="Z26" s="51"/>
      <c r="AA26" s="51"/>
      <c r="AB26" s="51"/>
      <c r="AC26" s="51"/>
      <c r="AD26" s="47"/>
    </row>
    <row r="27">
      <c r="A27" s="15" t="s">
        <v>125</v>
      </c>
      <c r="B27" s="15">
        <v>1.0</v>
      </c>
      <c r="S27" s="1" t="s">
        <v>148</v>
      </c>
      <c r="T27" s="1">
        <v>2.0</v>
      </c>
      <c r="U27" s="4"/>
      <c r="AD27" s="47"/>
    </row>
    <row r="28">
      <c r="F28" s="19" t="s">
        <v>149</v>
      </c>
      <c r="S28" s="1"/>
      <c r="T28" s="1"/>
      <c r="U28" s="1"/>
    </row>
    <row r="29">
      <c r="A29" s="19"/>
      <c r="B29" s="2"/>
      <c r="F29" s="1" t="s">
        <v>0</v>
      </c>
      <c r="G29" s="1" t="s">
        <v>46</v>
      </c>
      <c r="H29" s="1" t="s">
        <v>47</v>
      </c>
      <c r="I29" s="11" t="s">
        <v>43</v>
      </c>
      <c r="J29" s="12"/>
      <c r="K29" s="11" t="s">
        <v>48</v>
      </c>
      <c r="L29" s="16"/>
      <c r="M29" s="12"/>
      <c r="N29" s="1" t="s">
        <v>162</v>
      </c>
      <c r="O29" s="11"/>
      <c r="P29" s="12"/>
    </row>
    <row r="30">
      <c r="C30" s="13">
        <v>3.0</v>
      </c>
      <c r="F30" s="1" t="s">
        <v>125</v>
      </c>
      <c r="G30" s="1">
        <v>4.0</v>
      </c>
      <c r="H30" s="1">
        <v>3.0</v>
      </c>
      <c r="I30" s="11">
        <v>1.0</v>
      </c>
      <c r="J30" s="12"/>
      <c r="K30" s="11">
        <v>1.0</v>
      </c>
      <c r="L30" s="16"/>
      <c r="M30" s="12"/>
      <c r="N30" s="4">
        <f t="shared" ref="N30:N32" si="2">sum(G30:M30)</f>
        <v>9</v>
      </c>
      <c r="O30" s="11"/>
      <c r="P30" s="12"/>
      <c r="S30" s="52" t="s">
        <v>68</v>
      </c>
      <c r="T30" s="52" t="s">
        <v>152</v>
      </c>
      <c r="U30" s="62" t="s">
        <v>153</v>
      </c>
      <c r="V30" s="62" t="s">
        <v>147</v>
      </c>
    </row>
    <row r="31">
      <c r="F31" s="1" t="s">
        <v>131</v>
      </c>
      <c r="G31" s="1">
        <v>3.0</v>
      </c>
      <c r="H31" s="1"/>
      <c r="I31" s="11"/>
      <c r="J31" s="12"/>
      <c r="K31" s="11"/>
      <c r="L31" s="16"/>
      <c r="M31" s="12"/>
      <c r="N31" s="4">
        <f t="shared" si="2"/>
        <v>3</v>
      </c>
      <c r="O31" s="11"/>
      <c r="P31" s="12"/>
      <c r="S31" s="1" t="s">
        <v>161</v>
      </c>
      <c r="T31" s="1" t="s">
        <v>163</v>
      </c>
      <c r="U31" s="1">
        <v>3.0</v>
      </c>
      <c r="V31" s="1"/>
    </row>
    <row r="32">
      <c r="A32" s="19"/>
      <c r="B32" s="2"/>
      <c r="F32" s="1" t="s">
        <v>127</v>
      </c>
      <c r="G32" s="1">
        <v>2.0</v>
      </c>
      <c r="H32" s="1">
        <v>3.0</v>
      </c>
      <c r="I32" s="11">
        <v>1.0</v>
      </c>
      <c r="J32" s="12"/>
      <c r="K32" s="11"/>
      <c r="L32" s="16"/>
      <c r="M32" s="12"/>
      <c r="N32" s="4">
        <f t="shared" si="2"/>
        <v>6</v>
      </c>
      <c r="O32" s="11"/>
      <c r="P32" s="12"/>
      <c r="S32" s="4"/>
      <c r="T32" s="4"/>
      <c r="U32" s="4"/>
      <c r="V32" s="4"/>
    </row>
    <row r="33">
      <c r="S33" s="4"/>
      <c r="T33" s="4"/>
      <c r="U33" s="4"/>
      <c r="V33" s="4"/>
    </row>
    <row r="35">
      <c r="A35" s="13" t="s">
        <v>164</v>
      </c>
    </row>
    <row r="36">
      <c r="A36" s="13" t="s">
        <v>165</v>
      </c>
    </row>
    <row r="47">
      <c r="A47" s="2"/>
    </row>
    <row r="48">
      <c r="A48" s="13"/>
    </row>
    <row r="49">
      <c r="A49" s="13"/>
    </row>
    <row r="51">
      <c r="A51" s="13"/>
    </row>
    <row r="52">
      <c r="A52" s="17"/>
      <c r="B52" s="18"/>
    </row>
    <row r="53">
      <c r="B53" s="18"/>
    </row>
    <row r="54">
      <c r="B54" s="18"/>
    </row>
    <row r="55">
      <c r="B55" s="18"/>
    </row>
    <row r="56">
      <c r="A56" s="13"/>
    </row>
    <row r="63">
      <c r="A63" s="19" t="s">
        <v>52</v>
      </c>
    </row>
    <row r="64">
      <c r="A64" s="13" t="s">
        <v>53</v>
      </c>
    </row>
    <row r="65">
      <c r="A65" s="7" t="s">
        <v>54</v>
      </c>
      <c r="B65" s="1">
        <v>1.0</v>
      </c>
      <c r="C65" s="4"/>
    </row>
    <row r="66">
      <c r="A66" s="8"/>
      <c r="B66" s="1">
        <v>2.0</v>
      </c>
      <c r="C66" s="4"/>
    </row>
    <row r="67">
      <c r="A67" s="8"/>
      <c r="B67" s="1">
        <v>3.0</v>
      </c>
      <c r="C67" s="4"/>
    </row>
    <row r="68">
      <c r="A68" s="9"/>
      <c r="B68" s="1">
        <v>4.0</v>
      </c>
      <c r="C68" s="4"/>
    </row>
  </sheetData>
  <mergeCells count="64">
    <mergeCell ref="O10:P10"/>
    <mergeCell ref="O11:P11"/>
    <mergeCell ref="O12:P12"/>
    <mergeCell ref="T12:V12"/>
    <mergeCell ref="O14:P14"/>
    <mergeCell ref="T14:V14"/>
    <mergeCell ref="T15:V15"/>
    <mergeCell ref="S18:W24"/>
    <mergeCell ref="O15:P15"/>
    <mergeCell ref="O16:P16"/>
    <mergeCell ref="S17:W17"/>
    <mergeCell ref="C18:F18"/>
    <mergeCell ref="C19:F19"/>
    <mergeCell ref="F22:G22"/>
    <mergeCell ref="I24:J24"/>
    <mergeCell ref="K29:M29"/>
    <mergeCell ref="O29:P29"/>
    <mergeCell ref="I25:J25"/>
    <mergeCell ref="K25:M25"/>
    <mergeCell ref="O25:P25"/>
    <mergeCell ref="I26:J26"/>
    <mergeCell ref="K26:M26"/>
    <mergeCell ref="O26:P26"/>
    <mergeCell ref="I29:J29"/>
    <mergeCell ref="O31:P31"/>
    <mergeCell ref="O32:P32"/>
    <mergeCell ref="A47:C47"/>
    <mergeCell ref="A52:A55"/>
    <mergeCell ref="A56:B56"/>
    <mergeCell ref="A65:A68"/>
    <mergeCell ref="I30:J30"/>
    <mergeCell ref="K30:M30"/>
    <mergeCell ref="O30:P30"/>
    <mergeCell ref="I31:J31"/>
    <mergeCell ref="K31:M31"/>
    <mergeCell ref="I32:J32"/>
    <mergeCell ref="K32:M32"/>
    <mergeCell ref="O3:P3"/>
    <mergeCell ref="O6:P6"/>
    <mergeCell ref="T6:AA6"/>
    <mergeCell ref="T7:AA7"/>
    <mergeCell ref="T8:AA8"/>
    <mergeCell ref="T9:AA9"/>
    <mergeCell ref="F2:K2"/>
    <mergeCell ref="O2:P2"/>
    <mergeCell ref="T3:AA3"/>
    <mergeCell ref="G4:K4"/>
    <mergeCell ref="T4:AA4"/>
    <mergeCell ref="A5:A7"/>
    <mergeCell ref="T5:AA5"/>
    <mergeCell ref="A8:A10"/>
    <mergeCell ref="A11:A13"/>
    <mergeCell ref="F13:K13"/>
    <mergeCell ref="O13:P13"/>
    <mergeCell ref="T13:V13"/>
    <mergeCell ref="O4:P4"/>
    <mergeCell ref="O5:P5"/>
    <mergeCell ref="F7:F10"/>
    <mergeCell ref="O7:P7"/>
    <mergeCell ref="O8:P8"/>
    <mergeCell ref="O9:P9"/>
    <mergeCell ref="F11:G11"/>
    <mergeCell ref="K24:M24"/>
    <mergeCell ref="O24:P2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>
      <c r="A2" s="46"/>
      <c r="B2" s="46"/>
      <c r="C2" s="46"/>
      <c r="D2" s="64" t="s">
        <v>166</v>
      </c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</row>
    <row r="4">
      <c r="A4" s="46"/>
      <c r="B4" s="46"/>
      <c r="C4" s="46"/>
      <c r="D4" s="64" t="s">
        <v>167</v>
      </c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46"/>
    </row>
    <row r="5">
      <c r="A5" s="46"/>
      <c r="B5" s="66" t="s">
        <v>56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</row>
    <row r="7">
      <c r="A7" s="46"/>
      <c r="B7" s="67" t="s">
        <v>1</v>
      </c>
      <c r="C7" s="46"/>
      <c r="D7" s="46"/>
      <c r="E7" s="68" t="s">
        <v>100</v>
      </c>
      <c r="H7" s="69"/>
      <c r="I7" s="70" t="s">
        <v>105</v>
      </c>
      <c r="J7" s="60"/>
      <c r="K7" s="60"/>
      <c r="L7" s="60"/>
      <c r="M7" s="60"/>
      <c r="N7" s="69"/>
      <c r="O7" s="46"/>
      <c r="P7" s="68" t="s">
        <v>168</v>
      </c>
    </row>
    <row r="8">
      <c r="A8" s="46"/>
      <c r="B8" s="64" t="s">
        <v>12</v>
      </c>
      <c r="C8" s="71"/>
      <c r="D8" s="46"/>
      <c r="N8" s="69"/>
      <c r="O8" s="46"/>
      <c r="P8" s="72" t="s">
        <v>131</v>
      </c>
      <c r="Q8" s="12"/>
      <c r="R8" s="73" t="s">
        <v>127</v>
      </c>
      <c r="S8" s="72" t="s">
        <v>125</v>
      </c>
      <c r="T8" s="12"/>
    </row>
    <row r="9">
      <c r="A9" s="46"/>
      <c r="B9" s="64" t="s">
        <v>14</v>
      </c>
      <c r="C9" s="71"/>
      <c r="D9" s="46"/>
      <c r="N9" s="69"/>
      <c r="O9" s="46"/>
      <c r="P9" s="74"/>
      <c r="Q9" s="43"/>
      <c r="R9" s="71"/>
      <c r="S9" s="74"/>
      <c r="T9" s="43"/>
    </row>
    <row r="10">
      <c r="A10" s="46"/>
      <c r="B10" s="64" t="s">
        <v>17</v>
      </c>
      <c r="C10" s="71"/>
      <c r="D10" s="46"/>
      <c r="E10" s="75" t="s">
        <v>169</v>
      </c>
      <c r="F10" s="54"/>
      <c r="G10" s="54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76" t="s">
        <v>170</v>
      </c>
      <c r="S10" s="46"/>
      <c r="T10" s="46"/>
    </row>
    <row r="11">
      <c r="A11" s="46"/>
      <c r="B11" s="67" t="s">
        <v>171</v>
      </c>
      <c r="C11" s="46"/>
      <c r="D11" s="46"/>
      <c r="E11" s="67" t="s">
        <v>52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67" t="s">
        <v>37</v>
      </c>
      <c r="Q11" s="46"/>
      <c r="R11" s="46"/>
      <c r="S11" s="46"/>
      <c r="T11" s="46"/>
    </row>
    <row r="12">
      <c r="A12" s="46"/>
      <c r="B12" s="64" t="s">
        <v>21</v>
      </c>
      <c r="C12" s="71"/>
      <c r="D12" s="46"/>
      <c r="E12" s="77" t="s">
        <v>172</v>
      </c>
      <c r="F12" s="46"/>
      <c r="G12" s="46"/>
      <c r="H12" s="46"/>
      <c r="I12" s="46"/>
      <c r="J12" s="78" t="s">
        <v>54</v>
      </c>
      <c r="K12" s="65"/>
      <c r="L12" s="69"/>
      <c r="M12" s="77" t="s">
        <v>112</v>
      </c>
      <c r="N12" s="46"/>
      <c r="O12" s="46"/>
      <c r="P12" s="77" t="s">
        <v>0</v>
      </c>
      <c r="S12" s="77" t="s">
        <v>77</v>
      </c>
      <c r="T12" s="46"/>
    </row>
    <row r="13">
      <c r="A13" s="46"/>
      <c r="B13" s="64" t="s">
        <v>25</v>
      </c>
      <c r="C13" s="71"/>
      <c r="D13" s="46"/>
      <c r="E13" s="74"/>
      <c r="F13" s="60"/>
      <c r="G13" s="60"/>
      <c r="H13" s="60"/>
      <c r="I13" s="43"/>
      <c r="J13" s="74"/>
      <c r="K13" s="60"/>
      <c r="L13" s="60"/>
      <c r="M13" s="79" t="s">
        <v>173</v>
      </c>
      <c r="N13" s="46"/>
      <c r="O13" s="46"/>
      <c r="P13" s="74"/>
      <c r="Q13" s="60"/>
      <c r="R13" s="43"/>
      <c r="S13" s="71"/>
      <c r="T13" s="46"/>
    </row>
    <row r="14">
      <c r="A14" s="46"/>
      <c r="B14" s="64" t="s">
        <v>23</v>
      </c>
      <c r="C14" s="71"/>
      <c r="D14" s="46"/>
      <c r="E14" s="74"/>
      <c r="F14" s="60"/>
      <c r="G14" s="60"/>
      <c r="H14" s="60"/>
      <c r="I14" s="43"/>
      <c r="J14" s="74"/>
      <c r="K14" s="60"/>
      <c r="L14" s="60"/>
      <c r="M14" s="79" t="s">
        <v>173</v>
      </c>
      <c r="N14" s="46"/>
      <c r="O14" s="46"/>
      <c r="P14" s="74"/>
      <c r="Q14" s="60"/>
      <c r="R14" s="43"/>
      <c r="S14" s="71"/>
      <c r="T14" s="46"/>
    </row>
    <row r="15">
      <c r="A15" s="46"/>
      <c r="B15" s="67" t="s">
        <v>27</v>
      </c>
      <c r="C15" s="46"/>
      <c r="D15" s="46"/>
      <c r="E15" s="74"/>
      <c r="F15" s="60"/>
      <c r="G15" s="60"/>
      <c r="H15" s="60"/>
      <c r="I15" s="43"/>
      <c r="J15" s="74"/>
      <c r="K15" s="60"/>
      <c r="L15" s="60"/>
      <c r="M15" s="79" t="s">
        <v>173</v>
      </c>
      <c r="N15" s="46"/>
      <c r="O15" s="46"/>
      <c r="P15" s="74"/>
      <c r="Q15" s="60"/>
      <c r="R15" s="43"/>
      <c r="S15" s="71"/>
      <c r="T15" s="46"/>
    </row>
    <row r="16">
      <c r="A16" s="46"/>
      <c r="B16" s="64" t="s">
        <v>33</v>
      </c>
      <c r="C16" s="71"/>
      <c r="D16" s="46"/>
      <c r="E16" s="74"/>
      <c r="F16" s="60"/>
      <c r="G16" s="60"/>
      <c r="H16" s="60"/>
      <c r="I16" s="43"/>
      <c r="J16" s="74"/>
      <c r="K16" s="60"/>
      <c r="L16" s="60"/>
      <c r="M16" s="79" t="s">
        <v>173</v>
      </c>
      <c r="N16" s="46"/>
      <c r="O16" s="46"/>
      <c r="P16" s="46"/>
      <c r="Q16" s="64" t="s">
        <v>174</v>
      </c>
      <c r="R16" s="57"/>
      <c r="S16" s="71"/>
      <c r="T16" s="46"/>
    </row>
    <row r="17">
      <c r="A17" s="46"/>
      <c r="B17" s="64" t="s">
        <v>28</v>
      </c>
      <c r="C17" s="71"/>
      <c r="D17" s="46"/>
      <c r="E17" s="74"/>
      <c r="F17" s="60"/>
      <c r="G17" s="60"/>
      <c r="H17" s="60"/>
      <c r="I17" s="43"/>
      <c r="J17" s="74"/>
      <c r="K17" s="60"/>
      <c r="L17" s="60"/>
      <c r="M17" s="79" t="s">
        <v>173</v>
      </c>
      <c r="N17" s="46"/>
      <c r="O17" s="46"/>
      <c r="P17" s="46"/>
      <c r="Q17" s="46"/>
      <c r="R17" s="46"/>
      <c r="S17" s="46"/>
      <c r="T17" s="46"/>
    </row>
    <row r="18">
      <c r="A18" s="46"/>
      <c r="B18" s="64" t="s">
        <v>31</v>
      </c>
      <c r="C18" s="71"/>
      <c r="D18" s="80"/>
      <c r="E18" s="46"/>
      <c r="F18" s="46"/>
      <c r="G18" s="80"/>
      <c r="H18" s="80"/>
      <c r="I18" s="64" t="s">
        <v>29</v>
      </c>
      <c r="J18" s="74"/>
      <c r="K18" s="60"/>
      <c r="L18" s="43"/>
      <c r="M18" s="46"/>
      <c r="N18" s="46"/>
      <c r="O18" s="46"/>
      <c r="P18" s="46"/>
      <c r="Q18" s="81" t="s">
        <v>175</v>
      </c>
      <c r="R18" s="74"/>
      <c r="S18" s="43"/>
      <c r="T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75" t="s">
        <v>170</v>
      </c>
      <c r="S19" s="54"/>
      <c r="T19" s="46"/>
    </row>
    <row r="20">
      <c r="A20" s="46"/>
      <c r="B20" s="68" t="s">
        <v>2</v>
      </c>
      <c r="C20" s="68" t="s">
        <v>176</v>
      </c>
      <c r="D20" s="46"/>
      <c r="E20" s="67" t="s">
        <v>68</v>
      </c>
      <c r="F20" s="46"/>
      <c r="G20" s="46"/>
      <c r="H20" s="46"/>
      <c r="I20" s="68" t="s">
        <v>177</v>
      </c>
      <c r="J20" s="69"/>
      <c r="K20" s="68" t="s">
        <v>47</v>
      </c>
      <c r="L20" s="69"/>
      <c r="M20" s="68" t="s">
        <v>178</v>
      </c>
      <c r="N20" s="69"/>
      <c r="O20" s="68" t="s">
        <v>179</v>
      </c>
      <c r="P20" s="69"/>
      <c r="Q20" s="68" t="s">
        <v>180</v>
      </c>
      <c r="R20" s="70" t="s">
        <v>176</v>
      </c>
      <c r="S20" s="60"/>
      <c r="T20" s="46"/>
    </row>
    <row r="21">
      <c r="A21" s="46"/>
      <c r="B21" s="82">
        <v>2.0</v>
      </c>
      <c r="C21" s="82" t="s">
        <v>5</v>
      </c>
      <c r="D21" s="46"/>
      <c r="E21" s="74"/>
      <c r="F21" s="60"/>
      <c r="G21" s="43"/>
      <c r="H21" s="83"/>
      <c r="I21" s="84"/>
      <c r="J21" s="85" t="str">
        <f>+</f>
        <v>#ERROR!</v>
      </c>
      <c r="K21" s="86"/>
      <c r="L21" s="85" t="str">
        <f>+</f>
        <v>#ERROR!</v>
      </c>
      <c r="M21" s="71"/>
      <c r="N21" s="85" t="str">
        <f>+</f>
        <v>#ERROR!</v>
      </c>
      <c r="O21" s="71"/>
      <c r="P21" s="87" t="str">
        <f/>
        <v>#ERROR!</v>
      </c>
      <c r="Q21" s="71"/>
      <c r="R21" s="74"/>
      <c r="S21" s="43"/>
      <c r="T21" s="46"/>
    </row>
    <row r="22">
      <c r="A22" s="46"/>
      <c r="B22" s="82">
        <v>3.0</v>
      </c>
      <c r="C22" s="82" t="s">
        <v>10</v>
      </c>
      <c r="D22" s="46"/>
      <c r="E22" s="74"/>
      <c r="F22" s="60"/>
      <c r="G22" s="43"/>
      <c r="H22" s="83"/>
      <c r="I22" s="84"/>
      <c r="J22" s="85" t="str">
        <f>+</f>
        <v>#ERROR!</v>
      </c>
      <c r="K22" s="86"/>
      <c r="L22" s="85" t="str">
        <f>+</f>
        <v>#ERROR!</v>
      </c>
      <c r="M22" s="71"/>
      <c r="N22" s="85" t="str">
        <f>+</f>
        <v>#ERROR!</v>
      </c>
      <c r="O22" s="71"/>
      <c r="P22" s="87" t="str">
        <f/>
        <v>#ERROR!</v>
      </c>
      <c r="Q22" s="71"/>
      <c r="R22" s="74"/>
      <c r="S22" s="43"/>
      <c r="T22" s="46"/>
    </row>
    <row r="23">
      <c r="A23" s="46"/>
      <c r="B23" s="82">
        <v>4.0</v>
      </c>
      <c r="C23" s="82" t="s">
        <v>13</v>
      </c>
      <c r="D23" s="46"/>
      <c r="E23" s="74"/>
      <c r="F23" s="60"/>
      <c r="G23" s="43"/>
      <c r="H23" s="83"/>
      <c r="I23" s="84"/>
      <c r="J23" s="85" t="str">
        <f>+</f>
        <v>#ERROR!</v>
      </c>
      <c r="K23" s="86"/>
      <c r="L23" s="85" t="str">
        <f>+</f>
        <v>#ERROR!</v>
      </c>
      <c r="M23" s="71"/>
      <c r="N23" s="85" t="str">
        <f>+</f>
        <v>#ERROR!</v>
      </c>
      <c r="O23" s="71"/>
      <c r="P23" s="87" t="str">
        <f/>
        <v>#ERROR!</v>
      </c>
      <c r="Q23" s="71"/>
      <c r="R23" s="74"/>
      <c r="S23" s="43"/>
      <c r="T23" s="46"/>
    </row>
    <row r="24">
      <c r="A24" s="46"/>
      <c r="B24" s="82">
        <v>5.0</v>
      </c>
      <c r="C24" s="82" t="s">
        <v>16</v>
      </c>
      <c r="D24" s="46"/>
      <c r="E24" s="74"/>
      <c r="F24" s="60"/>
      <c r="G24" s="43"/>
      <c r="H24" s="83"/>
      <c r="I24" s="84"/>
      <c r="J24" s="85" t="str">
        <f>+</f>
        <v>#ERROR!</v>
      </c>
      <c r="K24" s="86"/>
      <c r="L24" s="85" t="str">
        <f>+</f>
        <v>#ERROR!</v>
      </c>
      <c r="M24" s="71"/>
      <c r="N24" s="85" t="str">
        <f>+</f>
        <v>#ERROR!</v>
      </c>
      <c r="O24" s="71"/>
      <c r="P24" s="87" t="str">
        <f/>
        <v>#ERROR!</v>
      </c>
      <c r="Q24" s="71"/>
      <c r="R24" s="74"/>
      <c r="S24" s="43"/>
      <c r="T24" s="46"/>
    </row>
    <row r="25">
      <c r="A25" s="46"/>
      <c r="B25" s="82">
        <v>6.0</v>
      </c>
      <c r="C25" s="82" t="s">
        <v>181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</row>
    <row r="26">
      <c r="A26" s="46"/>
      <c r="B26" s="82">
        <v>7.0</v>
      </c>
      <c r="C26" s="82" t="s">
        <v>182</v>
      </c>
      <c r="D26" s="46"/>
      <c r="E26" s="88" t="s">
        <v>40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</row>
    <row r="27">
      <c r="A27" s="46"/>
      <c r="B27" s="82">
        <v>8.0</v>
      </c>
      <c r="C27" s="82" t="s">
        <v>183</v>
      </c>
      <c r="D27" s="46"/>
      <c r="E27" s="67" t="s">
        <v>47</v>
      </c>
      <c r="H27" s="46"/>
      <c r="I27" s="67" t="s">
        <v>43</v>
      </c>
      <c r="J27" s="46"/>
      <c r="K27" s="46"/>
      <c r="L27" s="46"/>
      <c r="M27" s="46"/>
      <c r="N27" s="46"/>
      <c r="O27" s="67" t="s">
        <v>184</v>
      </c>
      <c r="P27" s="46"/>
      <c r="Q27" s="46"/>
      <c r="R27" s="46"/>
      <c r="S27" s="46"/>
      <c r="T27" s="46"/>
    </row>
    <row r="28">
      <c r="A28" s="46"/>
      <c r="B28" s="82">
        <v>9.0</v>
      </c>
      <c r="C28" s="82" t="s">
        <v>185</v>
      </c>
      <c r="D28" s="46"/>
      <c r="H28" s="46"/>
      <c r="N28" s="46"/>
      <c r="T28" s="46"/>
    </row>
    <row r="29">
      <c r="A29" s="46"/>
      <c r="B29" s="82">
        <v>10.0</v>
      </c>
      <c r="C29" s="82" t="s">
        <v>186</v>
      </c>
      <c r="D29" s="46"/>
      <c r="H29" s="77" t="s">
        <v>187</v>
      </c>
      <c r="N29" s="77" t="s">
        <v>187</v>
      </c>
      <c r="T29" s="46"/>
    </row>
    <row r="30">
      <c r="A30" s="46"/>
      <c r="B30" s="82">
        <v>11.0</v>
      </c>
      <c r="C30" s="82" t="s">
        <v>188</v>
      </c>
      <c r="D30" s="46"/>
      <c r="H30" s="46"/>
      <c r="N30" s="46"/>
      <c r="T30" s="46"/>
    </row>
    <row r="31">
      <c r="A31" s="46"/>
      <c r="B31" s="82">
        <v>12.0</v>
      </c>
      <c r="C31" s="82" t="s">
        <v>189</v>
      </c>
      <c r="D31" s="46"/>
      <c r="E31" s="67" t="s">
        <v>47</v>
      </c>
      <c r="H31" s="46"/>
      <c r="I31" s="67" t="s">
        <v>43</v>
      </c>
      <c r="J31" s="46"/>
      <c r="K31" s="46"/>
      <c r="L31" s="46"/>
      <c r="M31" s="46"/>
      <c r="N31" s="46"/>
      <c r="O31" s="67" t="s">
        <v>184</v>
      </c>
      <c r="P31" s="46"/>
      <c r="Q31" s="46"/>
      <c r="R31" s="46"/>
      <c r="S31" s="46"/>
      <c r="T31" s="46"/>
    </row>
    <row r="32">
      <c r="A32" s="46"/>
      <c r="B32" s="82">
        <v>13.0</v>
      </c>
      <c r="C32" s="82" t="s">
        <v>190</v>
      </c>
      <c r="D32" s="46"/>
      <c r="H32" s="46"/>
      <c r="N32" s="46"/>
      <c r="T32" s="46"/>
    </row>
    <row r="33">
      <c r="A33" s="46"/>
      <c r="B33" s="82">
        <v>14.0</v>
      </c>
      <c r="C33" s="82" t="s">
        <v>191</v>
      </c>
      <c r="D33" s="46"/>
      <c r="H33" s="77" t="s">
        <v>187</v>
      </c>
      <c r="N33" s="77" t="s">
        <v>187</v>
      </c>
      <c r="T33" s="46"/>
    </row>
    <row r="34">
      <c r="A34" s="46"/>
      <c r="B34" s="82">
        <v>15.0</v>
      </c>
      <c r="C34" s="82" t="s">
        <v>192</v>
      </c>
      <c r="D34" s="46"/>
      <c r="H34" s="46"/>
      <c r="N34" s="46"/>
      <c r="T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</row>
    <row r="36">
      <c r="A36" s="46"/>
      <c r="B36" s="67" t="s">
        <v>98</v>
      </c>
      <c r="C36" s="67" t="s">
        <v>99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67" t="s">
        <v>136</v>
      </c>
      <c r="O36" s="46"/>
      <c r="P36" s="46"/>
      <c r="Q36" s="46"/>
      <c r="R36" s="46"/>
      <c r="S36" s="46"/>
      <c r="T36" s="46"/>
    </row>
    <row r="37">
      <c r="A37" s="46"/>
      <c r="B37" s="89" t="s">
        <v>102</v>
      </c>
      <c r="C37" s="90" t="s">
        <v>103</v>
      </c>
      <c r="D37" s="54"/>
      <c r="E37" s="54"/>
      <c r="F37" s="54"/>
      <c r="G37" s="54"/>
      <c r="H37" s="54"/>
      <c r="I37" s="54"/>
      <c r="J37" s="54"/>
      <c r="K37" s="54"/>
      <c r="L37" s="37"/>
      <c r="M37" s="46"/>
      <c r="T37" s="46"/>
    </row>
    <row r="38">
      <c r="A38" s="46"/>
      <c r="B38" s="9"/>
      <c r="C38" s="42"/>
      <c r="D38" s="60"/>
      <c r="E38" s="60"/>
      <c r="F38" s="60"/>
      <c r="G38" s="60"/>
      <c r="H38" s="60"/>
      <c r="I38" s="60"/>
      <c r="J38" s="60"/>
      <c r="K38" s="60"/>
      <c r="L38" s="43"/>
      <c r="M38" s="46"/>
      <c r="T38" s="46"/>
    </row>
    <row r="39">
      <c r="A39" s="46"/>
      <c r="B39" s="89" t="s">
        <v>107</v>
      </c>
      <c r="C39" s="90" t="s">
        <v>108</v>
      </c>
      <c r="D39" s="54"/>
      <c r="E39" s="54"/>
      <c r="F39" s="54"/>
      <c r="G39" s="54"/>
      <c r="H39" s="54"/>
      <c r="I39" s="54"/>
      <c r="J39" s="54"/>
      <c r="K39" s="54"/>
      <c r="L39" s="37"/>
      <c r="M39" s="46"/>
      <c r="T39" s="46"/>
    </row>
    <row r="40">
      <c r="A40" s="46"/>
      <c r="B40" s="9"/>
      <c r="C40" s="42"/>
      <c r="D40" s="60"/>
      <c r="E40" s="60"/>
      <c r="F40" s="60"/>
      <c r="G40" s="60"/>
      <c r="H40" s="60"/>
      <c r="I40" s="60"/>
      <c r="J40" s="60"/>
      <c r="K40" s="60"/>
      <c r="L40" s="43"/>
      <c r="M40" s="46"/>
      <c r="T40" s="46"/>
    </row>
    <row r="41">
      <c r="A41" s="46"/>
      <c r="B41" s="89" t="s">
        <v>110</v>
      </c>
      <c r="C41" s="90" t="s">
        <v>111</v>
      </c>
      <c r="D41" s="54"/>
      <c r="E41" s="54"/>
      <c r="F41" s="54"/>
      <c r="G41" s="54"/>
      <c r="H41" s="54"/>
      <c r="I41" s="54"/>
      <c r="J41" s="54"/>
      <c r="K41" s="54"/>
      <c r="L41" s="37"/>
      <c r="M41" s="46"/>
      <c r="T41" s="46"/>
    </row>
    <row r="42">
      <c r="A42" s="46"/>
      <c r="B42" s="9"/>
      <c r="C42" s="42"/>
      <c r="D42" s="60"/>
      <c r="E42" s="60"/>
      <c r="F42" s="60"/>
      <c r="G42" s="60"/>
      <c r="H42" s="60"/>
      <c r="I42" s="60"/>
      <c r="J42" s="60"/>
      <c r="K42" s="60"/>
      <c r="L42" s="43"/>
      <c r="M42" s="46"/>
      <c r="T42" s="46"/>
    </row>
    <row r="43">
      <c r="A43" s="46"/>
      <c r="B43" s="89" t="s">
        <v>114</v>
      </c>
      <c r="C43" s="90" t="s">
        <v>115</v>
      </c>
      <c r="D43" s="54"/>
      <c r="E43" s="54"/>
      <c r="F43" s="54"/>
      <c r="G43" s="54"/>
      <c r="H43" s="54"/>
      <c r="I43" s="54"/>
      <c r="J43" s="54"/>
      <c r="K43" s="54"/>
      <c r="L43" s="37"/>
      <c r="M43" s="46"/>
      <c r="N43" s="46"/>
      <c r="O43" s="46"/>
      <c r="P43" s="46"/>
      <c r="Q43" s="46"/>
      <c r="R43" s="46"/>
      <c r="S43" s="46"/>
      <c r="T43" s="46"/>
    </row>
    <row r="44">
      <c r="A44" s="46"/>
      <c r="B44" s="9"/>
      <c r="C44" s="42"/>
      <c r="D44" s="60"/>
      <c r="E44" s="60"/>
      <c r="F44" s="60"/>
      <c r="G44" s="60"/>
      <c r="H44" s="60"/>
      <c r="I44" s="60"/>
      <c r="J44" s="60"/>
      <c r="K44" s="60"/>
      <c r="L44" s="43"/>
      <c r="M44" s="46"/>
      <c r="N44" s="67" t="s">
        <v>193</v>
      </c>
      <c r="P44" s="67" t="s">
        <v>124</v>
      </c>
      <c r="T44" s="46"/>
    </row>
    <row r="45">
      <c r="A45" s="46"/>
      <c r="B45" s="89" t="s">
        <v>116</v>
      </c>
      <c r="C45" s="90" t="s">
        <v>117</v>
      </c>
      <c r="D45" s="54"/>
      <c r="E45" s="54"/>
      <c r="F45" s="54"/>
      <c r="G45" s="54"/>
      <c r="H45" s="54"/>
      <c r="I45" s="54"/>
      <c r="J45" s="54"/>
      <c r="K45" s="54"/>
      <c r="L45" s="37"/>
      <c r="M45" s="46"/>
      <c r="N45" s="91" t="s">
        <v>125</v>
      </c>
      <c r="O45" s="37"/>
      <c r="P45" s="90" t="s">
        <v>126</v>
      </c>
      <c r="Q45" s="54"/>
      <c r="R45" s="54"/>
      <c r="S45" s="37"/>
      <c r="T45" s="46"/>
    </row>
    <row r="46">
      <c r="A46" s="46"/>
      <c r="B46" s="9"/>
      <c r="C46" s="42"/>
      <c r="D46" s="60"/>
      <c r="E46" s="60"/>
      <c r="F46" s="60"/>
      <c r="G46" s="60"/>
      <c r="H46" s="60"/>
      <c r="I46" s="60"/>
      <c r="J46" s="60"/>
      <c r="K46" s="60"/>
      <c r="L46" s="43"/>
      <c r="M46" s="46"/>
      <c r="N46" s="42"/>
      <c r="O46" s="43"/>
      <c r="P46" s="42"/>
      <c r="Q46" s="60"/>
      <c r="R46" s="60"/>
      <c r="S46" s="43"/>
      <c r="T46" s="46"/>
    </row>
    <row r="47">
      <c r="A47" s="46"/>
      <c r="B47" s="89" t="s">
        <v>118</v>
      </c>
      <c r="C47" s="90" t="s">
        <v>119</v>
      </c>
      <c r="D47" s="54"/>
      <c r="E47" s="54"/>
      <c r="F47" s="54"/>
      <c r="G47" s="54"/>
      <c r="H47" s="54"/>
      <c r="I47" s="54"/>
      <c r="J47" s="54"/>
      <c r="K47" s="54"/>
      <c r="L47" s="37"/>
      <c r="M47" s="46"/>
      <c r="N47" s="91" t="s">
        <v>127</v>
      </c>
      <c r="O47" s="37"/>
      <c r="P47" s="90" t="s">
        <v>128</v>
      </c>
      <c r="Q47" s="54"/>
      <c r="R47" s="54"/>
      <c r="S47" s="37"/>
      <c r="T47" s="46"/>
    </row>
    <row r="48">
      <c r="A48" s="46"/>
      <c r="B48" s="9"/>
      <c r="C48" s="42"/>
      <c r="D48" s="60"/>
      <c r="E48" s="60"/>
      <c r="F48" s="60"/>
      <c r="G48" s="60"/>
      <c r="H48" s="60"/>
      <c r="I48" s="60"/>
      <c r="J48" s="60"/>
      <c r="K48" s="60"/>
      <c r="L48" s="43"/>
      <c r="M48" s="46"/>
      <c r="N48" s="42"/>
      <c r="O48" s="43"/>
      <c r="P48" s="42"/>
      <c r="Q48" s="60"/>
      <c r="R48" s="60"/>
      <c r="S48" s="43"/>
      <c r="T48" s="46"/>
    </row>
    <row r="49">
      <c r="A49" s="46"/>
      <c r="B49" s="89" t="s">
        <v>120</v>
      </c>
      <c r="C49" s="90" t="s">
        <v>121</v>
      </c>
      <c r="D49" s="54"/>
      <c r="E49" s="54"/>
      <c r="F49" s="54"/>
      <c r="G49" s="54"/>
      <c r="H49" s="54"/>
      <c r="I49" s="54"/>
      <c r="J49" s="54"/>
      <c r="K49" s="54"/>
      <c r="L49" s="37"/>
      <c r="M49" s="46"/>
      <c r="N49" s="91" t="s">
        <v>131</v>
      </c>
      <c r="O49" s="37"/>
      <c r="P49" s="90" t="s">
        <v>158</v>
      </c>
      <c r="Q49" s="54"/>
      <c r="R49" s="54"/>
      <c r="S49" s="37"/>
      <c r="T49" s="46"/>
    </row>
    <row r="50">
      <c r="A50" s="46"/>
      <c r="B50" s="9"/>
      <c r="C50" s="42"/>
      <c r="D50" s="60"/>
      <c r="E50" s="60"/>
      <c r="F50" s="60"/>
      <c r="G50" s="60"/>
      <c r="H50" s="60"/>
      <c r="I50" s="60"/>
      <c r="J50" s="60"/>
      <c r="K50" s="60"/>
      <c r="L50" s="43"/>
      <c r="M50" s="46"/>
      <c r="N50" s="42"/>
      <c r="O50" s="43"/>
      <c r="P50" s="42"/>
      <c r="Q50" s="60"/>
      <c r="R50" s="60"/>
      <c r="S50" s="43"/>
      <c r="T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</row>
    <row r="52">
      <c r="A52" s="92" t="s">
        <v>194</v>
      </c>
      <c r="T52" s="46"/>
    </row>
  </sheetData>
  <mergeCells count="69">
    <mergeCell ref="E32:G34"/>
    <mergeCell ref="I32:M34"/>
    <mergeCell ref="O32:S34"/>
    <mergeCell ref="B37:B38"/>
    <mergeCell ref="C37:L38"/>
    <mergeCell ref="N37:S42"/>
    <mergeCell ref="C39:L40"/>
    <mergeCell ref="B45:B46"/>
    <mergeCell ref="B47:B48"/>
    <mergeCell ref="B49:B50"/>
    <mergeCell ref="N45:O46"/>
    <mergeCell ref="N47:O48"/>
    <mergeCell ref="N49:O50"/>
    <mergeCell ref="P49:S50"/>
    <mergeCell ref="C47:L48"/>
    <mergeCell ref="C49:L50"/>
    <mergeCell ref="A52:S52"/>
    <mergeCell ref="C41:L42"/>
    <mergeCell ref="C43:L44"/>
    <mergeCell ref="N44:O44"/>
    <mergeCell ref="P44:S44"/>
    <mergeCell ref="C45:L46"/>
    <mergeCell ref="P45:S46"/>
    <mergeCell ref="P47:S48"/>
    <mergeCell ref="E7:G7"/>
    <mergeCell ref="I7:M7"/>
    <mergeCell ref="P7:T7"/>
    <mergeCell ref="E8:H9"/>
    <mergeCell ref="I8:M9"/>
    <mergeCell ref="P8:Q8"/>
    <mergeCell ref="P9:Q9"/>
    <mergeCell ref="E10:G10"/>
    <mergeCell ref="E13:I13"/>
    <mergeCell ref="J13:L13"/>
    <mergeCell ref="E14:I14"/>
    <mergeCell ref="J14:L14"/>
    <mergeCell ref="E15:I15"/>
    <mergeCell ref="J15:L15"/>
    <mergeCell ref="R18:S18"/>
    <mergeCell ref="R19:S19"/>
    <mergeCell ref="R20:S20"/>
    <mergeCell ref="R21:S21"/>
    <mergeCell ref="R22:S22"/>
    <mergeCell ref="R23:S23"/>
    <mergeCell ref="R24:S24"/>
    <mergeCell ref="S8:T8"/>
    <mergeCell ref="S9:T9"/>
    <mergeCell ref="P12:R12"/>
    <mergeCell ref="P13:R13"/>
    <mergeCell ref="P14:R14"/>
    <mergeCell ref="P15:R15"/>
    <mergeCell ref="Q16:R16"/>
    <mergeCell ref="E16:I16"/>
    <mergeCell ref="J16:L16"/>
    <mergeCell ref="E17:I17"/>
    <mergeCell ref="J17:L17"/>
    <mergeCell ref="J18:L18"/>
    <mergeCell ref="E21:G21"/>
    <mergeCell ref="E22:G22"/>
    <mergeCell ref="E23:G23"/>
    <mergeCell ref="E24:G24"/>
    <mergeCell ref="E27:G27"/>
    <mergeCell ref="E28:G30"/>
    <mergeCell ref="I28:M30"/>
    <mergeCell ref="O28:S30"/>
    <mergeCell ref="E31:G31"/>
    <mergeCell ref="B39:B40"/>
    <mergeCell ref="B41:B42"/>
    <mergeCell ref="B43:B44"/>
  </mergeCells>
  <drawing r:id="rId1"/>
</worksheet>
</file>