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uto\Documents\Code\@forked\bulletproofs-plus\docs\assets\"/>
    </mc:Choice>
  </mc:AlternateContent>
  <xr:revisionPtr revIDLastSave="0" documentId="13_ncr:1_{1DA56977-E7EA-448B-8436-4535F412E3EE}" xr6:coauthVersionLast="45" xr6:coauthVersionMax="45" xr10:uidLastSave="{00000000-0000-0000-0000-000000000000}"/>
  <bookViews>
    <workbookView xWindow="23040" yWindow="0" windowWidth="16965" windowHeight="21420" activeTab="2" xr2:uid="{52051F7D-C720-4D8E-A714-206017C25F0C}"/>
  </bookViews>
  <sheets>
    <sheet name="Creation" sheetId="1" r:id="rId1"/>
    <sheet name="Verification" sheetId="2" r:id="rId2"/>
    <sheet name="VerificationBatch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3" l="1"/>
  <c r="J3" i="3"/>
  <c r="I4" i="3"/>
  <c r="J4" i="3"/>
  <c r="I5" i="3"/>
  <c r="J5" i="3"/>
  <c r="I6" i="3"/>
  <c r="J6" i="3"/>
  <c r="I7" i="3"/>
  <c r="J7" i="3"/>
  <c r="I8" i="3"/>
  <c r="J8" i="3"/>
  <c r="I9" i="3"/>
  <c r="J9" i="3"/>
  <c r="I10" i="3"/>
  <c r="J10" i="3"/>
  <c r="J2" i="3"/>
  <c r="I2" i="3"/>
  <c r="E8" i="2"/>
  <c r="G32" i="2"/>
  <c r="F32" i="2"/>
  <c r="G31" i="2"/>
  <c r="F31" i="2"/>
  <c r="G30" i="2"/>
  <c r="F30" i="2"/>
  <c r="G29" i="2"/>
  <c r="F29" i="2"/>
  <c r="G28" i="2"/>
  <c r="F28" i="2"/>
  <c r="F33" i="2" s="1"/>
  <c r="G27" i="2"/>
  <c r="F27" i="2"/>
  <c r="G27" i="1"/>
  <c r="G28" i="1"/>
  <c r="G29" i="1"/>
  <c r="G30" i="1"/>
  <c r="G31" i="1"/>
  <c r="G32" i="1"/>
  <c r="F28" i="1"/>
  <c r="F29" i="1"/>
  <c r="F30" i="1"/>
  <c r="F31" i="1"/>
  <c r="F32" i="1"/>
  <c r="F27" i="1"/>
  <c r="F33" i="1" s="1"/>
  <c r="C2" i="3"/>
  <c r="C6" i="3" s="1"/>
  <c r="G6" i="3" s="1"/>
  <c r="H6" i="3" s="1"/>
  <c r="E7" i="2"/>
  <c r="E6" i="2"/>
  <c r="E5" i="2"/>
  <c r="E4" i="2"/>
  <c r="E3" i="2"/>
  <c r="E2" i="2"/>
  <c r="E3" i="1"/>
  <c r="E4" i="1"/>
  <c r="E5" i="1"/>
  <c r="E6" i="1"/>
  <c r="E7" i="1"/>
  <c r="E2" i="1"/>
  <c r="I11" i="3" l="1"/>
  <c r="J11" i="3"/>
  <c r="C9" i="3"/>
  <c r="G9" i="3" s="1"/>
  <c r="H9" i="3" s="1"/>
  <c r="C8" i="3"/>
  <c r="G8" i="3" s="1"/>
  <c r="H8" i="3" s="1"/>
  <c r="C10" i="3"/>
  <c r="G10" i="3" s="1"/>
  <c r="H10" i="3" s="1"/>
  <c r="G33" i="2"/>
  <c r="G33" i="1"/>
  <c r="E8" i="1"/>
  <c r="C5" i="3"/>
  <c r="G5" i="3" s="1"/>
  <c r="H5" i="3" s="1"/>
  <c r="G2" i="3"/>
  <c r="H2" i="3" s="1"/>
  <c r="C4" i="3"/>
  <c r="G4" i="3" s="1"/>
  <c r="H4" i="3" s="1"/>
  <c r="C7" i="3"/>
  <c r="G7" i="3" s="1"/>
  <c r="H7" i="3" s="1"/>
  <c r="C3" i="3"/>
  <c r="G3" i="3" s="1"/>
  <c r="H3" i="3" s="1"/>
</calcChain>
</file>

<file path=xl/sharedStrings.xml><?xml version="1.0" encoding="utf-8"?>
<sst xmlns="http://schemas.openxmlformats.org/spreadsheetml/2006/main" count="78" uniqueCount="42">
  <si>
    <t>Aggregated 64-bit rangeproof creation, size 1</t>
  </si>
  <si>
    <t>Aggregated 64-bit rangeproof creation, size 2</t>
  </si>
  <si>
    <t>Aggregated 64-bit rangeproof creation, size 4</t>
  </si>
  <si>
    <t>Aggregated 64-bit rangeproof creation, size 8</t>
  </si>
  <si>
    <t>Aggregated 64-bit rangeproof creation, size 16</t>
  </si>
  <si>
    <t>Aggregated 64-bit rangeproof creation, size 32</t>
  </si>
  <si>
    <t>Batched 64-bit range proof verification, 1 single range proofs</t>
  </si>
  <si>
    <t>Batched 64-bit range proof verification, 2 single range proofs</t>
  </si>
  <si>
    <t>Batched 64-bit range proof verification, 4 single range proofs</t>
  </si>
  <si>
    <t>Batched 64-bit range proof verification, 8 single range proofs</t>
  </si>
  <si>
    <t>Batched 64-bit range proof verification, 16 single range proofs</t>
  </si>
  <si>
    <t>Batched 64-bit range proof verification, 32 single range proofs</t>
  </si>
  <si>
    <t>Size</t>
  </si>
  <si>
    <t>Diff (%)</t>
  </si>
  <si>
    <t>Aggregated 64-bit range proof verification, size 1</t>
  </si>
  <si>
    <t>Aggregated 64-bit range proof verification, size 2</t>
  </si>
  <si>
    <t>Aggregated 64-bit range proof verification, size 4</t>
  </si>
  <si>
    <t>Aggregated 64-bit range proof verification, size 8</t>
  </si>
  <si>
    <t>Aggregated 64-bit range proof verification, size 16</t>
  </si>
  <si>
    <t>Aggregated 64-bit range proof verification, size 32</t>
  </si>
  <si>
    <t>Batched 64-bit range proof verification, 64 single range proofs</t>
  </si>
  <si>
    <t>Batched 64-bit range proof verification, 128 single range proofs</t>
  </si>
  <si>
    <t>Batched 64-bit range proof verification, 256 single range proofs</t>
  </si>
  <si>
    <t>Average</t>
  </si>
  <si>
    <t>Gains (%)</t>
  </si>
  <si>
    <t>Batch size</t>
  </si>
  <si>
    <t>BP+ linear (ms)</t>
  </si>
  <si>
    <t xml:space="preserve"> BP+ ext_deg 0 (ms)</t>
  </si>
  <si>
    <t>BP+ ext_deg 1 (ms)</t>
  </si>
  <si>
    <t>BP+ ext_deg 2 (ms)</t>
  </si>
  <si>
    <t>BP+ ext_deg 0 vs. 2 (ms)</t>
  </si>
  <si>
    <t>BP+ ext_deg 0 vs. 1 (ms)</t>
  </si>
  <si>
    <t>BP+ Med ed_0 (ms)</t>
  </si>
  <si>
    <t>BP+ Med ed_1 (ms)</t>
  </si>
  <si>
    <t>BP+ Med ed_2 (ms)</t>
  </si>
  <si>
    <t>Diff Med ed_0-1 (%)</t>
  </si>
  <si>
    <t>Diff Med ed_0-2 (%)</t>
  </si>
  <si>
    <t>BP Med (ms)</t>
  </si>
  <si>
    <t>BP+ Med (ms)</t>
  </si>
  <si>
    <t>Diff Med (%)</t>
  </si>
  <si>
    <t xml:space="preserve"> BP+ mask only  ed_0 (ms)</t>
  </si>
  <si>
    <t xml:space="preserve"> BP+ no mask ed_0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</si>
</sst>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top"/>
    </xf>
    <xf numFmtId="9" fontId="0" fillId="0" borderId="0" xfId="1" applyFont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2" fontId="0" fillId="0" borderId="0" xfId="0" applyNumberFormat="1" applyAlignment="1">
      <alignment vertical="top"/>
    </xf>
    <xf numFmtId="9" fontId="2" fillId="0" borderId="0" xfId="0" applyNumberFormat="1" applyFont="1" applyAlignment="1">
      <alignment vertical="top"/>
    </xf>
    <xf numFmtId="164" fontId="0" fillId="0" borderId="0" xfId="1" applyNumberFormat="1" applyFont="1" applyAlignment="1">
      <alignment vertical="top"/>
    </xf>
    <xf numFmtId="10" fontId="0" fillId="0" borderId="0" xfId="1" applyNumberFormat="1" applyFont="1" applyAlignment="1">
      <alignment vertical="top"/>
    </xf>
    <xf numFmtId="164" fontId="2" fillId="0" borderId="0" xfId="0" applyNumberFormat="1" applyFont="1" applyAlignment="1">
      <alignment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Aggregated 64-bit proof creation: BP vs. BP+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Creation!$C$1</c:f>
              <c:strCache>
                <c:ptCount val="1"/>
                <c:pt idx="0">
                  <c:v>BP Med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Creation!$B$2:$B$7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Creation!$C$2:$C$7</c:f>
              <c:numCache>
                <c:formatCode>0.00</c:formatCode>
                <c:ptCount val="6"/>
                <c:pt idx="0">
                  <c:v>16.294</c:v>
                </c:pt>
                <c:pt idx="1">
                  <c:v>31.63</c:v>
                </c:pt>
                <c:pt idx="2">
                  <c:v>60.466999999999999</c:v>
                </c:pt>
                <c:pt idx="3">
                  <c:v>119.18</c:v>
                </c:pt>
                <c:pt idx="4">
                  <c:v>240.18</c:v>
                </c:pt>
                <c:pt idx="5">
                  <c:v>460.67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2F-4998-A68C-458166730DF9}"/>
            </c:ext>
          </c:extLst>
        </c:ser>
        <c:ser>
          <c:idx val="3"/>
          <c:order val="1"/>
          <c:tx>
            <c:strRef>
              <c:f>Creation!$D$1</c:f>
              <c:strCache>
                <c:ptCount val="1"/>
                <c:pt idx="0">
                  <c:v>BP+ Med (ms)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Creation!$B$2:$B$7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Creation!$D$2:$D$7</c:f>
              <c:numCache>
                <c:formatCode>0.00</c:formatCode>
                <c:ptCount val="6"/>
                <c:pt idx="0">
                  <c:v>21.242000000000001</c:v>
                </c:pt>
                <c:pt idx="1">
                  <c:v>41.076999999999998</c:v>
                </c:pt>
                <c:pt idx="2">
                  <c:v>80.456000000000003</c:v>
                </c:pt>
                <c:pt idx="3">
                  <c:v>156.56</c:v>
                </c:pt>
                <c:pt idx="4">
                  <c:v>306.02999999999997</c:v>
                </c:pt>
                <c:pt idx="5">
                  <c:v>598.57000000000005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B2F-4998-A68C-458166730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892224"/>
        <c:axId val="580720416"/>
      </c:scatterChart>
      <c:scatterChart>
        <c:scatterStyle val="smoothMarker"/>
        <c:varyColors val="0"/>
        <c:ser>
          <c:idx val="5"/>
          <c:order val="2"/>
          <c:tx>
            <c:strRef>
              <c:f>Creation!$E$1</c:f>
              <c:strCache>
                <c:ptCount val="1"/>
                <c:pt idx="0">
                  <c:v>Diff Med (%)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Creation!$B$2:$B$7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Creation!$E$2:$E$7</c:f>
              <c:numCache>
                <c:formatCode>0%</c:formatCode>
                <c:ptCount val="6"/>
                <c:pt idx="0">
                  <c:v>1.30367006259973</c:v>
                </c:pt>
                <c:pt idx="1">
                  <c:v>1.2986721466961746</c:v>
                </c:pt>
                <c:pt idx="2">
                  <c:v>1.330577008947029</c:v>
                </c:pt>
                <c:pt idx="3">
                  <c:v>1.3136432287296527</c:v>
                </c:pt>
                <c:pt idx="4">
                  <c:v>1.2741693729702721</c:v>
                </c:pt>
                <c:pt idx="5">
                  <c:v>1.2993466038595958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B2F-4998-A68C-458166730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563440"/>
        <c:axId val="638565104"/>
      </c:scatterChart>
      <c:valAx>
        <c:axId val="580892224"/>
        <c:scaling>
          <c:orientation val="minMax"/>
          <c:max val="3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Aggregation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720416"/>
        <c:crosses val="autoZero"/>
        <c:crossBetween val="midCat"/>
        <c:majorUnit val="4"/>
      </c:valAx>
      <c:valAx>
        <c:axId val="58072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892224"/>
        <c:crosses val="autoZero"/>
        <c:crossBetween val="midCat"/>
      </c:valAx>
      <c:valAx>
        <c:axId val="638565104"/>
        <c:scaling>
          <c:orientation val="minMax"/>
          <c:min val="0.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Proportional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563440"/>
        <c:crosses val="max"/>
        <c:crossBetween val="midCat"/>
      </c:valAx>
      <c:valAx>
        <c:axId val="638563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856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Aggregated 64-bit proof creation: BP+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Creation!$C$26</c:f>
              <c:strCache>
                <c:ptCount val="1"/>
                <c:pt idx="0">
                  <c:v>BP+ Med ed_0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Creation!$B$27:$B$32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Creation!$C$27:$C$32</c:f>
              <c:numCache>
                <c:formatCode>0.00</c:formatCode>
                <c:ptCount val="6"/>
                <c:pt idx="0">
                  <c:v>21.242000000000001</c:v>
                </c:pt>
                <c:pt idx="1">
                  <c:v>41.076999999999998</c:v>
                </c:pt>
                <c:pt idx="2">
                  <c:v>80.456000000000003</c:v>
                </c:pt>
                <c:pt idx="3">
                  <c:v>156.56</c:v>
                </c:pt>
                <c:pt idx="4">
                  <c:v>306.02999999999997</c:v>
                </c:pt>
                <c:pt idx="5">
                  <c:v>598.57000000000005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2F-4998-A68C-458166730DF9}"/>
            </c:ext>
          </c:extLst>
        </c:ser>
        <c:ser>
          <c:idx val="1"/>
          <c:order val="1"/>
          <c:tx>
            <c:strRef>
              <c:f>Creation!$D$26</c:f>
              <c:strCache>
                <c:ptCount val="1"/>
                <c:pt idx="0">
                  <c:v>BP+ Med ed_1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Creation!$B$27:$B$32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Creation!$D$27:$D$32</c:f>
              <c:numCache>
                <c:formatCode>0.00</c:formatCode>
                <c:ptCount val="6"/>
                <c:pt idx="0">
                  <c:v>21.48</c:v>
                </c:pt>
                <c:pt idx="1">
                  <c:v>41.448999999999998</c:v>
                </c:pt>
                <c:pt idx="2">
                  <c:v>80.703999999999994</c:v>
                </c:pt>
                <c:pt idx="3">
                  <c:v>157.07</c:v>
                </c:pt>
                <c:pt idx="4">
                  <c:v>306.27999999999997</c:v>
                </c:pt>
                <c:pt idx="5">
                  <c:v>598.47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2F-4998-A68C-458166730DF9}"/>
            </c:ext>
          </c:extLst>
        </c:ser>
        <c:ser>
          <c:idx val="2"/>
          <c:order val="2"/>
          <c:tx>
            <c:strRef>
              <c:f>Creation!$E$26</c:f>
              <c:strCache>
                <c:ptCount val="1"/>
                <c:pt idx="0">
                  <c:v>BP+ Med ed_2 (ms)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Creation!$B$27:$B$32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Creation!$E$27:$E$32</c:f>
              <c:numCache>
                <c:formatCode>General</c:formatCode>
                <c:ptCount val="6"/>
                <c:pt idx="0">
                  <c:v>22.466999999999999</c:v>
                </c:pt>
                <c:pt idx="1">
                  <c:v>42.073999999999998</c:v>
                </c:pt>
                <c:pt idx="2">
                  <c:v>80.760000000000005</c:v>
                </c:pt>
                <c:pt idx="3">
                  <c:v>157.06</c:v>
                </c:pt>
                <c:pt idx="4">
                  <c:v>305.49</c:v>
                </c:pt>
                <c:pt idx="5">
                  <c:v>598.01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2F-4998-A68C-458166730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892224"/>
        <c:axId val="580720416"/>
      </c:scatterChart>
      <c:scatterChart>
        <c:scatterStyle val="smoothMarker"/>
        <c:varyColors val="0"/>
        <c:ser>
          <c:idx val="4"/>
          <c:order val="3"/>
          <c:tx>
            <c:strRef>
              <c:f>Creation!$F$26</c:f>
              <c:strCache>
                <c:ptCount val="1"/>
                <c:pt idx="0">
                  <c:v>Diff Med ed_0-1 (%)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Creation!$B$27:$B$32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Creation!$F$27:$F$32</c:f>
              <c:numCache>
                <c:formatCode>0.00%</c:formatCode>
                <c:ptCount val="6"/>
                <c:pt idx="0">
                  <c:v>1.0112042180585632</c:v>
                </c:pt>
                <c:pt idx="1">
                  <c:v>1.0090561628161745</c:v>
                </c:pt>
                <c:pt idx="2">
                  <c:v>1.0030824301481553</c:v>
                </c:pt>
                <c:pt idx="3">
                  <c:v>1.0032575370464998</c:v>
                </c:pt>
                <c:pt idx="4">
                  <c:v>1.0008169133745057</c:v>
                </c:pt>
                <c:pt idx="5">
                  <c:v>0.99983293516213634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B2F-4998-A68C-458166730DF9}"/>
            </c:ext>
          </c:extLst>
        </c:ser>
        <c:ser>
          <c:idx val="5"/>
          <c:order val="4"/>
          <c:tx>
            <c:strRef>
              <c:f>Creation!$G$26</c:f>
              <c:strCache>
                <c:ptCount val="1"/>
                <c:pt idx="0">
                  <c:v>Diff Med ed_0-2 (%)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Creation!$B$27:$B$32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Creation!$G$27:$G$32</c:f>
              <c:numCache>
                <c:formatCode>0.00%</c:formatCode>
                <c:ptCount val="6"/>
                <c:pt idx="0">
                  <c:v>1.0576687694190754</c:v>
                </c:pt>
                <c:pt idx="1">
                  <c:v>1.0242714901282957</c:v>
                </c:pt>
                <c:pt idx="2">
                  <c:v>1.0037784627622552</c:v>
                </c:pt>
                <c:pt idx="3">
                  <c:v>1.0031936637710781</c:v>
                </c:pt>
                <c:pt idx="4">
                  <c:v>0.9982354671110677</c:v>
                </c:pt>
                <c:pt idx="5">
                  <c:v>0.99906443690796387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B2F-4998-A68C-458166730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563440"/>
        <c:axId val="638565104"/>
      </c:scatterChart>
      <c:valAx>
        <c:axId val="580892224"/>
        <c:scaling>
          <c:orientation val="minMax"/>
          <c:max val="3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Aggregation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720416"/>
        <c:crosses val="autoZero"/>
        <c:crossBetween val="midCat"/>
        <c:majorUnit val="4"/>
      </c:valAx>
      <c:valAx>
        <c:axId val="58072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892224"/>
        <c:crosses val="autoZero"/>
        <c:crossBetween val="midCat"/>
      </c:valAx>
      <c:valAx>
        <c:axId val="638565104"/>
        <c:scaling>
          <c:orientation val="minMax"/>
          <c:min val="0.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Proportional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563440"/>
        <c:crosses val="max"/>
        <c:crossBetween val="midCat"/>
      </c:valAx>
      <c:valAx>
        <c:axId val="638563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856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Aggregated 64-bit proof verification: BP vs. BP+</a:t>
            </a:r>
          </a:p>
        </c:rich>
      </c:tx>
      <c:layout>
        <c:manualLayout>
          <c:xMode val="edge"/>
          <c:yMode val="edge"/>
          <c:x val="0.1135896373277227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Verification!$C$1</c:f>
              <c:strCache>
                <c:ptCount val="1"/>
                <c:pt idx="0">
                  <c:v>BP Med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Verification!$B$2:$B$7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Verification!$C$2:$C$7</c:f>
              <c:numCache>
                <c:formatCode>0.00</c:formatCode>
                <c:ptCount val="6"/>
                <c:pt idx="0">
                  <c:v>2.3378000000000001</c:v>
                </c:pt>
                <c:pt idx="1">
                  <c:v>3.7584</c:v>
                </c:pt>
                <c:pt idx="2">
                  <c:v>6.4425999999999997</c:v>
                </c:pt>
                <c:pt idx="3">
                  <c:v>11.102</c:v>
                </c:pt>
                <c:pt idx="4">
                  <c:v>17.573</c:v>
                </c:pt>
                <c:pt idx="5">
                  <c:v>33.685000000000002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FE-4CBF-8F12-5B2CAE2847FE}"/>
            </c:ext>
          </c:extLst>
        </c:ser>
        <c:ser>
          <c:idx val="3"/>
          <c:order val="1"/>
          <c:tx>
            <c:strRef>
              <c:f>Verification!$D$1</c:f>
              <c:strCache>
                <c:ptCount val="1"/>
                <c:pt idx="0">
                  <c:v>BP+ Med (ms)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Verification!$B$2:$B$7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Verification!$D$2:$D$7</c:f>
              <c:numCache>
                <c:formatCode>0.00</c:formatCode>
                <c:ptCount val="6"/>
                <c:pt idx="0">
                  <c:v>2.1652</c:v>
                </c:pt>
                <c:pt idx="1">
                  <c:v>3.7073999999999998</c:v>
                </c:pt>
                <c:pt idx="2">
                  <c:v>6.1759000000000004</c:v>
                </c:pt>
                <c:pt idx="3">
                  <c:v>10.962999999999999</c:v>
                </c:pt>
                <c:pt idx="4">
                  <c:v>19.521999999999998</c:v>
                </c:pt>
                <c:pt idx="5">
                  <c:v>36.970999999999997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FE-4CBF-8F12-5B2CAE284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892224"/>
        <c:axId val="580720416"/>
      </c:scatterChart>
      <c:scatterChart>
        <c:scatterStyle val="smoothMarker"/>
        <c:varyColors val="0"/>
        <c:ser>
          <c:idx val="5"/>
          <c:order val="2"/>
          <c:tx>
            <c:strRef>
              <c:f>Verification!$E$1</c:f>
              <c:strCache>
                <c:ptCount val="1"/>
                <c:pt idx="0">
                  <c:v>Diff Med (%)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Verification!$B$2:$B$7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Verification!$E$2:$E$7</c:f>
              <c:numCache>
                <c:formatCode>0%</c:formatCode>
                <c:ptCount val="6"/>
                <c:pt idx="0">
                  <c:v>0.92616990332791505</c:v>
                </c:pt>
                <c:pt idx="1">
                  <c:v>0.98643039591315451</c:v>
                </c:pt>
                <c:pt idx="2">
                  <c:v>0.95860366932604857</c:v>
                </c:pt>
                <c:pt idx="3">
                  <c:v>0.98747973338137263</c:v>
                </c:pt>
                <c:pt idx="4">
                  <c:v>1.1109087805155635</c:v>
                </c:pt>
                <c:pt idx="5">
                  <c:v>1.0975508386522188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2FE-4CBF-8F12-5B2CAE284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216816"/>
        <c:axId val="638564688"/>
      </c:scatterChart>
      <c:valAx>
        <c:axId val="580892224"/>
        <c:scaling>
          <c:orientation val="minMax"/>
          <c:max val="3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Aggregation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720416"/>
        <c:crosses val="autoZero"/>
        <c:crossBetween val="midCat"/>
        <c:majorUnit val="4"/>
      </c:valAx>
      <c:valAx>
        <c:axId val="58072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892224"/>
        <c:crosses val="autoZero"/>
        <c:crossBetween val="midCat"/>
      </c:valAx>
      <c:valAx>
        <c:axId val="638564688"/>
        <c:scaling>
          <c:orientation val="minMax"/>
          <c:max val="1.2"/>
          <c:min val="0.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000" b="0" i="0" u="none" strike="noStrike" baseline="0">
                    <a:effectLst/>
                  </a:rPr>
                  <a:t>Proportional</a:t>
                </a:r>
                <a:r>
                  <a:rPr lang="en-ZA"/>
                  <a:t>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216816"/>
        <c:crosses val="max"/>
        <c:crossBetween val="midCat"/>
      </c:valAx>
      <c:valAx>
        <c:axId val="639216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856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Aggregated 64-bit proof verification: BP+</a:t>
            </a:r>
          </a:p>
        </c:rich>
      </c:tx>
      <c:layout>
        <c:manualLayout>
          <c:xMode val="edge"/>
          <c:yMode val="edge"/>
          <c:x val="0.17804195207306403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Verification!$C$26</c:f>
              <c:strCache>
                <c:ptCount val="1"/>
                <c:pt idx="0">
                  <c:v>BP+ Med ed_0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Verification!$B$27:$B$32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Verification!$C$27:$C$32</c:f>
              <c:numCache>
                <c:formatCode>0.00</c:formatCode>
                <c:ptCount val="6"/>
                <c:pt idx="0">
                  <c:v>2.1652</c:v>
                </c:pt>
                <c:pt idx="1">
                  <c:v>3.7073999999999998</c:v>
                </c:pt>
                <c:pt idx="2">
                  <c:v>6.1759000000000004</c:v>
                </c:pt>
                <c:pt idx="3">
                  <c:v>10.962999999999999</c:v>
                </c:pt>
                <c:pt idx="4">
                  <c:v>19.521999999999998</c:v>
                </c:pt>
                <c:pt idx="5">
                  <c:v>36.970999999999997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BF-4A6A-8DE0-CBB324E29CCB}"/>
            </c:ext>
          </c:extLst>
        </c:ser>
        <c:ser>
          <c:idx val="2"/>
          <c:order val="1"/>
          <c:tx>
            <c:strRef>
              <c:f>Verification!$D$26</c:f>
              <c:strCache>
                <c:ptCount val="1"/>
                <c:pt idx="0">
                  <c:v>BP+ Med ed_1 (ms)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Verification!$B$27:$B$32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Verification!$D$27:$D$32</c:f>
              <c:numCache>
                <c:formatCode>0.00</c:formatCode>
                <c:ptCount val="6"/>
                <c:pt idx="0">
                  <c:v>2.2023999999999999</c:v>
                </c:pt>
                <c:pt idx="1">
                  <c:v>3.7383999999999999</c:v>
                </c:pt>
                <c:pt idx="2">
                  <c:v>6.258</c:v>
                </c:pt>
                <c:pt idx="3">
                  <c:v>11.053000000000001</c:v>
                </c:pt>
                <c:pt idx="4">
                  <c:v>19.655000000000001</c:v>
                </c:pt>
                <c:pt idx="5">
                  <c:v>36.991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FBF-4A6A-8DE0-CBB324E29CCB}"/>
            </c:ext>
          </c:extLst>
        </c:ser>
        <c:ser>
          <c:idx val="4"/>
          <c:order val="2"/>
          <c:tx>
            <c:strRef>
              <c:f>Verification!$E$26</c:f>
              <c:strCache>
                <c:ptCount val="1"/>
                <c:pt idx="0">
                  <c:v>BP+ Med ed_2 (ms)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Verification!$B$27:$B$32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Verification!$E$27:$E$32</c:f>
              <c:numCache>
                <c:formatCode>0.00</c:formatCode>
                <c:ptCount val="6"/>
                <c:pt idx="0">
                  <c:v>2.2038000000000002</c:v>
                </c:pt>
                <c:pt idx="1">
                  <c:v>3.7563</c:v>
                </c:pt>
                <c:pt idx="2">
                  <c:v>6.2778999999999998</c:v>
                </c:pt>
                <c:pt idx="3">
                  <c:v>10.968999999999999</c:v>
                </c:pt>
                <c:pt idx="4">
                  <c:v>19.513000000000002</c:v>
                </c:pt>
                <c:pt idx="5">
                  <c:v>36.865000000000002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FBF-4A6A-8DE0-CBB324E29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892224"/>
        <c:axId val="580720416"/>
      </c:scatterChart>
      <c:scatterChart>
        <c:scatterStyle val="smoothMarker"/>
        <c:varyColors val="0"/>
        <c:ser>
          <c:idx val="5"/>
          <c:order val="3"/>
          <c:tx>
            <c:strRef>
              <c:f>Verification!$F$26</c:f>
              <c:strCache>
                <c:ptCount val="1"/>
                <c:pt idx="0">
                  <c:v>Diff Med ed_0-1 (%)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Verification!$B$27:$B$32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Verification!$F$27:$F$32</c:f>
              <c:numCache>
                <c:formatCode>0%</c:formatCode>
                <c:ptCount val="6"/>
                <c:pt idx="0">
                  <c:v>1.0171808608904489</c:v>
                </c:pt>
                <c:pt idx="1">
                  <c:v>1.0083616550682419</c:v>
                </c:pt>
                <c:pt idx="2">
                  <c:v>1.0132936090286435</c:v>
                </c:pt>
                <c:pt idx="3">
                  <c:v>1.0082094317248931</c:v>
                </c:pt>
                <c:pt idx="4">
                  <c:v>1.0068128265546563</c:v>
                </c:pt>
                <c:pt idx="5">
                  <c:v>1.0005409645397745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FBF-4A6A-8DE0-CBB324E29CCB}"/>
            </c:ext>
          </c:extLst>
        </c:ser>
        <c:ser>
          <c:idx val="3"/>
          <c:order val="4"/>
          <c:tx>
            <c:strRef>
              <c:f>Verification!$G$26</c:f>
              <c:strCache>
                <c:ptCount val="1"/>
                <c:pt idx="0">
                  <c:v>Diff Med ed_0-2 (%)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Verification!$B$27:$B$32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Verification!$G$27:$G$32</c:f>
              <c:numCache>
                <c:formatCode>0%</c:formatCode>
                <c:ptCount val="6"/>
                <c:pt idx="0">
                  <c:v>1.0178274524293369</c:v>
                </c:pt>
                <c:pt idx="1">
                  <c:v>1.01318983654313</c:v>
                </c:pt>
                <c:pt idx="2">
                  <c:v>1.0165158114606776</c:v>
                </c:pt>
                <c:pt idx="3">
                  <c:v>1.0005472954483261</c:v>
                </c:pt>
                <c:pt idx="4">
                  <c:v>0.99953898166171518</c:v>
                </c:pt>
                <c:pt idx="5">
                  <c:v>0.99713288793919574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FBF-4A6A-8DE0-CBB324E29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563440"/>
        <c:axId val="638565104"/>
      </c:scatterChart>
      <c:valAx>
        <c:axId val="580892224"/>
        <c:scaling>
          <c:orientation val="minMax"/>
          <c:max val="3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Aggregation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720416"/>
        <c:crosses val="autoZero"/>
        <c:crossBetween val="midCat"/>
        <c:majorUnit val="4"/>
      </c:valAx>
      <c:valAx>
        <c:axId val="58072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892224"/>
        <c:crosses val="autoZero"/>
        <c:crossBetween val="midCat"/>
      </c:valAx>
      <c:valAx>
        <c:axId val="638565104"/>
        <c:scaling>
          <c:orientation val="minMax"/>
          <c:min val="0.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Proportional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563440"/>
        <c:crosses val="max"/>
        <c:crossBetween val="midCat"/>
      </c:valAx>
      <c:valAx>
        <c:axId val="638563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856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Batched 64-bit range proof verification (1-32)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VerificationBatch!$C$1</c:f>
              <c:strCache>
                <c:ptCount val="1"/>
                <c:pt idx="0">
                  <c:v>BP+ linear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VerificationBatch!$B$2:$B$10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VerificationBatch!$C$2:$C$10</c:f>
              <c:numCache>
                <c:formatCode>0.00</c:formatCode>
                <c:ptCount val="9"/>
                <c:pt idx="0">
                  <c:v>2.1701000000000001</c:v>
                </c:pt>
                <c:pt idx="1">
                  <c:v>4.3402000000000003</c:v>
                </c:pt>
                <c:pt idx="2">
                  <c:v>8.6804000000000006</c:v>
                </c:pt>
                <c:pt idx="3">
                  <c:v>17.360800000000001</c:v>
                </c:pt>
                <c:pt idx="4">
                  <c:v>34.721600000000002</c:v>
                </c:pt>
                <c:pt idx="5">
                  <c:v>69.443200000000004</c:v>
                </c:pt>
                <c:pt idx="6">
                  <c:v>138.88640000000001</c:v>
                </c:pt>
                <c:pt idx="7">
                  <c:v>277.77280000000002</c:v>
                </c:pt>
                <c:pt idx="8">
                  <c:v>555.54560000000004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72-442A-B14A-BAC5A1FD14EA}"/>
            </c:ext>
          </c:extLst>
        </c:ser>
        <c:ser>
          <c:idx val="1"/>
          <c:order val="1"/>
          <c:tx>
            <c:strRef>
              <c:f>VerificationBatch!$D$1</c:f>
              <c:strCache>
                <c:ptCount val="1"/>
                <c:pt idx="0">
                  <c:v> BP+ ext_deg 0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VerificationBatch!$B$2:$B$10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VerificationBatch!$D$2:$D$10</c:f>
              <c:numCache>
                <c:formatCode>0.00</c:formatCode>
                <c:ptCount val="9"/>
                <c:pt idx="0">
                  <c:v>2.1701000000000001</c:v>
                </c:pt>
                <c:pt idx="1">
                  <c:v>2.7317</c:v>
                </c:pt>
                <c:pt idx="2">
                  <c:v>3.8237999999999999</c:v>
                </c:pt>
                <c:pt idx="3">
                  <c:v>5.7408000000000001</c:v>
                </c:pt>
                <c:pt idx="4">
                  <c:v>9.5665999999999993</c:v>
                </c:pt>
                <c:pt idx="5">
                  <c:v>17.100000000000001</c:v>
                </c:pt>
                <c:pt idx="6">
                  <c:v>32.036000000000001</c:v>
                </c:pt>
                <c:pt idx="7">
                  <c:v>60.56</c:v>
                </c:pt>
                <c:pt idx="8">
                  <c:v>118.55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72-442A-B14A-BAC5A1FD14EA}"/>
            </c:ext>
          </c:extLst>
        </c:ser>
        <c:ser>
          <c:idx val="2"/>
          <c:order val="2"/>
          <c:tx>
            <c:strRef>
              <c:f>VerificationBatch!$E$1</c:f>
              <c:strCache>
                <c:ptCount val="1"/>
                <c:pt idx="0">
                  <c:v>BP+ ext_deg 1 (ms)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VerificationBatch!$B$2:$B$10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VerificationBatch!$E$2:$E$10</c:f>
              <c:numCache>
                <c:formatCode>0.00</c:formatCode>
                <c:ptCount val="9"/>
                <c:pt idx="0">
                  <c:v>2.1840000000000002</c:v>
                </c:pt>
                <c:pt idx="1">
                  <c:v>2.7330000000000001</c:v>
                </c:pt>
                <c:pt idx="2">
                  <c:v>3.8209</c:v>
                </c:pt>
                <c:pt idx="3">
                  <c:v>5.7637999999999998</c:v>
                </c:pt>
                <c:pt idx="4">
                  <c:v>9.6014999999999997</c:v>
                </c:pt>
                <c:pt idx="5">
                  <c:v>17.062000000000001</c:v>
                </c:pt>
                <c:pt idx="6">
                  <c:v>32.058</c:v>
                </c:pt>
                <c:pt idx="7">
                  <c:v>60.749000000000002</c:v>
                </c:pt>
                <c:pt idx="8">
                  <c:v>118.69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D72-442A-B14A-BAC5A1FD1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892224"/>
        <c:axId val="580720416"/>
      </c:scatterChart>
      <c:scatterChart>
        <c:scatterStyle val="smoothMarker"/>
        <c:varyColors val="0"/>
        <c:ser>
          <c:idx val="4"/>
          <c:order val="3"/>
          <c:tx>
            <c:strRef>
              <c:f>VerificationBatch!$F$1</c:f>
              <c:strCache>
                <c:ptCount val="1"/>
                <c:pt idx="0">
                  <c:v>BP+ ext_deg 2 (ms)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VerificationBatch!$B$2:$B$10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VerificationBatch!$F$2:$F$10</c:f>
              <c:numCache>
                <c:formatCode>0.00</c:formatCode>
                <c:ptCount val="9"/>
                <c:pt idx="0">
                  <c:v>2.1979000000000002</c:v>
                </c:pt>
                <c:pt idx="1">
                  <c:v>2.7555999999999998</c:v>
                </c:pt>
                <c:pt idx="2">
                  <c:v>3.7987000000000002</c:v>
                </c:pt>
                <c:pt idx="3">
                  <c:v>5.7523</c:v>
                </c:pt>
                <c:pt idx="4">
                  <c:v>9.7428000000000008</c:v>
                </c:pt>
                <c:pt idx="5">
                  <c:v>17.050999999999998</c:v>
                </c:pt>
                <c:pt idx="6">
                  <c:v>31.85</c:v>
                </c:pt>
                <c:pt idx="7">
                  <c:v>60.707000000000001</c:v>
                </c:pt>
                <c:pt idx="8">
                  <c:v>119.15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D72-442A-B14A-BAC5A1FD14EA}"/>
            </c:ext>
          </c:extLst>
        </c:ser>
        <c:ser>
          <c:idx val="3"/>
          <c:order val="4"/>
          <c:tx>
            <c:strRef>
              <c:f>VerificationBatch!$G$1</c:f>
              <c:strCache>
                <c:ptCount val="1"/>
                <c:pt idx="0">
                  <c:v>Diff (%)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VerificationBatch!$B$2:$B$10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VerificationBatch!$G$2:$G$10</c:f>
              <c:numCache>
                <c:formatCode>0%</c:formatCode>
                <c:ptCount val="9"/>
                <c:pt idx="0">
                  <c:v>1</c:v>
                </c:pt>
                <c:pt idx="1">
                  <c:v>0.62939495875766094</c:v>
                </c:pt>
                <c:pt idx="2">
                  <c:v>0.44050965393299846</c:v>
                </c:pt>
                <c:pt idx="3">
                  <c:v>0.33067600571402239</c:v>
                </c:pt>
                <c:pt idx="4">
                  <c:v>0.27552301737247126</c:v>
                </c:pt>
                <c:pt idx="5">
                  <c:v>0.2462444126998756</c:v>
                </c:pt>
                <c:pt idx="6">
                  <c:v>0.23066333348693607</c:v>
                </c:pt>
                <c:pt idx="7">
                  <c:v>0.21801990691673195</c:v>
                </c:pt>
                <c:pt idx="8">
                  <c:v>0.21339382401732637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D72-442A-B14A-BAC5A1FD14EA}"/>
            </c:ext>
          </c:extLst>
        </c:ser>
        <c:ser>
          <c:idx val="5"/>
          <c:order val="5"/>
          <c:tx>
            <c:strRef>
              <c:f>VerificationBatch!$H$1</c:f>
              <c:strCache>
                <c:ptCount val="1"/>
                <c:pt idx="0">
                  <c:v>Gains (%)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VerificationBatch!$B$2:$B$10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VerificationBatch!$H$2:$H$10</c:f>
              <c:numCache>
                <c:formatCode>0%</c:formatCode>
                <c:ptCount val="9"/>
                <c:pt idx="0">
                  <c:v>0</c:v>
                </c:pt>
                <c:pt idx="1">
                  <c:v>0.37060504124233906</c:v>
                </c:pt>
                <c:pt idx="2">
                  <c:v>0.55949034606700154</c:v>
                </c:pt>
                <c:pt idx="3">
                  <c:v>0.66932399428597766</c:v>
                </c:pt>
                <c:pt idx="4">
                  <c:v>0.7244769826275288</c:v>
                </c:pt>
                <c:pt idx="5">
                  <c:v>0.75375558730012437</c:v>
                </c:pt>
                <c:pt idx="6">
                  <c:v>0.76933666651306387</c:v>
                </c:pt>
                <c:pt idx="7">
                  <c:v>0.7819800930832681</c:v>
                </c:pt>
                <c:pt idx="8">
                  <c:v>0.78660617598267368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D72-442A-B14A-BAC5A1FD1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240656"/>
        <c:axId val="635238576"/>
      </c:scatterChart>
      <c:valAx>
        <c:axId val="580892224"/>
        <c:scaling>
          <c:orientation val="minMax"/>
          <c:max val="3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Aggregation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720416"/>
        <c:crosses val="autoZero"/>
        <c:crossBetween val="midCat"/>
        <c:majorUnit val="2"/>
      </c:valAx>
      <c:valAx>
        <c:axId val="58072041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892224"/>
        <c:crosses val="autoZero"/>
        <c:crossBetween val="midCat"/>
      </c:valAx>
      <c:valAx>
        <c:axId val="635238576"/>
        <c:scaling>
          <c:orientation val="minMax"/>
          <c:max val="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Proportional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240656"/>
        <c:crosses val="max"/>
        <c:crossBetween val="midCat"/>
        <c:majorUnit val="0.1"/>
      </c:valAx>
      <c:valAx>
        <c:axId val="635240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5238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Batched 64-bit range proof verification (1-256)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VerificationBatch!$C$1</c:f>
              <c:strCache>
                <c:ptCount val="1"/>
                <c:pt idx="0">
                  <c:v>BP+ linear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VerificationBatch!$B$2:$B$10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VerificationBatch!$C$2:$C$10</c:f>
              <c:numCache>
                <c:formatCode>0.00</c:formatCode>
                <c:ptCount val="9"/>
                <c:pt idx="0">
                  <c:v>2.1701000000000001</c:v>
                </c:pt>
                <c:pt idx="1">
                  <c:v>4.3402000000000003</c:v>
                </c:pt>
                <c:pt idx="2">
                  <c:v>8.6804000000000006</c:v>
                </c:pt>
                <c:pt idx="3">
                  <c:v>17.360800000000001</c:v>
                </c:pt>
                <c:pt idx="4">
                  <c:v>34.721600000000002</c:v>
                </c:pt>
                <c:pt idx="5">
                  <c:v>69.443200000000004</c:v>
                </c:pt>
                <c:pt idx="6">
                  <c:v>138.88640000000001</c:v>
                </c:pt>
                <c:pt idx="7">
                  <c:v>277.77280000000002</c:v>
                </c:pt>
                <c:pt idx="8">
                  <c:v>555.54560000000004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E8-4954-811C-334B003DF6BB}"/>
            </c:ext>
          </c:extLst>
        </c:ser>
        <c:ser>
          <c:idx val="1"/>
          <c:order val="1"/>
          <c:tx>
            <c:strRef>
              <c:f>VerificationBatch!$D$1</c:f>
              <c:strCache>
                <c:ptCount val="1"/>
                <c:pt idx="0">
                  <c:v> BP+ ext_deg 0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VerificationBatch!$B$2:$B$10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VerificationBatch!$D$2:$D$10</c:f>
              <c:numCache>
                <c:formatCode>0.00</c:formatCode>
                <c:ptCount val="9"/>
                <c:pt idx="0">
                  <c:v>2.1701000000000001</c:v>
                </c:pt>
                <c:pt idx="1">
                  <c:v>2.7317</c:v>
                </c:pt>
                <c:pt idx="2">
                  <c:v>3.8237999999999999</c:v>
                </c:pt>
                <c:pt idx="3">
                  <c:v>5.7408000000000001</c:v>
                </c:pt>
                <c:pt idx="4">
                  <c:v>9.5665999999999993</c:v>
                </c:pt>
                <c:pt idx="5">
                  <c:v>17.100000000000001</c:v>
                </c:pt>
                <c:pt idx="6">
                  <c:v>32.036000000000001</c:v>
                </c:pt>
                <c:pt idx="7">
                  <c:v>60.56</c:v>
                </c:pt>
                <c:pt idx="8">
                  <c:v>118.55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E8-4954-811C-334B003DF6BB}"/>
            </c:ext>
          </c:extLst>
        </c:ser>
        <c:ser>
          <c:idx val="2"/>
          <c:order val="2"/>
          <c:tx>
            <c:strRef>
              <c:f>VerificationBatch!$E$1</c:f>
              <c:strCache>
                <c:ptCount val="1"/>
                <c:pt idx="0">
                  <c:v>BP+ ext_deg 1 (ms)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VerificationBatch!$B$2:$B$10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VerificationBatch!$E$2:$E$10</c:f>
              <c:numCache>
                <c:formatCode>0.00</c:formatCode>
                <c:ptCount val="9"/>
                <c:pt idx="0">
                  <c:v>2.1840000000000002</c:v>
                </c:pt>
                <c:pt idx="1">
                  <c:v>2.7330000000000001</c:v>
                </c:pt>
                <c:pt idx="2">
                  <c:v>3.8209</c:v>
                </c:pt>
                <c:pt idx="3">
                  <c:v>5.7637999999999998</c:v>
                </c:pt>
                <c:pt idx="4">
                  <c:v>9.6014999999999997</c:v>
                </c:pt>
                <c:pt idx="5">
                  <c:v>17.062000000000001</c:v>
                </c:pt>
                <c:pt idx="6">
                  <c:v>32.058</c:v>
                </c:pt>
                <c:pt idx="7">
                  <c:v>60.749000000000002</c:v>
                </c:pt>
                <c:pt idx="8">
                  <c:v>118.69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E8-4954-811C-334B003DF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892224"/>
        <c:axId val="580720416"/>
      </c:scatterChart>
      <c:scatterChart>
        <c:scatterStyle val="smoothMarker"/>
        <c:varyColors val="0"/>
        <c:ser>
          <c:idx val="4"/>
          <c:order val="3"/>
          <c:tx>
            <c:strRef>
              <c:f>VerificationBatch!$F$1</c:f>
              <c:strCache>
                <c:ptCount val="1"/>
                <c:pt idx="0">
                  <c:v>BP+ ext_deg 2 (ms)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VerificationBatch!$B$2:$B$10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VerificationBatch!$F$2:$F$10</c:f>
              <c:numCache>
                <c:formatCode>0.00</c:formatCode>
                <c:ptCount val="9"/>
                <c:pt idx="0">
                  <c:v>2.1979000000000002</c:v>
                </c:pt>
                <c:pt idx="1">
                  <c:v>2.7555999999999998</c:v>
                </c:pt>
                <c:pt idx="2">
                  <c:v>3.7987000000000002</c:v>
                </c:pt>
                <c:pt idx="3">
                  <c:v>5.7523</c:v>
                </c:pt>
                <c:pt idx="4">
                  <c:v>9.7428000000000008</c:v>
                </c:pt>
                <c:pt idx="5">
                  <c:v>17.050999999999998</c:v>
                </c:pt>
                <c:pt idx="6">
                  <c:v>31.85</c:v>
                </c:pt>
                <c:pt idx="7">
                  <c:v>60.707000000000001</c:v>
                </c:pt>
                <c:pt idx="8">
                  <c:v>119.15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E8-4954-811C-334B003DF6BB}"/>
            </c:ext>
          </c:extLst>
        </c:ser>
        <c:ser>
          <c:idx val="3"/>
          <c:order val="4"/>
          <c:tx>
            <c:strRef>
              <c:f>VerificationBatch!$G$1</c:f>
              <c:strCache>
                <c:ptCount val="1"/>
                <c:pt idx="0">
                  <c:v>Diff (%)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VerificationBatch!$B$2:$B$10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VerificationBatch!$G$2:$G$10</c:f>
              <c:numCache>
                <c:formatCode>0%</c:formatCode>
                <c:ptCount val="9"/>
                <c:pt idx="0">
                  <c:v>1</c:v>
                </c:pt>
                <c:pt idx="1">
                  <c:v>0.62939495875766094</c:v>
                </c:pt>
                <c:pt idx="2">
                  <c:v>0.44050965393299846</c:v>
                </c:pt>
                <c:pt idx="3">
                  <c:v>0.33067600571402239</c:v>
                </c:pt>
                <c:pt idx="4">
                  <c:v>0.27552301737247126</c:v>
                </c:pt>
                <c:pt idx="5">
                  <c:v>0.2462444126998756</c:v>
                </c:pt>
                <c:pt idx="6">
                  <c:v>0.23066333348693607</c:v>
                </c:pt>
                <c:pt idx="7">
                  <c:v>0.21801990691673195</c:v>
                </c:pt>
                <c:pt idx="8">
                  <c:v>0.21339382401732637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4E8-4954-811C-334B003DF6BB}"/>
            </c:ext>
          </c:extLst>
        </c:ser>
        <c:ser>
          <c:idx val="5"/>
          <c:order val="5"/>
          <c:tx>
            <c:strRef>
              <c:f>VerificationBatch!$H$1</c:f>
              <c:strCache>
                <c:ptCount val="1"/>
                <c:pt idx="0">
                  <c:v>Gains (%)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VerificationBatch!$B$2:$B$10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VerificationBatch!$H$2:$H$10</c:f>
              <c:numCache>
                <c:formatCode>0%</c:formatCode>
                <c:ptCount val="9"/>
                <c:pt idx="0">
                  <c:v>0</c:v>
                </c:pt>
                <c:pt idx="1">
                  <c:v>0.37060504124233906</c:v>
                </c:pt>
                <c:pt idx="2">
                  <c:v>0.55949034606700154</c:v>
                </c:pt>
                <c:pt idx="3">
                  <c:v>0.66932399428597766</c:v>
                </c:pt>
                <c:pt idx="4">
                  <c:v>0.7244769826275288</c:v>
                </c:pt>
                <c:pt idx="5">
                  <c:v>0.75375558730012437</c:v>
                </c:pt>
                <c:pt idx="6">
                  <c:v>0.76933666651306387</c:v>
                </c:pt>
                <c:pt idx="7">
                  <c:v>0.7819800930832681</c:v>
                </c:pt>
                <c:pt idx="8">
                  <c:v>0.78660617598267368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4E8-4954-811C-334B003DF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240656"/>
        <c:axId val="635238576"/>
      </c:scatterChart>
      <c:valAx>
        <c:axId val="580892224"/>
        <c:scaling>
          <c:orientation val="minMax"/>
          <c:max val="25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Aggregation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720416"/>
        <c:crosses val="autoZero"/>
        <c:crossBetween val="midCat"/>
        <c:majorUnit val="16"/>
      </c:valAx>
      <c:valAx>
        <c:axId val="5807204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892224"/>
        <c:crosses val="autoZero"/>
        <c:crossBetween val="midCat"/>
      </c:valAx>
      <c:valAx>
        <c:axId val="635238576"/>
        <c:scaling>
          <c:orientation val="minMax"/>
          <c:max val="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Proportional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240656"/>
        <c:crosses val="max"/>
        <c:crossBetween val="midCat"/>
        <c:majorUnit val="0.1"/>
      </c:valAx>
      <c:valAx>
        <c:axId val="635240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5238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185737</xdr:rowOff>
    </xdr:from>
    <xdr:to>
      <xdr:col>8</xdr:col>
      <xdr:colOff>47625</xdr:colOff>
      <xdr:row>23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645426-1151-48B7-8C44-08D6D433B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3867149</xdr:colOff>
      <xdr:row>34</xdr:row>
      <xdr:rowOff>4762</xdr:rowOff>
    </xdr:from>
    <xdr:to>
      <xdr:col>8</xdr:col>
      <xdr:colOff>47625</xdr:colOff>
      <xdr:row>48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3A83F2-DCC5-4577-A4D8-2284842C2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9</xdr:row>
      <xdr:rowOff>0</xdr:rowOff>
    </xdr:from>
    <xdr:to>
      <xdr:col>7</xdr:col>
      <xdr:colOff>638174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1C9536-C9F1-447F-931B-54A2A52EB4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3057525</xdr:colOff>
      <xdr:row>33</xdr:row>
      <xdr:rowOff>171450</xdr:rowOff>
    </xdr:from>
    <xdr:to>
      <xdr:col>7</xdr:col>
      <xdr:colOff>657225</xdr:colOff>
      <xdr:row>48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B01703-9C70-4C46-BC65-4B5A5104FB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180975</xdr:rowOff>
    </xdr:from>
    <xdr:to>
      <xdr:col>8</xdr:col>
      <xdr:colOff>438150</xdr:colOff>
      <xdr:row>28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D687C4-E778-42C5-9F6D-EAE48F204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29</xdr:row>
      <xdr:rowOff>180975</xdr:rowOff>
    </xdr:from>
    <xdr:to>
      <xdr:col>8</xdr:col>
      <xdr:colOff>438150</xdr:colOff>
      <xdr:row>46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122A94-6C16-4821-B533-36F44FE19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D6146-9FA4-4D12-97DC-E7674D315960}">
  <dimension ref="A1:H33"/>
  <sheetViews>
    <sheetView workbookViewId="0"/>
  </sheetViews>
  <sheetFormatPr defaultRowHeight="15" x14ac:dyDescent="0.25"/>
  <cols>
    <col min="1" max="1" width="46" style="1" customWidth="1"/>
    <col min="2" max="2" width="4.5703125" style="1" bestFit="1" customWidth="1"/>
    <col min="3" max="5" width="9.7109375" style="1" bestFit="1" customWidth="1"/>
    <col min="6" max="7" width="10.42578125" style="1" bestFit="1" customWidth="1"/>
    <col min="8" max="8" width="10.5703125" style="1" customWidth="1"/>
    <col min="9" max="11" width="10" style="1" customWidth="1"/>
    <col min="12" max="16384" width="9.140625" style="1"/>
  </cols>
  <sheetData>
    <row r="1" spans="1:7" ht="45" x14ac:dyDescent="0.25">
      <c r="B1" s="3" t="s">
        <v>12</v>
      </c>
      <c r="C1" s="4" t="s">
        <v>37</v>
      </c>
      <c r="D1" s="4" t="s">
        <v>38</v>
      </c>
      <c r="E1" s="4" t="s">
        <v>39</v>
      </c>
      <c r="G1" s="4"/>
    </row>
    <row r="2" spans="1:7" x14ac:dyDescent="0.25">
      <c r="A2" s="3" t="s">
        <v>0</v>
      </c>
      <c r="B2" s="1">
        <v>1</v>
      </c>
      <c r="C2" s="5">
        <v>16.294</v>
      </c>
      <c r="D2" s="5">
        <v>21.242000000000001</v>
      </c>
      <c r="E2" s="2">
        <f t="shared" ref="E2:E7" si="0">D2/C2</f>
        <v>1.30367006259973</v>
      </c>
      <c r="G2" s="2"/>
    </row>
    <row r="3" spans="1:7" x14ac:dyDescent="0.25">
      <c r="A3" s="3" t="s">
        <v>1</v>
      </c>
      <c r="B3" s="1">
        <v>2</v>
      </c>
      <c r="C3" s="5">
        <v>31.63</v>
      </c>
      <c r="D3" s="5">
        <v>41.076999999999998</v>
      </c>
      <c r="E3" s="2">
        <f t="shared" si="0"/>
        <v>1.2986721466961746</v>
      </c>
      <c r="G3" s="2"/>
    </row>
    <row r="4" spans="1:7" x14ac:dyDescent="0.25">
      <c r="A4" s="3" t="s">
        <v>2</v>
      </c>
      <c r="B4" s="1">
        <v>4</v>
      </c>
      <c r="C4" s="5">
        <v>60.466999999999999</v>
      </c>
      <c r="D4" s="5">
        <v>80.456000000000003</v>
      </c>
      <c r="E4" s="2">
        <f t="shared" si="0"/>
        <v>1.330577008947029</v>
      </c>
      <c r="G4" s="2"/>
    </row>
    <row r="5" spans="1:7" x14ac:dyDescent="0.25">
      <c r="A5" s="3" t="s">
        <v>3</v>
      </c>
      <c r="B5" s="1">
        <v>8</v>
      </c>
      <c r="C5" s="5">
        <v>119.18</v>
      </c>
      <c r="D5" s="5">
        <v>156.56</v>
      </c>
      <c r="E5" s="2">
        <f t="shared" si="0"/>
        <v>1.3136432287296527</v>
      </c>
      <c r="G5" s="2"/>
    </row>
    <row r="6" spans="1:7" x14ac:dyDescent="0.25">
      <c r="A6" s="3" t="s">
        <v>4</v>
      </c>
      <c r="B6" s="1">
        <v>16</v>
      </c>
      <c r="C6" s="5">
        <v>240.18</v>
      </c>
      <c r="D6" s="5">
        <v>306.02999999999997</v>
      </c>
      <c r="E6" s="2">
        <f t="shared" si="0"/>
        <v>1.2741693729702721</v>
      </c>
      <c r="G6" s="2"/>
    </row>
    <row r="7" spans="1:7" x14ac:dyDescent="0.25">
      <c r="A7" s="3" t="s">
        <v>5</v>
      </c>
      <c r="B7" s="1">
        <v>32</v>
      </c>
      <c r="C7" s="5">
        <v>460.67</v>
      </c>
      <c r="D7" s="5">
        <v>598.57000000000005</v>
      </c>
      <c r="E7" s="2">
        <f t="shared" si="0"/>
        <v>1.2993466038595958</v>
      </c>
      <c r="G7" s="2"/>
    </row>
    <row r="8" spans="1:7" x14ac:dyDescent="0.25">
      <c r="D8" s="3" t="s">
        <v>23</v>
      </c>
      <c r="E8" s="6">
        <f>AVERAGE(E2:E7)</f>
        <v>1.3033464039670757</v>
      </c>
      <c r="G8" s="6"/>
    </row>
    <row r="26" spans="1:8" ht="30" x14ac:dyDescent="0.25">
      <c r="B26" s="3" t="s">
        <v>12</v>
      </c>
      <c r="C26" s="4" t="s">
        <v>32</v>
      </c>
      <c r="D26" s="4" t="s">
        <v>33</v>
      </c>
      <c r="E26" s="4" t="s">
        <v>34</v>
      </c>
      <c r="F26" s="4" t="s">
        <v>35</v>
      </c>
      <c r="G26" s="4" t="s">
        <v>36</v>
      </c>
      <c r="H26" s="4"/>
    </row>
    <row r="27" spans="1:8" x14ac:dyDescent="0.25">
      <c r="A27" s="3" t="s">
        <v>0</v>
      </c>
      <c r="B27" s="1">
        <v>1</v>
      </c>
      <c r="C27" s="5">
        <v>21.242000000000001</v>
      </c>
      <c r="D27" s="5">
        <v>21.48</v>
      </c>
      <c r="E27" s="1">
        <v>22.466999999999999</v>
      </c>
      <c r="F27" s="8">
        <f>D27/$C27</f>
        <v>1.0112042180585632</v>
      </c>
      <c r="G27" s="8">
        <f>E27/$C27</f>
        <v>1.0576687694190754</v>
      </c>
    </row>
    <row r="28" spans="1:8" x14ac:dyDescent="0.25">
      <c r="A28" s="3" t="s">
        <v>1</v>
      </c>
      <c r="B28" s="1">
        <v>2</v>
      </c>
      <c r="C28" s="5">
        <v>41.076999999999998</v>
      </c>
      <c r="D28" s="5">
        <v>41.448999999999998</v>
      </c>
      <c r="E28" s="1">
        <v>42.073999999999998</v>
      </c>
      <c r="F28" s="8">
        <f t="shared" ref="F28:G32" si="1">D28/$C28</f>
        <v>1.0090561628161745</v>
      </c>
      <c r="G28" s="8">
        <f t="shared" si="1"/>
        <v>1.0242714901282957</v>
      </c>
    </row>
    <row r="29" spans="1:8" x14ac:dyDescent="0.25">
      <c r="A29" s="3" t="s">
        <v>2</v>
      </c>
      <c r="B29" s="1">
        <v>4</v>
      </c>
      <c r="C29" s="5">
        <v>80.456000000000003</v>
      </c>
      <c r="D29" s="5">
        <v>80.703999999999994</v>
      </c>
      <c r="E29" s="1">
        <v>80.760000000000005</v>
      </c>
      <c r="F29" s="8">
        <f t="shared" si="1"/>
        <v>1.0030824301481553</v>
      </c>
      <c r="G29" s="8">
        <f t="shared" si="1"/>
        <v>1.0037784627622552</v>
      </c>
    </row>
    <row r="30" spans="1:8" x14ac:dyDescent="0.25">
      <c r="A30" s="3" t="s">
        <v>3</v>
      </c>
      <c r="B30" s="1">
        <v>8</v>
      </c>
      <c r="C30" s="5">
        <v>156.56</v>
      </c>
      <c r="D30" s="5">
        <v>157.07</v>
      </c>
      <c r="E30" s="1">
        <v>157.06</v>
      </c>
      <c r="F30" s="8">
        <f t="shared" si="1"/>
        <v>1.0032575370464998</v>
      </c>
      <c r="G30" s="8">
        <f t="shared" si="1"/>
        <v>1.0031936637710781</v>
      </c>
    </row>
    <row r="31" spans="1:8" x14ac:dyDescent="0.25">
      <c r="A31" s="3" t="s">
        <v>4</v>
      </c>
      <c r="B31" s="1">
        <v>16</v>
      </c>
      <c r="C31" s="5">
        <v>306.02999999999997</v>
      </c>
      <c r="D31" s="5">
        <v>306.27999999999997</v>
      </c>
      <c r="E31" s="1">
        <v>305.49</v>
      </c>
      <c r="F31" s="8">
        <f t="shared" si="1"/>
        <v>1.0008169133745057</v>
      </c>
      <c r="G31" s="8">
        <f t="shared" si="1"/>
        <v>0.9982354671110677</v>
      </c>
    </row>
    <row r="32" spans="1:8" x14ac:dyDescent="0.25">
      <c r="A32" s="3" t="s">
        <v>5</v>
      </c>
      <c r="B32" s="1">
        <v>32</v>
      </c>
      <c r="C32" s="5">
        <v>598.57000000000005</v>
      </c>
      <c r="D32" s="5">
        <v>598.47</v>
      </c>
      <c r="E32" s="1">
        <v>598.01</v>
      </c>
      <c r="F32" s="8">
        <f t="shared" si="1"/>
        <v>0.99983293516213634</v>
      </c>
      <c r="G32" s="8">
        <f t="shared" si="1"/>
        <v>0.99906443690796387</v>
      </c>
    </row>
    <row r="33" spans="5:7" x14ac:dyDescent="0.25">
      <c r="E33" s="3" t="s">
        <v>23</v>
      </c>
      <c r="F33" s="6">
        <f>AVERAGE(F27:F32)</f>
        <v>1.004541699434339</v>
      </c>
      <c r="G33" s="6">
        <f>AVERAGE(G27:G32)</f>
        <v>1.0143687150166225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DD1AC-F8A3-4C79-BCD8-DA2459BFE6DE}">
  <dimension ref="A1:G33"/>
  <sheetViews>
    <sheetView workbookViewId="0"/>
  </sheetViews>
  <sheetFormatPr defaultRowHeight="15" x14ac:dyDescent="0.25"/>
  <cols>
    <col min="1" max="1" width="46" style="1" bestFit="1" customWidth="1"/>
    <col min="2" max="2" width="4.5703125" style="1" bestFit="1" customWidth="1"/>
    <col min="3" max="7" width="10.42578125" style="1" customWidth="1"/>
    <col min="8" max="8" width="11.5703125" style="1" bestFit="1" customWidth="1"/>
    <col min="9" max="16384" width="9.140625" style="1"/>
  </cols>
  <sheetData>
    <row r="1" spans="1:7" ht="45" x14ac:dyDescent="0.25">
      <c r="B1" s="3" t="s">
        <v>12</v>
      </c>
      <c r="C1" s="4" t="s">
        <v>37</v>
      </c>
      <c r="D1" s="4" t="s">
        <v>38</v>
      </c>
      <c r="E1" s="4" t="s">
        <v>39</v>
      </c>
      <c r="G1" s="4"/>
    </row>
    <row r="2" spans="1:7" x14ac:dyDescent="0.25">
      <c r="A2" s="3" t="s">
        <v>14</v>
      </c>
      <c r="B2" s="1">
        <v>1</v>
      </c>
      <c r="C2" s="5">
        <v>2.3378000000000001</v>
      </c>
      <c r="D2" s="5">
        <v>2.1652</v>
      </c>
      <c r="E2" s="2">
        <f t="shared" ref="E2:E7" si="0">D2/C2</f>
        <v>0.92616990332791505</v>
      </c>
      <c r="G2" s="2"/>
    </row>
    <row r="3" spans="1:7" x14ac:dyDescent="0.25">
      <c r="A3" s="3" t="s">
        <v>15</v>
      </c>
      <c r="B3" s="1">
        <v>2</v>
      </c>
      <c r="C3" s="5">
        <v>3.7584</v>
      </c>
      <c r="D3" s="5">
        <v>3.7073999999999998</v>
      </c>
      <c r="E3" s="2">
        <f t="shared" si="0"/>
        <v>0.98643039591315451</v>
      </c>
      <c r="G3" s="2"/>
    </row>
    <row r="4" spans="1:7" x14ac:dyDescent="0.25">
      <c r="A4" s="3" t="s">
        <v>16</v>
      </c>
      <c r="B4" s="1">
        <v>4</v>
      </c>
      <c r="C4" s="5">
        <v>6.4425999999999997</v>
      </c>
      <c r="D4" s="5">
        <v>6.1759000000000004</v>
      </c>
      <c r="E4" s="2">
        <f t="shared" si="0"/>
        <v>0.95860366932604857</v>
      </c>
      <c r="G4" s="2"/>
    </row>
    <row r="5" spans="1:7" x14ac:dyDescent="0.25">
      <c r="A5" s="3" t="s">
        <v>17</v>
      </c>
      <c r="B5" s="1">
        <v>8</v>
      </c>
      <c r="C5" s="5">
        <v>11.102</v>
      </c>
      <c r="D5" s="5">
        <v>10.962999999999999</v>
      </c>
      <c r="E5" s="2">
        <f t="shared" si="0"/>
        <v>0.98747973338137263</v>
      </c>
      <c r="G5" s="2"/>
    </row>
    <row r="6" spans="1:7" x14ac:dyDescent="0.25">
      <c r="A6" s="3" t="s">
        <v>18</v>
      </c>
      <c r="B6" s="1">
        <v>16</v>
      </c>
      <c r="C6" s="5">
        <v>17.573</v>
      </c>
      <c r="D6" s="5">
        <v>19.521999999999998</v>
      </c>
      <c r="E6" s="2">
        <f t="shared" si="0"/>
        <v>1.1109087805155635</v>
      </c>
      <c r="G6" s="2"/>
    </row>
    <row r="7" spans="1:7" x14ac:dyDescent="0.25">
      <c r="A7" s="3" t="s">
        <v>19</v>
      </c>
      <c r="B7" s="1">
        <v>32</v>
      </c>
      <c r="C7" s="5">
        <v>33.685000000000002</v>
      </c>
      <c r="D7" s="5">
        <v>36.970999999999997</v>
      </c>
      <c r="E7" s="2">
        <f t="shared" si="0"/>
        <v>1.0975508386522188</v>
      </c>
      <c r="G7" s="2"/>
    </row>
    <row r="8" spans="1:7" x14ac:dyDescent="0.25">
      <c r="D8" s="3" t="s">
        <v>23</v>
      </c>
      <c r="E8" s="6">
        <f>AVERAGE(E2:E7)</f>
        <v>1.0111905535193788</v>
      </c>
      <c r="G8" s="6"/>
    </row>
    <row r="26" spans="1:7" ht="30" x14ac:dyDescent="0.25">
      <c r="B26" s="3" t="s">
        <v>12</v>
      </c>
      <c r="C26" s="4" t="s">
        <v>32</v>
      </c>
      <c r="D26" s="4" t="s">
        <v>33</v>
      </c>
      <c r="E26" s="4" t="s">
        <v>34</v>
      </c>
      <c r="F26" s="4" t="s">
        <v>35</v>
      </c>
      <c r="G26" s="4" t="s">
        <v>36</v>
      </c>
    </row>
    <row r="27" spans="1:7" x14ac:dyDescent="0.25">
      <c r="A27" s="3" t="s">
        <v>14</v>
      </c>
      <c r="B27" s="1">
        <v>1</v>
      </c>
      <c r="C27" s="5">
        <v>2.1652</v>
      </c>
      <c r="D27" s="5">
        <v>2.2023999999999999</v>
      </c>
      <c r="E27" s="5">
        <v>2.2038000000000002</v>
      </c>
      <c r="F27" s="2">
        <f>D27/$C27</f>
        <v>1.0171808608904489</v>
      </c>
      <c r="G27" s="2">
        <f>E27/$C27</f>
        <v>1.0178274524293369</v>
      </c>
    </row>
    <row r="28" spans="1:7" x14ac:dyDescent="0.25">
      <c r="A28" s="3" t="s">
        <v>15</v>
      </c>
      <c r="B28" s="1">
        <v>2</v>
      </c>
      <c r="C28" s="5">
        <v>3.7073999999999998</v>
      </c>
      <c r="D28" s="5">
        <v>3.7383999999999999</v>
      </c>
      <c r="E28" s="5">
        <v>3.7563</v>
      </c>
      <c r="F28" s="2">
        <f t="shared" ref="F28:G32" si="1">D28/$C28</f>
        <v>1.0083616550682419</v>
      </c>
      <c r="G28" s="2">
        <f t="shared" si="1"/>
        <v>1.01318983654313</v>
      </c>
    </row>
    <row r="29" spans="1:7" x14ac:dyDescent="0.25">
      <c r="A29" s="3" t="s">
        <v>16</v>
      </c>
      <c r="B29" s="1">
        <v>4</v>
      </c>
      <c r="C29" s="5">
        <v>6.1759000000000004</v>
      </c>
      <c r="D29" s="5">
        <v>6.258</v>
      </c>
      <c r="E29" s="5">
        <v>6.2778999999999998</v>
      </c>
      <c r="F29" s="2">
        <f t="shared" si="1"/>
        <v>1.0132936090286435</v>
      </c>
      <c r="G29" s="2">
        <f t="shared" si="1"/>
        <v>1.0165158114606776</v>
      </c>
    </row>
    <row r="30" spans="1:7" x14ac:dyDescent="0.25">
      <c r="A30" s="3" t="s">
        <v>17</v>
      </c>
      <c r="B30" s="1">
        <v>8</v>
      </c>
      <c r="C30" s="5">
        <v>10.962999999999999</v>
      </c>
      <c r="D30" s="5">
        <v>11.053000000000001</v>
      </c>
      <c r="E30" s="5">
        <v>10.968999999999999</v>
      </c>
      <c r="F30" s="2">
        <f t="shared" si="1"/>
        <v>1.0082094317248931</v>
      </c>
      <c r="G30" s="2">
        <f t="shared" si="1"/>
        <v>1.0005472954483261</v>
      </c>
    </row>
    <row r="31" spans="1:7" x14ac:dyDescent="0.25">
      <c r="A31" s="3" t="s">
        <v>18</v>
      </c>
      <c r="B31" s="1">
        <v>16</v>
      </c>
      <c r="C31" s="5">
        <v>19.521999999999998</v>
      </c>
      <c r="D31" s="5">
        <v>19.655000000000001</v>
      </c>
      <c r="E31" s="5">
        <v>19.513000000000002</v>
      </c>
      <c r="F31" s="2">
        <f t="shared" si="1"/>
        <v>1.0068128265546563</v>
      </c>
      <c r="G31" s="2">
        <f t="shared" si="1"/>
        <v>0.99953898166171518</v>
      </c>
    </row>
    <row r="32" spans="1:7" x14ac:dyDescent="0.25">
      <c r="A32" s="3" t="s">
        <v>19</v>
      </c>
      <c r="B32" s="1">
        <v>32</v>
      </c>
      <c r="C32" s="5">
        <v>36.970999999999997</v>
      </c>
      <c r="D32" s="5">
        <v>36.991</v>
      </c>
      <c r="E32" s="5">
        <v>36.865000000000002</v>
      </c>
      <c r="F32" s="2">
        <f t="shared" si="1"/>
        <v>1.0005409645397745</v>
      </c>
      <c r="G32" s="2">
        <f t="shared" si="1"/>
        <v>0.99713288793919574</v>
      </c>
    </row>
    <row r="33" spans="5:7" x14ac:dyDescent="0.25">
      <c r="E33" s="3" t="s">
        <v>23</v>
      </c>
      <c r="F33" s="6">
        <f>AVERAGE(F27:F32)</f>
        <v>1.0090665579677762</v>
      </c>
      <c r="G33" s="6">
        <f>AVERAGE(G27:G32)</f>
        <v>1.0074587109137301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2C07F-9893-4951-9980-FCE20D0EB9F0}">
  <dimension ref="A1:J58"/>
  <sheetViews>
    <sheetView tabSelected="1" topLeftCell="A19" workbookViewId="0">
      <selection activeCell="D55" sqref="D55"/>
    </sheetView>
  </sheetViews>
  <sheetFormatPr defaultRowHeight="15" x14ac:dyDescent="0.25"/>
  <cols>
    <col min="1" max="1" width="58" style="1" bestFit="1" customWidth="1"/>
    <col min="2" max="2" width="5.85546875" style="1" bestFit="1" customWidth="1"/>
    <col min="3" max="3" width="9.85546875" style="1" bestFit="1" customWidth="1"/>
    <col min="4" max="4" width="12.28515625" style="1" bestFit="1" customWidth="1"/>
    <col min="5" max="6" width="11.85546875" style="1" bestFit="1" customWidth="1"/>
    <col min="7" max="7" width="7.7109375" style="1" bestFit="1" customWidth="1"/>
    <col min="8" max="8" width="9.42578125" style="1" bestFit="1" customWidth="1"/>
    <col min="9" max="10" width="12" style="1" customWidth="1"/>
    <col min="11" max="16384" width="9.140625" style="1"/>
  </cols>
  <sheetData>
    <row r="1" spans="1:10" ht="30" x14ac:dyDescent="0.25">
      <c r="B1" s="4" t="s">
        <v>25</v>
      </c>
      <c r="C1" s="4" t="s">
        <v>26</v>
      </c>
      <c r="D1" s="4" t="s">
        <v>27</v>
      </c>
      <c r="E1" s="4" t="s">
        <v>28</v>
      </c>
      <c r="F1" s="4" t="s">
        <v>29</v>
      </c>
      <c r="G1" s="4" t="s">
        <v>13</v>
      </c>
      <c r="H1" s="3" t="s">
        <v>24</v>
      </c>
      <c r="I1" s="4" t="s">
        <v>31</v>
      </c>
      <c r="J1" s="4" t="s">
        <v>30</v>
      </c>
    </row>
    <row r="2" spans="1:10" x14ac:dyDescent="0.25">
      <c r="A2" s="3" t="s">
        <v>6</v>
      </c>
      <c r="B2" s="1">
        <v>1</v>
      </c>
      <c r="C2" s="5">
        <f>D2</f>
        <v>2.1701000000000001</v>
      </c>
      <c r="D2" s="5">
        <v>2.1701000000000001</v>
      </c>
      <c r="E2" s="5">
        <v>2.1840000000000002</v>
      </c>
      <c r="F2" s="5">
        <v>2.1979000000000002</v>
      </c>
      <c r="G2" s="2">
        <f t="shared" ref="G2:G7" si="0">D2/C2</f>
        <v>1</v>
      </c>
      <c r="H2" s="2">
        <f>100%-G2</f>
        <v>0</v>
      </c>
      <c r="I2" s="7">
        <f>E2/$D2</f>
        <v>1.0064052347818073</v>
      </c>
      <c r="J2" s="7">
        <f>F2/$D2</f>
        <v>1.0128104695636146</v>
      </c>
    </row>
    <row r="3" spans="1:10" x14ac:dyDescent="0.25">
      <c r="A3" s="3" t="s">
        <v>7</v>
      </c>
      <c r="B3" s="1">
        <v>2</v>
      </c>
      <c r="C3" s="5">
        <f>$C$2*B3</f>
        <v>4.3402000000000003</v>
      </c>
      <c r="D3" s="5">
        <v>2.7317</v>
      </c>
      <c r="E3" s="5">
        <v>2.7330000000000001</v>
      </c>
      <c r="F3" s="5">
        <v>2.7555999999999998</v>
      </c>
      <c r="G3" s="2">
        <f t="shared" si="0"/>
        <v>0.62939495875766094</v>
      </c>
      <c r="H3" s="2">
        <f t="shared" ref="H3:H10" si="1">100%-G3</f>
        <v>0.37060504124233906</v>
      </c>
      <c r="I3" s="7">
        <f t="shared" ref="I3:I10" si="2">E3/$D3</f>
        <v>1.0004758941318592</v>
      </c>
      <c r="J3" s="7">
        <f t="shared" ref="J3:J10" si="3">F3/$D3</f>
        <v>1.0087491305780283</v>
      </c>
    </row>
    <row r="4" spans="1:10" x14ac:dyDescent="0.25">
      <c r="A4" s="3" t="s">
        <v>8</v>
      </c>
      <c r="B4" s="1">
        <v>4</v>
      </c>
      <c r="C4" s="5">
        <f>$C$2*B4</f>
        <v>8.6804000000000006</v>
      </c>
      <c r="D4" s="5">
        <v>3.8237999999999999</v>
      </c>
      <c r="E4" s="5">
        <v>3.8209</v>
      </c>
      <c r="F4" s="5">
        <v>3.7987000000000002</v>
      </c>
      <c r="G4" s="2">
        <f t="shared" si="0"/>
        <v>0.44050965393299846</v>
      </c>
      <c r="H4" s="2">
        <f t="shared" si="1"/>
        <v>0.55949034606700154</v>
      </c>
      <c r="I4" s="7">
        <f t="shared" si="2"/>
        <v>0.99924159213347985</v>
      </c>
      <c r="J4" s="7">
        <f t="shared" si="3"/>
        <v>0.9934358491552906</v>
      </c>
    </row>
    <row r="5" spans="1:10" x14ac:dyDescent="0.25">
      <c r="A5" s="3" t="s">
        <v>9</v>
      </c>
      <c r="B5" s="1">
        <v>8</v>
      </c>
      <c r="C5" s="5">
        <f>$C$2*B5</f>
        <v>17.360800000000001</v>
      </c>
      <c r="D5" s="5">
        <v>5.7408000000000001</v>
      </c>
      <c r="E5" s="5">
        <v>5.7637999999999998</v>
      </c>
      <c r="F5" s="5">
        <v>5.7523</v>
      </c>
      <c r="G5" s="2">
        <f t="shared" si="0"/>
        <v>0.33067600571402239</v>
      </c>
      <c r="H5" s="2">
        <f t="shared" si="1"/>
        <v>0.66932399428597766</v>
      </c>
      <c r="I5" s="7">
        <f t="shared" si="2"/>
        <v>1.0040064102564101</v>
      </c>
      <c r="J5" s="7">
        <f t="shared" si="3"/>
        <v>1.0020032051282051</v>
      </c>
    </row>
    <row r="6" spans="1:10" x14ac:dyDescent="0.25">
      <c r="A6" s="3" t="s">
        <v>10</v>
      </c>
      <c r="B6" s="1">
        <v>16</v>
      </c>
      <c r="C6" s="5">
        <f>$C$2*B6</f>
        <v>34.721600000000002</v>
      </c>
      <c r="D6" s="5">
        <v>9.5665999999999993</v>
      </c>
      <c r="E6" s="5">
        <v>9.6014999999999997</v>
      </c>
      <c r="F6" s="5">
        <v>9.7428000000000008</v>
      </c>
      <c r="G6" s="2">
        <f t="shared" si="0"/>
        <v>0.27552301737247126</v>
      </c>
      <c r="H6" s="2">
        <f t="shared" si="1"/>
        <v>0.7244769826275288</v>
      </c>
      <c r="I6" s="7">
        <f t="shared" si="2"/>
        <v>1.0036481090460561</v>
      </c>
      <c r="J6" s="7">
        <f t="shared" si="3"/>
        <v>1.0184182468170511</v>
      </c>
    </row>
    <row r="7" spans="1:10" x14ac:dyDescent="0.25">
      <c r="A7" s="3" t="s">
        <v>11</v>
      </c>
      <c r="B7" s="1">
        <v>32</v>
      </c>
      <c r="C7" s="5">
        <f>$C$2*B7</f>
        <v>69.443200000000004</v>
      </c>
      <c r="D7" s="5">
        <v>17.100000000000001</v>
      </c>
      <c r="E7" s="5">
        <v>17.062000000000001</v>
      </c>
      <c r="F7" s="5">
        <v>17.050999999999998</v>
      </c>
      <c r="G7" s="2">
        <f t="shared" si="0"/>
        <v>0.2462444126998756</v>
      </c>
      <c r="H7" s="2">
        <f t="shared" si="1"/>
        <v>0.75375558730012437</v>
      </c>
      <c r="I7" s="7">
        <f t="shared" si="2"/>
        <v>0.99777777777777776</v>
      </c>
      <c r="J7" s="7">
        <f t="shared" si="3"/>
        <v>0.99713450292397643</v>
      </c>
    </row>
    <row r="8" spans="1:10" x14ac:dyDescent="0.25">
      <c r="A8" s="3" t="s">
        <v>20</v>
      </c>
      <c r="B8" s="1">
        <v>64</v>
      </c>
      <c r="C8" s="5">
        <f t="shared" ref="C8:C10" si="4">$C$2*B8</f>
        <v>138.88640000000001</v>
      </c>
      <c r="D8" s="5">
        <v>32.036000000000001</v>
      </c>
      <c r="E8" s="5">
        <v>32.058</v>
      </c>
      <c r="F8" s="5">
        <v>31.85</v>
      </c>
      <c r="G8" s="2">
        <f t="shared" ref="G8:G10" si="5">D8/C8</f>
        <v>0.23066333348693607</v>
      </c>
      <c r="H8" s="2">
        <f t="shared" si="1"/>
        <v>0.76933666651306387</v>
      </c>
      <c r="I8" s="7">
        <f t="shared" si="2"/>
        <v>1.0006867274316393</v>
      </c>
      <c r="J8" s="7">
        <f t="shared" si="3"/>
        <v>0.99419403171432141</v>
      </c>
    </row>
    <row r="9" spans="1:10" x14ac:dyDescent="0.25">
      <c r="A9" s="3" t="s">
        <v>21</v>
      </c>
      <c r="B9" s="1">
        <v>128</v>
      </c>
      <c r="C9" s="5">
        <f t="shared" si="4"/>
        <v>277.77280000000002</v>
      </c>
      <c r="D9" s="5">
        <v>60.56</v>
      </c>
      <c r="E9" s="5">
        <v>60.749000000000002</v>
      </c>
      <c r="F9" s="5">
        <v>60.707000000000001</v>
      </c>
      <c r="G9" s="2">
        <f t="shared" si="5"/>
        <v>0.21801990691673195</v>
      </c>
      <c r="H9" s="2">
        <f t="shared" si="1"/>
        <v>0.7819800930832681</v>
      </c>
      <c r="I9" s="7">
        <f t="shared" si="2"/>
        <v>1.0031208718626157</v>
      </c>
      <c r="J9" s="7">
        <f t="shared" si="3"/>
        <v>1.0024273447820342</v>
      </c>
    </row>
    <row r="10" spans="1:10" x14ac:dyDescent="0.25">
      <c r="A10" s="3" t="s">
        <v>22</v>
      </c>
      <c r="B10" s="1">
        <v>256</v>
      </c>
      <c r="C10" s="5">
        <f t="shared" si="4"/>
        <v>555.54560000000004</v>
      </c>
      <c r="D10" s="5">
        <v>118.55</v>
      </c>
      <c r="E10" s="5">
        <v>118.69</v>
      </c>
      <c r="F10" s="5">
        <v>119.15</v>
      </c>
      <c r="G10" s="2">
        <f t="shared" si="5"/>
        <v>0.21339382401732637</v>
      </c>
      <c r="H10" s="2">
        <f t="shared" si="1"/>
        <v>0.78660617598267368</v>
      </c>
      <c r="I10" s="7">
        <f t="shared" si="2"/>
        <v>1.0011809363137916</v>
      </c>
      <c r="J10" s="7">
        <f t="shared" si="3"/>
        <v>1.0050611556305358</v>
      </c>
    </row>
    <row r="11" spans="1:10" x14ac:dyDescent="0.25">
      <c r="I11" s="9">
        <f>AVERAGE(I2:I10)</f>
        <v>1.0018381726372705</v>
      </c>
      <c r="J11" s="9">
        <f>AVERAGE(J2:J10)</f>
        <v>1.0038037706992287</v>
      </c>
    </row>
    <row r="49" spans="1:4" ht="45" x14ac:dyDescent="0.25">
      <c r="B49" s="4" t="s">
        <v>25</v>
      </c>
      <c r="C49" s="4" t="s">
        <v>41</v>
      </c>
      <c r="D49" s="4" t="s">
        <v>40</v>
      </c>
    </row>
    <row r="50" spans="1:4" x14ac:dyDescent="0.25">
      <c r="A50" s="3" t="s">
        <v>6</v>
      </c>
      <c r="B50" s="1">
        <v>1</v>
      </c>
      <c r="C50" s="5">
        <v>2.3586999999999998</v>
      </c>
      <c r="D50" s="5">
        <v>0.37513000000000002</v>
      </c>
    </row>
    <row r="51" spans="1:4" x14ac:dyDescent="0.25">
      <c r="A51" s="3" t="s">
        <v>7</v>
      </c>
      <c r="B51" s="1">
        <v>2</v>
      </c>
      <c r="C51" s="5">
        <v>2.9386999999999999</v>
      </c>
      <c r="D51" s="5">
        <v>0.66944000000000004</v>
      </c>
    </row>
    <row r="52" spans="1:4" x14ac:dyDescent="0.25">
      <c r="A52" s="3" t="s">
        <v>8</v>
      </c>
      <c r="B52" s="1">
        <v>4</v>
      </c>
      <c r="C52" s="5">
        <v>4.1111000000000004</v>
      </c>
      <c r="D52" s="5">
        <v>1.6872</v>
      </c>
    </row>
    <row r="53" spans="1:4" x14ac:dyDescent="0.25">
      <c r="A53" s="3" t="s">
        <v>9</v>
      </c>
      <c r="B53" s="1">
        <v>8</v>
      </c>
      <c r="C53" s="5">
        <v>6.2384000000000004</v>
      </c>
      <c r="D53" s="5">
        <v>3.4643999999999999</v>
      </c>
    </row>
    <row r="54" spans="1:4" x14ac:dyDescent="0.25">
      <c r="A54" s="3" t="s">
        <v>10</v>
      </c>
      <c r="B54" s="1">
        <v>16</v>
      </c>
      <c r="C54" s="5">
        <v>10.553000000000001</v>
      </c>
      <c r="D54" s="5">
        <v>6.9699</v>
      </c>
    </row>
    <row r="55" spans="1:4" x14ac:dyDescent="0.25">
      <c r="A55" s="3" t="s">
        <v>11</v>
      </c>
      <c r="B55" s="1">
        <v>32</v>
      </c>
      <c r="C55" s="5">
        <v>18.768999999999998</v>
      </c>
      <c r="D55" s="5">
        <v>14.000999999999999</v>
      </c>
    </row>
    <row r="56" spans="1:4" x14ac:dyDescent="0.25">
      <c r="A56" s="3" t="s">
        <v>20</v>
      </c>
      <c r="B56" s="1">
        <v>64</v>
      </c>
      <c r="C56" s="5"/>
      <c r="D56" s="5"/>
    </row>
    <row r="57" spans="1:4" x14ac:dyDescent="0.25">
      <c r="A57" s="3" t="s">
        <v>21</v>
      </c>
      <c r="B57" s="1">
        <v>128</v>
      </c>
      <c r="C57" s="5"/>
      <c r="D57" s="5"/>
    </row>
    <row r="58" spans="1:4" x14ac:dyDescent="0.25">
      <c r="A58" s="3" t="s">
        <v>22</v>
      </c>
      <c r="B58" s="1">
        <v>256</v>
      </c>
      <c r="C58" s="5"/>
      <c r="D58" s="5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Creation</vt:lpstr>
      <vt:lpstr>Verification</vt:lpstr>
      <vt:lpstr>VerificationBatch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A Odendaal</dc:creator>
  <cp:lastModifiedBy>J A Odendaal</cp:lastModifiedBy>
  <dcterms:created xsi:type="dcterms:W3CDTF">2022-05-03T02:02:10Z</dcterms:created>
  <dcterms:modified xsi:type="dcterms:W3CDTF">2022-05-13T10:47:35Z</dcterms:modified>
</cp:coreProperties>
</file>