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eduBOS5\0.doc\"/>
    </mc:Choice>
  </mc:AlternateContent>
  <xr:revisionPtr revIDLastSave="0" documentId="8_{B7A94558-C8E8-4625-AE7F-E9C922D5E47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L17" i="1"/>
  <c r="M17" i="1" s="1"/>
  <c r="L16" i="1"/>
  <c r="M16" i="1" s="1"/>
  <c r="L15" i="1"/>
  <c r="M15" i="1" s="1"/>
  <c r="L13" i="1"/>
  <c r="M13" i="1" s="1"/>
  <c r="L12" i="1"/>
  <c r="M12" i="1" s="1"/>
  <c r="L11" i="1"/>
  <c r="M11" i="1" s="1"/>
  <c r="L10" i="1"/>
  <c r="M10" i="1" s="1"/>
  <c r="L9" i="1"/>
  <c r="M9" i="1" s="1"/>
  <c r="L7" i="1"/>
  <c r="M7" i="1" s="1"/>
  <c r="L6" i="1"/>
  <c r="M6" i="1" s="1"/>
  <c r="L5" i="1"/>
  <c r="M5" i="1" s="1"/>
  <c r="L4" i="1"/>
  <c r="M4" i="1" s="1"/>
  <c r="L3" i="1"/>
  <c r="L2" i="1"/>
</calcChain>
</file>

<file path=xl/sharedStrings.xml><?xml version="1.0" encoding="utf-8"?>
<sst xmlns="http://schemas.openxmlformats.org/spreadsheetml/2006/main" count="159" uniqueCount="71">
  <si>
    <t>Xilinx</t>
  </si>
  <si>
    <t>Artix-7 XC7A35T-ICPG236C</t>
  </si>
  <si>
    <t>Vivado v2024.1</t>
  </si>
  <si>
    <t>PicoRV32 (SSRAM RF, LUT_ALU)</t>
  </si>
  <si>
    <t>193.000</t>
  </si>
  <si>
    <t>966</t>
  </si>
  <si>
    <t>424</t>
  </si>
  <si>
    <t>48</t>
  </si>
  <si>
    <t>-</t>
  </si>
  <si>
    <t>eduBOS5  (SSRAM RF, LUT_ALU)</t>
  </si>
  <si>
    <t>130.500</t>
  </si>
  <si>
    <t>810</t>
  </si>
  <si>
    <t>450</t>
  </si>
  <si>
    <t>Lattice</t>
  </si>
  <si>
    <t>ECP5 LF5U-12F-6BG381C</t>
  </si>
  <si>
    <t>Lattice Diamond 3.13.0.56.2</t>
  </si>
  <si>
    <t>94.060</t>
  </si>
  <si>
    <t>1013</t>
  </si>
  <si>
    <t>428</t>
  </si>
  <si>
    <t>96</t>
  </si>
  <si>
    <t>129</t>
  </si>
  <si>
    <t>71.669</t>
  </si>
  <si>
    <t>929</t>
  </si>
  <si>
    <t>458</t>
  </si>
  <si>
    <t>94</t>
  </si>
  <si>
    <t>Gowin</t>
  </si>
  <si>
    <t>GW2AR-18C C8/I7</t>
  </si>
  <si>
    <t>Gowin FPGA Designer 1.9.9.03</t>
  </si>
  <si>
    <t>118.316</t>
  </si>
  <si>
    <t>1340</t>
  </si>
  <si>
    <t>414</t>
  </si>
  <si>
    <t>32</t>
  </si>
  <si>
    <t>88.081</t>
  </si>
  <si>
    <t>1022</t>
  </si>
  <si>
    <t>PicoRV32 (SSRAM RF, DSP_ALU)          N/A</t>
  </si>
  <si>
    <t>N/A</t>
  </si>
  <si>
    <t>113.610</t>
  </si>
  <si>
    <t>902</t>
  </si>
  <si>
    <t>385</t>
  </si>
  <si>
    <t>2</t>
  </si>
  <si>
    <t>PicoRV32 (BSRAM RF, LUT_ALU)</t>
  </si>
  <si>
    <t>116.327</t>
  </si>
  <si>
    <t>1353</t>
  </si>
  <si>
    <t>2 (32 kbits)</t>
  </si>
  <si>
    <t>70.000</t>
  </si>
  <si>
    <t>1000</t>
  </si>
  <si>
    <t>1 (16 kbits)</t>
  </si>
  <si>
    <t>GW1NR-9C C6/I5</t>
  </si>
  <si>
    <t>63.324</t>
  </si>
  <si>
    <t>50.819</t>
  </si>
  <si>
    <t>56.052</t>
  </si>
  <si>
    <t>55.815</t>
  </si>
  <si>
    <t>45.000</t>
  </si>
  <si>
    <t>DMIPS</t>
  </si>
  <si>
    <t>DMIPS/MHz</t>
  </si>
  <si>
    <t>DSP</t>
  </si>
  <si>
    <t>BSRAM</t>
  </si>
  <si>
    <t>Carry Cells</t>
  </si>
  <si>
    <t>FF</t>
  </si>
  <si>
    <t>LUT</t>
  </si>
  <si>
    <t>Fmax (MHz)</t>
  </si>
  <si>
    <t>Implementation</t>
  </si>
  <si>
    <t>Tools</t>
  </si>
  <si>
    <t>Chip</t>
  </si>
  <si>
    <t>Vendor</t>
  </si>
  <si>
    <t>eduBOS5 pipelined  (BSRAM RF, LUT_ALU) WIP, forecasted:</t>
  </si>
  <si>
    <t>eduBOS5  (SSRAM RF, LUT_ALU) - 2stage</t>
  </si>
  <si>
    <t>eduBOS5  (SSRAM RF, DSP_ALU) - 2stage</t>
  </si>
  <si>
    <t>Pnorm=P/10uW per unit</t>
  </si>
  <si>
    <t>Dist. RAM</t>
  </si>
  <si>
    <t>Pnorm/DMIPS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</si>
</sst>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left"/>
    </xf>
    <xf numFmtId="0" fontId="3" fillId="9" borderId="2" xfId="0" applyNumberFormat="1" applyFont="1" applyFill="1" applyBorder="1" applyAlignment="1">
      <alignment horizontal="left"/>
    </xf>
    <xf numFmtId="0" fontId="3" fillId="3" borderId="2" xfId="0" applyNumberFormat="1" applyFont="1" applyFill="1" applyBorder="1" applyAlignment="1">
      <alignment horizontal="left"/>
    </xf>
    <xf numFmtId="0" fontId="3" fillId="10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5" borderId="2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left"/>
    </xf>
    <xf numFmtId="0" fontId="3" fillId="7" borderId="2" xfId="0" applyNumberFormat="1" applyFont="1" applyFill="1" applyBorder="1" applyAlignment="1">
      <alignment horizontal="left"/>
    </xf>
    <xf numFmtId="0" fontId="4" fillId="0" borderId="1" xfId="0" applyNumberFormat="1" applyFont="1" applyBorder="1" applyAlignment="1">
      <alignment horizontal="center" vertical="center"/>
    </xf>
    <xf numFmtId="0" fontId="6" fillId="8" borderId="2" xfId="0" applyNumberFormat="1" applyFont="1" applyFill="1" applyBorder="1" applyAlignment="1">
      <alignment horizontal="left"/>
    </xf>
    <xf numFmtId="0" fontId="5" fillId="8" borderId="2" xfId="0" applyNumberFormat="1" applyFont="1" applyFill="1" applyBorder="1" applyAlignment="1">
      <alignment horizontal="left"/>
    </xf>
    <xf numFmtId="0" fontId="6" fillId="9" borderId="2" xfId="0" applyNumberFormat="1" applyFont="1" applyFill="1" applyBorder="1" applyAlignment="1">
      <alignment horizontal="left"/>
    </xf>
    <xf numFmtId="0" fontId="5" fillId="9" borderId="2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left"/>
    </xf>
    <xf numFmtId="0" fontId="5" fillId="3" borderId="2" xfId="0" applyNumberFormat="1" applyFont="1" applyFill="1" applyBorder="1" applyAlignment="1">
      <alignment horizontal="left"/>
    </xf>
    <xf numFmtId="0" fontId="6" fillId="10" borderId="2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>
      <alignment horizontal="left"/>
    </xf>
    <xf numFmtId="0" fontId="6" fillId="4" borderId="2" xfId="0" applyNumberFormat="1" applyFont="1" applyFill="1" applyBorder="1" applyAlignment="1">
      <alignment horizontal="left"/>
    </xf>
    <xf numFmtId="0" fontId="5" fillId="4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left"/>
    </xf>
    <xf numFmtId="0" fontId="5" fillId="5" borderId="2" xfId="0" applyNumberFormat="1" applyFont="1" applyFill="1" applyBorder="1" applyAlignment="1">
      <alignment horizontal="left"/>
    </xf>
    <xf numFmtId="0" fontId="6" fillId="6" borderId="2" xfId="0" applyNumberFormat="1" applyFont="1" applyFill="1" applyBorder="1" applyAlignment="1">
      <alignment horizontal="left"/>
    </xf>
    <xf numFmtId="0" fontId="5" fillId="6" borderId="2" xfId="0" applyNumberFormat="1" applyFont="1" applyFill="1" applyBorder="1" applyAlignment="1">
      <alignment horizontal="left"/>
    </xf>
    <xf numFmtId="0" fontId="6" fillId="7" borderId="2" xfId="0" applyNumberFormat="1" applyFont="1" applyFill="1" applyBorder="1" applyAlignment="1">
      <alignment horizontal="left"/>
    </xf>
    <xf numFmtId="0" fontId="5" fillId="7" borderId="2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left"/>
    </xf>
    <xf numFmtId="164" fontId="5" fillId="8" borderId="2" xfId="0" applyNumberFormat="1" applyFont="1" applyFill="1" applyBorder="1" applyAlignment="1">
      <alignment horizontal="left"/>
    </xf>
    <xf numFmtId="164" fontId="5" fillId="9" borderId="2" xfId="0" applyNumberFormat="1" applyFont="1" applyFill="1" applyBorder="1" applyAlignment="1">
      <alignment horizontal="left"/>
    </xf>
    <xf numFmtId="164" fontId="5" fillId="10" borderId="2" xfId="0" applyNumberFormat="1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164" fontId="5" fillId="6" borderId="2" xfId="0" applyNumberFormat="1" applyFont="1" applyFill="1" applyBorder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C1"/>
      <color rgb="FFFF9797"/>
      <color rgb="FFFF6161"/>
      <color rgb="FFF15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zoomScale="40" zoomScaleNormal="40" workbookViewId="0">
      <selection activeCell="E35" sqref="E35"/>
    </sheetView>
  </sheetViews>
  <sheetFormatPr defaultRowHeight="15.6" x14ac:dyDescent="0.3"/>
  <cols>
    <col min="1" max="1" width="10.59765625" customWidth="1"/>
    <col min="2" max="2" width="16.8984375" customWidth="1"/>
    <col min="3" max="3" width="25.296875" customWidth="1"/>
    <col min="4" max="4" width="81.19921875" customWidth="1"/>
    <col min="5" max="5" width="17.8984375" customWidth="1"/>
    <col min="6" max="6" width="8.09765625" customWidth="1"/>
    <col min="7" max="7" width="7.09765625" customWidth="1"/>
    <col min="8" max="8" width="15.59765625" customWidth="1"/>
    <col min="9" max="9" width="16" customWidth="1"/>
    <col min="10" max="10" width="7.09765625" customWidth="1"/>
    <col min="11" max="11" width="16.796875" customWidth="1"/>
    <col min="12" max="12" width="12" customWidth="1"/>
    <col min="13" max="13" width="20.19921875" customWidth="1"/>
    <col min="16" max="16" width="15.796875" customWidth="1"/>
    <col min="17" max="17" width="27.69921875" customWidth="1"/>
  </cols>
  <sheetData>
    <row r="1" spans="1:13" ht="25.8" x14ac:dyDescent="0.3">
      <c r="A1" s="10" t="s">
        <v>64</v>
      </c>
      <c r="B1" s="10" t="s">
        <v>62</v>
      </c>
      <c r="C1" s="10" t="s">
        <v>63</v>
      </c>
      <c r="D1" s="10" t="s">
        <v>61</v>
      </c>
      <c r="E1" s="10" t="s">
        <v>60</v>
      </c>
      <c r="F1" s="10" t="s">
        <v>59</v>
      </c>
      <c r="G1" s="10" t="s">
        <v>58</v>
      </c>
      <c r="H1" s="10" t="s">
        <v>69</v>
      </c>
      <c r="I1" s="10" t="s">
        <v>56</v>
      </c>
      <c r="J1" s="10" t="s">
        <v>55</v>
      </c>
      <c r="K1" s="10" t="s">
        <v>54</v>
      </c>
      <c r="L1" s="10" t="s">
        <v>53</v>
      </c>
      <c r="M1" s="10" t="s">
        <v>70</v>
      </c>
    </row>
    <row r="2" spans="1:13" ht="25.8" x14ac:dyDescent="0.5">
      <c r="A2" s="36" t="s">
        <v>0</v>
      </c>
      <c r="B2" s="38" t="s">
        <v>2</v>
      </c>
      <c r="C2" s="38" t="s">
        <v>1</v>
      </c>
      <c r="D2" s="11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8</v>
      </c>
      <c r="K2" s="12">
        <v>0.222</v>
      </c>
      <c r="L2" s="12">
        <f>K2*E2</f>
        <v>42.846000000000004</v>
      </c>
      <c r="M2" s="29">
        <f>((F2+H2)*40+G2*10)*0.3*E2/10000/L2</f>
        <v>6.0540540540540535</v>
      </c>
    </row>
    <row r="3" spans="1:13" ht="25.8" x14ac:dyDescent="0.5">
      <c r="A3" s="37"/>
      <c r="B3" s="39"/>
      <c r="C3" s="39"/>
      <c r="D3" s="11" t="s">
        <v>66</v>
      </c>
      <c r="E3" s="12" t="s">
        <v>10</v>
      </c>
      <c r="F3" s="12" t="s">
        <v>11</v>
      </c>
      <c r="G3" s="12" t="s">
        <v>12</v>
      </c>
      <c r="H3" s="12" t="s">
        <v>7</v>
      </c>
      <c r="I3" s="12" t="s">
        <v>8</v>
      </c>
      <c r="J3" s="12" t="s">
        <v>8</v>
      </c>
      <c r="K3" s="12">
        <v>0.44700000000000001</v>
      </c>
      <c r="L3" s="12">
        <f>K3*E3</f>
        <v>58.333500000000001</v>
      </c>
      <c r="M3" s="29">
        <f>((F3+H3)*40+G3*10)*0.3*E3/10000/L3</f>
        <v>2.6053691275167785</v>
      </c>
    </row>
    <row r="4" spans="1:13" ht="21" customHeight="1" x14ac:dyDescent="0.5">
      <c r="A4" s="36" t="s">
        <v>13</v>
      </c>
      <c r="B4" s="42" t="s">
        <v>15</v>
      </c>
      <c r="C4" s="38" t="s">
        <v>14</v>
      </c>
      <c r="D4" s="13" t="s">
        <v>3</v>
      </c>
      <c r="E4" s="14" t="s">
        <v>16</v>
      </c>
      <c r="F4" s="14" t="s">
        <v>17</v>
      </c>
      <c r="G4" s="14" t="s">
        <v>18</v>
      </c>
      <c r="H4" s="14" t="s">
        <v>19</v>
      </c>
      <c r="I4" s="14" t="s">
        <v>8</v>
      </c>
      <c r="J4" s="14" t="s">
        <v>8</v>
      </c>
      <c r="K4" s="14">
        <v>0.222</v>
      </c>
      <c r="L4" s="14">
        <f>K4*E4</f>
        <v>20.881320000000002</v>
      </c>
      <c r="M4" s="30">
        <f>((F4+H4)*40+G4*10)*0.3*E4/10000/L4</f>
        <v>6.5729729729729724</v>
      </c>
    </row>
    <row r="5" spans="1:13" ht="25.8" x14ac:dyDescent="0.5">
      <c r="A5" s="37"/>
      <c r="B5" s="43"/>
      <c r="C5" s="39"/>
      <c r="D5" s="13" t="s">
        <v>9</v>
      </c>
      <c r="E5" s="14" t="s">
        <v>21</v>
      </c>
      <c r="F5" s="14" t="s">
        <v>22</v>
      </c>
      <c r="G5" s="14" t="s">
        <v>23</v>
      </c>
      <c r="H5" s="14" t="s">
        <v>19</v>
      </c>
      <c r="I5" s="14" t="s">
        <v>8</v>
      </c>
      <c r="J5" s="14" t="s">
        <v>8</v>
      </c>
      <c r="K5" s="14">
        <v>0.44700000000000001</v>
      </c>
      <c r="L5" s="14">
        <f>K5*E5</f>
        <v>32.036042999999999</v>
      </c>
      <c r="M5" s="30">
        <f>((F5+H5)*40+G5*10)*0.3*E5/10000/L5</f>
        <v>3.0590604026845636</v>
      </c>
    </row>
    <row r="6" spans="1:13" ht="21.6" customHeight="1" x14ac:dyDescent="0.5">
      <c r="A6" s="36" t="s">
        <v>25</v>
      </c>
      <c r="B6" s="38" t="s">
        <v>27</v>
      </c>
      <c r="C6" s="36" t="s">
        <v>26</v>
      </c>
      <c r="D6" s="27" t="s">
        <v>3</v>
      </c>
      <c r="E6" s="16" t="s">
        <v>28</v>
      </c>
      <c r="F6" s="16" t="s">
        <v>29</v>
      </c>
      <c r="G6" s="16" t="s">
        <v>30</v>
      </c>
      <c r="H6" s="16" t="s">
        <v>31</v>
      </c>
      <c r="I6" s="16" t="s">
        <v>8</v>
      </c>
      <c r="J6" s="16" t="s">
        <v>8</v>
      </c>
      <c r="K6" s="16">
        <v>0.222</v>
      </c>
      <c r="L6" s="16">
        <f>K6*E6</f>
        <v>26.266152000000002</v>
      </c>
      <c r="M6" s="28">
        <f>((F6+H6)*40+G6*10)*0.3*E6/10000/L6</f>
        <v>7.9756756756756761</v>
      </c>
    </row>
    <row r="7" spans="1:13" ht="25.8" x14ac:dyDescent="0.5">
      <c r="A7" s="40"/>
      <c r="B7" s="41"/>
      <c r="C7" s="40"/>
      <c r="D7" s="15" t="s">
        <v>66</v>
      </c>
      <c r="E7" s="16" t="s">
        <v>32</v>
      </c>
      <c r="F7" s="16" t="s">
        <v>33</v>
      </c>
      <c r="G7" s="16" t="s">
        <v>12</v>
      </c>
      <c r="H7" s="16" t="s">
        <v>31</v>
      </c>
      <c r="I7" s="16" t="s">
        <v>8</v>
      </c>
      <c r="J7" s="16" t="s">
        <v>8</v>
      </c>
      <c r="K7" s="16">
        <v>0.44700000000000001</v>
      </c>
      <c r="L7" s="16">
        <f>K7*E7</f>
        <v>39.372207000000003</v>
      </c>
      <c r="M7" s="28">
        <f>((F7+H7)*40+G7*10)*0.3*E7/10000/L7</f>
        <v>3.1315436241610737</v>
      </c>
    </row>
    <row r="8" spans="1:13" ht="25.8" x14ac:dyDescent="0.5">
      <c r="A8" s="40"/>
      <c r="B8" s="41"/>
      <c r="C8" s="40"/>
      <c r="D8" s="17" t="s">
        <v>34</v>
      </c>
      <c r="E8" s="18" t="s">
        <v>35</v>
      </c>
      <c r="F8" s="18" t="s">
        <v>35</v>
      </c>
      <c r="G8" s="18" t="s">
        <v>35</v>
      </c>
      <c r="H8" s="18" t="s">
        <v>35</v>
      </c>
      <c r="I8" s="18" t="s">
        <v>35</v>
      </c>
      <c r="J8" s="18" t="s">
        <v>35</v>
      </c>
      <c r="K8" s="18" t="s">
        <v>35</v>
      </c>
      <c r="L8" s="18" t="s">
        <v>35</v>
      </c>
      <c r="M8" s="31" t="s">
        <v>35</v>
      </c>
    </row>
    <row r="9" spans="1:13" ht="25.8" x14ac:dyDescent="0.5">
      <c r="A9" s="40"/>
      <c r="B9" s="41"/>
      <c r="C9" s="40"/>
      <c r="D9" s="17" t="s">
        <v>67</v>
      </c>
      <c r="E9" s="18" t="s">
        <v>36</v>
      </c>
      <c r="F9" s="18" t="s">
        <v>37</v>
      </c>
      <c r="G9" s="18" t="s">
        <v>38</v>
      </c>
      <c r="H9" s="18" t="s">
        <v>31</v>
      </c>
      <c r="I9" s="18" t="s">
        <v>8</v>
      </c>
      <c r="J9" s="18" t="s">
        <v>39</v>
      </c>
      <c r="K9" s="18">
        <v>0.44700000000000001</v>
      </c>
      <c r="L9" s="18">
        <f>K9*E9</f>
        <v>50.783670000000001</v>
      </c>
      <c r="M9" s="31">
        <f>((F9+H9)*40+G9*10)*0.3*E9/10000/L9</f>
        <v>2.7657718120805366</v>
      </c>
    </row>
    <row r="10" spans="1:13" ht="25.8" x14ac:dyDescent="0.5">
      <c r="A10" s="40"/>
      <c r="B10" s="41"/>
      <c r="C10" s="40"/>
      <c r="D10" s="19" t="s">
        <v>40</v>
      </c>
      <c r="E10" s="20" t="s">
        <v>41</v>
      </c>
      <c r="F10" s="20" t="s">
        <v>42</v>
      </c>
      <c r="G10" s="20" t="s">
        <v>23</v>
      </c>
      <c r="H10" s="20" t="s">
        <v>8</v>
      </c>
      <c r="I10" s="20" t="s">
        <v>43</v>
      </c>
      <c r="J10" s="20" t="s">
        <v>8</v>
      </c>
      <c r="K10" s="20">
        <v>0.222</v>
      </c>
      <c r="L10" s="20">
        <f>K10*E10</f>
        <v>25.824594000000001</v>
      </c>
      <c r="M10" s="32">
        <f>((F10)*40+G10*10)*0.3*E10/10000/L10</f>
        <v>7.9324324324324316</v>
      </c>
    </row>
    <row r="11" spans="1:13" ht="25.8" x14ac:dyDescent="0.5">
      <c r="A11" s="40"/>
      <c r="B11" s="41"/>
      <c r="C11" s="37"/>
      <c r="D11" s="19" t="s">
        <v>65</v>
      </c>
      <c r="E11" s="20" t="s">
        <v>44</v>
      </c>
      <c r="F11" s="20" t="s">
        <v>45</v>
      </c>
      <c r="G11" s="20" t="s">
        <v>12</v>
      </c>
      <c r="H11" s="20" t="s">
        <v>8</v>
      </c>
      <c r="I11" s="20" t="s">
        <v>46</v>
      </c>
      <c r="J11" s="20" t="s">
        <v>8</v>
      </c>
      <c r="K11" s="20">
        <v>0.85</v>
      </c>
      <c r="L11" s="20">
        <f>K11*E11</f>
        <v>59.5</v>
      </c>
      <c r="M11" s="32">
        <f>((F11)*40+G11*10)*0.3*E11/10000/L11</f>
        <v>1.5705882352941176</v>
      </c>
    </row>
    <row r="12" spans="1:13" ht="25.8" x14ac:dyDescent="0.5">
      <c r="A12" s="40"/>
      <c r="B12" s="41"/>
      <c r="C12" s="36" t="s">
        <v>47</v>
      </c>
      <c r="D12" s="21" t="s">
        <v>3</v>
      </c>
      <c r="E12" s="22" t="s">
        <v>48</v>
      </c>
      <c r="F12" s="22" t="s">
        <v>29</v>
      </c>
      <c r="G12" s="22" t="s">
        <v>30</v>
      </c>
      <c r="H12" s="22" t="s">
        <v>31</v>
      </c>
      <c r="I12" s="22" t="s">
        <v>8</v>
      </c>
      <c r="J12" s="22" t="s">
        <v>8</v>
      </c>
      <c r="K12" s="22">
        <v>0.222</v>
      </c>
      <c r="L12" s="22">
        <f>K12*E12</f>
        <v>14.057928</v>
      </c>
      <c r="M12" s="33">
        <f>((F12+H12)*40+G12*10)*0.3*E12/10000/L12</f>
        <v>7.9756756756756753</v>
      </c>
    </row>
    <row r="13" spans="1:13" ht="25.8" x14ac:dyDescent="0.5">
      <c r="A13" s="40"/>
      <c r="B13" s="41"/>
      <c r="C13" s="40"/>
      <c r="D13" s="21" t="s">
        <v>66</v>
      </c>
      <c r="E13" s="22" t="s">
        <v>49</v>
      </c>
      <c r="F13" s="22" t="s">
        <v>33</v>
      </c>
      <c r="G13" s="22" t="s">
        <v>12</v>
      </c>
      <c r="H13" s="22" t="s">
        <v>31</v>
      </c>
      <c r="I13" s="22" t="s">
        <v>8</v>
      </c>
      <c r="J13" s="22" t="s">
        <v>8</v>
      </c>
      <c r="K13" s="22">
        <v>0.44700000000000001</v>
      </c>
      <c r="L13" s="22">
        <f>K13*E13</f>
        <v>22.716093000000001</v>
      </c>
      <c r="M13" s="33">
        <f>((F13+H13)*40+G13*10)*0.3*E13/10000/L13</f>
        <v>3.1315436241610741</v>
      </c>
    </row>
    <row r="14" spans="1:13" ht="25.8" x14ac:dyDescent="0.5">
      <c r="A14" s="40"/>
      <c r="B14" s="41"/>
      <c r="C14" s="40"/>
      <c r="D14" s="23" t="s">
        <v>34</v>
      </c>
      <c r="E14" s="24" t="s">
        <v>35</v>
      </c>
      <c r="F14" s="24" t="s">
        <v>35</v>
      </c>
      <c r="G14" s="24" t="s">
        <v>35</v>
      </c>
      <c r="H14" s="24" t="s">
        <v>35</v>
      </c>
      <c r="I14" s="24" t="s">
        <v>35</v>
      </c>
      <c r="J14" s="24" t="s">
        <v>35</v>
      </c>
      <c r="K14" s="24" t="s">
        <v>35</v>
      </c>
      <c r="L14" s="24" t="s">
        <v>35</v>
      </c>
      <c r="M14" s="34" t="s">
        <v>35</v>
      </c>
    </row>
    <row r="15" spans="1:13" ht="25.8" x14ac:dyDescent="0.5">
      <c r="A15" s="40"/>
      <c r="B15" s="41"/>
      <c r="C15" s="40"/>
      <c r="D15" s="23" t="s">
        <v>67</v>
      </c>
      <c r="E15" s="24" t="s">
        <v>50</v>
      </c>
      <c r="F15" s="24" t="s">
        <v>37</v>
      </c>
      <c r="G15" s="24" t="s">
        <v>38</v>
      </c>
      <c r="H15" s="24" t="s">
        <v>31</v>
      </c>
      <c r="I15" s="24" t="s">
        <v>8</v>
      </c>
      <c r="J15" s="24" t="s">
        <v>39</v>
      </c>
      <c r="K15" s="24">
        <v>0.44700000000000001</v>
      </c>
      <c r="L15" s="24">
        <f>K15*E15</f>
        <v>25.055244000000002</v>
      </c>
      <c r="M15" s="34">
        <f>((F15+H15)*40+G15*10)*0.3*E15/10000/L15</f>
        <v>2.765771812080537</v>
      </c>
    </row>
    <row r="16" spans="1:13" ht="25.8" x14ac:dyDescent="0.5">
      <c r="A16" s="40"/>
      <c r="B16" s="41"/>
      <c r="C16" s="40"/>
      <c r="D16" s="25" t="s">
        <v>40</v>
      </c>
      <c r="E16" s="26" t="s">
        <v>51</v>
      </c>
      <c r="F16" s="26" t="s">
        <v>42</v>
      </c>
      <c r="G16" s="26" t="s">
        <v>23</v>
      </c>
      <c r="H16" s="26" t="s">
        <v>8</v>
      </c>
      <c r="I16" s="26" t="s">
        <v>43</v>
      </c>
      <c r="J16" s="26" t="s">
        <v>8</v>
      </c>
      <c r="K16" s="26">
        <v>0.222</v>
      </c>
      <c r="L16" s="26">
        <f>K16*E16</f>
        <v>12.390929999999999</v>
      </c>
      <c r="M16" s="35">
        <f>((F16)*40+G16*10)*0.3*E16/10000/L16</f>
        <v>7.9324324324324325</v>
      </c>
    </row>
    <row r="17" spans="1:13" ht="25.8" x14ac:dyDescent="0.5">
      <c r="A17" s="37"/>
      <c r="B17" s="39"/>
      <c r="C17" s="37"/>
      <c r="D17" s="25" t="s">
        <v>65</v>
      </c>
      <c r="E17" s="26" t="s">
        <v>52</v>
      </c>
      <c r="F17" s="26" t="s">
        <v>45</v>
      </c>
      <c r="G17" s="26" t="s">
        <v>12</v>
      </c>
      <c r="H17" s="26" t="s">
        <v>8</v>
      </c>
      <c r="I17" s="26" t="s">
        <v>46</v>
      </c>
      <c r="J17" s="26" t="s">
        <v>8</v>
      </c>
      <c r="K17" s="26">
        <v>0.85</v>
      </c>
      <c r="L17" s="26">
        <f>K17*E17</f>
        <v>38.25</v>
      </c>
      <c r="M17" s="35">
        <f>((F17)*40+G17*10)*0.3*E17/10000/L17</f>
        <v>1.5705882352941176</v>
      </c>
    </row>
    <row r="24" spans="1:13" x14ac:dyDescent="0.3">
      <c r="M24" t="s">
        <v>68</v>
      </c>
    </row>
    <row r="35" spans="5:5" ht="23.4" x14ac:dyDescent="0.3">
      <c r="E35" s="1" t="s">
        <v>57</v>
      </c>
    </row>
    <row r="36" spans="5:5" ht="23.4" x14ac:dyDescent="0.45">
      <c r="E36" s="2" t="s">
        <v>8</v>
      </c>
    </row>
    <row r="37" spans="5:5" ht="23.4" x14ac:dyDescent="0.45">
      <c r="E37" s="2" t="s">
        <v>8</v>
      </c>
    </row>
    <row r="38" spans="5:5" ht="23.4" x14ac:dyDescent="0.45">
      <c r="E38" s="3" t="s">
        <v>20</v>
      </c>
    </row>
    <row r="39" spans="5:5" ht="23.4" x14ac:dyDescent="0.45">
      <c r="E39" s="3" t="s">
        <v>24</v>
      </c>
    </row>
    <row r="40" spans="5:5" ht="23.4" x14ac:dyDescent="0.45">
      <c r="E40" s="4" t="s">
        <v>8</v>
      </c>
    </row>
    <row r="41" spans="5:5" ht="23.4" x14ac:dyDescent="0.45">
      <c r="E41" s="4" t="s">
        <v>8</v>
      </c>
    </row>
    <row r="42" spans="5:5" ht="23.4" x14ac:dyDescent="0.45">
      <c r="E42" s="5" t="s">
        <v>35</v>
      </c>
    </row>
    <row r="43" spans="5:5" ht="23.4" x14ac:dyDescent="0.45">
      <c r="E43" s="5" t="s">
        <v>8</v>
      </c>
    </row>
    <row r="44" spans="5:5" ht="23.4" x14ac:dyDescent="0.45">
      <c r="E44" s="6" t="s">
        <v>8</v>
      </c>
    </row>
    <row r="45" spans="5:5" ht="23.4" x14ac:dyDescent="0.45">
      <c r="E45" s="6" t="s">
        <v>8</v>
      </c>
    </row>
    <row r="46" spans="5:5" ht="23.4" x14ac:dyDescent="0.45">
      <c r="E46" s="7" t="s">
        <v>8</v>
      </c>
    </row>
    <row r="47" spans="5:5" ht="23.4" x14ac:dyDescent="0.45">
      <c r="E47" s="7" t="s">
        <v>8</v>
      </c>
    </row>
    <row r="48" spans="5:5" ht="23.4" x14ac:dyDescent="0.45">
      <c r="E48" s="8" t="s">
        <v>35</v>
      </c>
    </row>
    <row r="49" spans="5:5" ht="23.4" x14ac:dyDescent="0.45">
      <c r="E49" s="8" t="s">
        <v>8</v>
      </c>
    </row>
    <row r="50" spans="5:5" ht="23.4" x14ac:dyDescent="0.45">
      <c r="E50" s="9" t="s">
        <v>8</v>
      </c>
    </row>
    <row r="51" spans="5:5" ht="23.4" x14ac:dyDescent="0.45">
      <c r="E51" s="9" t="s">
        <v>8</v>
      </c>
    </row>
  </sheetData>
  <mergeCells count="10">
    <mergeCell ref="A2:A3"/>
    <mergeCell ref="C2:C3"/>
    <mergeCell ref="B2:B3"/>
    <mergeCell ref="C6:C11"/>
    <mergeCell ref="A6:A17"/>
    <mergeCell ref="C12:C17"/>
    <mergeCell ref="B6:B17"/>
    <mergeCell ref="B4:B5"/>
    <mergeCell ref="A4:A5"/>
    <mergeCell ref="C4:C5"/>
  </mergeCells>
  <phoneticPr fontId="1" type="noConversion"/>
  <pageMargins left="0.7" right="0.7" top="0.75" bottom="0.75" header="0.3" footer="0.3"/>
  <pageSetup paperSize="3" scale="62" orientation="landscape" r:id="rId1"/>
  <ignoredErrors>
    <ignoredError sqref="A4 D12:H12 D16:H16 D14:H14 A2 E11:H11 E17:H17 E3:H3 E7:H7 E9:H9 E13:H13 E15:H15 A6 D5:H5 D4:H4 D8:H8 D10:H10 D2:H2 D6:H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Ibrahimovic</dc:creator>
  <cp:lastModifiedBy>Tarik Ibrahimovic</cp:lastModifiedBy>
  <cp:lastPrinted>2024-11-12T13:07:33Z</cp:lastPrinted>
  <dcterms:created xsi:type="dcterms:W3CDTF">2024-11-12T13:20:09Z</dcterms:created>
  <dcterms:modified xsi:type="dcterms:W3CDTF">2024-11-12T13:20:09Z</dcterms:modified>
</cp:coreProperties>
</file>