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4207084\Desktop\"/>
    </mc:Choice>
  </mc:AlternateContent>
  <bookViews>
    <workbookView xWindow="0" yWindow="0" windowWidth="28800" windowHeight="13590"/>
  </bookViews>
  <sheets>
    <sheet name="Information " sheetId="1" r:id="rId1"/>
    <sheet name="Master Data" sheetId="2" r:id="rId2"/>
    <sheet name="Spokesman perspective data" sheetId="8" r:id="rId3"/>
    <sheet name="Performance &amp; Costing" sheetId="5" r:id="rId4"/>
    <sheet name=" Demand &amp; Service Quality" sheetId="3" r:id="rId5"/>
    <sheet name="Supply" sheetId="7" r:id="rId6"/>
    <sheet name="Capacity" sheetId="10" r:id="rId7"/>
    <sheet name="Available production capacity" sheetId="18" r:id="rId8"/>
    <sheet name="Implied workload per month" sheetId="12" r:id="rId9"/>
    <sheet name="Implied workload month, stage" sheetId="16" r:id="rId10"/>
    <sheet name="Workload product-month, stage" sheetId="13" r:id="rId11"/>
    <sheet name="Implied capacity utilization" sheetId="14" r:id="rId12"/>
    <sheet name="Capacity utilization" sheetId="17" r:id="rId13"/>
    <sheet name="Decisions" sheetId="19" r:id="rId14"/>
  </sheets>
  <externalReferences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9" l="1"/>
  <c r="D37" i="19" s="1"/>
  <c r="E37" i="19" s="1"/>
  <c r="F37" i="19" s="1"/>
  <c r="G37" i="19" s="1"/>
  <c r="H37" i="19" s="1"/>
  <c r="I37" i="19" s="1"/>
  <c r="J37" i="19" s="1"/>
  <c r="K37" i="19" s="1"/>
  <c r="L37" i="19" s="1"/>
  <c r="M37" i="19" s="1"/>
  <c r="N37" i="19" s="1"/>
  <c r="O37" i="19" s="1"/>
  <c r="P37" i="19" s="1"/>
  <c r="Q37" i="19" s="1"/>
  <c r="R37" i="19" s="1"/>
  <c r="S37" i="19" s="1"/>
  <c r="T37" i="19" s="1"/>
  <c r="U37" i="19" s="1"/>
  <c r="V37" i="19" s="1"/>
  <c r="W37" i="19" s="1"/>
  <c r="X37" i="19" s="1"/>
  <c r="Y37" i="19" s="1"/>
  <c r="Z37" i="19" s="1"/>
  <c r="AA37" i="19" s="1"/>
  <c r="AB37" i="19" s="1"/>
  <c r="AC37" i="19" s="1"/>
  <c r="AD37" i="19" s="1"/>
  <c r="AE37" i="19" s="1"/>
  <c r="AF37" i="19" s="1"/>
  <c r="C49" i="10" l="1"/>
  <c r="D49" i="10" s="1"/>
  <c r="E49" i="10" s="1"/>
  <c r="F49" i="10" s="1"/>
  <c r="G49" i="10" s="1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C38" i="10"/>
  <c r="D38" i="10" s="1"/>
  <c r="E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AA38" i="10" s="1"/>
  <c r="AB38" i="10" s="1"/>
  <c r="AC38" i="10" s="1"/>
  <c r="AD38" i="10" s="1"/>
  <c r="AE38" i="10" s="1"/>
  <c r="C26" i="10"/>
  <c r="D26" i="10" s="1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C16" i="10"/>
  <c r="D16" i="10" s="1"/>
  <c r="E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T31" i="3" l="1"/>
  <c r="AE29" i="3"/>
  <c r="AD29" i="3"/>
  <c r="AC29" i="3"/>
  <c r="AB29" i="3"/>
  <c r="AA29" i="3"/>
  <c r="Z29" i="3"/>
  <c r="Y29" i="3"/>
  <c r="X29" i="3"/>
  <c r="W29" i="3"/>
  <c r="V29" i="3"/>
  <c r="U29" i="3"/>
  <c r="T29" i="3"/>
  <c r="T23" i="3" l="1"/>
  <c r="T26" i="3"/>
  <c r="U26" i="3"/>
  <c r="V26" i="3"/>
  <c r="W26" i="3"/>
  <c r="X26" i="3"/>
  <c r="Y26" i="3"/>
  <c r="Z26" i="3"/>
  <c r="AA26" i="3"/>
  <c r="AB26" i="3"/>
  <c r="AC26" i="3" s="1"/>
  <c r="AD26" i="3"/>
  <c r="AE26" i="3"/>
  <c r="U23" i="3" l="1"/>
  <c r="C9" i="5"/>
  <c r="D9" i="5"/>
  <c r="E9" i="5"/>
  <c r="B9" i="5"/>
  <c r="C7" i="5"/>
  <c r="D7" i="5"/>
  <c r="E7" i="5"/>
  <c r="B7" i="5"/>
  <c r="C6" i="5"/>
  <c r="D6" i="5"/>
  <c r="E6" i="5"/>
  <c r="B6" i="5"/>
  <c r="E28" i="5"/>
  <c r="F25" i="5"/>
  <c r="F28" i="5" s="1"/>
  <c r="G25" i="5"/>
  <c r="G28" i="5" s="1"/>
  <c r="E25" i="5"/>
  <c r="D25" i="5"/>
  <c r="D28" i="5" s="1"/>
  <c r="AF10" i="3"/>
  <c r="AG10" i="3" s="1"/>
  <c r="AF9" i="3"/>
  <c r="AF8" i="3"/>
  <c r="AG8" i="3" s="1"/>
  <c r="AH8" i="3" s="1"/>
  <c r="AF7" i="3"/>
  <c r="AG7" i="3" s="1"/>
  <c r="AH7" i="3" s="1"/>
  <c r="AF17" i="3"/>
  <c r="AF16" i="3"/>
  <c r="AG17" i="3"/>
  <c r="AF15" i="3"/>
  <c r="AF14" i="3"/>
  <c r="AH17" i="3"/>
  <c r="AI17" i="3"/>
  <c r="AJ17" i="3"/>
  <c r="AG14" i="3"/>
  <c r="AK17" i="3"/>
  <c r="AH14" i="3"/>
  <c r="AL17" i="3"/>
  <c r="AM17" i="3"/>
  <c r="AI14" i="3"/>
  <c r="AN17" i="3"/>
  <c r="AJ14" i="3"/>
  <c r="AK14" i="3"/>
  <c r="AO17" i="3"/>
  <c r="AP17" i="3"/>
  <c r="AL14" i="3"/>
  <c r="AQ17" i="3"/>
  <c r="AM14" i="3"/>
  <c r="AR17" i="3"/>
  <c r="AN14" i="3"/>
  <c r="AO14" i="3"/>
  <c r="AS17" i="3"/>
  <c r="AT17" i="3"/>
  <c r="AP14" i="3"/>
  <c r="AQ14" i="3"/>
  <c r="AU17" i="3"/>
  <c r="AR14" i="3"/>
  <c r="AS14" i="3"/>
  <c r="AT14" i="3"/>
  <c r="AU14" i="3"/>
  <c r="AV14" i="3"/>
  <c r="AW14" i="3"/>
  <c r="AX14" i="3"/>
  <c r="V23" i="3" l="1"/>
  <c r="W23" i="3" s="1"/>
  <c r="AG9" i="3"/>
  <c r="AH9" i="3" s="1"/>
  <c r="AH10" i="3"/>
  <c r="AI8" i="3"/>
  <c r="AJ8" i="3" s="1"/>
  <c r="AI7" i="3"/>
  <c r="F14" i="2"/>
  <c r="G14" i="2" s="1"/>
  <c r="F15" i="2"/>
  <c r="G15" i="2" s="1"/>
  <c r="F16" i="2"/>
  <c r="G16" i="2" s="1"/>
  <c r="E14" i="2"/>
  <c r="E15" i="2"/>
  <c r="E16" i="2"/>
  <c r="E13" i="2"/>
  <c r="F13" i="2" s="1"/>
  <c r="G13" i="2" s="1"/>
  <c r="AV17" i="3"/>
  <c r="AG15" i="3"/>
  <c r="AG16" i="3"/>
  <c r="AY14" i="3"/>
  <c r="AH16" i="3"/>
  <c r="AW17" i="3"/>
  <c r="AX17" i="3"/>
  <c r="AH15" i="3"/>
  <c r="AI16" i="3"/>
  <c r="AZ14" i="3"/>
  <c r="BA14" i="3"/>
  <c r="BB14" i="3"/>
  <c r="BC14" i="3" s="1"/>
  <c r="AJ16" i="3"/>
  <c r="AY17" i="3"/>
  <c r="AI15" i="3"/>
  <c r="AJ15" i="3"/>
  <c r="AK16" i="3"/>
  <c r="AL16" i="3"/>
  <c r="AZ17" i="3"/>
  <c r="AK15" i="3"/>
  <c r="AM16" i="3"/>
  <c r="BA17" i="3"/>
  <c r="BB17" i="3"/>
  <c r="AL15" i="3"/>
  <c r="AN16" i="3"/>
  <c r="AO16" i="3"/>
  <c r="AM15" i="3"/>
  <c r="AP16" i="3"/>
  <c r="AQ16" i="3"/>
  <c r="AR16" i="3"/>
  <c r="AN15" i="3"/>
  <c r="AO15" i="3"/>
  <c r="AS16" i="3"/>
  <c r="AP15" i="3"/>
  <c r="AQ15" i="3"/>
  <c r="AT16" i="3"/>
  <c r="AR15" i="3"/>
  <c r="AU16" i="3"/>
  <c r="AS15" i="3"/>
  <c r="AT15" i="3"/>
  <c r="AV16" i="3"/>
  <c r="AW16" i="3"/>
  <c r="AU15" i="3"/>
  <c r="AV15" i="3"/>
  <c r="AX16" i="3"/>
  <c r="AY16" i="3"/>
  <c r="AZ16" i="3"/>
  <c r="BA16" i="3"/>
  <c r="AW15" i="3"/>
  <c r="AX15" i="3"/>
  <c r="AY15" i="3"/>
  <c r="AZ15" i="3"/>
  <c r="BA15" i="3"/>
  <c r="X23" i="3" l="1"/>
  <c r="Y23" i="3" s="1"/>
  <c r="AI9" i="3"/>
  <c r="AJ9" i="3" s="1"/>
  <c r="AK8" i="3"/>
  <c r="AI10" i="3"/>
  <c r="AJ7" i="3"/>
  <c r="AK7" i="3" s="1"/>
  <c r="BB15" i="3"/>
  <c r="BB16" i="3"/>
  <c r="BC16" i="3"/>
  <c r="BC17" i="3"/>
  <c r="BC15" i="3"/>
  <c r="Z23" i="3" l="1"/>
  <c r="AK9" i="3"/>
  <c r="AL9" i="3" s="1"/>
  <c r="AJ10" i="3"/>
  <c r="AK10" i="3" s="1"/>
  <c r="AL8" i="3"/>
  <c r="AL7" i="3"/>
  <c r="AM7" i="3" s="1"/>
  <c r="AA23" i="3" l="1"/>
  <c r="AL10" i="3"/>
  <c r="AM10" i="3" s="1"/>
  <c r="AM9" i="3"/>
  <c r="AN9" i="3" s="1"/>
  <c r="AO9" i="3" s="1"/>
  <c r="AM8" i="3"/>
  <c r="AN7" i="3"/>
  <c r="AC23" i="3" l="1"/>
  <c r="AB23" i="3"/>
  <c r="AD23" i="3" s="1"/>
  <c r="AE23" i="3" s="1"/>
  <c r="AN10" i="3"/>
  <c r="AO10" i="3" s="1"/>
  <c r="AN8" i="3"/>
  <c r="AP9" i="3"/>
  <c r="AO7" i="3"/>
  <c r="AQ9" i="3" l="1"/>
  <c r="AR9" i="3" s="1"/>
  <c r="AS9" i="3" s="1"/>
  <c r="AT9" i="3" s="1"/>
  <c r="AO8" i="3"/>
  <c r="AP8" i="3" s="1"/>
  <c r="AQ8" i="3" s="1"/>
  <c r="AR8" i="3" s="1"/>
  <c r="AS8" i="3" s="1"/>
  <c r="AT8" i="3" s="1"/>
  <c r="AU8" i="3" s="1"/>
  <c r="AV8" i="3" s="1"/>
  <c r="AW8" i="3" s="1"/>
  <c r="AP10" i="3"/>
  <c r="AP7" i="3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AU9" i="3" l="1"/>
  <c r="AV9" i="3" s="1"/>
  <c r="AW9" i="3" s="1"/>
  <c r="AX9" i="3" s="1"/>
  <c r="AY9" i="3" s="1"/>
  <c r="AZ9" i="3" s="1"/>
  <c r="BA9" i="3" s="1"/>
  <c r="BB9" i="3" s="1"/>
  <c r="BC9" i="3" s="1"/>
  <c r="AX8" i="3"/>
  <c r="AY8" i="3" s="1"/>
  <c r="AZ8" i="3" s="1"/>
  <c r="BA8" i="3" s="1"/>
  <c r="BB8" i="3" s="1"/>
  <c r="BC8" i="3" s="1"/>
  <c r="AQ10" i="3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</calcChain>
</file>

<file path=xl/sharedStrings.xml><?xml version="1.0" encoding="utf-8"?>
<sst xmlns="http://schemas.openxmlformats.org/spreadsheetml/2006/main" count="456" uniqueCount="306">
  <si>
    <t xml:space="preserve">Infos &amp; Formulas from slides </t>
  </si>
  <si>
    <t>Master Data</t>
  </si>
  <si>
    <r>
      <rPr>
        <b/>
        <sz val="10"/>
        <color theme="1"/>
        <rFont val="Calibri"/>
        <family val="2"/>
        <scheme val="minor"/>
      </rPr>
      <t>prices are set</t>
    </r>
    <r>
      <rPr>
        <sz val="10"/>
        <color theme="1"/>
        <rFont val="Calibri"/>
        <family val="2"/>
        <scheme val="minor"/>
      </rPr>
      <t xml:space="preserve">, no influencce on pricing, bur </t>
    </r>
    <r>
      <rPr>
        <b/>
        <sz val="10"/>
        <color theme="1"/>
        <rFont val="Calibri"/>
        <family val="2"/>
        <scheme val="minor"/>
      </rPr>
      <t>OLIGOPOLISTIC</t>
    </r>
    <r>
      <rPr>
        <sz val="10"/>
        <color theme="1"/>
        <rFont val="Calibri"/>
        <family val="2"/>
        <scheme val="minor"/>
      </rPr>
      <t xml:space="preserve"> market ==&gt; performance of others </t>
    </r>
    <r>
      <rPr>
        <b/>
        <sz val="10"/>
        <color theme="1"/>
        <rFont val="Calibri"/>
        <family val="2"/>
        <scheme val="minor"/>
      </rPr>
      <t>impacts</t>
    </r>
    <r>
      <rPr>
        <sz val="10"/>
        <color theme="1"/>
        <rFont val="Calibri"/>
        <family val="2"/>
        <scheme val="minor"/>
      </rPr>
      <t xml:space="preserve"> your performance,…</t>
    </r>
  </si>
  <si>
    <r>
      <rPr>
        <b/>
        <sz val="10"/>
        <color theme="1"/>
        <rFont val="Calibri"/>
        <family val="2"/>
        <scheme val="minor"/>
      </rPr>
      <t>positive outlook</t>
    </r>
    <r>
      <rPr>
        <sz val="10"/>
        <color theme="1"/>
        <rFont val="Calibri"/>
        <family val="2"/>
        <scheme val="minor"/>
      </rPr>
      <t xml:space="preserve">, marget/revenues in generic drugs segment are </t>
    </r>
    <r>
      <rPr>
        <b/>
        <sz val="10"/>
        <color theme="1"/>
        <rFont val="Calibri"/>
        <family val="2"/>
        <scheme val="minor"/>
      </rPr>
      <t>growing</t>
    </r>
  </si>
  <si>
    <r>
      <rPr>
        <b/>
        <sz val="10"/>
        <color theme="1"/>
        <rFont val="Calibri"/>
        <family val="2"/>
        <scheme val="minor"/>
      </rPr>
      <t>Wholesalers</t>
    </r>
    <r>
      <rPr>
        <sz val="10"/>
        <color theme="1"/>
        <rFont val="Calibri"/>
        <family val="2"/>
        <scheme val="minor"/>
      </rPr>
      <t xml:space="preserve"> (customers) are </t>
    </r>
    <r>
      <rPr>
        <b/>
        <sz val="10"/>
        <color theme="1"/>
        <rFont val="Calibri"/>
        <family val="2"/>
        <scheme val="minor"/>
      </rPr>
      <t>bounded rational</t>
    </r>
    <r>
      <rPr>
        <sz val="10"/>
        <color theme="1"/>
        <rFont val="Calibri"/>
        <family val="2"/>
        <scheme val="minor"/>
      </rPr>
      <t xml:space="preserve">, they do </t>
    </r>
    <r>
      <rPr>
        <b/>
        <sz val="10"/>
        <color theme="1"/>
        <rFont val="Calibri"/>
        <family val="2"/>
        <scheme val="minor"/>
      </rPr>
      <t>NOT react instantly</t>
    </r>
    <r>
      <rPr>
        <sz val="10"/>
        <color theme="1"/>
        <rFont val="Calibri"/>
        <family val="2"/>
        <scheme val="minor"/>
      </rPr>
      <t xml:space="preserve">, need time for decision making &amp; </t>
    </r>
    <r>
      <rPr>
        <b/>
        <sz val="10"/>
        <color theme="1"/>
        <rFont val="Calibri"/>
        <family val="2"/>
        <scheme val="minor"/>
      </rPr>
      <t>consequences</t>
    </r>
    <r>
      <rPr>
        <sz val="10"/>
        <color theme="1"/>
        <rFont val="Calibri"/>
        <family val="2"/>
        <scheme val="minor"/>
      </rPr>
      <t xml:space="preserve"> (i.e., in case of delivery delay, demand behavior in the future)</t>
    </r>
  </si>
  <si>
    <t xml:space="preserve">Produt 4 </t>
  </si>
  <si>
    <t>Tablets</t>
  </si>
  <si>
    <t>Blister</t>
  </si>
  <si>
    <t>Leaflet</t>
  </si>
  <si>
    <t>Folding Box</t>
  </si>
  <si>
    <r>
      <t xml:space="preserve">drugs are </t>
    </r>
    <r>
      <rPr>
        <b/>
        <sz val="10"/>
        <color theme="1"/>
        <rFont val="Calibri"/>
        <family val="2"/>
        <scheme val="minor"/>
      </rPr>
      <t>perfect substitutes</t>
    </r>
    <r>
      <rPr>
        <sz val="10"/>
        <color theme="1"/>
        <rFont val="Calibri"/>
        <family val="2"/>
        <scheme val="minor"/>
      </rPr>
      <t xml:space="preserve">, only differentiating factor: </t>
    </r>
    <r>
      <rPr>
        <b/>
        <sz val="10"/>
        <color theme="1"/>
        <rFont val="Calibri"/>
        <family val="2"/>
        <scheme val="minor"/>
      </rPr>
      <t>availability</t>
    </r>
    <r>
      <rPr>
        <sz val="10"/>
        <color theme="1"/>
        <rFont val="Calibri"/>
        <family val="2"/>
        <scheme val="minor"/>
      </rPr>
      <t xml:space="preserve">; determine the right demand, </t>
    </r>
    <r>
      <rPr>
        <b/>
        <sz val="10"/>
        <color theme="1"/>
        <rFont val="Calibri"/>
        <family val="2"/>
        <scheme val="minor"/>
      </rPr>
      <t>plan capacity accordingly</t>
    </r>
    <r>
      <rPr>
        <sz val="10"/>
        <color theme="1"/>
        <rFont val="Calibri"/>
        <family val="2"/>
        <scheme val="minor"/>
      </rPr>
      <t xml:space="preserve">, focus on </t>
    </r>
    <r>
      <rPr>
        <b/>
        <sz val="10"/>
        <color theme="1"/>
        <rFont val="Calibri"/>
        <family val="2"/>
        <scheme val="minor"/>
      </rPr>
      <t>most profitable</t>
    </r>
    <r>
      <rPr>
        <sz val="10"/>
        <color theme="1"/>
        <rFont val="Calibri"/>
        <family val="2"/>
        <scheme val="minor"/>
      </rPr>
      <t xml:space="preserve"> product</t>
    </r>
  </si>
  <si>
    <t xml:space="preserve"> are Product 1-4  interchangeable or product 4 offered by the differenz companies?</t>
  </si>
  <si>
    <t>Order Backlog</t>
  </si>
  <si>
    <t>Fill Rate</t>
  </si>
  <si>
    <t>rate of orders which were delivered as planned (if order backlog is 0, fill rate is 1)</t>
  </si>
  <si>
    <t>Incoming orders</t>
  </si>
  <si>
    <t>Inventory Inflow</t>
  </si>
  <si>
    <t>Stock outs</t>
  </si>
  <si>
    <t>undelivered units during the month (order backlogs only react at the end of the month)</t>
  </si>
  <si>
    <t xml:space="preserve">Desired deliveries </t>
  </si>
  <si>
    <t>Incoming orders + order backlog</t>
  </si>
  <si>
    <r>
      <t>depend on perceived service level by customer ==&gt; effect of fill rate on demand: consumers generous between 70 and 100%, but run away below those levels =</t>
    </r>
    <r>
      <rPr>
        <sz val="10"/>
        <color rgb="FFFF0000"/>
        <rFont val="Calibri"/>
        <family val="2"/>
        <scheme val="minor"/>
      </rPr>
      <t>=&gt; very timely to geth them back as customers</t>
    </r>
  </si>
  <si>
    <t xml:space="preserve">Production stages </t>
  </si>
  <si>
    <t>Granulation</t>
  </si>
  <si>
    <t>Blending</t>
  </si>
  <si>
    <t>Tableting</t>
  </si>
  <si>
    <t xml:space="preserve">Packaging </t>
  </si>
  <si>
    <t>total no of machines used for all products</t>
  </si>
  <si>
    <t>After leaving production</t>
  </si>
  <si>
    <t xml:space="preserve">PU put into quarantine </t>
  </si>
  <si>
    <t>WiP incentory</t>
  </si>
  <si>
    <t>PU in production + PU in Quarantine befor being released into inventory</t>
  </si>
  <si>
    <r>
      <rPr>
        <b/>
        <sz val="10"/>
        <color theme="1"/>
        <rFont val="Calibri"/>
        <family val="2"/>
        <scheme val="minor"/>
      </rPr>
      <t>My decision:</t>
    </r>
    <r>
      <rPr>
        <sz val="10"/>
        <color theme="1"/>
        <rFont val="Calibri"/>
        <family val="2"/>
        <scheme val="minor"/>
      </rPr>
      <t xml:space="preserve"> plan production quantity of product 4 for next month </t>
    </r>
    <r>
      <rPr>
        <sz val="10"/>
        <color rgb="FFFF0000"/>
        <rFont val="Calibri"/>
        <family val="2"/>
        <scheme val="minor"/>
      </rPr>
      <t>==&gt; Maximize cumulated contribution margin by improving utilization and forecsting demand as precisely as possible (in accordance with other products)</t>
    </r>
  </si>
  <si>
    <t>Objective: maximize cumulated contribution margin by: minimizing VC (€/PU) and maximizing deliveries (correctly forecast demand, release enough units but not too many bc of inventory costs)</t>
  </si>
  <si>
    <t>Contribution Margin (€/PU)</t>
  </si>
  <si>
    <t>Sales price (€/PU) - Variable Cost (€/PU)</t>
  </si>
  <si>
    <t>Cumulated Contr. Margin (€/month)</t>
  </si>
  <si>
    <t>Contribution margin (€/PU)*Deliveries (PU/month)</t>
  </si>
  <si>
    <t>Impact of Production Quantity Decision</t>
  </si>
  <si>
    <t>(in case of capacity constraint, try to reallocate demand to highest margin product)</t>
  </si>
  <si>
    <t>Planned production quantity; intended bottledeck capacity utilization (might exceed available capacits,  &gt;100%) ==&gt; after 1 month: Released production capacity (depending on actual demand, usually lower), actual bottleneck utilization slightly below 100%</t>
  </si>
  <si>
    <t>Contribution margin * deliveries = cumulated contr. Margin  ==&gt; - fixed costs = operating income</t>
  </si>
  <si>
    <r>
      <t xml:space="preserve">after 2 months, released quantity enters WiP inventory ==&gt; </t>
    </r>
    <r>
      <rPr>
        <sz val="10"/>
        <color rgb="FFFF0000"/>
        <rFont val="Calibri"/>
        <family val="2"/>
        <scheme val="minor"/>
      </rPr>
      <t>after 3 months</t>
    </r>
    <r>
      <rPr>
        <sz val="10"/>
        <color theme="1"/>
        <rFont val="Calibri"/>
        <family val="2"/>
        <scheme val="minor"/>
      </rPr>
      <t>: Inventory inflow used to make deliveries</t>
    </r>
  </si>
  <si>
    <t>produced units entering inventory ==&gt; inventory at the beginning of m29: inventory at beginning of m28 + inventory inflow during m28 - deliveries in m28</t>
  </si>
  <si>
    <t>reeased production quantity (PU/Month) * Processing time per PU (h/PU)</t>
  </si>
  <si>
    <t>Workload (h/month)</t>
  </si>
  <si>
    <t>if inventory at beginning of the month is insufficient to meet desired deliveries, reacts only at end/beginning of the month</t>
  </si>
  <si>
    <t>Order backlog (PU) * b (€/(PU*month)) ==&gt; b is an allowance received by customer as compensation</t>
  </si>
  <si>
    <t>Order backlog costs (SG&amp;A costs, Fixed)</t>
  </si>
  <si>
    <t>Inventory holding costs (SG&amp;A costs, fixed)</t>
  </si>
  <si>
    <t>Average Inventory (PU) * h (€/(PU*month)) ==&gt; h is an inventory cost rate  ==&gt; Average Inventory = (Inventory Start of Month + Inventory End of Month)/2</t>
  </si>
  <si>
    <t>Cost overview (six cost departments)</t>
  </si>
  <si>
    <t>Purchasing</t>
  </si>
  <si>
    <t>Material</t>
  </si>
  <si>
    <t>Production</t>
  </si>
  <si>
    <t>Quality Control</t>
  </si>
  <si>
    <t xml:space="preserve">Sales </t>
  </si>
  <si>
    <t xml:space="preserve">Admin </t>
  </si>
  <si>
    <t>(+ inventory holding)</t>
  </si>
  <si>
    <t>(+order backlog costs)</t>
  </si>
  <si>
    <t>Manufacturing</t>
  </si>
  <si>
    <t xml:space="preserve">Granulation </t>
  </si>
  <si>
    <t xml:space="preserve">Blending </t>
  </si>
  <si>
    <t>Packaging</t>
  </si>
  <si>
    <t xml:space="preserve">Materials Management </t>
  </si>
  <si>
    <t>Sales</t>
  </si>
  <si>
    <t>Administartion</t>
  </si>
  <si>
    <t>Standard net working hrs per shift (h/(shift*resource))</t>
  </si>
  <si>
    <t>Max No of Shifts per Workday (shifts/day)</t>
  </si>
  <si>
    <t>No of machines (resources)</t>
  </si>
  <si>
    <t>Max net working hrs per shift (h/(resource*day))</t>
  </si>
  <si>
    <t>Max net working hrs per day (h/day)</t>
  </si>
  <si>
    <t>Max net working hrs per month (h/month)</t>
  </si>
  <si>
    <t>Departments</t>
  </si>
  <si>
    <t xml:space="preserve">Basic Data </t>
  </si>
  <si>
    <t>Months per year</t>
  </si>
  <si>
    <t>Workdays per month</t>
  </si>
  <si>
    <t>Minutes per hour</t>
  </si>
  <si>
    <t>Month 36</t>
  </si>
  <si>
    <t>Quality</t>
  </si>
  <si>
    <t>Production / Manufacturing</t>
  </si>
  <si>
    <t>Administration</t>
  </si>
  <si>
    <t>excluding Inventory &amp; Backlog Costs</t>
  </si>
  <si>
    <t>see below</t>
  </si>
  <si>
    <t>Backorder costs and inventory holding costs (Month 36)</t>
  </si>
  <si>
    <t>Product 1</t>
  </si>
  <si>
    <t>Product 2</t>
  </si>
  <si>
    <t>Product 3</t>
  </si>
  <si>
    <t>Product 4</t>
  </si>
  <si>
    <t>Inventory Holding Costs per PU and Month</t>
  </si>
  <si>
    <t>Backorder Costs - costs per PU an Month</t>
  </si>
  <si>
    <t>Month 36 - Costs per Hour</t>
  </si>
  <si>
    <r>
      <t xml:space="preserve">Fixed Production Capacity Costs - These </t>
    </r>
    <r>
      <rPr>
        <b/>
        <sz val="10"/>
        <color rgb="FFFF0000"/>
        <rFont val="Calibri"/>
        <family val="2"/>
        <scheme val="minor"/>
      </rPr>
      <t xml:space="preserve">CHANGE </t>
    </r>
    <r>
      <rPr>
        <b/>
        <sz val="10"/>
        <color theme="1"/>
        <rFont val="Calibri"/>
        <family val="2"/>
        <scheme val="minor"/>
      </rPr>
      <t xml:space="preserve">with the available capacity </t>
    </r>
  </si>
  <si>
    <r>
      <t xml:space="preserve">Fixed Costs per cost Department - these really are </t>
    </r>
    <r>
      <rPr>
        <b/>
        <sz val="10"/>
        <color rgb="FFFF0000"/>
        <rFont val="Calibri"/>
        <family val="2"/>
        <scheme val="minor"/>
      </rPr>
      <t>FIXED</t>
    </r>
  </si>
  <si>
    <t xml:space="preserve">Maximum capacity is set, but we can adjust flexibly within that range </t>
  </si>
  <si>
    <t xml:space="preserve">   </t>
  </si>
  <si>
    <t>Product 1 [PU/Month]</t>
  </si>
  <si>
    <t>Product 2 [PU/Month]</t>
  </si>
  <si>
    <t>Product 3 [PU/Month]</t>
  </si>
  <si>
    <t>Forecast Linear</t>
  </si>
  <si>
    <t>then decide on production quantity, then calculate order backlog &amp; inventory ==&gt; minimize these values by optimizing capacity</t>
  </si>
  <si>
    <t>Demand Data</t>
  </si>
  <si>
    <t>Performance &amp; Costing Data</t>
  </si>
  <si>
    <t>Variable Costing Statement month 36</t>
  </si>
  <si>
    <t>P1</t>
  </si>
  <si>
    <t>P2</t>
  </si>
  <si>
    <t>P3</t>
  </si>
  <si>
    <t>P4</t>
  </si>
  <si>
    <t>(-) Variable Cost (€/PU)</t>
  </si>
  <si>
    <t>Sales Price (€/PU)</t>
  </si>
  <si>
    <t>(=)Contibution Margin (€/PU)</t>
  </si>
  <si>
    <t>(*) Sales Volume (PU/month)</t>
  </si>
  <si>
    <t>Cumulated Contribution margin month 36</t>
  </si>
  <si>
    <t xml:space="preserve">Forecast seasonal </t>
  </si>
  <si>
    <t>Product 4 [PU/Month] lin</t>
  </si>
  <si>
    <t>Product 4 [PU/Month] seas</t>
  </si>
  <si>
    <t xml:space="preserve">in € </t>
  </si>
  <si>
    <t>Full Cost Calculation</t>
  </si>
  <si>
    <t>Absorption Rate</t>
  </si>
  <si>
    <t>Variable manufacturing costs</t>
  </si>
  <si>
    <t>add Allocated fixed material and purchasing cost</t>
  </si>
  <si>
    <t>add Allocated fixed quality costs</t>
  </si>
  <si>
    <t>add Allocated fixed production costs</t>
  </si>
  <si>
    <t>Full manufacturing costs</t>
  </si>
  <si>
    <t>add Variable sales and admin costs</t>
  </si>
  <si>
    <t>add Allocated fixed sales and admin costs</t>
  </si>
  <si>
    <t>Full total costs per PU</t>
  </si>
  <si>
    <t>Granulation in EUR per hour</t>
  </si>
  <si>
    <t>Blending in EUR per hour</t>
  </si>
  <si>
    <t>Tableting in EUR per hour</t>
  </si>
  <si>
    <t>Packaging in EUR per hour</t>
  </si>
  <si>
    <t>(=) Contribution Margin (€/month)</t>
  </si>
  <si>
    <t>somewhat inaccurate contribution margin</t>
  </si>
  <si>
    <t>Absorption rates</t>
  </si>
  <si>
    <t xml:space="preserve">to allocate fixed material and purchasing costs </t>
  </si>
  <si>
    <t>to allocate fixed quality costs</t>
  </si>
  <si>
    <t>to allocate fixed production costs</t>
  </si>
  <si>
    <t>Fixed material and purchasing costs/(Variable manufacturing costs</t>
  </si>
  <si>
    <t>Fixed quality costs/Variable manufacturing costs</t>
  </si>
  <si>
    <t>to allocate fixed sales and admin costs</t>
  </si>
  <si>
    <t>Fixed sales and administration costs/Manufacturing costs</t>
  </si>
  <si>
    <t>where do the numbers come from</t>
  </si>
  <si>
    <t>numbers come from spokesman persfective fixed cost == must be linked</t>
  </si>
  <si>
    <t>Incoming Orders</t>
  </si>
  <si>
    <t>Delivered Orders</t>
  </si>
  <si>
    <t>Product 4 [PU/Month]</t>
  </si>
  <si>
    <t>use forecasted fill rate to forecast delivered orders</t>
  </si>
  <si>
    <t>Forecast tdb</t>
  </si>
  <si>
    <t>Product 1 [PU]</t>
  </si>
  <si>
    <t>Product 2 [PU]</t>
  </si>
  <si>
    <t>Product 3 [PU]</t>
  </si>
  <si>
    <t>Product 4 [PU]</t>
  </si>
  <si>
    <t>use forecasted demand and deliveries to determine order backlog</t>
  </si>
  <si>
    <t>forecasting method tbd</t>
  </si>
  <si>
    <t>Product 1 %</t>
  </si>
  <si>
    <t>Product 2 %</t>
  </si>
  <si>
    <t>Product 3 %</t>
  </si>
  <si>
    <t>Product 4 %</t>
  </si>
  <si>
    <t xml:space="preserve">forecast fill rate using averages or search alternatives </t>
  </si>
  <si>
    <t>Need to plug in all previous data</t>
  </si>
  <si>
    <t>use forecasted demand and intended fill rate to forecast intended production quantity</t>
  </si>
  <si>
    <t>Intended/Planned Production Quantity</t>
  </si>
  <si>
    <t>Released Production Quantity</t>
  </si>
  <si>
    <t>WiP Inventory</t>
  </si>
  <si>
    <t>forecast released production quantities using average released percentage of planned quantities to forecast</t>
  </si>
  <si>
    <t>use forecsated released production quantities, always quantities from previous 2 months are put into WiP inventory</t>
  </si>
  <si>
    <t>Inventory</t>
  </si>
  <si>
    <t>only available inventory + inventory inlow can be used to make deliveries</t>
  </si>
  <si>
    <t>inventory inflow always 3 months after released quantity</t>
  </si>
  <si>
    <t>available inventory is previous months inventory plus inventory inflows minus delivered PU</t>
  </si>
  <si>
    <t>Supply Data</t>
  </si>
  <si>
    <t>Capacity Data</t>
  </si>
  <si>
    <t>Processing times</t>
  </si>
  <si>
    <t>Processing time in granulation per PU [Hours/PU]</t>
  </si>
  <si>
    <t>Granulation [Hours/PU]</t>
  </si>
  <si>
    <t>Blending [Hours/PU]</t>
  </si>
  <si>
    <t>Tableting [Hours/PU]</t>
  </si>
  <si>
    <t>Packaging [Hours/PU]</t>
  </si>
  <si>
    <t>Implied capacity utilization</t>
  </si>
  <si>
    <t xml:space="preserve">Implied workload </t>
  </si>
  <si>
    <t>Cancelled Backlogged Orders</t>
  </si>
  <si>
    <t>Forecast linear vs actual</t>
  </si>
  <si>
    <t>Forecast seasonal vs actual</t>
  </si>
  <si>
    <t xml:space="preserve">Product 4 [PU/Month] </t>
  </si>
  <si>
    <t>Actual</t>
  </si>
  <si>
    <t>Product 4 [PU/Month] linear forecast</t>
  </si>
  <si>
    <t>Product 4 [PU/Month] seasonal forecast</t>
  </si>
  <si>
    <t>Product 4 [PU] backlog</t>
  </si>
  <si>
    <t>MAD</t>
  </si>
  <si>
    <t>Individual Deviations</t>
  </si>
  <si>
    <t>Intendet Production Quantity</t>
  </si>
  <si>
    <t> </t>
  </si>
  <si>
    <t>Intendet Productiin Quantity (Hours/Month)</t>
  </si>
  <si>
    <t>Intended production quantity: product 1</t>
  </si>
  <si>
    <t>Intended production quantity: product 2</t>
  </si>
  <si>
    <t>Intended production quantity: product 3</t>
  </si>
  <si>
    <t>98.02</t>
  </si>
  <si>
    <t>Intended production quantity: product 4</t>
  </si>
  <si>
    <t>Implied worload per month per PU {Hours/Month}</t>
  </si>
  <si>
    <t>Implied Workload p/Month in Granulation</t>
  </si>
  <si>
    <t>Implied Workload p/Month in Blending</t>
  </si>
  <si>
    <t>Implied Workload p/Month in Tableting</t>
  </si>
  <si>
    <t>Implied Workload p/Month in Packaging</t>
  </si>
  <si>
    <t xml:space="preserve">Implied capacity Utilication </t>
  </si>
  <si>
    <t>Implied capcity utilization in Granulation</t>
  </si>
  <si>
    <t>Implied capcity utilization in Blending</t>
  </si>
  <si>
    <t>Implied capcity utilization in Tableting</t>
  </si>
  <si>
    <t>Implied capcity utilization in Packaging</t>
  </si>
  <si>
    <t>Available Production Capacity</t>
  </si>
  <si>
    <t>Availabe production capacity (Hours/Month)</t>
  </si>
  <si>
    <t>Available production capacity in Granulation</t>
  </si>
  <si>
    <t>Available production capacity in Blending</t>
  </si>
  <si>
    <t>Available production capacity in Tableting</t>
  </si>
  <si>
    <t>Available production capacity in Packaging</t>
  </si>
  <si>
    <t>Implied workload per month</t>
  </si>
  <si>
    <t>Months</t>
  </si>
  <si>
    <t>Month</t>
  </si>
  <si>
    <t>Packaging (%)</t>
  </si>
  <si>
    <t>Tableting (%)</t>
  </si>
  <si>
    <t>Blending (%)</t>
  </si>
  <si>
    <t>Granulation (%)</t>
  </si>
  <si>
    <t>Planned Production Capacity Packaging [h/Month]</t>
  </si>
  <si>
    <t>Planned Production Capacity Tableting [h/Month]</t>
  </si>
  <si>
    <t>Planned Production Capacity Blending [h/Month]</t>
  </si>
  <si>
    <t>Planned Production Capacity Granulation [h/Month]</t>
  </si>
  <si>
    <t>Production Capacities</t>
  </si>
  <si>
    <t>Planned Production Quantity P4 [PU/Month]</t>
  </si>
  <si>
    <t>Planned Production Quantity P3 [PU/Month]</t>
  </si>
  <si>
    <t>Planned Production Quantity P2 [PU/Month]</t>
  </si>
  <si>
    <t>Planned Production Quantity P1 [PU/Month]</t>
  </si>
  <si>
    <t>Production Quantities</t>
  </si>
  <si>
    <t>Operating Income</t>
  </si>
  <si>
    <t>Variable Costing Statement for the current Period</t>
  </si>
  <si>
    <t>Minus Variable Cost (€/PU)</t>
  </si>
  <si>
    <t>equal contribution Margin (€/PU)</t>
  </si>
  <si>
    <t>Times Sales Volume (PU/Month)</t>
  </si>
  <si>
    <t>equal contribution Margin (€/Month)</t>
  </si>
  <si>
    <t>Equal Total Contribution Margin (E/Month)</t>
  </si>
  <si>
    <t>-</t>
  </si>
  <si>
    <t>Fixed Company Costs (E/Month)</t>
  </si>
  <si>
    <t>=</t>
  </si>
  <si>
    <t>Fixed Cost Composition Analysis (Month 36)</t>
  </si>
  <si>
    <t xml:space="preserve">Material and Purchasing </t>
  </si>
  <si>
    <t xml:space="preserve">Production </t>
  </si>
  <si>
    <t>Sales &amp; Admintration (Including Backorder &amp; inventory Holding</t>
  </si>
  <si>
    <t>Backorder costs</t>
  </si>
  <si>
    <t>Inventory Holding</t>
  </si>
  <si>
    <t>Total Fixed Costs</t>
  </si>
  <si>
    <t>Capacity and Capacity utilization Report</t>
  </si>
  <si>
    <t>Available Production capacity [Hours/Month]</t>
  </si>
  <si>
    <t>Workload Per Month [Hours/Month]</t>
  </si>
  <si>
    <t>Implied Workload Per Month [Hours/Month]</t>
  </si>
  <si>
    <t>Maximum Working Capacity Per Month [Hours/Month]</t>
  </si>
  <si>
    <t>Bottle Neck stage</t>
  </si>
  <si>
    <t>Bottle Neck Stage Capacity Utilization</t>
  </si>
  <si>
    <t>Market Report</t>
  </si>
  <si>
    <t>Market Demand per Product</t>
  </si>
  <si>
    <t>1,993,079</t>
  </si>
  <si>
    <t>1,846,240</t>
  </si>
  <si>
    <t>2,058,001</t>
  </si>
  <si>
    <t>1,830,125</t>
  </si>
  <si>
    <t>1,972,718</t>
  </si>
  <si>
    <t>2,145,715</t>
  </si>
  <si>
    <t>1,593,911</t>
  </si>
  <si>
    <t>1,504,074</t>
  </si>
  <si>
    <t>1,510,289</t>
  </si>
  <si>
    <t>1,557,215</t>
  </si>
  <si>
    <t>1,538,438</t>
  </si>
  <si>
    <t>1,494,174</t>
  </si>
  <si>
    <t>1,152,800</t>
  </si>
  <si>
    <t>1,177,011</t>
  </si>
  <si>
    <t>1,115,785</t>
  </si>
  <si>
    <t>1,270,555</t>
  </si>
  <si>
    <t>1,293,875</t>
  </si>
  <si>
    <t>1,207,558</t>
  </si>
  <si>
    <t>Weighted Average Price per unit per product</t>
  </si>
  <si>
    <t>Market Sales Revenue Per Product</t>
  </si>
  <si>
    <t>Product 1 [€/Month]</t>
  </si>
  <si>
    <t>12,117,920</t>
  </si>
  <si>
    <t>11,225,139</t>
  </si>
  <si>
    <t>12,512,646</t>
  </si>
  <si>
    <t>11,127,160</t>
  </si>
  <si>
    <t>11,994,125</t>
  </si>
  <si>
    <t>13,045,947</t>
  </si>
  <si>
    <t>Product 2 [€/Month]</t>
  </si>
  <si>
    <t>13,914,843</t>
  </si>
  <si>
    <t>13,130,566</t>
  </si>
  <si>
    <t>13,184,823</t>
  </si>
  <si>
    <t>13,594,487</t>
  </si>
  <si>
    <t>13,430,564</t>
  </si>
  <si>
    <t>13,044,139</t>
  </si>
  <si>
    <t>Product 3 [€/Month]</t>
  </si>
  <si>
    <t>17,695,480</t>
  </si>
  <si>
    <t>18,067,118</t>
  </si>
  <si>
    <t>17,127,300</t>
  </si>
  <si>
    <t>19,503,020</t>
  </si>
  <si>
    <t>19,860,982</t>
  </si>
  <si>
    <t>18,265,934</t>
  </si>
  <si>
    <t>Product 4 [€/Month]</t>
  </si>
  <si>
    <t>18,536,078</t>
  </si>
  <si>
    <t>19,218,628</t>
  </si>
  <si>
    <t>20,589,292</t>
  </si>
  <si>
    <t>18,858,514</t>
  </si>
  <si>
    <t>20,203,382</t>
  </si>
  <si>
    <t>21,333,800</t>
  </si>
  <si>
    <t> 45300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</si>
</sst>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[$€-1];[Red]\-#,##0\ [$€-1]"/>
    <numFmt numFmtId="165" formatCode="#,##0.00\ [$€-1];[Red]\-#,##0.00\ [$€-1]"/>
    <numFmt numFmtId="166" formatCode="_ * #,##0.00_)\ [$€-1]_ ;_ * \(#,##0.00\)\ [$€-1]_ ;_ * &quot;-&quot;??_)\ [$€-1]_ ;_ @_ "/>
    <numFmt numFmtId="167" formatCode="0.0%"/>
    <numFmt numFmtId="168" formatCode="0.000000"/>
  </numFmts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 (Body)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7562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" fillId="0" borderId="0"/>
  </cellStyleXfs>
  <cellXfs count="208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5" fillId="0" borderId="0" xfId="0" applyFont="1"/>
    <xf numFmtId="0" fontId="2" fillId="0" borderId="0" xfId="0" applyFont="1" applyBorder="1"/>
    <xf numFmtId="0" fontId="6" fillId="0" borderId="0" xfId="0" applyFont="1"/>
    <xf numFmtId="0" fontId="2" fillId="0" borderId="2" xfId="0" applyFont="1" applyBorder="1"/>
    <xf numFmtId="0" fontId="3" fillId="0" borderId="0" xfId="0" applyFont="1" applyBorder="1"/>
    <xf numFmtId="0" fontId="3" fillId="3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/>
    <xf numFmtId="0" fontId="2" fillId="0" borderId="0" xfId="0" applyFont="1" applyFill="1"/>
    <xf numFmtId="0" fontId="2" fillId="0" borderId="4" xfId="0" applyFont="1" applyBorder="1"/>
    <xf numFmtId="0" fontId="2" fillId="3" borderId="0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8" fillId="0" borderId="0" xfId="0" applyFont="1" applyFill="1" applyBorder="1"/>
    <xf numFmtId="0" fontId="10" fillId="0" borderId="0" xfId="0" applyFont="1" applyFill="1"/>
    <xf numFmtId="0" fontId="2" fillId="0" borderId="0" xfId="0" applyFont="1" applyFill="1" applyAlignment="1">
      <alignment vertical="top"/>
    </xf>
    <xf numFmtId="0" fontId="7" fillId="4" borderId="1" xfId="0" applyFont="1" applyFill="1" applyBorder="1"/>
    <xf numFmtId="0" fontId="8" fillId="4" borderId="1" xfId="0" applyFont="1" applyFill="1" applyBorder="1"/>
    <xf numFmtId="0" fontId="7" fillId="6" borderId="1" xfId="0" applyFont="1" applyFill="1" applyBorder="1"/>
    <xf numFmtId="0" fontId="8" fillId="6" borderId="1" xfId="0" applyFont="1" applyFill="1" applyBorder="1"/>
    <xf numFmtId="0" fontId="12" fillId="0" borderId="0" xfId="0" applyFont="1" applyAlignment="1">
      <alignment horizontal="center" wrapText="1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9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3" fillId="2" borderId="5" xfId="0" applyFont="1" applyFill="1" applyBorder="1" applyAlignment="1">
      <alignment vertical="top"/>
    </xf>
    <xf numFmtId="164" fontId="2" fillId="0" borderId="3" xfId="0" applyNumberFormat="1" applyFont="1" applyBorder="1"/>
    <xf numFmtId="0" fontId="2" fillId="0" borderId="3" xfId="0" applyFont="1" applyBorder="1" applyAlignment="1">
      <alignment horizontal="right"/>
    </xf>
    <xf numFmtId="164" fontId="2" fillId="0" borderId="6" xfId="0" applyNumberFormat="1" applyFont="1" applyBorder="1"/>
    <xf numFmtId="165" fontId="2" fillId="0" borderId="3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3" fillId="7" borderId="5" xfId="0" applyFont="1" applyFill="1" applyBorder="1" applyAlignment="1">
      <alignment wrapText="1"/>
    </xf>
    <xf numFmtId="0" fontId="3" fillId="7" borderId="5" xfId="0" applyFont="1" applyFill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0" fontId="2" fillId="7" borderId="10" xfId="0" applyFont="1" applyFill="1" applyBorder="1"/>
    <xf numFmtId="0" fontId="3" fillId="7" borderId="10" xfId="0" applyFont="1" applyFill="1" applyBorder="1" applyAlignment="1">
      <alignment horizontal="left"/>
    </xf>
    <xf numFmtId="0" fontId="3" fillId="7" borderId="10" xfId="0" applyFont="1" applyFill="1" applyBorder="1" applyAlignment="1">
      <alignment wrapText="1"/>
    </xf>
    <xf numFmtId="0" fontId="3" fillId="0" borderId="6" xfId="0" applyFont="1" applyFill="1" applyBorder="1"/>
    <xf numFmtId="0" fontId="3" fillId="0" borderId="8" xfId="0" applyFont="1" applyFill="1" applyBorder="1"/>
    <xf numFmtId="0" fontId="9" fillId="0" borderId="8" xfId="0" applyFont="1" applyFill="1" applyBorder="1"/>
    <xf numFmtId="0" fontId="9" fillId="7" borderId="5" xfId="0" applyFont="1" applyFill="1" applyBorder="1"/>
    <xf numFmtId="0" fontId="8" fillId="7" borderId="5" xfId="0" applyFont="1" applyFill="1" applyBorder="1"/>
    <xf numFmtId="0" fontId="8" fillId="7" borderId="9" xfId="0" applyFont="1" applyFill="1" applyBorder="1"/>
    <xf numFmtId="0" fontId="8" fillId="7" borderId="10" xfId="0" applyFont="1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2" fillId="0" borderId="0" xfId="0" applyFont="1" applyAlignment="1">
      <alignment wrapText="1"/>
    </xf>
    <xf numFmtId="4" fontId="2" fillId="0" borderId="0" xfId="0" applyNumberFormat="1" applyFont="1"/>
    <xf numFmtId="4" fontId="7" fillId="6" borderId="1" xfId="0" applyNumberFormat="1" applyFont="1" applyFill="1" applyBorder="1"/>
    <xf numFmtId="4" fontId="8" fillId="6" borderId="1" xfId="0" applyNumberFormat="1" applyFont="1" applyFill="1" applyBorder="1"/>
    <xf numFmtId="0" fontId="2" fillId="9" borderId="11" xfId="0" applyFont="1" applyFill="1" applyBorder="1"/>
    <xf numFmtId="0" fontId="3" fillId="9" borderId="11" xfId="0" applyFont="1" applyFill="1" applyBorder="1"/>
    <xf numFmtId="0" fontId="2" fillId="9" borderId="12" xfId="0" applyFont="1" applyFill="1" applyBorder="1"/>
    <xf numFmtId="3" fontId="2" fillId="0" borderId="0" xfId="0" applyNumberFormat="1" applyFont="1" applyBorder="1"/>
    <xf numFmtId="3" fontId="2" fillId="8" borderId="0" xfId="0" applyNumberFormat="1" applyFont="1" applyFill="1" applyBorder="1"/>
    <xf numFmtId="3" fontId="2" fillId="8" borderId="3" xfId="0" applyNumberFormat="1" applyFont="1" applyFill="1" applyBorder="1"/>
    <xf numFmtId="3" fontId="2" fillId="0" borderId="1" xfId="0" applyNumberFormat="1" applyFont="1" applyBorder="1"/>
    <xf numFmtId="3" fontId="2" fillId="8" borderId="1" xfId="0" applyNumberFormat="1" applyFont="1" applyFill="1" applyBorder="1"/>
    <xf numFmtId="3" fontId="2" fillId="8" borderId="6" xfId="0" applyNumberFormat="1" applyFont="1" applyFill="1" applyBorder="1"/>
    <xf numFmtId="4" fontId="3" fillId="7" borderId="5" xfId="0" applyNumberFormat="1" applyFont="1" applyFill="1" applyBorder="1" applyAlignment="1">
      <alignment wrapText="1"/>
    </xf>
    <xf numFmtId="4" fontId="3" fillId="7" borderId="5" xfId="0" applyNumberFormat="1" applyFont="1" applyFill="1" applyBorder="1"/>
    <xf numFmtId="4" fontId="3" fillId="7" borderId="10" xfId="0" applyNumberFormat="1" applyFont="1" applyFill="1" applyBorder="1"/>
    <xf numFmtId="4" fontId="2" fillId="2" borderId="7" xfId="0" applyNumberFormat="1" applyFont="1" applyFill="1" applyBorder="1"/>
    <xf numFmtId="4" fontId="2" fillId="0" borderId="0" xfId="0" applyNumberFormat="1" applyFont="1" applyBorder="1"/>
    <xf numFmtId="4" fontId="2" fillId="0" borderId="3" xfId="0" applyNumberFormat="1" applyFont="1" applyBorder="1"/>
    <xf numFmtId="3" fontId="2" fillId="0" borderId="0" xfId="0" applyNumberFormat="1" applyFont="1" applyFill="1" applyBorder="1"/>
    <xf numFmtId="3" fontId="2" fillId="0" borderId="3" xfId="0" applyNumberFormat="1" applyFont="1" applyBorder="1" applyAlignment="1">
      <alignment horizontal="right"/>
    </xf>
    <xf numFmtId="4" fontId="2" fillId="2" borderId="8" xfId="0" applyNumberFormat="1" applyFont="1" applyFill="1" applyBorder="1"/>
    <xf numFmtId="3" fontId="2" fillId="0" borderId="6" xfId="0" applyNumberFormat="1" applyFont="1" applyBorder="1"/>
    <xf numFmtId="4" fontId="5" fillId="0" borderId="0" xfId="0" applyNumberFormat="1" applyFont="1" applyFill="1" applyBorder="1" applyAlignment="1">
      <alignment wrapText="1"/>
    </xf>
    <xf numFmtId="4" fontId="2" fillId="0" borderId="8" xfId="0" applyNumberFormat="1" applyFont="1" applyBorder="1"/>
    <xf numFmtId="4" fontId="2" fillId="7" borderId="5" xfId="0" applyNumberFormat="1" applyFont="1" applyFill="1" applyBorder="1"/>
    <xf numFmtId="4" fontId="2" fillId="2" borderId="5" xfId="0" applyNumberFormat="1" applyFont="1" applyFill="1" applyBorder="1" applyAlignment="1">
      <alignment wrapText="1"/>
    </xf>
    <xf numFmtId="166" fontId="2" fillId="0" borderId="0" xfId="0" applyNumberFormat="1" applyFont="1" applyBorder="1"/>
    <xf numFmtId="166" fontId="2" fillId="0" borderId="3" xfId="0" applyNumberFormat="1" applyFont="1" applyBorder="1"/>
    <xf numFmtId="167" fontId="2" fillId="0" borderId="0" xfId="0" applyNumberFormat="1" applyFont="1" applyBorder="1"/>
    <xf numFmtId="4" fontId="2" fillId="2" borderId="5" xfId="0" applyNumberFormat="1" applyFont="1" applyFill="1" applyBorder="1"/>
    <xf numFmtId="4" fontId="2" fillId="2" borderId="13" xfId="0" applyNumberFormat="1" applyFont="1" applyFill="1" applyBorder="1" applyAlignment="1">
      <alignment wrapText="1"/>
    </xf>
    <xf numFmtId="4" fontId="3" fillId="2" borderId="14" xfId="0" applyNumberFormat="1" applyFont="1" applyFill="1" applyBorder="1" applyAlignment="1">
      <alignment wrapText="1"/>
    </xf>
    <xf numFmtId="4" fontId="3" fillId="0" borderId="15" xfId="0" applyNumberFormat="1" applyFont="1" applyBorder="1"/>
    <xf numFmtId="166" fontId="3" fillId="0" borderId="15" xfId="1" applyNumberFormat="1" applyFont="1" applyBorder="1"/>
    <xf numFmtId="166" fontId="3" fillId="0" borderId="16" xfId="1" applyNumberFormat="1" applyFont="1" applyBorder="1"/>
    <xf numFmtId="4" fontId="3" fillId="2" borderId="5" xfId="0" applyNumberFormat="1" applyFont="1" applyFill="1" applyBorder="1"/>
    <xf numFmtId="4" fontId="3" fillId="0" borderId="9" xfId="0" applyNumberFormat="1" applyFont="1" applyBorder="1"/>
    <xf numFmtId="166" fontId="3" fillId="0" borderId="9" xfId="0" applyNumberFormat="1" applyFont="1" applyBorder="1"/>
    <xf numFmtId="166" fontId="3" fillId="0" borderId="10" xfId="0" applyNumberFormat="1" applyFont="1" applyBorder="1"/>
    <xf numFmtId="4" fontId="2" fillId="0" borderId="0" xfId="0" applyNumberFormat="1" applyFont="1" applyAlignment="1">
      <alignment wrapText="1"/>
    </xf>
    <xf numFmtId="0" fontId="2" fillId="9" borderId="8" xfId="0" applyFont="1" applyFill="1" applyBorder="1"/>
    <xf numFmtId="0" fontId="2" fillId="9" borderId="7" xfId="0" applyFont="1" applyFill="1" applyBorder="1" applyAlignment="1">
      <alignment horizontal="right"/>
    </xf>
    <xf numFmtId="4" fontId="14" fillId="0" borderId="0" xfId="0" applyNumberFormat="1" applyFont="1" applyAlignment="1">
      <alignment wrapText="1"/>
    </xf>
    <xf numFmtId="4" fontId="2" fillId="9" borderId="5" xfId="0" applyNumberFormat="1" applyFont="1" applyFill="1" applyBorder="1" applyAlignment="1">
      <alignment wrapText="1"/>
    </xf>
    <xf numFmtId="4" fontId="2" fillId="9" borderId="5" xfId="0" applyNumberFormat="1" applyFont="1" applyFill="1" applyBorder="1"/>
    <xf numFmtId="4" fontId="2" fillId="9" borderId="14" xfId="0" applyNumberFormat="1" applyFont="1" applyFill="1" applyBorder="1"/>
    <xf numFmtId="0" fontId="2" fillId="9" borderId="8" xfId="0" applyFont="1" applyFill="1" applyBorder="1" applyAlignment="1">
      <alignment horizontal="right"/>
    </xf>
    <xf numFmtId="0" fontId="2" fillId="10" borderId="0" xfId="0" applyFont="1" applyFill="1"/>
    <xf numFmtId="0" fontId="15" fillId="10" borderId="0" xfId="0" applyFont="1" applyFill="1"/>
    <xf numFmtId="3" fontId="2" fillId="0" borderId="0" xfId="0" applyNumberFormat="1" applyFont="1"/>
    <xf numFmtId="0" fontId="2" fillId="0" borderId="14" xfId="0" applyFont="1" applyBorder="1"/>
    <xf numFmtId="0" fontId="16" fillId="0" borderId="0" xfId="0" applyFont="1" applyBorder="1"/>
    <xf numFmtId="10" fontId="2" fillId="0" borderId="0" xfId="0" applyNumberFormat="1" applyFont="1" applyBorder="1"/>
    <xf numFmtId="10" fontId="2" fillId="0" borderId="1" xfId="0" applyNumberFormat="1" applyFont="1" applyBorder="1"/>
    <xf numFmtId="0" fontId="2" fillId="7" borderId="5" xfId="0" applyFont="1" applyFill="1" applyBorder="1" applyAlignment="1">
      <alignment wrapText="1"/>
    </xf>
    <xf numFmtId="0" fontId="11" fillId="0" borderId="0" xfId="0" applyFont="1" applyBorder="1"/>
    <xf numFmtId="0" fontId="15" fillId="0" borderId="0" xfId="0" applyFont="1" applyFill="1"/>
    <xf numFmtId="168" fontId="2" fillId="0" borderId="3" xfId="0" applyNumberFormat="1" applyFont="1" applyBorder="1"/>
    <xf numFmtId="168" fontId="2" fillId="0" borderId="6" xfId="0" applyNumberFormat="1" applyFont="1" applyBorder="1"/>
    <xf numFmtId="168" fontId="2" fillId="0" borderId="17" xfId="0" applyNumberFormat="1" applyFont="1" applyBorder="1"/>
    <xf numFmtId="168" fontId="2" fillId="0" borderId="13" xfId="0" applyNumberFormat="1" applyFont="1" applyBorder="1"/>
    <xf numFmtId="168" fontId="2" fillId="0" borderId="18" xfId="0" applyNumberFormat="1" applyFont="1" applyBorder="1"/>
    <xf numFmtId="168" fontId="2" fillId="0" borderId="11" xfId="0" applyNumberFormat="1" applyFont="1" applyBorder="1"/>
    <xf numFmtId="168" fontId="2" fillId="0" borderId="12" xfId="0" applyNumberFormat="1" applyFont="1" applyBorder="1"/>
    <xf numFmtId="168" fontId="2" fillId="0" borderId="0" xfId="0" applyNumberFormat="1" applyFont="1" applyBorder="1"/>
    <xf numFmtId="168" fontId="2" fillId="0" borderId="1" xfId="0" applyNumberFormat="1" applyFont="1" applyBorder="1"/>
    <xf numFmtId="0" fontId="3" fillId="7" borderId="19" xfId="0" applyFont="1" applyFill="1" applyBorder="1"/>
    <xf numFmtId="0" fontId="2" fillId="0" borderId="20" xfId="0" applyFont="1" applyBorder="1"/>
    <xf numFmtId="0" fontId="2" fillId="0" borderId="1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7" borderId="5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8" fillId="0" borderId="0" xfId="0" applyFont="1" applyFill="1"/>
    <xf numFmtId="0" fontId="2" fillId="0" borderId="0" xfId="0" applyFont="1"/>
    <xf numFmtId="0" fontId="2" fillId="0" borderId="0" xfId="0" applyFont="1" applyBorder="1"/>
    <xf numFmtId="0" fontId="2" fillId="0" borderId="0" xfId="0" applyFont="1" applyFill="1"/>
    <xf numFmtId="0" fontId="2" fillId="0" borderId="3" xfId="0" applyFont="1" applyBorder="1"/>
    <xf numFmtId="0" fontId="2" fillId="0" borderId="6" xfId="0" applyFont="1" applyBorder="1"/>
    <xf numFmtId="0" fontId="2" fillId="0" borderId="1" xfId="0" applyFont="1" applyBorder="1"/>
    <xf numFmtId="10" fontId="2" fillId="0" borderId="1" xfId="0" applyNumberFormat="1" applyFont="1" applyBorder="1"/>
    <xf numFmtId="0" fontId="17" fillId="0" borderId="0" xfId="0" applyFont="1"/>
    <xf numFmtId="0" fontId="18" fillId="12" borderId="0" xfId="0" applyFont="1" applyFill="1"/>
    <xf numFmtId="0" fontId="17" fillId="12" borderId="0" xfId="0" applyFont="1" applyFill="1"/>
    <xf numFmtId="0" fontId="19" fillId="13" borderId="5" xfId="0" applyFont="1" applyFill="1" applyBorder="1" applyAlignment="1">
      <alignment wrapText="1"/>
    </xf>
    <xf numFmtId="0" fontId="19" fillId="13" borderId="10" xfId="0" applyFont="1" applyFill="1" applyBorder="1"/>
    <xf numFmtId="0" fontId="17" fillId="0" borderId="7" xfId="0" applyFont="1" applyBorder="1"/>
    <xf numFmtId="0" fontId="17" fillId="0" borderId="8" xfId="0" applyFont="1" applyBorder="1"/>
    <xf numFmtId="0" fontId="19" fillId="13" borderId="12" xfId="0" applyFont="1" applyFill="1" applyBorder="1"/>
    <xf numFmtId="0" fontId="19" fillId="13" borderId="5" xfId="0" applyFont="1" applyFill="1" applyBorder="1"/>
    <xf numFmtId="0" fontId="2" fillId="0" borderId="12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right"/>
    </xf>
    <xf numFmtId="10" fontId="2" fillId="0" borderId="0" xfId="0" applyNumberFormat="1" applyFont="1"/>
    <xf numFmtId="10" fontId="2" fillId="0" borderId="12" xfId="0" applyNumberFormat="1" applyFont="1" applyBorder="1"/>
    <xf numFmtId="10" fontId="2" fillId="0" borderId="3" xfId="0" applyNumberFormat="1" applyFont="1" applyBorder="1"/>
    <xf numFmtId="10" fontId="2" fillId="0" borderId="18" xfId="0" applyNumberFormat="1" applyFont="1" applyBorder="1"/>
    <xf numFmtId="10" fontId="2" fillId="0" borderId="1" xfId="0" applyNumberFormat="1" applyFont="1" applyBorder="1" applyAlignment="1">
      <alignment horizontal="right"/>
    </xf>
    <xf numFmtId="10" fontId="2" fillId="0" borderId="6" xfId="0" applyNumberFormat="1" applyFont="1" applyBorder="1"/>
    <xf numFmtId="0" fontId="8" fillId="4" borderId="0" xfId="0" applyFont="1" applyFill="1"/>
    <xf numFmtId="3" fontId="8" fillId="4" borderId="0" xfId="0" applyNumberFormat="1" applyFont="1" applyFill="1"/>
    <xf numFmtId="0" fontId="8" fillId="4" borderId="12" xfId="0" applyFont="1" applyFill="1" applyBorder="1"/>
    <xf numFmtId="0" fontId="8" fillId="14" borderId="0" xfId="0" applyFont="1" applyFill="1"/>
    <xf numFmtId="3" fontId="8" fillId="14" borderId="0" xfId="0" applyNumberFormat="1" applyFont="1" applyFill="1"/>
    <xf numFmtId="3" fontId="8" fillId="14" borderId="3" xfId="0" applyNumberFormat="1" applyFont="1" applyFill="1" applyBorder="1"/>
    <xf numFmtId="0" fontId="8" fillId="11" borderId="0" xfId="0" applyFont="1" applyFill="1"/>
    <xf numFmtId="3" fontId="8" fillId="11" borderId="0" xfId="0" applyNumberFormat="1" applyFont="1" applyFill="1"/>
    <xf numFmtId="0" fontId="8" fillId="15" borderId="0" xfId="0" applyFont="1" applyFill="1"/>
    <xf numFmtId="3" fontId="8" fillId="15" borderId="18" xfId="0" applyNumberFormat="1" applyFont="1" applyFill="1" applyBorder="1"/>
    <xf numFmtId="3" fontId="8" fillId="15" borderId="1" xfId="0" applyNumberFormat="1" applyFont="1" applyFill="1" applyBorder="1"/>
    <xf numFmtId="3" fontId="8" fillId="15" borderId="1" xfId="0" applyNumberFormat="1" applyFont="1" applyFill="1" applyBorder="1" applyAlignment="1">
      <alignment horizontal="right"/>
    </xf>
    <xf numFmtId="0" fontId="17" fillId="0" borderId="0" xfId="0" applyFont="1" applyFill="1"/>
    <xf numFmtId="0" fontId="1" fillId="0" borderId="0" xfId="2"/>
    <xf numFmtId="0" fontId="20" fillId="0" borderId="0" xfId="0" applyFont="1"/>
    <xf numFmtId="3" fontId="21" fillId="8" borderId="6" xfId="0" applyNumberFormat="1" applyFont="1" applyFill="1" applyBorder="1"/>
    <xf numFmtId="3" fontId="21" fillId="0" borderId="1" xfId="0" applyNumberFormat="1" applyFont="1" applyBorder="1"/>
    <xf numFmtId="0" fontId="22" fillId="7" borderId="6" xfId="0" applyFont="1" applyFill="1" applyBorder="1"/>
    <xf numFmtId="3" fontId="21" fillId="8" borderId="3" xfId="0" applyNumberFormat="1" applyFont="1" applyFill="1" applyBorder="1"/>
    <xf numFmtId="3" fontId="21" fillId="0" borderId="0" xfId="0" applyNumberFormat="1" applyFont="1"/>
    <xf numFmtId="0" fontId="22" fillId="17" borderId="3" xfId="0" applyFont="1" applyFill="1" applyBorder="1"/>
    <xf numFmtId="0" fontId="22" fillId="18" borderId="3" xfId="0" applyFont="1" applyFill="1" applyBorder="1"/>
    <xf numFmtId="0" fontId="22" fillId="19" borderId="3" xfId="0" applyFont="1" applyFill="1" applyBorder="1"/>
    <xf numFmtId="0" fontId="21" fillId="20" borderId="10" xfId="0" applyFont="1" applyFill="1" applyBorder="1"/>
    <xf numFmtId="0" fontId="21" fillId="20" borderId="9" xfId="0" applyFont="1" applyFill="1" applyBorder="1"/>
    <xf numFmtId="0" fontId="23" fillId="20" borderId="10" xfId="0" applyFont="1" applyFill="1" applyBorder="1"/>
    <xf numFmtId="0" fontId="24" fillId="16" borderId="0" xfId="0" applyFont="1" applyFill="1"/>
    <xf numFmtId="3" fontId="22" fillId="21" borderId="6" xfId="0" applyNumberFormat="1" applyFont="1" applyFill="1" applyBorder="1"/>
    <xf numFmtId="3" fontId="22" fillId="19" borderId="3" xfId="0" applyNumberFormat="1" applyFont="1" applyFill="1" applyBorder="1"/>
    <xf numFmtId="3" fontId="22" fillId="22" borderId="3" xfId="0" applyNumberFormat="1" applyFont="1" applyFill="1" applyBorder="1"/>
    <xf numFmtId="3" fontId="22" fillId="7" borderId="3" xfId="0" applyNumberFormat="1" applyFont="1" applyFill="1" applyBorder="1"/>
    <xf numFmtId="3" fontId="21" fillId="20" borderId="10" xfId="0" applyNumberFormat="1" applyFont="1" applyFill="1" applyBorder="1"/>
    <xf numFmtId="3" fontId="21" fillId="20" borderId="9" xfId="0" applyNumberFormat="1" applyFont="1" applyFill="1" applyBorder="1"/>
    <xf numFmtId="3" fontId="23" fillId="20" borderId="10" xfId="0" applyNumberFormat="1" applyFont="1" applyFill="1" applyBorder="1"/>
    <xf numFmtId="3" fontId="20" fillId="0" borderId="0" xfId="0" applyNumberFormat="1" applyFont="1"/>
    <xf numFmtId="3" fontId="24" fillId="16" borderId="0" xfId="0" applyNumberFormat="1" applyFont="1" applyFill="1"/>
    <xf numFmtId="0" fontId="25" fillId="0" borderId="0" xfId="0" applyFont="1"/>
    <xf numFmtId="0" fontId="26" fillId="0" borderId="0" xfId="0" applyFont="1"/>
    <xf numFmtId="10" fontId="26" fillId="0" borderId="0" xfId="0" applyNumberFormat="1" applyFont="1"/>
    <xf numFmtId="3" fontId="27" fillId="0" borderId="0" xfId="0" applyNumberFormat="1" applyFont="1" applyAlignment="1">
      <alignment horizontal="right"/>
    </xf>
    <xf numFmtId="0" fontId="27" fillId="0" borderId="1" xfId="0" applyFont="1" applyBorder="1" applyAlignment="1">
      <alignment horizontal="right"/>
    </xf>
    <xf numFmtId="3" fontId="27" fillId="0" borderId="1" xfId="0" applyNumberFormat="1" applyFont="1" applyBorder="1" applyAlignment="1">
      <alignment horizontal="right"/>
    </xf>
    <xf numFmtId="3" fontId="27" fillId="0" borderId="0" xfId="0" applyNumberFormat="1" applyFont="1"/>
    <xf numFmtId="3" fontId="27" fillId="0" borderId="1" xfId="0" applyNumberFormat="1" applyFont="1" applyBorder="1"/>
    <xf numFmtId="0" fontId="27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91C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Forcasts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Demand &amp; Service Quality'!$A$7</c:f>
              <c:strCache>
                <c:ptCount val="1"/>
                <c:pt idx="0">
                  <c:v>Product 1 [PU/Month]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Quality'!$B$7:$BC$7</c:f>
              <c:numCache>
                <c:formatCode>#,##0</c:formatCode>
                <c:ptCount val="54"/>
                <c:pt idx="0">
                  <c:v>163736</c:v>
                </c:pt>
                <c:pt idx="1">
                  <c:v>178412</c:v>
                </c:pt>
                <c:pt idx="2">
                  <c:v>170397</c:v>
                </c:pt>
                <c:pt idx="3">
                  <c:v>176245</c:v>
                </c:pt>
                <c:pt idx="4">
                  <c:v>172112</c:v>
                </c:pt>
                <c:pt idx="5">
                  <c:v>182341</c:v>
                </c:pt>
                <c:pt idx="6">
                  <c:v>195932</c:v>
                </c:pt>
                <c:pt idx="7">
                  <c:v>199356</c:v>
                </c:pt>
                <c:pt idx="8">
                  <c:v>182296</c:v>
                </c:pt>
                <c:pt idx="9">
                  <c:v>190347</c:v>
                </c:pt>
                <c:pt idx="10">
                  <c:v>174161</c:v>
                </c:pt>
                <c:pt idx="11">
                  <c:v>170665</c:v>
                </c:pt>
                <c:pt idx="12">
                  <c:v>161677</c:v>
                </c:pt>
                <c:pt idx="13">
                  <c:v>161408</c:v>
                </c:pt>
                <c:pt idx="14">
                  <c:v>181141</c:v>
                </c:pt>
                <c:pt idx="15">
                  <c:v>179096</c:v>
                </c:pt>
                <c:pt idx="16">
                  <c:v>182659</c:v>
                </c:pt>
                <c:pt idx="17">
                  <c:v>187480</c:v>
                </c:pt>
                <c:pt idx="18">
                  <c:v>187779</c:v>
                </c:pt>
                <c:pt idx="19">
                  <c:v>200973</c:v>
                </c:pt>
                <c:pt idx="20">
                  <c:v>189938</c:v>
                </c:pt>
                <c:pt idx="21">
                  <c:v>180289</c:v>
                </c:pt>
                <c:pt idx="22">
                  <c:v>182034</c:v>
                </c:pt>
                <c:pt idx="23">
                  <c:v>171589</c:v>
                </c:pt>
                <c:pt idx="24">
                  <c:v>181189</c:v>
                </c:pt>
                <c:pt idx="25">
                  <c:v>167840</c:v>
                </c:pt>
                <c:pt idx="26">
                  <c:v>187091</c:v>
                </c:pt>
                <c:pt idx="27">
                  <c:v>166375</c:v>
                </c:pt>
                <c:pt idx="28">
                  <c:v>179338</c:v>
                </c:pt>
                <c:pt idx="29">
                  <c:v>195065</c:v>
                </c:pt>
                <c:pt idx="30">
                  <c:v>182787.53563218392</c:v>
                </c:pt>
                <c:pt idx="31">
                  <c:v>182969.61104931406</c:v>
                </c:pt>
                <c:pt idx="32">
                  <c:v>183151.6864664442</c:v>
                </c:pt>
                <c:pt idx="33">
                  <c:v>183333.76188357433</c:v>
                </c:pt>
                <c:pt idx="34">
                  <c:v>183515.8373007045</c:v>
                </c:pt>
                <c:pt idx="35">
                  <c:v>183697.91271783464</c:v>
                </c:pt>
                <c:pt idx="36">
                  <c:v>183879.98813496478</c:v>
                </c:pt>
                <c:pt idx="37">
                  <c:v>184062.06355209491</c:v>
                </c:pt>
                <c:pt idx="38">
                  <c:v>184244.13896922508</c:v>
                </c:pt>
                <c:pt idx="39">
                  <c:v>184426.21438635522</c:v>
                </c:pt>
                <c:pt idx="40">
                  <c:v>184608.28980348536</c:v>
                </c:pt>
                <c:pt idx="41">
                  <c:v>184790.36522061552</c:v>
                </c:pt>
                <c:pt idx="42">
                  <c:v>184972.44063774563</c:v>
                </c:pt>
                <c:pt idx="43">
                  <c:v>185154.5160548758</c:v>
                </c:pt>
                <c:pt idx="44">
                  <c:v>185336.59147200594</c:v>
                </c:pt>
                <c:pt idx="45">
                  <c:v>185518.66688913613</c:v>
                </c:pt>
                <c:pt idx="46">
                  <c:v>185700.74230626624</c:v>
                </c:pt>
                <c:pt idx="47">
                  <c:v>185882.81772339641</c:v>
                </c:pt>
                <c:pt idx="48">
                  <c:v>186064.89314052658</c:v>
                </c:pt>
                <c:pt idx="49">
                  <c:v>186246.96855765671</c:v>
                </c:pt>
                <c:pt idx="50">
                  <c:v>186429.04397478682</c:v>
                </c:pt>
                <c:pt idx="51">
                  <c:v>186611.11939191699</c:v>
                </c:pt>
                <c:pt idx="52">
                  <c:v>186793.19480904713</c:v>
                </c:pt>
                <c:pt idx="53">
                  <c:v>186975.27022617729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6-404E-82BE-87D4DAB3B425}"/>
            </c:ext>
          </c:extLst>
        </c:ser>
        <c:ser>
          <c:idx val="1"/>
          <c:order val="1"/>
          <c:tx>
            <c:strRef>
              <c:f>' Demand &amp; Service Quality'!$A$8</c:f>
              <c:strCache>
                <c:ptCount val="1"/>
                <c:pt idx="0">
                  <c:v>Product 2 [PU/Month]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Quality'!$B$8:$BC$8</c:f>
              <c:numCache>
                <c:formatCode>#,##0</c:formatCode>
                <c:ptCount val="54"/>
                <c:pt idx="0">
                  <c:v>154121</c:v>
                </c:pt>
                <c:pt idx="1">
                  <c:v>152566</c:v>
                </c:pt>
                <c:pt idx="2">
                  <c:v>157613</c:v>
                </c:pt>
                <c:pt idx="3">
                  <c:v>147898</c:v>
                </c:pt>
                <c:pt idx="4">
                  <c:v>156184</c:v>
                </c:pt>
                <c:pt idx="5">
                  <c:v>151617</c:v>
                </c:pt>
                <c:pt idx="6">
                  <c:v>158364</c:v>
                </c:pt>
                <c:pt idx="7">
                  <c:v>151371</c:v>
                </c:pt>
                <c:pt idx="8">
                  <c:v>155286</c:v>
                </c:pt>
                <c:pt idx="9">
                  <c:v>153507</c:v>
                </c:pt>
                <c:pt idx="10">
                  <c:v>144088</c:v>
                </c:pt>
                <c:pt idx="11">
                  <c:v>148360</c:v>
                </c:pt>
                <c:pt idx="12">
                  <c:v>151487</c:v>
                </c:pt>
                <c:pt idx="13">
                  <c:v>143333</c:v>
                </c:pt>
                <c:pt idx="14">
                  <c:v>142662</c:v>
                </c:pt>
                <c:pt idx="15">
                  <c:v>142874</c:v>
                </c:pt>
                <c:pt idx="16">
                  <c:v>144340</c:v>
                </c:pt>
                <c:pt idx="17">
                  <c:v>144531</c:v>
                </c:pt>
                <c:pt idx="18">
                  <c:v>153423</c:v>
                </c:pt>
                <c:pt idx="19">
                  <c:v>143576</c:v>
                </c:pt>
                <c:pt idx="20">
                  <c:v>144195</c:v>
                </c:pt>
                <c:pt idx="21">
                  <c:v>144909</c:v>
                </c:pt>
                <c:pt idx="22">
                  <c:v>149310</c:v>
                </c:pt>
                <c:pt idx="23">
                  <c:v>148036</c:v>
                </c:pt>
                <c:pt idx="24">
                  <c:v>144901</c:v>
                </c:pt>
                <c:pt idx="25">
                  <c:v>136734</c:v>
                </c:pt>
                <c:pt idx="26">
                  <c:v>137299</c:v>
                </c:pt>
                <c:pt idx="27">
                  <c:v>141565</c:v>
                </c:pt>
                <c:pt idx="28">
                  <c:v>139858</c:v>
                </c:pt>
                <c:pt idx="29">
                  <c:v>135834</c:v>
                </c:pt>
                <c:pt idx="30">
                  <c:v>138710.79770114942</c:v>
                </c:pt>
                <c:pt idx="31">
                  <c:v>138154.84486466442</c:v>
                </c:pt>
                <c:pt idx="32">
                  <c:v>137598.89202817946</c:v>
                </c:pt>
                <c:pt idx="33">
                  <c:v>137042.93919169446</c:v>
                </c:pt>
                <c:pt idx="34">
                  <c:v>136486.98635520949</c:v>
                </c:pt>
                <c:pt idx="35">
                  <c:v>135931.03351872449</c:v>
                </c:pt>
                <c:pt idx="36">
                  <c:v>135375.0806822395</c:v>
                </c:pt>
                <c:pt idx="37">
                  <c:v>134819.12784575453</c:v>
                </c:pt>
                <c:pt idx="38">
                  <c:v>134263.17500926956</c:v>
                </c:pt>
                <c:pt idx="39">
                  <c:v>133707.22217278453</c:v>
                </c:pt>
                <c:pt idx="40">
                  <c:v>133151.26933629956</c:v>
                </c:pt>
                <c:pt idx="41">
                  <c:v>132595.31649981459</c:v>
                </c:pt>
                <c:pt idx="42">
                  <c:v>132039.3636633296</c:v>
                </c:pt>
                <c:pt idx="43">
                  <c:v>131483.41082684463</c:v>
                </c:pt>
                <c:pt idx="44">
                  <c:v>130927.45799035963</c:v>
                </c:pt>
                <c:pt idx="45">
                  <c:v>130371.50515387462</c:v>
                </c:pt>
                <c:pt idx="46">
                  <c:v>129815.55231738965</c:v>
                </c:pt>
                <c:pt idx="47">
                  <c:v>129259.59948090465</c:v>
                </c:pt>
                <c:pt idx="48">
                  <c:v>128703.64664441968</c:v>
                </c:pt>
                <c:pt idx="49">
                  <c:v>128147.6938079347</c:v>
                </c:pt>
                <c:pt idx="50">
                  <c:v>127591.7409714497</c:v>
                </c:pt>
                <c:pt idx="51">
                  <c:v>127035.78813496471</c:v>
                </c:pt>
                <c:pt idx="52">
                  <c:v>126479.83529847974</c:v>
                </c:pt>
                <c:pt idx="53">
                  <c:v>125923.88246199474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6-404E-82BE-87D4DAB3B425}"/>
            </c:ext>
          </c:extLst>
        </c:ser>
        <c:ser>
          <c:idx val="2"/>
          <c:order val="2"/>
          <c:tx>
            <c:strRef>
              <c:f>' Demand &amp; Service Quality'!$A$9</c:f>
              <c:strCache>
                <c:ptCount val="1"/>
                <c:pt idx="0">
                  <c:v>Product 3 [PU/Month]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Quality'!$B$9:$BC$9</c:f>
              <c:numCache>
                <c:formatCode>#,##0</c:formatCode>
                <c:ptCount val="54"/>
                <c:pt idx="0">
                  <c:v>100398</c:v>
                </c:pt>
                <c:pt idx="1">
                  <c:v>96137</c:v>
                </c:pt>
                <c:pt idx="2">
                  <c:v>94491</c:v>
                </c:pt>
                <c:pt idx="3">
                  <c:v>105218</c:v>
                </c:pt>
                <c:pt idx="4">
                  <c:v>104197</c:v>
                </c:pt>
                <c:pt idx="5">
                  <c:v>103991</c:v>
                </c:pt>
                <c:pt idx="6">
                  <c:v>97811</c:v>
                </c:pt>
                <c:pt idx="7">
                  <c:v>84195</c:v>
                </c:pt>
                <c:pt idx="8">
                  <c:v>85131</c:v>
                </c:pt>
                <c:pt idx="9">
                  <c:v>81897</c:v>
                </c:pt>
                <c:pt idx="10">
                  <c:v>91686</c:v>
                </c:pt>
                <c:pt idx="11">
                  <c:v>100344</c:v>
                </c:pt>
                <c:pt idx="12">
                  <c:v>96570</c:v>
                </c:pt>
                <c:pt idx="13">
                  <c:v>96713</c:v>
                </c:pt>
                <c:pt idx="14">
                  <c:v>111717</c:v>
                </c:pt>
                <c:pt idx="15">
                  <c:v>100540</c:v>
                </c:pt>
                <c:pt idx="16">
                  <c:v>98428</c:v>
                </c:pt>
                <c:pt idx="17">
                  <c:v>99410</c:v>
                </c:pt>
                <c:pt idx="18">
                  <c:v>99987</c:v>
                </c:pt>
                <c:pt idx="19">
                  <c:v>91122</c:v>
                </c:pt>
                <c:pt idx="20">
                  <c:v>98405</c:v>
                </c:pt>
                <c:pt idx="21">
                  <c:v>90519</c:v>
                </c:pt>
                <c:pt idx="22">
                  <c:v>90909</c:v>
                </c:pt>
                <c:pt idx="23">
                  <c:v>105772</c:v>
                </c:pt>
                <c:pt idx="24">
                  <c:v>104800</c:v>
                </c:pt>
                <c:pt idx="25">
                  <c:v>107001</c:v>
                </c:pt>
                <c:pt idx="26">
                  <c:v>102308</c:v>
                </c:pt>
                <c:pt idx="27">
                  <c:v>116989</c:v>
                </c:pt>
                <c:pt idx="28">
                  <c:v>121111</c:v>
                </c:pt>
                <c:pt idx="29">
                  <c:v>115461</c:v>
                </c:pt>
                <c:pt idx="30">
                  <c:v>107255.17011494254</c:v>
                </c:pt>
                <c:pt idx="31">
                  <c:v>107737.74453096034</c:v>
                </c:pt>
                <c:pt idx="32">
                  <c:v>108220.31894697812</c:v>
                </c:pt>
                <c:pt idx="33">
                  <c:v>108702.89336299592</c:v>
                </c:pt>
                <c:pt idx="34">
                  <c:v>109185.46777901371</c:v>
                </c:pt>
                <c:pt idx="35">
                  <c:v>109668.04219503151</c:v>
                </c:pt>
                <c:pt idx="36">
                  <c:v>110150.61661104929</c:v>
                </c:pt>
                <c:pt idx="37">
                  <c:v>110633.19102706711</c:v>
                </c:pt>
                <c:pt idx="38">
                  <c:v>111115.76544308491</c:v>
                </c:pt>
                <c:pt idx="39">
                  <c:v>111598.33985910271</c:v>
                </c:pt>
                <c:pt idx="40">
                  <c:v>112080.91427512051</c:v>
                </c:pt>
                <c:pt idx="41">
                  <c:v>112563.48869113829</c:v>
                </c:pt>
                <c:pt idx="42">
                  <c:v>113046.06310715609</c:v>
                </c:pt>
                <c:pt idx="43">
                  <c:v>113528.63752317389</c:v>
                </c:pt>
                <c:pt idx="44">
                  <c:v>114011.21193919168</c:v>
                </c:pt>
                <c:pt idx="45">
                  <c:v>114493.78635520948</c:v>
                </c:pt>
                <c:pt idx="46">
                  <c:v>114976.36077122728</c:v>
                </c:pt>
                <c:pt idx="47">
                  <c:v>115458.93518724509</c:v>
                </c:pt>
                <c:pt idx="48">
                  <c:v>115941.50960326289</c:v>
                </c:pt>
                <c:pt idx="49">
                  <c:v>116424.08401928068</c:v>
                </c:pt>
                <c:pt idx="50">
                  <c:v>116906.65843529848</c:v>
                </c:pt>
                <c:pt idx="51">
                  <c:v>117389.23285131626</c:v>
                </c:pt>
                <c:pt idx="52">
                  <c:v>117871.80726733408</c:v>
                </c:pt>
                <c:pt idx="53">
                  <c:v>118354.38168335186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6-404E-82BE-87D4DAB3B425}"/>
            </c:ext>
          </c:extLst>
        </c:ser>
        <c:ser>
          <c:idx val="3"/>
          <c:order val="3"/>
          <c:tx>
            <c:strRef>
              <c:f>' Demand &amp; Service Quality'!$A$10</c:f>
              <c:strCache>
                <c:ptCount val="1"/>
                <c:pt idx="0">
                  <c:v>Product 4 [PU/Month] lin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Quality'!$B$10:$BC$10</c:f>
              <c:numCache>
                <c:formatCode>#,##0</c:formatCode>
                <c:ptCount val="54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62771</c:v>
                </c:pt>
                <c:pt idx="19">
                  <c:v>71032</c:v>
                </c:pt>
                <c:pt idx="20">
                  <c:v>68634</c:v>
                </c:pt>
                <c:pt idx="21">
                  <c:v>70302</c:v>
                </c:pt>
                <c:pt idx="22">
                  <c:v>73056</c:v>
                </c:pt>
                <c:pt idx="23">
                  <c:v>72665</c:v>
                </c:pt>
                <c:pt idx="24">
                  <c:v>73297</c:v>
                </c:pt>
                <c:pt idx="25">
                  <c:v>75996</c:v>
                </c:pt>
                <c:pt idx="26">
                  <c:v>81416</c:v>
                </c:pt>
                <c:pt idx="27">
                  <c:v>75108</c:v>
                </c:pt>
                <c:pt idx="28">
                  <c:v>81139</c:v>
                </c:pt>
                <c:pt idx="29">
                  <c:v>86880</c:v>
                </c:pt>
                <c:pt idx="30">
                  <c:v>81782.526436781613</c:v>
                </c:pt>
                <c:pt idx="31">
                  <c:v>82921.196959584719</c:v>
                </c:pt>
                <c:pt idx="32">
                  <c:v>84059.867482387839</c:v>
                </c:pt>
                <c:pt idx="33">
                  <c:v>85198.538005190945</c:v>
                </c:pt>
                <c:pt idx="34">
                  <c:v>86337.208527994066</c:v>
                </c:pt>
                <c:pt idx="35">
                  <c:v>87475.879050797172</c:v>
                </c:pt>
                <c:pt idx="36">
                  <c:v>88614.549573600278</c:v>
                </c:pt>
                <c:pt idx="37">
                  <c:v>89753.220096403398</c:v>
                </c:pt>
                <c:pt idx="38">
                  <c:v>90891.890619206504</c:v>
                </c:pt>
                <c:pt idx="39">
                  <c:v>92030.561142009625</c:v>
                </c:pt>
                <c:pt idx="40">
                  <c:v>93169.231664812745</c:v>
                </c:pt>
                <c:pt idx="41">
                  <c:v>94307.902187615851</c:v>
                </c:pt>
                <c:pt idx="42">
                  <c:v>95446.572710418957</c:v>
                </c:pt>
                <c:pt idx="43">
                  <c:v>96585.243233222107</c:v>
                </c:pt>
                <c:pt idx="44">
                  <c:v>97723.913756025184</c:v>
                </c:pt>
                <c:pt idx="45">
                  <c:v>98862.584278828304</c:v>
                </c:pt>
                <c:pt idx="46">
                  <c:v>100001.25480163142</c:v>
                </c:pt>
                <c:pt idx="47">
                  <c:v>101139.92532443453</c:v>
                </c:pt>
                <c:pt idx="48">
                  <c:v>102278.59584723764</c:v>
                </c:pt>
                <c:pt idx="49">
                  <c:v>103417.26637004077</c:v>
                </c:pt>
                <c:pt idx="50">
                  <c:v>104555.93689284389</c:v>
                </c:pt>
                <c:pt idx="51">
                  <c:v>105694.607415647</c:v>
                </c:pt>
                <c:pt idx="52">
                  <c:v>106833.27793845009</c:v>
                </c:pt>
                <c:pt idx="53">
                  <c:v>107971.94846125323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6-404E-82BE-87D4DAB3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78504"/>
        <c:axId val="376774568"/>
      </c:lineChart>
      <c:catAx>
        <c:axId val="37677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74568"/>
        <c:crosses val="autoZero"/>
        <c:auto val="1"/>
        <c:lblAlgn val="ctr"/>
        <c:lblOffset val="100"/>
        <c:noMultiLvlLbl val="0"/>
      </c:catAx>
      <c:valAx>
        <c:axId val="3767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7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Product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'Implied workload per month'!$B$111</c:f>
              <c:strCache>
                <c:ptCount val="1"/>
                <c:pt idx="0">
                  <c:v>Implied workload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per month'!$B$112:$B$141</c:f>
              <c:numCache>
                <c:formatCode>General</c:formatCode>
                <c:ptCount val="30"/>
                <c:pt idx="0">
                  <c:v>1130</c:v>
                </c:pt>
                <c:pt idx="1">
                  <c:v>1140</c:v>
                </c:pt>
                <c:pt idx="2">
                  <c:v>1152</c:v>
                </c:pt>
                <c:pt idx="3">
                  <c:v>1162</c:v>
                </c:pt>
                <c:pt idx="4">
                  <c:v>1191</c:v>
                </c:pt>
                <c:pt idx="5">
                  <c:v>1201</c:v>
                </c:pt>
                <c:pt idx="6">
                  <c:v>1220</c:v>
                </c:pt>
                <c:pt idx="7">
                  <c:v>1216</c:v>
                </c:pt>
                <c:pt idx="8">
                  <c:v>1226</c:v>
                </c:pt>
                <c:pt idx="9">
                  <c:v>1251</c:v>
                </c:pt>
                <c:pt idx="10">
                  <c:v>1244</c:v>
                </c:pt>
                <c:pt idx="11">
                  <c:v>1269</c:v>
                </c:pt>
                <c:pt idx="12">
                  <c:v>1293</c:v>
                </c:pt>
                <c:pt idx="13">
                  <c:v>1316</c:v>
                </c:pt>
                <c:pt idx="14">
                  <c:v>1334</c:v>
                </c:pt>
                <c:pt idx="15">
                  <c:v>1347</c:v>
                </c:pt>
                <c:pt idx="16">
                  <c:v>1379</c:v>
                </c:pt>
                <c:pt idx="17">
                  <c:v>1379</c:v>
                </c:pt>
                <c:pt idx="18">
                  <c:v>1408</c:v>
                </c:pt>
                <c:pt idx="19">
                  <c:v>1442</c:v>
                </c:pt>
                <c:pt idx="20">
                  <c:v>1444</c:v>
                </c:pt>
                <c:pt idx="21">
                  <c:v>1477</c:v>
                </c:pt>
                <c:pt idx="22">
                  <c:v>1494</c:v>
                </c:pt>
                <c:pt idx="23">
                  <c:v>1515</c:v>
                </c:pt>
                <c:pt idx="24">
                  <c:v>1541</c:v>
                </c:pt>
                <c:pt idx="25">
                  <c:v>1561</c:v>
                </c:pt>
                <c:pt idx="26">
                  <c:v>1579</c:v>
                </c:pt>
                <c:pt idx="27">
                  <c:v>1603</c:v>
                </c:pt>
                <c:pt idx="28">
                  <c:v>1644</c:v>
                </c:pt>
                <c:pt idx="29">
                  <c:v>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A-430B-B053-3AE1B7EC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486288"/>
        <c:axId val="2068486704"/>
      </c:lineChart>
      <c:catAx>
        <c:axId val="206848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86704"/>
        <c:crosses val="autoZero"/>
        <c:auto val="1"/>
        <c:lblAlgn val="ctr"/>
        <c:lblOffset val="100"/>
        <c:noMultiLvlLbl val="0"/>
      </c:catAx>
      <c:valAx>
        <c:axId val="20684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Product</a:t>
            </a:r>
            <a:r>
              <a:rPr lang="en-DE" baseline="0"/>
              <a:t> 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'Implied workload month, stage'!$B$1</c:f>
              <c:strCache>
                <c:ptCount val="1"/>
                <c:pt idx="0">
                  <c:v>Granulation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stage'!$B$2:$B$31</c:f>
              <c:numCache>
                <c:formatCode>General</c:formatCode>
                <c:ptCount val="30"/>
                <c:pt idx="0">
                  <c:v>286</c:v>
                </c:pt>
                <c:pt idx="1">
                  <c:v>277</c:v>
                </c:pt>
                <c:pt idx="2">
                  <c:v>270</c:v>
                </c:pt>
                <c:pt idx="3">
                  <c:v>267</c:v>
                </c:pt>
                <c:pt idx="4">
                  <c:v>263</c:v>
                </c:pt>
                <c:pt idx="5">
                  <c:v>261</c:v>
                </c:pt>
                <c:pt idx="6">
                  <c:v>258</c:v>
                </c:pt>
                <c:pt idx="7">
                  <c:v>257</c:v>
                </c:pt>
                <c:pt idx="8">
                  <c:v>260</c:v>
                </c:pt>
                <c:pt idx="9">
                  <c:v>263</c:v>
                </c:pt>
                <c:pt idx="10">
                  <c:v>261</c:v>
                </c:pt>
                <c:pt idx="11">
                  <c:v>261</c:v>
                </c:pt>
                <c:pt idx="12">
                  <c:v>257</c:v>
                </c:pt>
                <c:pt idx="13">
                  <c:v>253</c:v>
                </c:pt>
                <c:pt idx="14">
                  <c:v>247</c:v>
                </c:pt>
                <c:pt idx="15">
                  <c:v>242</c:v>
                </c:pt>
                <c:pt idx="16">
                  <c:v>242</c:v>
                </c:pt>
                <c:pt idx="17">
                  <c:v>241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247</c:v>
                </c:pt>
                <c:pt idx="22">
                  <c:v>247</c:v>
                </c:pt>
                <c:pt idx="23">
                  <c:v>244</c:v>
                </c:pt>
                <c:pt idx="24">
                  <c:v>243</c:v>
                </c:pt>
                <c:pt idx="25">
                  <c:v>239</c:v>
                </c:pt>
                <c:pt idx="26">
                  <c:v>238</c:v>
                </c:pt>
                <c:pt idx="27">
                  <c:v>234</c:v>
                </c:pt>
                <c:pt idx="28">
                  <c:v>235</c:v>
                </c:pt>
                <c:pt idx="2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1-4855-9444-B310CE6DE11D}"/>
            </c:ext>
          </c:extLst>
        </c:ser>
        <c:ser>
          <c:idx val="2"/>
          <c:order val="1"/>
          <c:tx>
            <c:strRef>
              <c:f>'Implied workload month, stage'!$C$1</c:f>
              <c:strCache>
                <c:ptCount val="1"/>
                <c:pt idx="0">
                  <c:v>Blending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stage'!$C$2:$C$31</c:f>
              <c:numCache>
                <c:formatCode>General</c:formatCode>
                <c:ptCount val="30"/>
                <c:pt idx="0">
                  <c:v>369</c:v>
                </c:pt>
                <c:pt idx="1">
                  <c:v>358</c:v>
                </c:pt>
                <c:pt idx="2">
                  <c:v>349</c:v>
                </c:pt>
                <c:pt idx="3">
                  <c:v>346</c:v>
                </c:pt>
                <c:pt idx="4">
                  <c:v>340</c:v>
                </c:pt>
                <c:pt idx="5">
                  <c:v>337</c:v>
                </c:pt>
                <c:pt idx="6">
                  <c:v>333</c:v>
                </c:pt>
                <c:pt idx="7">
                  <c:v>333</c:v>
                </c:pt>
                <c:pt idx="8">
                  <c:v>336</c:v>
                </c:pt>
                <c:pt idx="9">
                  <c:v>340</c:v>
                </c:pt>
                <c:pt idx="10">
                  <c:v>338</c:v>
                </c:pt>
                <c:pt idx="11">
                  <c:v>338</c:v>
                </c:pt>
                <c:pt idx="12">
                  <c:v>332</c:v>
                </c:pt>
                <c:pt idx="13">
                  <c:v>327</c:v>
                </c:pt>
                <c:pt idx="14">
                  <c:v>319</c:v>
                </c:pt>
                <c:pt idx="15">
                  <c:v>312</c:v>
                </c:pt>
                <c:pt idx="16">
                  <c:v>313</c:v>
                </c:pt>
                <c:pt idx="17">
                  <c:v>312</c:v>
                </c:pt>
                <c:pt idx="18">
                  <c:v>312</c:v>
                </c:pt>
                <c:pt idx="19">
                  <c:v>313</c:v>
                </c:pt>
                <c:pt idx="20">
                  <c:v>314</c:v>
                </c:pt>
                <c:pt idx="21">
                  <c:v>319</c:v>
                </c:pt>
                <c:pt idx="22">
                  <c:v>319</c:v>
                </c:pt>
                <c:pt idx="23">
                  <c:v>316</c:v>
                </c:pt>
                <c:pt idx="24">
                  <c:v>314</c:v>
                </c:pt>
                <c:pt idx="25">
                  <c:v>309</c:v>
                </c:pt>
                <c:pt idx="26">
                  <c:v>308</c:v>
                </c:pt>
                <c:pt idx="27">
                  <c:v>302</c:v>
                </c:pt>
                <c:pt idx="28">
                  <c:v>303</c:v>
                </c:pt>
                <c:pt idx="29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1-4855-9444-B310CE6DE11D}"/>
            </c:ext>
          </c:extLst>
        </c:ser>
        <c:ser>
          <c:idx val="3"/>
          <c:order val="2"/>
          <c:tx>
            <c:strRef>
              <c:f>'Implied workload month, stage'!$D$1</c:f>
              <c:strCache>
                <c:ptCount val="1"/>
                <c:pt idx="0">
                  <c:v>Tableting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stage'!$D$2:$D$31</c:f>
              <c:numCache>
                <c:formatCode>General</c:formatCode>
                <c:ptCount val="30"/>
                <c:pt idx="0">
                  <c:v>861</c:v>
                </c:pt>
                <c:pt idx="1">
                  <c:v>834</c:v>
                </c:pt>
                <c:pt idx="2">
                  <c:v>813</c:v>
                </c:pt>
                <c:pt idx="3">
                  <c:v>806</c:v>
                </c:pt>
                <c:pt idx="4">
                  <c:v>793</c:v>
                </c:pt>
                <c:pt idx="5">
                  <c:v>786</c:v>
                </c:pt>
                <c:pt idx="6">
                  <c:v>777</c:v>
                </c:pt>
                <c:pt idx="7">
                  <c:v>776</c:v>
                </c:pt>
                <c:pt idx="8">
                  <c:v>784</c:v>
                </c:pt>
                <c:pt idx="9">
                  <c:v>793</c:v>
                </c:pt>
                <c:pt idx="10">
                  <c:v>787</c:v>
                </c:pt>
                <c:pt idx="11">
                  <c:v>787</c:v>
                </c:pt>
                <c:pt idx="12">
                  <c:v>775</c:v>
                </c:pt>
                <c:pt idx="13">
                  <c:v>761</c:v>
                </c:pt>
                <c:pt idx="14">
                  <c:v>744</c:v>
                </c:pt>
                <c:pt idx="15">
                  <c:v>728</c:v>
                </c:pt>
                <c:pt idx="16">
                  <c:v>728</c:v>
                </c:pt>
                <c:pt idx="17">
                  <c:v>727</c:v>
                </c:pt>
                <c:pt idx="18">
                  <c:v>727</c:v>
                </c:pt>
                <c:pt idx="19">
                  <c:v>730</c:v>
                </c:pt>
                <c:pt idx="20">
                  <c:v>733</c:v>
                </c:pt>
                <c:pt idx="21">
                  <c:v>743</c:v>
                </c:pt>
                <c:pt idx="22">
                  <c:v>743</c:v>
                </c:pt>
                <c:pt idx="23">
                  <c:v>737</c:v>
                </c:pt>
                <c:pt idx="24">
                  <c:v>732</c:v>
                </c:pt>
                <c:pt idx="25">
                  <c:v>721</c:v>
                </c:pt>
                <c:pt idx="26">
                  <c:v>717</c:v>
                </c:pt>
                <c:pt idx="27">
                  <c:v>705</c:v>
                </c:pt>
                <c:pt idx="28">
                  <c:v>707</c:v>
                </c:pt>
                <c:pt idx="29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1-4855-9444-B310CE6DE11D}"/>
            </c:ext>
          </c:extLst>
        </c:ser>
        <c:ser>
          <c:idx val="4"/>
          <c:order val="3"/>
          <c:tx>
            <c:strRef>
              <c:f>'Implied workload month, stage'!$E$1</c:f>
              <c:strCache>
                <c:ptCount val="1"/>
                <c:pt idx="0">
                  <c:v>Packaging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stage'!$E$2:$E$31</c:f>
              <c:numCache>
                <c:formatCode>General</c:formatCode>
                <c:ptCount val="30"/>
                <c:pt idx="0">
                  <c:v>560</c:v>
                </c:pt>
                <c:pt idx="1">
                  <c:v>543</c:v>
                </c:pt>
                <c:pt idx="2">
                  <c:v>529</c:v>
                </c:pt>
                <c:pt idx="3">
                  <c:v>525</c:v>
                </c:pt>
                <c:pt idx="4">
                  <c:v>516</c:v>
                </c:pt>
                <c:pt idx="5">
                  <c:v>512</c:v>
                </c:pt>
                <c:pt idx="6">
                  <c:v>506</c:v>
                </c:pt>
                <c:pt idx="7">
                  <c:v>505</c:v>
                </c:pt>
                <c:pt idx="8">
                  <c:v>511</c:v>
                </c:pt>
                <c:pt idx="9">
                  <c:v>516</c:v>
                </c:pt>
                <c:pt idx="10">
                  <c:v>512</c:v>
                </c:pt>
                <c:pt idx="11">
                  <c:v>512</c:v>
                </c:pt>
                <c:pt idx="12">
                  <c:v>504</c:v>
                </c:pt>
                <c:pt idx="13">
                  <c:v>496</c:v>
                </c:pt>
                <c:pt idx="14">
                  <c:v>484</c:v>
                </c:pt>
                <c:pt idx="15">
                  <c:v>474</c:v>
                </c:pt>
                <c:pt idx="16">
                  <c:v>474</c:v>
                </c:pt>
                <c:pt idx="17">
                  <c:v>473</c:v>
                </c:pt>
                <c:pt idx="18">
                  <c:v>474</c:v>
                </c:pt>
                <c:pt idx="19">
                  <c:v>476</c:v>
                </c:pt>
                <c:pt idx="20">
                  <c:v>477</c:v>
                </c:pt>
                <c:pt idx="21">
                  <c:v>484</c:v>
                </c:pt>
                <c:pt idx="22">
                  <c:v>484</c:v>
                </c:pt>
                <c:pt idx="23">
                  <c:v>480</c:v>
                </c:pt>
                <c:pt idx="24">
                  <c:v>477</c:v>
                </c:pt>
                <c:pt idx="25">
                  <c:v>469</c:v>
                </c:pt>
                <c:pt idx="26">
                  <c:v>467</c:v>
                </c:pt>
                <c:pt idx="27">
                  <c:v>459</c:v>
                </c:pt>
                <c:pt idx="28">
                  <c:v>460</c:v>
                </c:pt>
                <c:pt idx="29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B1-4855-9444-B310CE6DE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913888"/>
        <c:axId val="1974912640"/>
      </c:lineChart>
      <c:catAx>
        <c:axId val="197491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12640"/>
        <c:crosses val="autoZero"/>
        <c:auto val="1"/>
        <c:lblAlgn val="ctr"/>
        <c:lblOffset val="100"/>
        <c:noMultiLvlLbl val="0"/>
      </c:catAx>
      <c:valAx>
        <c:axId val="19749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Product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'Implied workload month, stage'!$B$39</c:f>
              <c:strCache>
                <c:ptCount val="1"/>
                <c:pt idx="0">
                  <c:v>Granulation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stage'!$B$40:$B$69</c:f>
              <c:numCache>
                <c:formatCode>General</c:formatCode>
                <c:ptCount val="30"/>
                <c:pt idx="0">
                  <c:v>283</c:v>
                </c:pt>
                <c:pt idx="1">
                  <c:v>282</c:v>
                </c:pt>
                <c:pt idx="2">
                  <c:v>279</c:v>
                </c:pt>
                <c:pt idx="3">
                  <c:v>276</c:v>
                </c:pt>
                <c:pt idx="4">
                  <c:v>276</c:v>
                </c:pt>
                <c:pt idx="5">
                  <c:v>272</c:v>
                </c:pt>
                <c:pt idx="6">
                  <c:v>271</c:v>
                </c:pt>
                <c:pt idx="7">
                  <c:v>269</c:v>
                </c:pt>
                <c:pt idx="8">
                  <c:v>269</c:v>
                </c:pt>
                <c:pt idx="9">
                  <c:v>267</c:v>
                </c:pt>
                <c:pt idx="10">
                  <c:v>267</c:v>
                </c:pt>
                <c:pt idx="11">
                  <c:v>266</c:v>
                </c:pt>
                <c:pt idx="12">
                  <c:v>262</c:v>
                </c:pt>
                <c:pt idx="13">
                  <c:v>260</c:v>
                </c:pt>
                <c:pt idx="14">
                  <c:v>259</c:v>
                </c:pt>
                <c:pt idx="15">
                  <c:v>256</c:v>
                </c:pt>
                <c:pt idx="16">
                  <c:v>253</c:v>
                </c:pt>
                <c:pt idx="17">
                  <c:v>251</c:v>
                </c:pt>
                <c:pt idx="18">
                  <c:v>249</c:v>
                </c:pt>
                <c:pt idx="19">
                  <c:v>248</c:v>
                </c:pt>
                <c:pt idx="20">
                  <c:v>249</c:v>
                </c:pt>
                <c:pt idx="21">
                  <c:v>247</c:v>
                </c:pt>
                <c:pt idx="22">
                  <c:v>246</c:v>
                </c:pt>
                <c:pt idx="23">
                  <c:v>245</c:v>
                </c:pt>
                <c:pt idx="24">
                  <c:v>245</c:v>
                </c:pt>
                <c:pt idx="25">
                  <c:v>245</c:v>
                </c:pt>
                <c:pt idx="26">
                  <c:v>244</c:v>
                </c:pt>
                <c:pt idx="27">
                  <c:v>241</c:v>
                </c:pt>
                <c:pt idx="28">
                  <c:v>238</c:v>
                </c:pt>
                <c:pt idx="29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B-4A51-BDA7-179B2BDA33C7}"/>
            </c:ext>
          </c:extLst>
        </c:ser>
        <c:ser>
          <c:idx val="2"/>
          <c:order val="1"/>
          <c:tx>
            <c:strRef>
              <c:f>'Implied workload month, stage'!$C$39</c:f>
              <c:strCache>
                <c:ptCount val="1"/>
                <c:pt idx="0">
                  <c:v>Blending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stage'!$C$40:$C$69</c:f>
              <c:numCache>
                <c:formatCode>General</c:formatCode>
                <c:ptCount val="30"/>
                <c:pt idx="0">
                  <c:v>785</c:v>
                </c:pt>
                <c:pt idx="1">
                  <c:v>781</c:v>
                </c:pt>
                <c:pt idx="2">
                  <c:v>774</c:v>
                </c:pt>
                <c:pt idx="3">
                  <c:v>766</c:v>
                </c:pt>
                <c:pt idx="4">
                  <c:v>764</c:v>
                </c:pt>
                <c:pt idx="5">
                  <c:v>754</c:v>
                </c:pt>
                <c:pt idx="6">
                  <c:v>752</c:v>
                </c:pt>
                <c:pt idx="7">
                  <c:v>746</c:v>
                </c:pt>
                <c:pt idx="8">
                  <c:v>747</c:v>
                </c:pt>
                <c:pt idx="9">
                  <c:v>741</c:v>
                </c:pt>
                <c:pt idx="10">
                  <c:v>739</c:v>
                </c:pt>
                <c:pt idx="11">
                  <c:v>736</c:v>
                </c:pt>
                <c:pt idx="12">
                  <c:v>726</c:v>
                </c:pt>
                <c:pt idx="13">
                  <c:v>721</c:v>
                </c:pt>
                <c:pt idx="14">
                  <c:v>718</c:v>
                </c:pt>
                <c:pt idx="15">
                  <c:v>710</c:v>
                </c:pt>
                <c:pt idx="16">
                  <c:v>702</c:v>
                </c:pt>
                <c:pt idx="17">
                  <c:v>695</c:v>
                </c:pt>
                <c:pt idx="18">
                  <c:v>691</c:v>
                </c:pt>
                <c:pt idx="19">
                  <c:v>687</c:v>
                </c:pt>
                <c:pt idx="20">
                  <c:v>691</c:v>
                </c:pt>
                <c:pt idx="21">
                  <c:v>686</c:v>
                </c:pt>
                <c:pt idx="22">
                  <c:v>682</c:v>
                </c:pt>
                <c:pt idx="23">
                  <c:v>679</c:v>
                </c:pt>
                <c:pt idx="24">
                  <c:v>680</c:v>
                </c:pt>
                <c:pt idx="25">
                  <c:v>679</c:v>
                </c:pt>
                <c:pt idx="26">
                  <c:v>676</c:v>
                </c:pt>
                <c:pt idx="27">
                  <c:v>667</c:v>
                </c:pt>
                <c:pt idx="28">
                  <c:v>660</c:v>
                </c:pt>
                <c:pt idx="29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B-4A51-BDA7-179B2BDA33C7}"/>
            </c:ext>
          </c:extLst>
        </c:ser>
        <c:ser>
          <c:idx val="3"/>
          <c:order val="2"/>
          <c:tx>
            <c:strRef>
              <c:f>'Implied workload month, stage'!$D$39</c:f>
              <c:strCache>
                <c:ptCount val="1"/>
                <c:pt idx="0">
                  <c:v>Tableting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stage'!$D$40:$D$69</c:f>
              <c:numCache>
                <c:formatCode>General</c:formatCode>
                <c:ptCount val="30"/>
                <c:pt idx="0">
                  <c:v>468</c:v>
                </c:pt>
                <c:pt idx="1">
                  <c:v>466</c:v>
                </c:pt>
                <c:pt idx="2">
                  <c:v>461</c:v>
                </c:pt>
                <c:pt idx="3">
                  <c:v>457</c:v>
                </c:pt>
                <c:pt idx="4">
                  <c:v>456</c:v>
                </c:pt>
                <c:pt idx="5">
                  <c:v>450</c:v>
                </c:pt>
                <c:pt idx="6">
                  <c:v>448</c:v>
                </c:pt>
                <c:pt idx="7">
                  <c:v>445</c:v>
                </c:pt>
                <c:pt idx="8">
                  <c:v>445</c:v>
                </c:pt>
                <c:pt idx="9">
                  <c:v>442</c:v>
                </c:pt>
                <c:pt idx="10">
                  <c:v>441</c:v>
                </c:pt>
                <c:pt idx="11">
                  <c:v>439</c:v>
                </c:pt>
                <c:pt idx="12">
                  <c:v>433</c:v>
                </c:pt>
                <c:pt idx="13">
                  <c:v>430</c:v>
                </c:pt>
                <c:pt idx="14">
                  <c:v>428</c:v>
                </c:pt>
                <c:pt idx="15">
                  <c:v>423</c:v>
                </c:pt>
                <c:pt idx="16">
                  <c:v>419</c:v>
                </c:pt>
                <c:pt idx="17">
                  <c:v>415</c:v>
                </c:pt>
                <c:pt idx="18">
                  <c:v>412</c:v>
                </c:pt>
                <c:pt idx="19">
                  <c:v>410</c:v>
                </c:pt>
                <c:pt idx="20">
                  <c:v>412</c:v>
                </c:pt>
                <c:pt idx="21">
                  <c:v>409</c:v>
                </c:pt>
                <c:pt idx="22">
                  <c:v>407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403</c:v>
                </c:pt>
                <c:pt idx="27">
                  <c:v>398</c:v>
                </c:pt>
                <c:pt idx="28">
                  <c:v>394</c:v>
                </c:pt>
                <c:pt idx="29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B-4A51-BDA7-179B2BDA33C7}"/>
            </c:ext>
          </c:extLst>
        </c:ser>
        <c:ser>
          <c:idx val="4"/>
          <c:order val="3"/>
          <c:tx>
            <c:strRef>
              <c:f>'Implied workload month, stage'!$E$39</c:f>
              <c:strCache>
                <c:ptCount val="1"/>
                <c:pt idx="0">
                  <c:v>Packaging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stage'!$E$40:$E$69</c:f>
              <c:numCache>
                <c:formatCode>General</c:formatCode>
                <c:ptCount val="30"/>
                <c:pt idx="0">
                  <c:v>759</c:v>
                </c:pt>
                <c:pt idx="1">
                  <c:v>755</c:v>
                </c:pt>
                <c:pt idx="2">
                  <c:v>748</c:v>
                </c:pt>
                <c:pt idx="3">
                  <c:v>741</c:v>
                </c:pt>
                <c:pt idx="4">
                  <c:v>739</c:v>
                </c:pt>
                <c:pt idx="5">
                  <c:v>729</c:v>
                </c:pt>
                <c:pt idx="6">
                  <c:v>727</c:v>
                </c:pt>
                <c:pt idx="7">
                  <c:v>722</c:v>
                </c:pt>
                <c:pt idx="8">
                  <c:v>722</c:v>
                </c:pt>
                <c:pt idx="9">
                  <c:v>717</c:v>
                </c:pt>
                <c:pt idx="10">
                  <c:v>715</c:v>
                </c:pt>
                <c:pt idx="11">
                  <c:v>712</c:v>
                </c:pt>
                <c:pt idx="12">
                  <c:v>702</c:v>
                </c:pt>
                <c:pt idx="13">
                  <c:v>697</c:v>
                </c:pt>
                <c:pt idx="14">
                  <c:v>695</c:v>
                </c:pt>
                <c:pt idx="15">
                  <c:v>687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665</c:v>
                </c:pt>
                <c:pt idx="20">
                  <c:v>668</c:v>
                </c:pt>
                <c:pt idx="21">
                  <c:v>663</c:v>
                </c:pt>
                <c:pt idx="22">
                  <c:v>660</c:v>
                </c:pt>
                <c:pt idx="23">
                  <c:v>657</c:v>
                </c:pt>
                <c:pt idx="24">
                  <c:v>658</c:v>
                </c:pt>
                <c:pt idx="25">
                  <c:v>657</c:v>
                </c:pt>
                <c:pt idx="26">
                  <c:v>654</c:v>
                </c:pt>
                <c:pt idx="27">
                  <c:v>646</c:v>
                </c:pt>
                <c:pt idx="28">
                  <c:v>639</c:v>
                </c:pt>
                <c:pt idx="29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B-4A51-BDA7-179B2BDA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10128"/>
        <c:axId val="1962609712"/>
      </c:lineChart>
      <c:catAx>
        <c:axId val="196261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09712"/>
        <c:crosses val="autoZero"/>
        <c:auto val="1"/>
        <c:lblAlgn val="ctr"/>
        <c:lblOffset val="100"/>
        <c:noMultiLvlLbl val="0"/>
      </c:catAx>
      <c:valAx>
        <c:axId val="19626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Product 3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'Implied workload month, stage'!$B$75</c:f>
              <c:strCache>
                <c:ptCount val="1"/>
                <c:pt idx="0">
                  <c:v>Granulation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stage'!$B$76:$B$105</c:f>
              <c:numCache>
                <c:formatCode>General</c:formatCode>
                <c:ptCount val="30"/>
                <c:pt idx="0">
                  <c:v>281</c:v>
                </c:pt>
                <c:pt idx="1">
                  <c:v>282</c:v>
                </c:pt>
                <c:pt idx="2">
                  <c:v>286</c:v>
                </c:pt>
                <c:pt idx="3">
                  <c:v>287</c:v>
                </c:pt>
                <c:pt idx="4">
                  <c:v>287</c:v>
                </c:pt>
                <c:pt idx="5">
                  <c:v>292</c:v>
                </c:pt>
                <c:pt idx="6">
                  <c:v>295</c:v>
                </c:pt>
                <c:pt idx="7">
                  <c:v>297</c:v>
                </c:pt>
                <c:pt idx="8">
                  <c:v>296</c:v>
                </c:pt>
                <c:pt idx="9">
                  <c:v>287</c:v>
                </c:pt>
                <c:pt idx="10">
                  <c:v>280</c:v>
                </c:pt>
                <c:pt idx="11">
                  <c:v>273</c:v>
                </c:pt>
                <c:pt idx="12">
                  <c:v>271</c:v>
                </c:pt>
                <c:pt idx="13">
                  <c:v>274</c:v>
                </c:pt>
                <c:pt idx="14">
                  <c:v>274</c:v>
                </c:pt>
                <c:pt idx="15">
                  <c:v>274</c:v>
                </c:pt>
                <c:pt idx="16">
                  <c:v>281</c:v>
                </c:pt>
                <c:pt idx="17">
                  <c:v>281</c:v>
                </c:pt>
                <c:pt idx="18">
                  <c:v>280</c:v>
                </c:pt>
                <c:pt idx="19">
                  <c:v>279</c:v>
                </c:pt>
                <c:pt idx="20">
                  <c:v>278</c:v>
                </c:pt>
                <c:pt idx="21">
                  <c:v>274</c:v>
                </c:pt>
                <c:pt idx="22">
                  <c:v>273</c:v>
                </c:pt>
                <c:pt idx="23">
                  <c:v>268</c:v>
                </c:pt>
                <c:pt idx="24">
                  <c:v>264</c:v>
                </c:pt>
                <c:pt idx="25">
                  <c:v>268</c:v>
                </c:pt>
                <c:pt idx="26">
                  <c:v>270</c:v>
                </c:pt>
                <c:pt idx="27">
                  <c:v>273</c:v>
                </c:pt>
                <c:pt idx="28">
                  <c:v>273</c:v>
                </c:pt>
                <c:pt idx="2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F-4AE0-A0DB-8A904A60EF51}"/>
            </c:ext>
          </c:extLst>
        </c:ser>
        <c:ser>
          <c:idx val="2"/>
          <c:order val="1"/>
          <c:tx>
            <c:strRef>
              <c:f>'Implied workload month, stage'!$C$75</c:f>
              <c:strCache>
                <c:ptCount val="1"/>
                <c:pt idx="0">
                  <c:v>Blending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stage'!$C$76:$C$105</c:f>
              <c:numCache>
                <c:formatCode>General</c:formatCode>
                <c:ptCount val="30"/>
                <c:pt idx="0">
                  <c:v>189</c:v>
                </c:pt>
                <c:pt idx="1">
                  <c:v>189</c:v>
                </c:pt>
                <c:pt idx="2">
                  <c:v>192</c:v>
                </c:pt>
                <c:pt idx="3">
                  <c:v>193</c:v>
                </c:pt>
                <c:pt idx="4">
                  <c:v>193</c:v>
                </c:pt>
                <c:pt idx="5">
                  <c:v>196</c:v>
                </c:pt>
                <c:pt idx="6">
                  <c:v>198</c:v>
                </c:pt>
                <c:pt idx="7">
                  <c:v>200</c:v>
                </c:pt>
                <c:pt idx="8">
                  <c:v>199</c:v>
                </c:pt>
                <c:pt idx="9">
                  <c:v>193</c:v>
                </c:pt>
                <c:pt idx="10">
                  <c:v>188</c:v>
                </c:pt>
                <c:pt idx="11">
                  <c:v>183</c:v>
                </c:pt>
                <c:pt idx="12">
                  <c:v>182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189</c:v>
                </c:pt>
                <c:pt idx="17">
                  <c:v>189</c:v>
                </c:pt>
                <c:pt idx="18">
                  <c:v>188</c:v>
                </c:pt>
                <c:pt idx="19">
                  <c:v>187</c:v>
                </c:pt>
                <c:pt idx="20">
                  <c:v>187</c:v>
                </c:pt>
                <c:pt idx="21">
                  <c:v>184</c:v>
                </c:pt>
                <c:pt idx="22">
                  <c:v>183</c:v>
                </c:pt>
                <c:pt idx="23">
                  <c:v>180</c:v>
                </c:pt>
                <c:pt idx="24">
                  <c:v>178</c:v>
                </c:pt>
                <c:pt idx="25">
                  <c:v>180</c:v>
                </c:pt>
                <c:pt idx="26">
                  <c:v>182</c:v>
                </c:pt>
                <c:pt idx="27">
                  <c:v>183</c:v>
                </c:pt>
                <c:pt idx="28">
                  <c:v>183</c:v>
                </c:pt>
                <c:pt idx="2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F-4AE0-A0DB-8A904A60EF51}"/>
            </c:ext>
          </c:extLst>
        </c:ser>
        <c:ser>
          <c:idx val="3"/>
          <c:order val="2"/>
          <c:tx>
            <c:strRef>
              <c:f>'Implied workload month, stage'!$D$75</c:f>
              <c:strCache>
                <c:ptCount val="1"/>
                <c:pt idx="0">
                  <c:v>Tableting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stage'!$D$76:$D$105</c:f>
              <c:numCache>
                <c:formatCode>General</c:formatCode>
                <c:ptCount val="30"/>
                <c:pt idx="0">
                  <c:v>438</c:v>
                </c:pt>
                <c:pt idx="1">
                  <c:v>439</c:v>
                </c:pt>
                <c:pt idx="2">
                  <c:v>446</c:v>
                </c:pt>
                <c:pt idx="3">
                  <c:v>448</c:v>
                </c:pt>
                <c:pt idx="4">
                  <c:v>447</c:v>
                </c:pt>
                <c:pt idx="5">
                  <c:v>455</c:v>
                </c:pt>
                <c:pt idx="6">
                  <c:v>460</c:v>
                </c:pt>
                <c:pt idx="7">
                  <c:v>464</c:v>
                </c:pt>
                <c:pt idx="8">
                  <c:v>431</c:v>
                </c:pt>
                <c:pt idx="9">
                  <c:v>448</c:v>
                </c:pt>
                <c:pt idx="10">
                  <c:v>437</c:v>
                </c:pt>
                <c:pt idx="11">
                  <c:v>425</c:v>
                </c:pt>
                <c:pt idx="12">
                  <c:v>423</c:v>
                </c:pt>
                <c:pt idx="13">
                  <c:v>427</c:v>
                </c:pt>
                <c:pt idx="14">
                  <c:v>427</c:v>
                </c:pt>
                <c:pt idx="15">
                  <c:v>427</c:v>
                </c:pt>
                <c:pt idx="16">
                  <c:v>438</c:v>
                </c:pt>
                <c:pt idx="17">
                  <c:v>438</c:v>
                </c:pt>
                <c:pt idx="18">
                  <c:v>436</c:v>
                </c:pt>
                <c:pt idx="19">
                  <c:v>435</c:v>
                </c:pt>
                <c:pt idx="20">
                  <c:v>434</c:v>
                </c:pt>
                <c:pt idx="21">
                  <c:v>427</c:v>
                </c:pt>
                <c:pt idx="22">
                  <c:v>425</c:v>
                </c:pt>
                <c:pt idx="23">
                  <c:v>418</c:v>
                </c:pt>
                <c:pt idx="24">
                  <c:v>412</c:v>
                </c:pt>
                <c:pt idx="25">
                  <c:v>418</c:v>
                </c:pt>
                <c:pt idx="26">
                  <c:v>421</c:v>
                </c:pt>
                <c:pt idx="27">
                  <c:v>425</c:v>
                </c:pt>
                <c:pt idx="28">
                  <c:v>425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F-4AE0-A0DB-8A904A60EF51}"/>
            </c:ext>
          </c:extLst>
        </c:ser>
        <c:ser>
          <c:idx val="4"/>
          <c:order val="3"/>
          <c:tx>
            <c:strRef>
              <c:f>'Implied workload month, stage'!$E$75</c:f>
              <c:strCache>
                <c:ptCount val="1"/>
                <c:pt idx="0">
                  <c:v>Packaging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stage'!$E$76:$E$105</c:f>
              <c:numCache>
                <c:formatCode>General</c:formatCode>
                <c:ptCount val="30"/>
                <c:pt idx="0">
                  <c:v>519</c:v>
                </c:pt>
                <c:pt idx="1">
                  <c:v>521</c:v>
                </c:pt>
                <c:pt idx="2">
                  <c:v>529</c:v>
                </c:pt>
                <c:pt idx="3">
                  <c:v>531</c:v>
                </c:pt>
                <c:pt idx="4">
                  <c:v>530</c:v>
                </c:pt>
                <c:pt idx="5">
                  <c:v>540</c:v>
                </c:pt>
                <c:pt idx="6">
                  <c:v>546</c:v>
                </c:pt>
                <c:pt idx="7">
                  <c:v>550</c:v>
                </c:pt>
                <c:pt idx="8">
                  <c:v>547</c:v>
                </c:pt>
                <c:pt idx="9">
                  <c:v>531</c:v>
                </c:pt>
                <c:pt idx="10">
                  <c:v>518</c:v>
                </c:pt>
                <c:pt idx="11">
                  <c:v>504</c:v>
                </c:pt>
                <c:pt idx="12">
                  <c:v>501</c:v>
                </c:pt>
                <c:pt idx="13">
                  <c:v>506</c:v>
                </c:pt>
                <c:pt idx="14">
                  <c:v>506</c:v>
                </c:pt>
                <c:pt idx="15">
                  <c:v>506</c:v>
                </c:pt>
                <c:pt idx="16">
                  <c:v>519</c:v>
                </c:pt>
                <c:pt idx="17">
                  <c:v>520</c:v>
                </c:pt>
                <c:pt idx="18">
                  <c:v>517</c:v>
                </c:pt>
                <c:pt idx="19">
                  <c:v>516</c:v>
                </c:pt>
                <c:pt idx="20">
                  <c:v>515</c:v>
                </c:pt>
                <c:pt idx="21">
                  <c:v>506</c:v>
                </c:pt>
                <c:pt idx="22">
                  <c:v>504</c:v>
                </c:pt>
                <c:pt idx="23">
                  <c:v>496</c:v>
                </c:pt>
                <c:pt idx="24">
                  <c:v>489</c:v>
                </c:pt>
                <c:pt idx="25">
                  <c:v>495</c:v>
                </c:pt>
                <c:pt idx="26">
                  <c:v>500</c:v>
                </c:pt>
                <c:pt idx="27">
                  <c:v>505</c:v>
                </c:pt>
                <c:pt idx="28">
                  <c:v>504</c:v>
                </c:pt>
                <c:pt idx="29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F-4AE0-A0DB-8A904A60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68064"/>
        <c:axId val="1963476384"/>
      </c:lineChart>
      <c:catAx>
        <c:axId val="196346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76384"/>
        <c:crosses val="autoZero"/>
        <c:auto val="1"/>
        <c:lblAlgn val="ctr"/>
        <c:lblOffset val="100"/>
        <c:noMultiLvlLbl val="0"/>
      </c:catAx>
      <c:valAx>
        <c:axId val="19634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Product 4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'Implied workload month, stage'!$B$111</c:f>
              <c:strCache>
                <c:ptCount val="1"/>
                <c:pt idx="0">
                  <c:v>Granulation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stage'!$B$112:$B$141</c:f>
              <c:numCache>
                <c:formatCode>General</c:formatCode>
                <c:ptCount val="30"/>
                <c:pt idx="0">
                  <c:v>237</c:v>
                </c:pt>
                <c:pt idx="1">
                  <c:v>239</c:v>
                </c:pt>
                <c:pt idx="2">
                  <c:v>241</c:v>
                </c:pt>
                <c:pt idx="3">
                  <c:v>243</c:v>
                </c:pt>
                <c:pt idx="4">
                  <c:v>249</c:v>
                </c:pt>
                <c:pt idx="5">
                  <c:v>251</c:v>
                </c:pt>
                <c:pt idx="6">
                  <c:v>255</c:v>
                </c:pt>
                <c:pt idx="7">
                  <c:v>254</c:v>
                </c:pt>
                <c:pt idx="8">
                  <c:v>256</c:v>
                </c:pt>
                <c:pt idx="9">
                  <c:v>262</c:v>
                </c:pt>
                <c:pt idx="10">
                  <c:v>260</c:v>
                </c:pt>
                <c:pt idx="11">
                  <c:v>266</c:v>
                </c:pt>
                <c:pt idx="12">
                  <c:v>271</c:v>
                </c:pt>
                <c:pt idx="13">
                  <c:v>275</c:v>
                </c:pt>
                <c:pt idx="14">
                  <c:v>279</c:v>
                </c:pt>
                <c:pt idx="15">
                  <c:v>282</c:v>
                </c:pt>
                <c:pt idx="16">
                  <c:v>289</c:v>
                </c:pt>
                <c:pt idx="17">
                  <c:v>289</c:v>
                </c:pt>
                <c:pt idx="18">
                  <c:v>295</c:v>
                </c:pt>
                <c:pt idx="19">
                  <c:v>302</c:v>
                </c:pt>
                <c:pt idx="20">
                  <c:v>302</c:v>
                </c:pt>
                <c:pt idx="21">
                  <c:v>309</c:v>
                </c:pt>
                <c:pt idx="22">
                  <c:v>313</c:v>
                </c:pt>
                <c:pt idx="23">
                  <c:v>317</c:v>
                </c:pt>
                <c:pt idx="24">
                  <c:v>322</c:v>
                </c:pt>
                <c:pt idx="25">
                  <c:v>327</c:v>
                </c:pt>
                <c:pt idx="26">
                  <c:v>330</c:v>
                </c:pt>
                <c:pt idx="27">
                  <c:v>336</c:v>
                </c:pt>
                <c:pt idx="28">
                  <c:v>344</c:v>
                </c:pt>
                <c:pt idx="29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E-4E6A-8C80-F5E9A6D8BE5A}"/>
            </c:ext>
          </c:extLst>
        </c:ser>
        <c:ser>
          <c:idx val="2"/>
          <c:order val="1"/>
          <c:tx>
            <c:strRef>
              <c:f>'Implied workload month, stage'!$C$111</c:f>
              <c:strCache>
                <c:ptCount val="1"/>
                <c:pt idx="0">
                  <c:v>Blending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stage'!$C$112:$C$141</c:f>
              <c:numCache>
                <c:formatCode>General</c:formatCode>
                <c:ptCount val="30"/>
                <c:pt idx="0">
                  <c:v>258</c:v>
                </c:pt>
                <c:pt idx="1">
                  <c:v>260</c:v>
                </c:pt>
                <c:pt idx="2">
                  <c:v>263</c:v>
                </c:pt>
                <c:pt idx="3">
                  <c:v>265</c:v>
                </c:pt>
                <c:pt idx="4">
                  <c:v>295</c:v>
                </c:pt>
                <c:pt idx="5">
                  <c:v>274</c:v>
                </c:pt>
                <c:pt idx="6">
                  <c:v>278</c:v>
                </c:pt>
                <c:pt idx="7">
                  <c:v>277</c:v>
                </c:pt>
                <c:pt idx="8">
                  <c:v>280</c:v>
                </c:pt>
                <c:pt idx="9">
                  <c:v>285</c:v>
                </c:pt>
                <c:pt idx="10">
                  <c:v>284</c:v>
                </c:pt>
                <c:pt idx="11">
                  <c:v>290</c:v>
                </c:pt>
                <c:pt idx="12">
                  <c:v>295</c:v>
                </c:pt>
                <c:pt idx="13">
                  <c:v>300</c:v>
                </c:pt>
                <c:pt idx="14">
                  <c:v>304</c:v>
                </c:pt>
                <c:pt idx="15">
                  <c:v>307</c:v>
                </c:pt>
                <c:pt idx="16">
                  <c:v>315</c:v>
                </c:pt>
                <c:pt idx="17">
                  <c:v>315</c:v>
                </c:pt>
                <c:pt idx="18">
                  <c:v>321</c:v>
                </c:pt>
                <c:pt idx="19">
                  <c:v>329</c:v>
                </c:pt>
                <c:pt idx="20">
                  <c:v>330</c:v>
                </c:pt>
                <c:pt idx="21">
                  <c:v>337</c:v>
                </c:pt>
                <c:pt idx="22">
                  <c:v>341</c:v>
                </c:pt>
                <c:pt idx="23">
                  <c:v>346</c:v>
                </c:pt>
                <c:pt idx="24">
                  <c:v>352</c:v>
                </c:pt>
                <c:pt idx="25">
                  <c:v>356</c:v>
                </c:pt>
                <c:pt idx="26">
                  <c:v>360</c:v>
                </c:pt>
                <c:pt idx="27">
                  <c:v>366</c:v>
                </c:pt>
                <c:pt idx="28">
                  <c:v>375</c:v>
                </c:pt>
                <c:pt idx="29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E-4E6A-8C80-F5E9A6D8BE5A}"/>
            </c:ext>
          </c:extLst>
        </c:ser>
        <c:ser>
          <c:idx val="3"/>
          <c:order val="2"/>
          <c:tx>
            <c:strRef>
              <c:f>'Implied workload month, stage'!$D$111</c:f>
              <c:strCache>
                <c:ptCount val="1"/>
                <c:pt idx="0">
                  <c:v>Tableting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stage'!$D$112:$D$141</c:f>
              <c:numCache>
                <c:formatCode>General</c:formatCode>
                <c:ptCount val="30"/>
                <c:pt idx="0">
                  <c:v>287</c:v>
                </c:pt>
                <c:pt idx="1">
                  <c:v>290</c:v>
                </c:pt>
                <c:pt idx="2">
                  <c:v>293</c:v>
                </c:pt>
                <c:pt idx="3">
                  <c:v>295</c:v>
                </c:pt>
                <c:pt idx="4">
                  <c:v>303</c:v>
                </c:pt>
                <c:pt idx="5">
                  <c:v>305</c:v>
                </c:pt>
                <c:pt idx="6">
                  <c:v>310</c:v>
                </c:pt>
                <c:pt idx="7">
                  <c:v>309</c:v>
                </c:pt>
                <c:pt idx="8">
                  <c:v>312</c:v>
                </c:pt>
                <c:pt idx="9">
                  <c:v>318</c:v>
                </c:pt>
                <c:pt idx="10">
                  <c:v>316</c:v>
                </c:pt>
                <c:pt idx="11">
                  <c:v>323</c:v>
                </c:pt>
                <c:pt idx="12">
                  <c:v>329</c:v>
                </c:pt>
                <c:pt idx="13">
                  <c:v>334</c:v>
                </c:pt>
                <c:pt idx="14">
                  <c:v>339</c:v>
                </c:pt>
                <c:pt idx="15">
                  <c:v>343</c:v>
                </c:pt>
                <c:pt idx="16">
                  <c:v>351</c:v>
                </c:pt>
                <c:pt idx="17">
                  <c:v>350</c:v>
                </c:pt>
                <c:pt idx="18">
                  <c:v>358</c:v>
                </c:pt>
                <c:pt idx="19">
                  <c:v>367</c:v>
                </c:pt>
                <c:pt idx="20">
                  <c:v>367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392</c:v>
                </c:pt>
                <c:pt idx="25">
                  <c:v>397</c:v>
                </c:pt>
                <c:pt idx="26">
                  <c:v>401</c:v>
                </c:pt>
                <c:pt idx="27">
                  <c:v>408</c:v>
                </c:pt>
                <c:pt idx="28">
                  <c:v>418</c:v>
                </c:pt>
                <c:pt idx="2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E-4E6A-8C80-F5E9A6D8BE5A}"/>
            </c:ext>
          </c:extLst>
        </c:ser>
        <c:ser>
          <c:idx val="4"/>
          <c:order val="3"/>
          <c:tx>
            <c:strRef>
              <c:f>'Implied workload month, stage'!$E$111</c:f>
              <c:strCache>
                <c:ptCount val="1"/>
                <c:pt idx="0">
                  <c:v>Packaging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month, stage'!$E$112:$E$141</c:f>
              <c:numCache>
                <c:formatCode>General</c:formatCode>
                <c:ptCount val="30"/>
                <c:pt idx="0">
                  <c:v>349</c:v>
                </c:pt>
                <c:pt idx="1">
                  <c:v>352</c:v>
                </c:pt>
                <c:pt idx="2">
                  <c:v>355</c:v>
                </c:pt>
                <c:pt idx="3">
                  <c:v>358</c:v>
                </c:pt>
                <c:pt idx="4">
                  <c:v>367</c:v>
                </c:pt>
                <c:pt idx="5">
                  <c:v>370</c:v>
                </c:pt>
                <c:pt idx="6">
                  <c:v>376</c:v>
                </c:pt>
                <c:pt idx="7">
                  <c:v>375</c:v>
                </c:pt>
                <c:pt idx="8">
                  <c:v>378</c:v>
                </c:pt>
                <c:pt idx="9">
                  <c:v>386</c:v>
                </c:pt>
                <c:pt idx="10">
                  <c:v>384</c:v>
                </c:pt>
                <c:pt idx="11">
                  <c:v>391</c:v>
                </c:pt>
                <c:pt idx="12">
                  <c:v>399</c:v>
                </c:pt>
                <c:pt idx="13">
                  <c:v>406</c:v>
                </c:pt>
                <c:pt idx="14">
                  <c:v>411</c:v>
                </c:pt>
                <c:pt idx="15">
                  <c:v>415</c:v>
                </c:pt>
                <c:pt idx="16">
                  <c:v>425</c:v>
                </c:pt>
                <c:pt idx="17">
                  <c:v>425</c:v>
                </c:pt>
                <c:pt idx="18">
                  <c:v>434</c:v>
                </c:pt>
                <c:pt idx="19">
                  <c:v>445</c:v>
                </c:pt>
                <c:pt idx="20">
                  <c:v>445</c:v>
                </c:pt>
                <c:pt idx="21">
                  <c:v>456</c:v>
                </c:pt>
                <c:pt idx="22">
                  <c:v>461</c:v>
                </c:pt>
                <c:pt idx="23">
                  <c:v>467</c:v>
                </c:pt>
                <c:pt idx="24">
                  <c:v>475</c:v>
                </c:pt>
                <c:pt idx="25">
                  <c:v>481</c:v>
                </c:pt>
                <c:pt idx="26">
                  <c:v>487</c:v>
                </c:pt>
                <c:pt idx="27">
                  <c:v>494</c:v>
                </c:pt>
                <c:pt idx="28">
                  <c:v>507</c:v>
                </c:pt>
                <c:pt idx="2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E-4E6A-8C80-F5E9A6D8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40016"/>
        <c:axId val="81240432"/>
      </c:lineChart>
      <c:catAx>
        <c:axId val="8124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0432"/>
        <c:crosses val="autoZero"/>
        <c:auto val="1"/>
        <c:lblAlgn val="ctr"/>
        <c:lblOffset val="100"/>
        <c:noMultiLvlLbl val="0"/>
      </c:catAx>
      <c:valAx>
        <c:axId val="812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Product 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'Workload product-month, stage'!$B$1</c:f>
              <c:strCache>
                <c:ptCount val="1"/>
                <c:pt idx="0">
                  <c:v>Granulation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stage'!$B$2:$B$31</c:f>
              <c:numCache>
                <c:formatCode>General</c:formatCode>
                <c:ptCount val="30"/>
                <c:pt idx="0">
                  <c:v>286</c:v>
                </c:pt>
                <c:pt idx="1">
                  <c:v>277</c:v>
                </c:pt>
                <c:pt idx="2">
                  <c:v>270</c:v>
                </c:pt>
                <c:pt idx="3">
                  <c:v>267</c:v>
                </c:pt>
                <c:pt idx="4">
                  <c:v>263</c:v>
                </c:pt>
                <c:pt idx="5">
                  <c:v>261</c:v>
                </c:pt>
                <c:pt idx="6">
                  <c:v>258</c:v>
                </c:pt>
                <c:pt idx="7">
                  <c:v>257</c:v>
                </c:pt>
                <c:pt idx="8">
                  <c:v>260</c:v>
                </c:pt>
                <c:pt idx="9">
                  <c:v>263</c:v>
                </c:pt>
                <c:pt idx="10">
                  <c:v>261</c:v>
                </c:pt>
                <c:pt idx="11">
                  <c:v>261</c:v>
                </c:pt>
                <c:pt idx="12">
                  <c:v>257</c:v>
                </c:pt>
                <c:pt idx="13">
                  <c:v>253</c:v>
                </c:pt>
                <c:pt idx="14">
                  <c:v>247</c:v>
                </c:pt>
                <c:pt idx="15">
                  <c:v>242</c:v>
                </c:pt>
                <c:pt idx="16">
                  <c:v>242</c:v>
                </c:pt>
                <c:pt idx="17">
                  <c:v>241</c:v>
                </c:pt>
                <c:pt idx="18">
                  <c:v>241</c:v>
                </c:pt>
                <c:pt idx="19">
                  <c:v>242</c:v>
                </c:pt>
                <c:pt idx="20">
                  <c:v>243</c:v>
                </c:pt>
                <c:pt idx="21">
                  <c:v>247</c:v>
                </c:pt>
                <c:pt idx="22">
                  <c:v>247</c:v>
                </c:pt>
                <c:pt idx="23">
                  <c:v>244</c:v>
                </c:pt>
                <c:pt idx="24">
                  <c:v>243</c:v>
                </c:pt>
                <c:pt idx="25">
                  <c:v>239</c:v>
                </c:pt>
                <c:pt idx="26">
                  <c:v>238</c:v>
                </c:pt>
                <c:pt idx="27">
                  <c:v>234</c:v>
                </c:pt>
                <c:pt idx="28">
                  <c:v>235</c:v>
                </c:pt>
                <c:pt idx="2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F-4A88-8FF1-96137CBEE128}"/>
            </c:ext>
          </c:extLst>
        </c:ser>
        <c:ser>
          <c:idx val="2"/>
          <c:order val="1"/>
          <c:tx>
            <c:strRef>
              <c:f>'Workload product-month, stage'!$C$1</c:f>
              <c:strCache>
                <c:ptCount val="1"/>
                <c:pt idx="0">
                  <c:v>Blending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stage'!$C$2:$C$31</c:f>
              <c:numCache>
                <c:formatCode>General</c:formatCode>
                <c:ptCount val="30"/>
                <c:pt idx="0">
                  <c:v>369</c:v>
                </c:pt>
                <c:pt idx="1">
                  <c:v>358</c:v>
                </c:pt>
                <c:pt idx="2">
                  <c:v>349</c:v>
                </c:pt>
                <c:pt idx="3">
                  <c:v>346</c:v>
                </c:pt>
                <c:pt idx="4">
                  <c:v>340</c:v>
                </c:pt>
                <c:pt idx="5">
                  <c:v>337</c:v>
                </c:pt>
                <c:pt idx="6">
                  <c:v>333</c:v>
                </c:pt>
                <c:pt idx="7">
                  <c:v>333</c:v>
                </c:pt>
                <c:pt idx="8">
                  <c:v>336</c:v>
                </c:pt>
                <c:pt idx="9">
                  <c:v>340</c:v>
                </c:pt>
                <c:pt idx="10">
                  <c:v>338</c:v>
                </c:pt>
                <c:pt idx="11">
                  <c:v>338</c:v>
                </c:pt>
                <c:pt idx="12">
                  <c:v>332</c:v>
                </c:pt>
                <c:pt idx="13">
                  <c:v>327</c:v>
                </c:pt>
                <c:pt idx="14">
                  <c:v>319</c:v>
                </c:pt>
                <c:pt idx="15">
                  <c:v>312</c:v>
                </c:pt>
                <c:pt idx="16">
                  <c:v>313</c:v>
                </c:pt>
                <c:pt idx="17">
                  <c:v>312</c:v>
                </c:pt>
                <c:pt idx="18">
                  <c:v>312</c:v>
                </c:pt>
                <c:pt idx="19">
                  <c:v>313</c:v>
                </c:pt>
                <c:pt idx="20">
                  <c:v>314</c:v>
                </c:pt>
                <c:pt idx="21">
                  <c:v>319</c:v>
                </c:pt>
                <c:pt idx="22">
                  <c:v>319</c:v>
                </c:pt>
                <c:pt idx="23">
                  <c:v>316</c:v>
                </c:pt>
                <c:pt idx="24">
                  <c:v>314</c:v>
                </c:pt>
                <c:pt idx="25">
                  <c:v>309</c:v>
                </c:pt>
                <c:pt idx="26">
                  <c:v>308</c:v>
                </c:pt>
                <c:pt idx="27">
                  <c:v>302</c:v>
                </c:pt>
                <c:pt idx="28">
                  <c:v>303</c:v>
                </c:pt>
                <c:pt idx="29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F-4A88-8FF1-96137CBEE128}"/>
            </c:ext>
          </c:extLst>
        </c:ser>
        <c:ser>
          <c:idx val="3"/>
          <c:order val="2"/>
          <c:tx>
            <c:strRef>
              <c:f>'Workload product-month, stage'!$D$1</c:f>
              <c:strCache>
                <c:ptCount val="1"/>
                <c:pt idx="0">
                  <c:v>Tableting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stage'!$D$2:$D$31</c:f>
              <c:numCache>
                <c:formatCode>General</c:formatCode>
                <c:ptCount val="30"/>
                <c:pt idx="0">
                  <c:v>861</c:v>
                </c:pt>
                <c:pt idx="1">
                  <c:v>834</c:v>
                </c:pt>
                <c:pt idx="2">
                  <c:v>813</c:v>
                </c:pt>
                <c:pt idx="3">
                  <c:v>806</c:v>
                </c:pt>
                <c:pt idx="4">
                  <c:v>793</c:v>
                </c:pt>
                <c:pt idx="5">
                  <c:v>786</c:v>
                </c:pt>
                <c:pt idx="6">
                  <c:v>777</c:v>
                </c:pt>
                <c:pt idx="7">
                  <c:v>776</c:v>
                </c:pt>
                <c:pt idx="8">
                  <c:v>784</c:v>
                </c:pt>
                <c:pt idx="9">
                  <c:v>793</c:v>
                </c:pt>
                <c:pt idx="10">
                  <c:v>787</c:v>
                </c:pt>
                <c:pt idx="11">
                  <c:v>787</c:v>
                </c:pt>
                <c:pt idx="12">
                  <c:v>775</c:v>
                </c:pt>
                <c:pt idx="13">
                  <c:v>761</c:v>
                </c:pt>
                <c:pt idx="14">
                  <c:v>744</c:v>
                </c:pt>
                <c:pt idx="15">
                  <c:v>728</c:v>
                </c:pt>
                <c:pt idx="16">
                  <c:v>728</c:v>
                </c:pt>
                <c:pt idx="17">
                  <c:v>727</c:v>
                </c:pt>
                <c:pt idx="18">
                  <c:v>727</c:v>
                </c:pt>
                <c:pt idx="19">
                  <c:v>730</c:v>
                </c:pt>
                <c:pt idx="20">
                  <c:v>733</c:v>
                </c:pt>
                <c:pt idx="21">
                  <c:v>743</c:v>
                </c:pt>
                <c:pt idx="22">
                  <c:v>743</c:v>
                </c:pt>
                <c:pt idx="23">
                  <c:v>737</c:v>
                </c:pt>
                <c:pt idx="24">
                  <c:v>732</c:v>
                </c:pt>
                <c:pt idx="25">
                  <c:v>721</c:v>
                </c:pt>
                <c:pt idx="26">
                  <c:v>717</c:v>
                </c:pt>
                <c:pt idx="27">
                  <c:v>705</c:v>
                </c:pt>
                <c:pt idx="28">
                  <c:v>707</c:v>
                </c:pt>
                <c:pt idx="29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F-4A88-8FF1-96137CBEE128}"/>
            </c:ext>
          </c:extLst>
        </c:ser>
        <c:ser>
          <c:idx val="4"/>
          <c:order val="3"/>
          <c:tx>
            <c:strRef>
              <c:f>'Workload product-month, stage'!$E$1</c:f>
              <c:strCache>
                <c:ptCount val="1"/>
                <c:pt idx="0">
                  <c:v>Packaging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stage'!$E$2:$E$31</c:f>
              <c:numCache>
                <c:formatCode>General</c:formatCode>
                <c:ptCount val="30"/>
                <c:pt idx="0">
                  <c:v>560</c:v>
                </c:pt>
                <c:pt idx="1">
                  <c:v>543</c:v>
                </c:pt>
                <c:pt idx="2">
                  <c:v>529</c:v>
                </c:pt>
                <c:pt idx="3">
                  <c:v>525</c:v>
                </c:pt>
                <c:pt idx="4">
                  <c:v>516</c:v>
                </c:pt>
                <c:pt idx="5">
                  <c:v>512</c:v>
                </c:pt>
                <c:pt idx="6">
                  <c:v>506</c:v>
                </c:pt>
                <c:pt idx="7">
                  <c:v>505</c:v>
                </c:pt>
                <c:pt idx="8">
                  <c:v>511</c:v>
                </c:pt>
                <c:pt idx="9">
                  <c:v>516</c:v>
                </c:pt>
                <c:pt idx="10">
                  <c:v>512</c:v>
                </c:pt>
                <c:pt idx="11">
                  <c:v>512</c:v>
                </c:pt>
                <c:pt idx="12">
                  <c:v>504</c:v>
                </c:pt>
                <c:pt idx="13">
                  <c:v>496</c:v>
                </c:pt>
                <c:pt idx="14">
                  <c:v>484</c:v>
                </c:pt>
                <c:pt idx="15">
                  <c:v>474</c:v>
                </c:pt>
                <c:pt idx="16">
                  <c:v>474</c:v>
                </c:pt>
                <c:pt idx="17">
                  <c:v>473</c:v>
                </c:pt>
                <c:pt idx="18">
                  <c:v>474</c:v>
                </c:pt>
                <c:pt idx="19">
                  <c:v>476</c:v>
                </c:pt>
                <c:pt idx="20">
                  <c:v>477</c:v>
                </c:pt>
                <c:pt idx="21">
                  <c:v>484</c:v>
                </c:pt>
                <c:pt idx="22">
                  <c:v>484</c:v>
                </c:pt>
                <c:pt idx="23">
                  <c:v>480</c:v>
                </c:pt>
                <c:pt idx="24">
                  <c:v>477</c:v>
                </c:pt>
                <c:pt idx="25">
                  <c:v>469</c:v>
                </c:pt>
                <c:pt idx="26">
                  <c:v>467</c:v>
                </c:pt>
                <c:pt idx="27">
                  <c:v>459</c:v>
                </c:pt>
                <c:pt idx="28">
                  <c:v>460</c:v>
                </c:pt>
                <c:pt idx="29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F-4A88-8FF1-96137CBEE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900288"/>
        <c:axId val="1962899456"/>
      </c:lineChart>
      <c:catAx>
        <c:axId val="19629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99456"/>
        <c:crosses val="autoZero"/>
        <c:auto val="1"/>
        <c:lblAlgn val="ctr"/>
        <c:lblOffset val="100"/>
        <c:noMultiLvlLbl val="0"/>
      </c:catAx>
      <c:valAx>
        <c:axId val="19628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Product</a:t>
            </a:r>
            <a:r>
              <a:rPr lang="en-DE" baseline="0"/>
              <a:t>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'Workload product-month, stage'!$B$37</c:f>
              <c:strCache>
                <c:ptCount val="1"/>
                <c:pt idx="0">
                  <c:v>Granulation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stage'!$B$38:$B$67</c:f>
              <c:numCache>
                <c:formatCode>General</c:formatCode>
                <c:ptCount val="30"/>
                <c:pt idx="0">
                  <c:v>283</c:v>
                </c:pt>
                <c:pt idx="1">
                  <c:v>282</c:v>
                </c:pt>
                <c:pt idx="2">
                  <c:v>279</c:v>
                </c:pt>
                <c:pt idx="3">
                  <c:v>276</c:v>
                </c:pt>
                <c:pt idx="4">
                  <c:v>276</c:v>
                </c:pt>
                <c:pt idx="5">
                  <c:v>272</c:v>
                </c:pt>
                <c:pt idx="6">
                  <c:v>271</c:v>
                </c:pt>
                <c:pt idx="7">
                  <c:v>269</c:v>
                </c:pt>
                <c:pt idx="8">
                  <c:v>269</c:v>
                </c:pt>
                <c:pt idx="9">
                  <c:v>267</c:v>
                </c:pt>
                <c:pt idx="10">
                  <c:v>267</c:v>
                </c:pt>
                <c:pt idx="11">
                  <c:v>266</c:v>
                </c:pt>
                <c:pt idx="12">
                  <c:v>262</c:v>
                </c:pt>
                <c:pt idx="13">
                  <c:v>260</c:v>
                </c:pt>
                <c:pt idx="14">
                  <c:v>259</c:v>
                </c:pt>
                <c:pt idx="15">
                  <c:v>256</c:v>
                </c:pt>
                <c:pt idx="16">
                  <c:v>253</c:v>
                </c:pt>
                <c:pt idx="17">
                  <c:v>251</c:v>
                </c:pt>
                <c:pt idx="18">
                  <c:v>249</c:v>
                </c:pt>
                <c:pt idx="19">
                  <c:v>248</c:v>
                </c:pt>
                <c:pt idx="20">
                  <c:v>249</c:v>
                </c:pt>
                <c:pt idx="21">
                  <c:v>247</c:v>
                </c:pt>
                <c:pt idx="22">
                  <c:v>246</c:v>
                </c:pt>
                <c:pt idx="23">
                  <c:v>245</c:v>
                </c:pt>
                <c:pt idx="24">
                  <c:v>245</c:v>
                </c:pt>
                <c:pt idx="25">
                  <c:v>245</c:v>
                </c:pt>
                <c:pt idx="26">
                  <c:v>244</c:v>
                </c:pt>
                <c:pt idx="27">
                  <c:v>241</c:v>
                </c:pt>
                <c:pt idx="28">
                  <c:v>238</c:v>
                </c:pt>
                <c:pt idx="29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6-41D5-856A-E5C28FA8086B}"/>
            </c:ext>
          </c:extLst>
        </c:ser>
        <c:ser>
          <c:idx val="2"/>
          <c:order val="1"/>
          <c:tx>
            <c:strRef>
              <c:f>'Workload product-month, stage'!$C$37</c:f>
              <c:strCache>
                <c:ptCount val="1"/>
                <c:pt idx="0">
                  <c:v>Blending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stage'!$C$38:$C$67</c:f>
              <c:numCache>
                <c:formatCode>General</c:formatCode>
                <c:ptCount val="30"/>
                <c:pt idx="0">
                  <c:v>785</c:v>
                </c:pt>
                <c:pt idx="1">
                  <c:v>781</c:v>
                </c:pt>
                <c:pt idx="2">
                  <c:v>774</c:v>
                </c:pt>
                <c:pt idx="3">
                  <c:v>766</c:v>
                </c:pt>
                <c:pt idx="4">
                  <c:v>764</c:v>
                </c:pt>
                <c:pt idx="5">
                  <c:v>754</c:v>
                </c:pt>
                <c:pt idx="6">
                  <c:v>752</c:v>
                </c:pt>
                <c:pt idx="7">
                  <c:v>746</c:v>
                </c:pt>
                <c:pt idx="8">
                  <c:v>747</c:v>
                </c:pt>
                <c:pt idx="9">
                  <c:v>741</c:v>
                </c:pt>
                <c:pt idx="10">
                  <c:v>739</c:v>
                </c:pt>
                <c:pt idx="11">
                  <c:v>736</c:v>
                </c:pt>
                <c:pt idx="12">
                  <c:v>726</c:v>
                </c:pt>
                <c:pt idx="13">
                  <c:v>721</c:v>
                </c:pt>
                <c:pt idx="14">
                  <c:v>718</c:v>
                </c:pt>
                <c:pt idx="15">
                  <c:v>710</c:v>
                </c:pt>
                <c:pt idx="16">
                  <c:v>702</c:v>
                </c:pt>
                <c:pt idx="17">
                  <c:v>695</c:v>
                </c:pt>
                <c:pt idx="18">
                  <c:v>691</c:v>
                </c:pt>
                <c:pt idx="19">
                  <c:v>687</c:v>
                </c:pt>
                <c:pt idx="20">
                  <c:v>691</c:v>
                </c:pt>
                <c:pt idx="21">
                  <c:v>686</c:v>
                </c:pt>
                <c:pt idx="22">
                  <c:v>682</c:v>
                </c:pt>
                <c:pt idx="23">
                  <c:v>679</c:v>
                </c:pt>
                <c:pt idx="24">
                  <c:v>680</c:v>
                </c:pt>
                <c:pt idx="25">
                  <c:v>679</c:v>
                </c:pt>
                <c:pt idx="26">
                  <c:v>676</c:v>
                </c:pt>
                <c:pt idx="27">
                  <c:v>667</c:v>
                </c:pt>
                <c:pt idx="28">
                  <c:v>660</c:v>
                </c:pt>
                <c:pt idx="29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6-41D5-856A-E5C28FA8086B}"/>
            </c:ext>
          </c:extLst>
        </c:ser>
        <c:ser>
          <c:idx val="3"/>
          <c:order val="2"/>
          <c:tx>
            <c:strRef>
              <c:f>'Workload product-month, stage'!$D$37</c:f>
              <c:strCache>
                <c:ptCount val="1"/>
                <c:pt idx="0">
                  <c:v>Tableting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stage'!$D$38:$D$67</c:f>
              <c:numCache>
                <c:formatCode>General</c:formatCode>
                <c:ptCount val="30"/>
                <c:pt idx="0">
                  <c:v>468</c:v>
                </c:pt>
                <c:pt idx="1">
                  <c:v>466</c:v>
                </c:pt>
                <c:pt idx="2">
                  <c:v>461</c:v>
                </c:pt>
                <c:pt idx="3">
                  <c:v>457</c:v>
                </c:pt>
                <c:pt idx="4">
                  <c:v>456</c:v>
                </c:pt>
                <c:pt idx="5">
                  <c:v>450</c:v>
                </c:pt>
                <c:pt idx="6">
                  <c:v>448</c:v>
                </c:pt>
                <c:pt idx="7">
                  <c:v>445</c:v>
                </c:pt>
                <c:pt idx="8">
                  <c:v>445</c:v>
                </c:pt>
                <c:pt idx="9">
                  <c:v>442</c:v>
                </c:pt>
                <c:pt idx="10">
                  <c:v>441</c:v>
                </c:pt>
                <c:pt idx="11">
                  <c:v>439</c:v>
                </c:pt>
                <c:pt idx="12">
                  <c:v>433</c:v>
                </c:pt>
                <c:pt idx="13">
                  <c:v>430</c:v>
                </c:pt>
                <c:pt idx="14">
                  <c:v>428</c:v>
                </c:pt>
                <c:pt idx="15">
                  <c:v>423</c:v>
                </c:pt>
                <c:pt idx="16">
                  <c:v>419</c:v>
                </c:pt>
                <c:pt idx="17">
                  <c:v>415</c:v>
                </c:pt>
                <c:pt idx="18">
                  <c:v>412</c:v>
                </c:pt>
                <c:pt idx="19">
                  <c:v>410</c:v>
                </c:pt>
                <c:pt idx="20">
                  <c:v>412</c:v>
                </c:pt>
                <c:pt idx="21">
                  <c:v>409</c:v>
                </c:pt>
                <c:pt idx="22">
                  <c:v>407</c:v>
                </c:pt>
                <c:pt idx="23">
                  <c:v>405</c:v>
                </c:pt>
                <c:pt idx="24">
                  <c:v>405</c:v>
                </c:pt>
                <c:pt idx="25">
                  <c:v>405</c:v>
                </c:pt>
                <c:pt idx="26">
                  <c:v>403</c:v>
                </c:pt>
                <c:pt idx="27">
                  <c:v>398</c:v>
                </c:pt>
                <c:pt idx="28">
                  <c:v>394</c:v>
                </c:pt>
                <c:pt idx="29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6-41D5-856A-E5C28FA8086B}"/>
            </c:ext>
          </c:extLst>
        </c:ser>
        <c:ser>
          <c:idx val="4"/>
          <c:order val="3"/>
          <c:tx>
            <c:strRef>
              <c:f>'Workload product-month, stage'!$E$37</c:f>
              <c:strCache>
                <c:ptCount val="1"/>
                <c:pt idx="0">
                  <c:v>Packaging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stage'!$E$38:$E$67</c:f>
              <c:numCache>
                <c:formatCode>General</c:formatCode>
                <c:ptCount val="30"/>
                <c:pt idx="0">
                  <c:v>759</c:v>
                </c:pt>
                <c:pt idx="1">
                  <c:v>755</c:v>
                </c:pt>
                <c:pt idx="2">
                  <c:v>748</c:v>
                </c:pt>
                <c:pt idx="3">
                  <c:v>741</c:v>
                </c:pt>
                <c:pt idx="4">
                  <c:v>739</c:v>
                </c:pt>
                <c:pt idx="5">
                  <c:v>729</c:v>
                </c:pt>
                <c:pt idx="6">
                  <c:v>727</c:v>
                </c:pt>
                <c:pt idx="7">
                  <c:v>722</c:v>
                </c:pt>
                <c:pt idx="8">
                  <c:v>722</c:v>
                </c:pt>
                <c:pt idx="9">
                  <c:v>717</c:v>
                </c:pt>
                <c:pt idx="10">
                  <c:v>715</c:v>
                </c:pt>
                <c:pt idx="11">
                  <c:v>712</c:v>
                </c:pt>
                <c:pt idx="12">
                  <c:v>702</c:v>
                </c:pt>
                <c:pt idx="13">
                  <c:v>697</c:v>
                </c:pt>
                <c:pt idx="14">
                  <c:v>695</c:v>
                </c:pt>
                <c:pt idx="15">
                  <c:v>687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665</c:v>
                </c:pt>
                <c:pt idx="20">
                  <c:v>668</c:v>
                </c:pt>
                <c:pt idx="21">
                  <c:v>663</c:v>
                </c:pt>
                <c:pt idx="22">
                  <c:v>660</c:v>
                </c:pt>
                <c:pt idx="23">
                  <c:v>657</c:v>
                </c:pt>
                <c:pt idx="24">
                  <c:v>658</c:v>
                </c:pt>
                <c:pt idx="25">
                  <c:v>657</c:v>
                </c:pt>
                <c:pt idx="26">
                  <c:v>654</c:v>
                </c:pt>
                <c:pt idx="27">
                  <c:v>646</c:v>
                </c:pt>
                <c:pt idx="28">
                  <c:v>639</c:v>
                </c:pt>
                <c:pt idx="29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6-41D5-856A-E5C28FA8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15120"/>
        <c:axId val="1962611376"/>
      </c:lineChart>
      <c:catAx>
        <c:axId val="196261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11376"/>
        <c:crosses val="autoZero"/>
        <c:auto val="1"/>
        <c:lblAlgn val="ctr"/>
        <c:lblOffset val="100"/>
        <c:noMultiLvlLbl val="0"/>
      </c:catAx>
      <c:valAx>
        <c:axId val="19626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Product</a:t>
            </a:r>
            <a:r>
              <a:rPr lang="en-DE" baseline="0"/>
              <a:t> 3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'Workload product-month, stage'!$B$73</c:f>
              <c:strCache>
                <c:ptCount val="1"/>
                <c:pt idx="0">
                  <c:v>Granulation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stage'!$B$74:$B$103</c:f>
              <c:numCache>
                <c:formatCode>General</c:formatCode>
                <c:ptCount val="30"/>
                <c:pt idx="0">
                  <c:v>281</c:v>
                </c:pt>
                <c:pt idx="1">
                  <c:v>282</c:v>
                </c:pt>
                <c:pt idx="2">
                  <c:v>286</c:v>
                </c:pt>
                <c:pt idx="3">
                  <c:v>287</c:v>
                </c:pt>
                <c:pt idx="4">
                  <c:v>287</c:v>
                </c:pt>
                <c:pt idx="5">
                  <c:v>292</c:v>
                </c:pt>
                <c:pt idx="6">
                  <c:v>295</c:v>
                </c:pt>
                <c:pt idx="7">
                  <c:v>297</c:v>
                </c:pt>
                <c:pt idx="8">
                  <c:v>296</c:v>
                </c:pt>
                <c:pt idx="9">
                  <c:v>287</c:v>
                </c:pt>
                <c:pt idx="10">
                  <c:v>280</c:v>
                </c:pt>
                <c:pt idx="11">
                  <c:v>273</c:v>
                </c:pt>
                <c:pt idx="12">
                  <c:v>271</c:v>
                </c:pt>
                <c:pt idx="13">
                  <c:v>274</c:v>
                </c:pt>
                <c:pt idx="14">
                  <c:v>274</c:v>
                </c:pt>
                <c:pt idx="15">
                  <c:v>274</c:v>
                </c:pt>
                <c:pt idx="16">
                  <c:v>281</c:v>
                </c:pt>
                <c:pt idx="17">
                  <c:v>281</c:v>
                </c:pt>
                <c:pt idx="18">
                  <c:v>280</c:v>
                </c:pt>
                <c:pt idx="19">
                  <c:v>279</c:v>
                </c:pt>
                <c:pt idx="20">
                  <c:v>278</c:v>
                </c:pt>
                <c:pt idx="21">
                  <c:v>274</c:v>
                </c:pt>
                <c:pt idx="22">
                  <c:v>273</c:v>
                </c:pt>
                <c:pt idx="23">
                  <c:v>268</c:v>
                </c:pt>
                <c:pt idx="24">
                  <c:v>264</c:v>
                </c:pt>
                <c:pt idx="25">
                  <c:v>268</c:v>
                </c:pt>
                <c:pt idx="26">
                  <c:v>270</c:v>
                </c:pt>
                <c:pt idx="27">
                  <c:v>273</c:v>
                </c:pt>
                <c:pt idx="28">
                  <c:v>273</c:v>
                </c:pt>
                <c:pt idx="2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0-4987-A9AD-CDAD71B66D61}"/>
            </c:ext>
          </c:extLst>
        </c:ser>
        <c:ser>
          <c:idx val="2"/>
          <c:order val="1"/>
          <c:tx>
            <c:strRef>
              <c:f>'Workload product-month, stage'!$C$73</c:f>
              <c:strCache>
                <c:ptCount val="1"/>
                <c:pt idx="0">
                  <c:v>Blending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stage'!$C$74:$C$103</c:f>
              <c:numCache>
                <c:formatCode>General</c:formatCode>
                <c:ptCount val="30"/>
                <c:pt idx="0">
                  <c:v>189</c:v>
                </c:pt>
                <c:pt idx="1">
                  <c:v>189</c:v>
                </c:pt>
                <c:pt idx="2">
                  <c:v>192</c:v>
                </c:pt>
                <c:pt idx="3">
                  <c:v>193</c:v>
                </c:pt>
                <c:pt idx="4">
                  <c:v>193</c:v>
                </c:pt>
                <c:pt idx="5">
                  <c:v>196</c:v>
                </c:pt>
                <c:pt idx="6">
                  <c:v>198</c:v>
                </c:pt>
                <c:pt idx="7">
                  <c:v>200</c:v>
                </c:pt>
                <c:pt idx="8">
                  <c:v>199</c:v>
                </c:pt>
                <c:pt idx="9">
                  <c:v>193</c:v>
                </c:pt>
                <c:pt idx="10">
                  <c:v>188</c:v>
                </c:pt>
                <c:pt idx="11">
                  <c:v>183</c:v>
                </c:pt>
                <c:pt idx="12">
                  <c:v>182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189</c:v>
                </c:pt>
                <c:pt idx="17">
                  <c:v>189</c:v>
                </c:pt>
                <c:pt idx="18">
                  <c:v>188</c:v>
                </c:pt>
                <c:pt idx="19">
                  <c:v>187</c:v>
                </c:pt>
                <c:pt idx="20">
                  <c:v>187</c:v>
                </c:pt>
                <c:pt idx="21">
                  <c:v>184</c:v>
                </c:pt>
                <c:pt idx="22">
                  <c:v>183</c:v>
                </c:pt>
                <c:pt idx="23">
                  <c:v>180</c:v>
                </c:pt>
                <c:pt idx="24">
                  <c:v>178</c:v>
                </c:pt>
                <c:pt idx="25">
                  <c:v>180</c:v>
                </c:pt>
                <c:pt idx="26">
                  <c:v>182</c:v>
                </c:pt>
                <c:pt idx="27">
                  <c:v>183</c:v>
                </c:pt>
                <c:pt idx="28">
                  <c:v>183</c:v>
                </c:pt>
                <c:pt idx="2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0-4987-A9AD-CDAD71B66D61}"/>
            </c:ext>
          </c:extLst>
        </c:ser>
        <c:ser>
          <c:idx val="3"/>
          <c:order val="2"/>
          <c:tx>
            <c:strRef>
              <c:f>'Workload product-month, stage'!$D$73</c:f>
              <c:strCache>
                <c:ptCount val="1"/>
                <c:pt idx="0">
                  <c:v>Tableting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stage'!$D$74:$D$103</c:f>
              <c:numCache>
                <c:formatCode>General</c:formatCode>
                <c:ptCount val="30"/>
                <c:pt idx="0">
                  <c:v>438</c:v>
                </c:pt>
                <c:pt idx="1">
                  <c:v>439</c:v>
                </c:pt>
                <c:pt idx="2">
                  <c:v>446</c:v>
                </c:pt>
                <c:pt idx="3">
                  <c:v>448</c:v>
                </c:pt>
                <c:pt idx="4">
                  <c:v>447</c:v>
                </c:pt>
                <c:pt idx="5">
                  <c:v>455</c:v>
                </c:pt>
                <c:pt idx="6">
                  <c:v>460</c:v>
                </c:pt>
                <c:pt idx="7">
                  <c:v>464</c:v>
                </c:pt>
                <c:pt idx="8">
                  <c:v>461</c:v>
                </c:pt>
                <c:pt idx="9">
                  <c:v>448</c:v>
                </c:pt>
                <c:pt idx="10">
                  <c:v>437</c:v>
                </c:pt>
                <c:pt idx="11">
                  <c:v>425</c:v>
                </c:pt>
                <c:pt idx="12">
                  <c:v>423</c:v>
                </c:pt>
                <c:pt idx="13">
                  <c:v>427</c:v>
                </c:pt>
                <c:pt idx="14">
                  <c:v>427</c:v>
                </c:pt>
                <c:pt idx="15">
                  <c:v>427</c:v>
                </c:pt>
                <c:pt idx="16">
                  <c:v>438</c:v>
                </c:pt>
                <c:pt idx="17">
                  <c:v>438</c:v>
                </c:pt>
                <c:pt idx="18">
                  <c:v>436</c:v>
                </c:pt>
                <c:pt idx="19">
                  <c:v>435</c:v>
                </c:pt>
                <c:pt idx="20">
                  <c:v>434</c:v>
                </c:pt>
                <c:pt idx="21">
                  <c:v>427</c:v>
                </c:pt>
                <c:pt idx="22">
                  <c:v>425</c:v>
                </c:pt>
                <c:pt idx="23">
                  <c:v>418</c:v>
                </c:pt>
                <c:pt idx="24">
                  <c:v>412</c:v>
                </c:pt>
                <c:pt idx="25">
                  <c:v>418</c:v>
                </c:pt>
                <c:pt idx="26">
                  <c:v>421</c:v>
                </c:pt>
                <c:pt idx="27">
                  <c:v>425</c:v>
                </c:pt>
                <c:pt idx="28">
                  <c:v>425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0-4987-A9AD-CDAD71B66D61}"/>
            </c:ext>
          </c:extLst>
        </c:ser>
        <c:ser>
          <c:idx val="4"/>
          <c:order val="3"/>
          <c:tx>
            <c:strRef>
              <c:f>'Workload product-month, stage'!$E$73</c:f>
              <c:strCache>
                <c:ptCount val="1"/>
                <c:pt idx="0">
                  <c:v>Packaging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stage'!$E$74:$E$103</c:f>
              <c:numCache>
                <c:formatCode>General</c:formatCode>
                <c:ptCount val="30"/>
                <c:pt idx="0">
                  <c:v>519</c:v>
                </c:pt>
                <c:pt idx="1">
                  <c:v>521</c:v>
                </c:pt>
                <c:pt idx="2">
                  <c:v>529</c:v>
                </c:pt>
                <c:pt idx="3">
                  <c:v>531</c:v>
                </c:pt>
                <c:pt idx="4">
                  <c:v>530</c:v>
                </c:pt>
                <c:pt idx="5">
                  <c:v>540</c:v>
                </c:pt>
                <c:pt idx="6">
                  <c:v>546</c:v>
                </c:pt>
                <c:pt idx="7">
                  <c:v>550</c:v>
                </c:pt>
                <c:pt idx="8">
                  <c:v>547</c:v>
                </c:pt>
                <c:pt idx="9">
                  <c:v>531</c:v>
                </c:pt>
                <c:pt idx="10">
                  <c:v>518</c:v>
                </c:pt>
                <c:pt idx="11">
                  <c:v>504</c:v>
                </c:pt>
                <c:pt idx="12">
                  <c:v>501</c:v>
                </c:pt>
                <c:pt idx="13">
                  <c:v>506</c:v>
                </c:pt>
                <c:pt idx="14">
                  <c:v>506</c:v>
                </c:pt>
                <c:pt idx="15">
                  <c:v>506</c:v>
                </c:pt>
                <c:pt idx="16">
                  <c:v>519</c:v>
                </c:pt>
                <c:pt idx="17">
                  <c:v>520</c:v>
                </c:pt>
                <c:pt idx="18">
                  <c:v>517</c:v>
                </c:pt>
                <c:pt idx="19">
                  <c:v>516</c:v>
                </c:pt>
                <c:pt idx="20">
                  <c:v>515</c:v>
                </c:pt>
                <c:pt idx="21">
                  <c:v>506</c:v>
                </c:pt>
                <c:pt idx="22">
                  <c:v>504</c:v>
                </c:pt>
                <c:pt idx="23">
                  <c:v>496</c:v>
                </c:pt>
                <c:pt idx="24">
                  <c:v>489</c:v>
                </c:pt>
                <c:pt idx="25">
                  <c:v>495</c:v>
                </c:pt>
                <c:pt idx="26">
                  <c:v>500</c:v>
                </c:pt>
                <c:pt idx="27">
                  <c:v>505</c:v>
                </c:pt>
                <c:pt idx="28">
                  <c:v>504</c:v>
                </c:pt>
                <c:pt idx="29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0-4987-A9AD-CDAD71B66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48832"/>
        <c:axId val="83651328"/>
      </c:lineChart>
      <c:catAx>
        <c:axId val="8364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1328"/>
        <c:crosses val="autoZero"/>
        <c:auto val="1"/>
        <c:lblAlgn val="ctr"/>
        <c:lblOffset val="100"/>
        <c:noMultiLvlLbl val="0"/>
      </c:catAx>
      <c:valAx>
        <c:axId val="836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Product</a:t>
            </a:r>
            <a:r>
              <a:rPr lang="en-DE" baseline="0"/>
              <a:t> 4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'Workload product-month, stage'!$B$108</c:f>
              <c:strCache>
                <c:ptCount val="1"/>
                <c:pt idx="0">
                  <c:v>Granulation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stage'!$B$109:$B$138</c:f>
              <c:numCache>
                <c:formatCode>General</c:formatCode>
                <c:ptCount val="30"/>
                <c:pt idx="0">
                  <c:v>237</c:v>
                </c:pt>
                <c:pt idx="1">
                  <c:v>239</c:v>
                </c:pt>
                <c:pt idx="2">
                  <c:v>241</c:v>
                </c:pt>
                <c:pt idx="3">
                  <c:v>243</c:v>
                </c:pt>
                <c:pt idx="4">
                  <c:v>249</c:v>
                </c:pt>
                <c:pt idx="5">
                  <c:v>251</c:v>
                </c:pt>
                <c:pt idx="6">
                  <c:v>255</c:v>
                </c:pt>
                <c:pt idx="7">
                  <c:v>254</c:v>
                </c:pt>
                <c:pt idx="8">
                  <c:v>256</c:v>
                </c:pt>
                <c:pt idx="9">
                  <c:v>262</c:v>
                </c:pt>
                <c:pt idx="10">
                  <c:v>260</c:v>
                </c:pt>
                <c:pt idx="11">
                  <c:v>266</c:v>
                </c:pt>
                <c:pt idx="12">
                  <c:v>271</c:v>
                </c:pt>
                <c:pt idx="13">
                  <c:v>275</c:v>
                </c:pt>
                <c:pt idx="14">
                  <c:v>279</c:v>
                </c:pt>
                <c:pt idx="15">
                  <c:v>282</c:v>
                </c:pt>
                <c:pt idx="16">
                  <c:v>289</c:v>
                </c:pt>
                <c:pt idx="17">
                  <c:v>289</c:v>
                </c:pt>
                <c:pt idx="18">
                  <c:v>295</c:v>
                </c:pt>
                <c:pt idx="19">
                  <c:v>302</c:v>
                </c:pt>
                <c:pt idx="20">
                  <c:v>302</c:v>
                </c:pt>
                <c:pt idx="21">
                  <c:v>309</c:v>
                </c:pt>
                <c:pt idx="22">
                  <c:v>313</c:v>
                </c:pt>
                <c:pt idx="23">
                  <c:v>317</c:v>
                </c:pt>
                <c:pt idx="24">
                  <c:v>322</c:v>
                </c:pt>
                <c:pt idx="25">
                  <c:v>327</c:v>
                </c:pt>
                <c:pt idx="26">
                  <c:v>330</c:v>
                </c:pt>
                <c:pt idx="27">
                  <c:v>336</c:v>
                </c:pt>
                <c:pt idx="28">
                  <c:v>344</c:v>
                </c:pt>
                <c:pt idx="29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F-45D5-9F38-374007334E96}"/>
            </c:ext>
          </c:extLst>
        </c:ser>
        <c:ser>
          <c:idx val="2"/>
          <c:order val="1"/>
          <c:tx>
            <c:strRef>
              <c:f>'Workload product-month, stage'!$C$108</c:f>
              <c:strCache>
                <c:ptCount val="1"/>
                <c:pt idx="0">
                  <c:v>Blending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stage'!$C$109:$C$138</c:f>
              <c:numCache>
                <c:formatCode>General</c:formatCode>
                <c:ptCount val="30"/>
                <c:pt idx="0">
                  <c:v>258</c:v>
                </c:pt>
                <c:pt idx="1">
                  <c:v>260</c:v>
                </c:pt>
                <c:pt idx="2">
                  <c:v>263</c:v>
                </c:pt>
                <c:pt idx="3">
                  <c:v>265</c:v>
                </c:pt>
                <c:pt idx="4">
                  <c:v>272</c:v>
                </c:pt>
                <c:pt idx="5">
                  <c:v>274</c:v>
                </c:pt>
                <c:pt idx="6">
                  <c:v>278</c:v>
                </c:pt>
                <c:pt idx="7">
                  <c:v>277</c:v>
                </c:pt>
                <c:pt idx="8">
                  <c:v>280</c:v>
                </c:pt>
                <c:pt idx="9">
                  <c:v>285</c:v>
                </c:pt>
                <c:pt idx="10">
                  <c:v>284</c:v>
                </c:pt>
                <c:pt idx="11">
                  <c:v>290</c:v>
                </c:pt>
                <c:pt idx="12">
                  <c:v>295</c:v>
                </c:pt>
                <c:pt idx="13">
                  <c:v>300</c:v>
                </c:pt>
                <c:pt idx="14">
                  <c:v>304</c:v>
                </c:pt>
                <c:pt idx="15">
                  <c:v>307</c:v>
                </c:pt>
                <c:pt idx="16">
                  <c:v>315</c:v>
                </c:pt>
                <c:pt idx="17">
                  <c:v>315</c:v>
                </c:pt>
                <c:pt idx="18">
                  <c:v>321</c:v>
                </c:pt>
                <c:pt idx="19">
                  <c:v>329</c:v>
                </c:pt>
                <c:pt idx="20">
                  <c:v>330</c:v>
                </c:pt>
                <c:pt idx="21">
                  <c:v>337</c:v>
                </c:pt>
                <c:pt idx="22">
                  <c:v>341</c:v>
                </c:pt>
                <c:pt idx="23">
                  <c:v>346</c:v>
                </c:pt>
                <c:pt idx="24">
                  <c:v>352</c:v>
                </c:pt>
                <c:pt idx="25">
                  <c:v>356</c:v>
                </c:pt>
                <c:pt idx="26">
                  <c:v>360</c:v>
                </c:pt>
                <c:pt idx="27">
                  <c:v>366</c:v>
                </c:pt>
                <c:pt idx="28">
                  <c:v>375</c:v>
                </c:pt>
                <c:pt idx="29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F-45D5-9F38-374007334E96}"/>
            </c:ext>
          </c:extLst>
        </c:ser>
        <c:ser>
          <c:idx val="3"/>
          <c:order val="2"/>
          <c:tx>
            <c:strRef>
              <c:f>'Workload product-month, stage'!$D$108</c:f>
              <c:strCache>
                <c:ptCount val="1"/>
                <c:pt idx="0">
                  <c:v>Tableting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stage'!$D$109:$D$138</c:f>
              <c:numCache>
                <c:formatCode>General</c:formatCode>
                <c:ptCount val="30"/>
                <c:pt idx="0">
                  <c:v>287</c:v>
                </c:pt>
                <c:pt idx="1">
                  <c:v>290</c:v>
                </c:pt>
                <c:pt idx="2">
                  <c:v>293</c:v>
                </c:pt>
                <c:pt idx="3">
                  <c:v>295</c:v>
                </c:pt>
                <c:pt idx="4">
                  <c:v>303</c:v>
                </c:pt>
                <c:pt idx="5">
                  <c:v>305</c:v>
                </c:pt>
                <c:pt idx="6">
                  <c:v>310</c:v>
                </c:pt>
                <c:pt idx="7">
                  <c:v>309</c:v>
                </c:pt>
                <c:pt idx="8">
                  <c:v>312</c:v>
                </c:pt>
                <c:pt idx="9">
                  <c:v>318</c:v>
                </c:pt>
                <c:pt idx="10">
                  <c:v>316</c:v>
                </c:pt>
                <c:pt idx="11">
                  <c:v>323</c:v>
                </c:pt>
                <c:pt idx="12">
                  <c:v>329</c:v>
                </c:pt>
                <c:pt idx="13">
                  <c:v>334</c:v>
                </c:pt>
                <c:pt idx="14">
                  <c:v>339</c:v>
                </c:pt>
                <c:pt idx="15">
                  <c:v>343</c:v>
                </c:pt>
                <c:pt idx="16">
                  <c:v>351</c:v>
                </c:pt>
                <c:pt idx="17">
                  <c:v>350</c:v>
                </c:pt>
                <c:pt idx="18">
                  <c:v>358</c:v>
                </c:pt>
                <c:pt idx="19">
                  <c:v>367</c:v>
                </c:pt>
                <c:pt idx="20">
                  <c:v>367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392</c:v>
                </c:pt>
                <c:pt idx="25">
                  <c:v>397</c:v>
                </c:pt>
                <c:pt idx="26">
                  <c:v>401</c:v>
                </c:pt>
                <c:pt idx="27">
                  <c:v>408</c:v>
                </c:pt>
                <c:pt idx="28">
                  <c:v>418</c:v>
                </c:pt>
                <c:pt idx="2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F-45D5-9F38-374007334E96}"/>
            </c:ext>
          </c:extLst>
        </c:ser>
        <c:ser>
          <c:idx val="4"/>
          <c:order val="3"/>
          <c:tx>
            <c:strRef>
              <c:f>'Workload product-month, stage'!$E$108</c:f>
              <c:strCache>
                <c:ptCount val="1"/>
                <c:pt idx="0">
                  <c:v>Packaging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'Workload product-month, stage'!$E$109:$E$138</c:f>
              <c:numCache>
                <c:formatCode>General</c:formatCode>
                <c:ptCount val="30"/>
                <c:pt idx="0">
                  <c:v>349</c:v>
                </c:pt>
                <c:pt idx="1">
                  <c:v>352</c:v>
                </c:pt>
                <c:pt idx="2">
                  <c:v>355</c:v>
                </c:pt>
                <c:pt idx="3">
                  <c:v>358</c:v>
                </c:pt>
                <c:pt idx="4">
                  <c:v>367</c:v>
                </c:pt>
                <c:pt idx="5">
                  <c:v>370</c:v>
                </c:pt>
                <c:pt idx="6">
                  <c:v>376</c:v>
                </c:pt>
                <c:pt idx="7">
                  <c:v>375</c:v>
                </c:pt>
                <c:pt idx="8">
                  <c:v>378</c:v>
                </c:pt>
                <c:pt idx="9">
                  <c:v>386</c:v>
                </c:pt>
                <c:pt idx="10">
                  <c:v>384</c:v>
                </c:pt>
                <c:pt idx="11">
                  <c:v>391</c:v>
                </c:pt>
                <c:pt idx="12">
                  <c:v>399</c:v>
                </c:pt>
                <c:pt idx="13">
                  <c:v>406</c:v>
                </c:pt>
                <c:pt idx="14">
                  <c:v>411</c:v>
                </c:pt>
                <c:pt idx="15">
                  <c:v>415</c:v>
                </c:pt>
                <c:pt idx="16">
                  <c:v>425</c:v>
                </c:pt>
                <c:pt idx="17">
                  <c:v>425</c:v>
                </c:pt>
                <c:pt idx="18">
                  <c:v>434</c:v>
                </c:pt>
                <c:pt idx="19">
                  <c:v>445</c:v>
                </c:pt>
                <c:pt idx="20">
                  <c:v>445</c:v>
                </c:pt>
                <c:pt idx="21">
                  <c:v>456</c:v>
                </c:pt>
                <c:pt idx="22">
                  <c:v>461</c:v>
                </c:pt>
                <c:pt idx="23">
                  <c:v>467</c:v>
                </c:pt>
                <c:pt idx="24">
                  <c:v>475</c:v>
                </c:pt>
                <c:pt idx="25">
                  <c:v>481</c:v>
                </c:pt>
                <c:pt idx="26">
                  <c:v>487</c:v>
                </c:pt>
                <c:pt idx="27">
                  <c:v>494</c:v>
                </c:pt>
                <c:pt idx="28">
                  <c:v>507</c:v>
                </c:pt>
                <c:pt idx="2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F-45D5-9F38-37400733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1888"/>
        <c:axId val="87584384"/>
      </c:lineChart>
      <c:catAx>
        <c:axId val="8758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4384"/>
        <c:crosses val="autoZero"/>
        <c:auto val="1"/>
        <c:lblAlgn val="ctr"/>
        <c:lblOffset val="100"/>
        <c:noMultiLvlLbl val="0"/>
      </c:catAx>
      <c:valAx>
        <c:axId val="875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Implied capacity</a:t>
            </a:r>
            <a:r>
              <a:rPr lang="en-DE" baseline="0"/>
              <a:t> utilization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'Implied capacity utilization'!$B$1</c:f>
              <c:strCache>
                <c:ptCount val="1"/>
                <c:pt idx="0">
                  <c:v>Granulation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'Implied capacity utilization'!$B$2:$B$31</c:f>
              <c:numCache>
                <c:formatCode>General</c:formatCode>
                <c:ptCount val="30"/>
                <c:pt idx="0">
                  <c:v>70</c:v>
                </c:pt>
                <c:pt idx="1">
                  <c:v>71</c:v>
                </c:pt>
                <c:pt idx="2">
                  <c:v>71.599999999999994</c:v>
                </c:pt>
                <c:pt idx="3">
                  <c:v>72.400000000000006</c:v>
                </c:pt>
                <c:pt idx="4">
                  <c:v>72.900000000000006</c:v>
                </c:pt>
                <c:pt idx="5">
                  <c:v>72.7</c:v>
                </c:pt>
                <c:pt idx="6">
                  <c:v>72.8</c:v>
                </c:pt>
                <c:pt idx="7">
                  <c:v>72.2</c:v>
                </c:pt>
                <c:pt idx="8">
                  <c:v>71.8</c:v>
                </c:pt>
                <c:pt idx="9">
                  <c:v>70.900000000000006</c:v>
                </c:pt>
                <c:pt idx="10">
                  <c:v>70.099999999999994</c:v>
                </c:pt>
                <c:pt idx="11">
                  <c:v>69.400000000000006</c:v>
                </c:pt>
                <c:pt idx="12">
                  <c:v>69.400000000000006</c:v>
                </c:pt>
                <c:pt idx="13">
                  <c:v>70.900000000000006</c:v>
                </c:pt>
                <c:pt idx="14">
                  <c:v>71</c:v>
                </c:pt>
                <c:pt idx="15">
                  <c:v>71</c:v>
                </c:pt>
                <c:pt idx="16">
                  <c:v>71.3</c:v>
                </c:pt>
                <c:pt idx="17">
                  <c:v>71.400000000000006</c:v>
                </c:pt>
                <c:pt idx="18">
                  <c:v>72.099999999999994</c:v>
                </c:pt>
                <c:pt idx="19">
                  <c:v>70.8</c:v>
                </c:pt>
                <c:pt idx="20">
                  <c:v>71.3</c:v>
                </c:pt>
                <c:pt idx="21">
                  <c:v>71</c:v>
                </c:pt>
                <c:pt idx="22">
                  <c:v>70.2</c:v>
                </c:pt>
                <c:pt idx="23">
                  <c:v>69.900000000000006</c:v>
                </c:pt>
                <c:pt idx="24">
                  <c:v>69.400000000000006</c:v>
                </c:pt>
                <c:pt idx="25">
                  <c:v>69.5</c:v>
                </c:pt>
                <c:pt idx="26">
                  <c:v>70.3</c:v>
                </c:pt>
                <c:pt idx="27">
                  <c:v>70.3</c:v>
                </c:pt>
                <c:pt idx="28">
                  <c:v>70.2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3-47C6-B585-24F8E717B04C}"/>
            </c:ext>
          </c:extLst>
        </c:ser>
        <c:ser>
          <c:idx val="2"/>
          <c:order val="1"/>
          <c:tx>
            <c:strRef>
              <c:f>'Implied capacity utilization'!$C$1</c:f>
              <c:strCache>
                <c:ptCount val="1"/>
                <c:pt idx="0">
                  <c:v>Blending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'Implied capacity utilization'!$C$2:$C$31</c:f>
              <c:numCache>
                <c:formatCode>General</c:formatCode>
                <c:ptCount val="30"/>
                <c:pt idx="0">
                  <c:v>76.5</c:v>
                </c:pt>
                <c:pt idx="1">
                  <c:v>77.2</c:v>
                </c:pt>
                <c:pt idx="2">
                  <c:v>77.3</c:v>
                </c:pt>
                <c:pt idx="3">
                  <c:v>77.099999999999994</c:v>
                </c:pt>
                <c:pt idx="4">
                  <c:v>77.900000000000006</c:v>
                </c:pt>
                <c:pt idx="5">
                  <c:v>78.099999999999994</c:v>
                </c:pt>
                <c:pt idx="6">
                  <c:v>78.400000000000006</c:v>
                </c:pt>
                <c:pt idx="7">
                  <c:v>77.900000000000006</c:v>
                </c:pt>
                <c:pt idx="8">
                  <c:v>78.400000000000006</c:v>
                </c:pt>
                <c:pt idx="9">
                  <c:v>77.900000000000006</c:v>
                </c:pt>
                <c:pt idx="10">
                  <c:v>77.7</c:v>
                </c:pt>
                <c:pt idx="11">
                  <c:v>76.8</c:v>
                </c:pt>
                <c:pt idx="12">
                  <c:v>76.2</c:v>
                </c:pt>
                <c:pt idx="13">
                  <c:v>76.8</c:v>
                </c:pt>
                <c:pt idx="14">
                  <c:v>76.599999999999994</c:v>
                </c:pt>
                <c:pt idx="15">
                  <c:v>76.8</c:v>
                </c:pt>
                <c:pt idx="16">
                  <c:v>77.099999999999994</c:v>
                </c:pt>
                <c:pt idx="17">
                  <c:v>77.099999999999994</c:v>
                </c:pt>
                <c:pt idx="18">
                  <c:v>78.2</c:v>
                </c:pt>
                <c:pt idx="19">
                  <c:v>77.599999999999994</c:v>
                </c:pt>
                <c:pt idx="20">
                  <c:v>78.400000000000006</c:v>
                </c:pt>
                <c:pt idx="21">
                  <c:v>78.099999999999994</c:v>
                </c:pt>
                <c:pt idx="22">
                  <c:v>77.400000000000006</c:v>
                </c:pt>
                <c:pt idx="23">
                  <c:v>76.7</c:v>
                </c:pt>
                <c:pt idx="24">
                  <c:v>76.2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75.900000000000006</c:v>
                </c:pt>
                <c:pt idx="28">
                  <c:v>75.900000000000006</c:v>
                </c:pt>
                <c:pt idx="29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3-47C6-B585-24F8E717B04C}"/>
            </c:ext>
          </c:extLst>
        </c:ser>
        <c:ser>
          <c:idx val="3"/>
          <c:order val="2"/>
          <c:tx>
            <c:strRef>
              <c:f>'Implied capacity utilization'!$D$1</c:f>
              <c:strCache>
                <c:ptCount val="1"/>
                <c:pt idx="0">
                  <c:v>Tableting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'Implied capacity utilization'!$D$2:$D$31</c:f>
              <c:numCache>
                <c:formatCode>General</c:formatCode>
                <c:ptCount val="30"/>
                <c:pt idx="0">
                  <c:v>67.900000000000006</c:v>
                </c:pt>
                <c:pt idx="1">
                  <c:v>67.099999999999994</c:v>
                </c:pt>
                <c:pt idx="2">
                  <c:v>66.599999999999994</c:v>
                </c:pt>
                <c:pt idx="3">
                  <c:v>66.3</c:v>
                </c:pt>
                <c:pt idx="4">
                  <c:v>66.099999999999994</c:v>
                </c:pt>
                <c:pt idx="5">
                  <c:v>66</c:v>
                </c:pt>
                <c:pt idx="6">
                  <c:v>66</c:v>
                </c:pt>
                <c:pt idx="7">
                  <c:v>65.900000000000006</c:v>
                </c:pt>
                <c:pt idx="8">
                  <c:v>66.2</c:v>
                </c:pt>
                <c:pt idx="9">
                  <c:v>66.099999999999994</c:v>
                </c:pt>
                <c:pt idx="10">
                  <c:v>65.5</c:v>
                </c:pt>
                <c:pt idx="11">
                  <c:v>65.3</c:v>
                </c:pt>
                <c:pt idx="12">
                  <c:v>64.8</c:v>
                </c:pt>
                <c:pt idx="13">
                  <c:v>64.599999999999994</c:v>
                </c:pt>
                <c:pt idx="14">
                  <c:v>64.099999999999994</c:v>
                </c:pt>
                <c:pt idx="15">
                  <c:v>63.5</c:v>
                </c:pt>
                <c:pt idx="16">
                  <c:v>64</c:v>
                </c:pt>
                <c:pt idx="17">
                  <c:v>63.8</c:v>
                </c:pt>
                <c:pt idx="18">
                  <c:v>63.9</c:v>
                </c:pt>
                <c:pt idx="19">
                  <c:v>64.2</c:v>
                </c:pt>
                <c:pt idx="20">
                  <c:v>64.3</c:v>
                </c:pt>
                <c:pt idx="21">
                  <c:v>64.599999999999994</c:v>
                </c:pt>
                <c:pt idx="22">
                  <c:v>64.7</c:v>
                </c:pt>
                <c:pt idx="23">
                  <c:v>64.3</c:v>
                </c:pt>
                <c:pt idx="24">
                  <c:v>64.2</c:v>
                </c:pt>
                <c:pt idx="25">
                  <c:v>64.2</c:v>
                </c:pt>
                <c:pt idx="26">
                  <c:v>64.2</c:v>
                </c:pt>
                <c:pt idx="27">
                  <c:v>64</c:v>
                </c:pt>
                <c:pt idx="28">
                  <c:v>64.3</c:v>
                </c:pt>
                <c:pt idx="29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3-47C6-B585-24F8E717B04C}"/>
            </c:ext>
          </c:extLst>
        </c:ser>
        <c:ser>
          <c:idx val="4"/>
          <c:order val="3"/>
          <c:tx>
            <c:strRef>
              <c:f>'Implied capacity utilization'!$E$1</c:f>
              <c:strCache>
                <c:ptCount val="1"/>
                <c:pt idx="0">
                  <c:v>Packaging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'Implied capacity utilization'!$E$2:$E$31</c:f>
              <c:numCache>
                <c:formatCode>General</c:formatCode>
                <c:ptCount val="30"/>
                <c:pt idx="0">
                  <c:v>86.7</c:v>
                </c:pt>
                <c:pt idx="1">
                  <c:v>87.9</c:v>
                </c:pt>
                <c:pt idx="2">
                  <c:v>88.5</c:v>
                </c:pt>
                <c:pt idx="3">
                  <c:v>89</c:v>
                </c:pt>
                <c:pt idx="4">
                  <c:v>89.7</c:v>
                </c:pt>
                <c:pt idx="5">
                  <c:v>89.6</c:v>
                </c:pt>
                <c:pt idx="6">
                  <c:v>89.8</c:v>
                </c:pt>
                <c:pt idx="7">
                  <c:v>89.3</c:v>
                </c:pt>
                <c:pt idx="8">
                  <c:v>89.2</c:v>
                </c:pt>
                <c:pt idx="9">
                  <c:v>88.1</c:v>
                </c:pt>
                <c:pt idx="10">
                  <c:v>87.3</c:v>
                </c:pt>
                <c:pt idx="11">
                  <c:v>86.3</c:v>
                </c:pt>
                <c:pt idx="12">
                  <c:v>86.3</c:v>
                </c:pt>
                <c:pt idx="13">
                  <c:v>87.7</c:v>
                </c:pt>
                <c:pt idx="14">
                  <c:v>88</c:v>
                </c:pt>
                <c:pt idx="15">
                  <c:v>88.2</c:v>
                </c:pt>
                <c:pt idx="16">
                  <c:v>88.6</c:v>
                </c:pt>
                <c:pt idx="17">
                  <c:v>88.7</c:v>
                </c:pt>
                <c:pt idx="18">
                  <c:v>89.8</c:v>
                </c:pt>
                <c:pt idx="19">
                  <c:v>88.4</c:v>
                </c:pt>
                <c:pt idx="20">
                  <c:v>89.1</c:v>
                </c:pt>
                <c:pt idx="21">
                  <c:v>88.7</c:v>
                </c:pt>
                <c:pt idx="22">
                  <c:v>87.9</c:v>
                </c:pt>
                <c:pt idx="23">
                  <c:v>87.2</c:v>
                </c:pt>
                <c:pt idx="24">
                  <c:v>86.8</c:v>
                </c:pt>
                <c:pt idx="25">
                  <c:v>86.9</c:v>
                </c:pt>
                <c:pt idx="26">
                  <c:v>87.8</c:v>
                </c:pt>
                <c:pt idx="27">
                  <c:v>87.7</c:v>
                </c:pt>
                <c:pt idx="28">
                  <c:v>87.5</c:v>
                </c:pt>
                <c:pt idx="29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3-47C6-B585-24F8E717B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6048"/>
        <c:axId val="87574816"/>
      </c:lineChart>
      <c:catAx>
        <c:axId val="875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4816"/>
        <c:crosses val="autoZero"/>
        <c:auto val="1"/>
        <c:lblAlgn val="ctr"/>
        <c:lblOffset val="100"/>
        <c:noMultiLvlLbl val="0"/>
      </c:catAx>
      <c:valAx>
        <c:axId val="875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&amp; Exponential Forecast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Demand &amp; Service Quality'!$A$14</c:f>
              <c:strCache>
                <c:ptCount val="1"/>
                <c:pt idx="0">
                  <c:v>Product 1 [PU/Month]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Quality'!$B$13:$BC$13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Quality'!$B$14:$BC$14</c:f>
              <c:numCache>
                <c:formatCode>#,##0</c:formatCode>
                <c:ptCount val="54"/>
                <c:pt idx="0">
                  <c:v>163736</c:v>
                </c:pt>
                <c:pt idx="1">
                  <c:v>178412</c:v>
                </c:pt>
                <c:pt idx="2">
                  <c:v>170397</c:v>
                </c:pt>
                <c:pt idx="3">
                  <c:v>176245</c:v>
                </c:pt>
                <c:pt idx="4">
                  <c:v>172112</c:v>
                </c:pt>
                <c:pt idx="5">
                  <c:v>182341</c:v>
                </c:pt>
                <c:pt idx="6">
                  <c:v>195932</c:v>
                </c:pt>
                <c:pt idx="7">
                  <c:v>199356</c:v>
                </c:pt>
                <c:pt idx="8">
                  <c:v>182296</c:v>
                </c:pt>
                <c:pt idx="9">
                  <c:v>190347</c:v>
                </c:pt>
                <c:pt idx="10">
                  <c:v>174161</c:v>
                </c:pt>
                <c:pt idx="11">
                  <c:v>170665</c:v>
                </c:pt>
                <c:pt idx="12">
                  <c:v>161677</c:v>
                </c:pt>
                <c:pt idx="13">
                  <c:v>161408</c:v>
                </c:pt>
                <c:pt idx="14">
                  <c:v>181141</c:v>
                </c:pt>
                <c:pt idx="15">
                  <c:v>179096</c:v>
                </c:pt>
                <c:pt idx="16">
                  <c:v>182659</c:v>
                </c:pt>
                <c:pt idx="17">
                  <c:v>187480</c:v>
                </c:pt>
                <c:pt idx="18">
                  <c:v>187779</c:v>
                </c:pt>
                <c:pt idx="19">
                  <c:v>200973</c:v>
                </c:pt>
                <c:pt idx="20">
                  <c:v>189938</c:v>
                </c:pt>
                <c:pt idx="21">
                  <c:v>180289</c:v>
                </c:pt>
                <c:pt idx="22">
                  <c:v>182034</c:v>
                </c:pt>
                <c:pt idx="23">
                  <c:v>171589</c:v>
                </c:pt>
                <c:pt idx="24">
                  <c:v>181189</c:v>
                </c:pt>
                <c:pt idx="25">
                  <c:v>167840</c:v>
                </c:pt>
                <c:pt idx="26">
                  <c:v>187091</c:v>
                </c:pt>
                <c:pt idx="27">
                  <c:v>166375</c:v>
                </c:pt>
                <c:pt idx="28">
                  <c:v>179338</c:v>
                </c:pt>
                <c:pt idx="29">
                  <c:v>195065</c:v>
                </c:pt>
                <c:pt idx="30">
                  <c:v>194225.85368626821</c:v>
                </c:pt>
                <c:pt idx="31">
                  <c:v>203418.83617029362</c:v>
                </c:pt>
                <c:pt idx="32">
                  <c:v>189507.13221632646</c:v>
                </c:pt>
                <c:pt idx="33">
                  <c:v>187982.43816321436</c:v>
                </c:pt>
                <c:pt idx="34">
                  <c:v>181936.97680829623</c:v>
                </c:pt>
                <c:pt idx="35">
                  <c:v>174697.61875426988</c:v>
                </c:pt>
                <c:pt idx="36">
                  <c:v>170537.6243509879</c:v>
                </c:pt>
                <c:pt idx="37">
                  <c:v>168674.12907261658</c:v>
                </c:pt>
                <c:pt idx="38">
                  <c:v>183582.08356632033</c:v>
                </c:pt>
                <c:pt idx="39">
                  <c:v>178283.81800176195</c:v>
                </c:pt>
                <c:pt idx="40">
                  <c:v>182952.80918336441</c:v>
                </c:pt>
                <c:pt idx="41">
                  <c:v>190389.6234015185</c:v>
                </c:pt>
                <c:pt idx="42">
                  <c:v>195502.91584618873</c:v>
                </c:pt>
                <c:pt idx="43">
                  <c:v>204628.98217429023</c:v>
                </c:pt>
                <c:pt idx="44">
                  <c:v>190037.51732940675</c:v>
                </c:pt>
                <c:pt idx="45">
                  <c:v>189513.23339399262</c:v>
                </c:pt>
                <c:pt idx="46">
                  <c:v>182194.2353882188</c:v>
                </c:pt>
                <c:pt idx="47">
                  <c:v>175523.75617954161</c:v>
                </c:pt>
                <c:pt idx="48">
                  <c:v>176037.61489614431</c:v>
                </c:pt>
                <c:pt idx="49">
                  <c:v>169122.25938111776</c:v>
                </c:pt>
                <c:pt idx="50">
                  <c:v>188602.51703200146</c:v>
                </c:pt>
                <c:pt idx="51">
                  <c:v>177262.62620649429</c:v>
                </c:pt>
                <c:pt idx="52">
                  <c:v>185491.53326315977</c:v>
                </c:pt>
                <c:pt idx="53">
                  <c:v>193856.86500344044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4-40C3-B2EF-75AD15CC50C3}"/>
            </c:ext>
          </c:extLst>
        </c:ser>
        <c:ser>
          <c:idx val="1"/>
          <c:order val="1"/>
          <c:tx>
            <c:strRef>
              <c:f>' Demand &amp; Service Quality'!$A$15</c:f>
              <c:strCache>
                <c:ptCount val="1"/>
                <c:pt idx="0">
                  <c:v>Product 2 [PU/Month]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Quality'!$B$13:$BC$13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Quality'!$B$15:$BC$15</c:f>
              <c:numCache>
                <c:formatCode>#,##0</c:formatCode>
                <c:ptCount val="54"/>
                <c:pt idx="0">
                  <c:v>154121</c:v>
                </c:pt>
                <c:pt idx="1">
                  <c:v>152566</c:v>
                </c:pt>
                <c:pt idx="2">
                  <c:v>157613</c:v>
                </c:pt>
                <c:pt idx="3">
                  <c:v>147898</c:v>
                </c:pt>
                <c:pt idx="4">
                  <c:v>156184</c:v>
                </c:pt>
                <c:pt idx="5">
                  <c:v>151617</c:v>
                </c:pt>
                <c:pt idx="6">
                  <c:v>158364</c:v>
                </c:pt>
                <c:pt idx="7">
                  <c:v>151371</c:v>
                </c:pt>
                <c:pt idx="8">
                  <c:v>155286</c:v>
                </c:pt>
                <c:pt idx="9">
                  <c:v>153507</c:v>
                </c:pt>
                <c:pt idx="10">
                  <c:v>144088</c:v>
                </c:pt>
                <c:pt idx="11">
                  <c:v>148360</c:v>
                </c:pt>
                <c:pt idx="12">
                  <c:v>151487</c:v>
                </c:pt>
                <c:pt idx="13">
                  <c:v>143333</c:v>
                </c:pt>
                <c:pt idx="14">
                  <c:v>142662</c:v>
                </c:pt>
                <c:pt idx="15">
                  <c:v>142874</c:v>
                </c:pt>
                <c:pt idx="16">
                  <c:v>144340</c:v>
                </c:pt>
                <c:pt idx="17">
                  <c:v>144531</c:v>
                </c:pt>
                <c:pt idx="18">
                  <c:v>153423</c:v>
                </c:pt>
                <c:pt idx="19">
                  <c:v>143576</c:v>
                </c:pt>
                <c:pt idx="20">
                  <c:v>144195</c:v>
                </c:pt>
                <c:pt idx="21">
                  <c:v>144909</c:v>
                </c:pt>
                <c:pt idx="22">
                  <c:v>149310</c:v>
                </c:pt>
                <c:pt idx="23">
                  <c:v>148036</c:v>
                </c:pt>
                <c:pt idx="24">
                  <c:v>144901</c:v>
                </c:pt>
                <c:pt idx="25">
                  <c:v>136734</c:v>
                </c:pt>
                <c:pt idx="26">
                  <c:v>137299</c:v>
                </c:pt>
                <c:pt idx="27">
                  <c:v>141565</c:v>
                </c:pt>
                <c:pt idx="28">
                  <c:v>139858</c:v>
                </c:pt>
                <c:pt idx="29">
                  <c:v>135834</c:v>
                </c:pt>
                <c:pt idx="30">
                  <c:v>138044.69652887314</c:v>
                </c:pt>
                <c:pt idx="31">
                  <c:v>138005.59763150889</c:v>
                </c:pt>
                <c:pt idx="32">
                  <c:v>137452.23035412052</c:v>
                </c:pt>
                <c:pt idx="33">
                  <c:v>136352.74095648795</c:v>
                </c:pt>
                <c:pt idx="34">
                  <c:v>135748.1796441433</c:v>
                </c:pt>
                <c:pt idx="35">
                  <c:v>135148.5684190272</c:v>
                </c:pt>
                <c:pt idx="36">
                  <c:v>134554.0942312922</c:v>
                </c:pt>
                <c:pt idx="37">
                  <c:v>134393.89115131507</c:v>
                </c:pt>
                <c:pt idx="38">
                  <c:v>133431.67643510218</c:v>
                </c:pt>
                <c:pt idx="39">
                  <c:v>133218.02695237676</c:v>
                </c:pt>
                <c:pt idx="40">
                  <c:v>132655.01162495973</c:v>
                </c:pt>
                <c:pt idx="41">
                  <c:v>126620.60508396149</c:v>
                </c:pt>
                <c:pt idx="42">
                  <c:v>125713.80328649459</c:v>
                </c:pt>
                <c:pt idx="43">
                  <c:v>125933.32322069713</c:v>
                </c:pt>
                <c:pt idx="44">
                  <c:v>124278.24123002967</c:v>
                </c:pt>
                <c:pt idx="45">
                  <c:v>124845.40736843437</c:v>
                </c:pt>
                <c:pt idx="46">
                  <c:v>125363.80874391625</c:v>
                </c:pt>
                <c:pt idx="47">
                  <c:v>122521.01581846944</c:v>
                </c:pt>
                <c:pt idx="48">
                  <c:v>123384.91950208136</c:v>
                </c:pt>
                <c:pt idx="49">
                  <c:v>123262.45919822184</c:v>
                </c:pt>
                <c:pt idx="50">
                  <c:v>121941.57361006946</c:v>
                </c:pt>
                <c:pt idx="51">
                  <c:v>121934.48882259548</c:v>
                </c:pt>
                <c:pt idx="52">
                  <c:v>121615.70048192225</c:v>
                </c:pt>
                <c:pt idx="53">
                  <c:v>120631.30071298934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4-40C3-B2EF-75AD15CC50C3}"/>
            </c:ext>
          </c:extLst>
        </c:ser>
        <c:ser>
          <c:idx val="2"/>
          <c:order val="2"/>
          <c:tx>
            <c:strRef>
              <c:f>' Demand &amp; Service Quality'!$A$16</c:f>
              <c:strCache>
                <c:ptCount val="1"/>
                <c:pt idx="0">
                  <c:v>Product 3 [PU/Month]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Quality'!$B$13:$BC$13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Quality'!$B$16:$BC$16</c:f>
              <c:numCache>
                <c:formatCode>#,##0</c:formatCode>
                <c:ptCount val="54"/>
                <c:pt idx="0">
                  <c:v>100398</c:v>
                </c:pt>
                <c:pt idx="1">
                  <c:v>96137</c:v>
                </c:pt>
                <c:pt idx="2">
                  <c:v>94491</c:v>
                </c:pt>
                <c:pt idx="3">
                  <c:v>105218</c:v>
                </c:pt>
                <c:pt idx="4">
                  <c:v>104197</c:v>
                </c:pt>
                <c:pt idx="5">
                  <c:v>103991</c:v>
                </c:pt>
                <c:pt idx="6">
                  <c:v>97811</c:v>
                </c:pt>
                <c:pt idx="7">
                  <c:v>84195</c:v>
                </c:pt>
                <c:pt idx="8">
                  <c:v>85131</c:v>
                </c:pt>
                <c:pt idx="9">
                  <c:v>81897</c:v>
                </c:pt>
                <c:pt idx="10">
                  <c:v>91686</c:v>
                </c:pt>
                <c:pt idx="11">
                  <c:v>100344</c:v>
                </c:pt>
                <c:pt idx="12">
                  <c:v>96570</c:v>
                </c:pt>
                <c:pt idx="13">
                  <c:v>96713</c:v>
                </c:pt>
                <c:pt idx="14">
                  <c:v>111717</c:v>
                </c:pt>
                <c:pt idx="15">
                  <c:v>100540</c:v>
                </c:pt>
                <c:pt idx="16">
                  <c:v>98428</c:v>
                </c:pt>
                <c:pt idx="17">
                  <c:v>99410</c:v>
                </c:pt>
                <c:pt idx="18">
                  <c:v>99987</c:v>
                </c:pt>
                <c:pt idx="19">
                  <c:v>91122</c:v>
                </c:pt>
                <c:pt idx="20">
                  <c:v>98405</c:v>
                </c:pt>
                <c:pt idx="21">
                  <c:v>90519</c:v>
                </c:pt>
                <c:pt idx="22">
                  <c:v>90909</c:v>
                </c:pt>
                <c:pt idx="23">
                  <c:v>105772</c:v>
                </c:pt>
                <c:pt idx="24">
                  <c:v>104800</c:v>
                </c:pt>
                <c:pt idx="25">
                  <c:v>107001</c:v>
                </c:pt>
                <c:pt idx="26">
                  <c:v>102308</c:v>
                </c:pt>
                <c:pt idx="27">
                  <c:v>116989</c:v>
                </c:pt>
                <c:pt idx="28">
                  <c:v>121111</c:v>
                </c:pt>
                <c:pt idx="29">
                  <c:v>115461</c:v>
                </c:pt>
                <c:pt idx="30">
                  <c:v>112664.82913597206</c:v>
                </c:pt>
                <c:pt idx="31">
                  <c:v>113180.1232638106</c:v>
                </c:pt>
                <c:pt idx="32">
                  <c:v>119903.35897877585</c:v>
                </c:pt>
                <c:pt idx="33">
                  <c:v>128315.87115480597</c:v>
                </c:pt>
                <c:pt idx="34">
                  <c:v>124027.04321536119</c:v>
                </c:pt>
                <c:pt idx="35">
                  <c:v>140398.016893002</c:v>
                </c:pt>
                <c:pt idx="36">
                  <c:v>141240.22030227713</c:v>
                </c:pt>
                <c:pt idx="37">
                  <c:v>142176.30626461803</c:v>
                </c:pt>
                <c:pt idx="38">
                  <c:v>147152.65866956001</c:v>
                </c:pt>
                <c:pt idx="39">
                  <c:v>149626.39924437238</c:v>
                </c:pt>
                <c:pt idx="40">
                  <c:v>153760.57538864933</c:v>
                </c:pt>
                <c:pt idx="41">
                  <c:v>158853.45862527424</c:v>
                </c:pt>
                <c:pt idx="42">
                  <c:v>163391.65803316236</c:v>
                </c:pt>
                <c:pt idx="43">
                  <c:v>164800.4294629303</c:v>
                </c:pt>
                <c:pt idx="44">
                  <c:v>168257.64366551774</c:v>
                </c:pt>
                <c:pt idx="45">
                  <c:v>172082.64366646088</c:v>
                </c:pt>
                <c:pt idx="46">
                  <c:v>175276.22907523392</c:v>
                </c:pt>
                <c:pt idx="47">
                  <c:v>178477.46794910246</c:v>
                </c:pt>
                <c:pt idx="48">
                  <c:v>182008.22175408769</c:v>
                </c:pt>
                <c:pt idx="49">
                  <c:v>185411.86376899519</c:v>
                </c:pt>
                <c:pt idx="50">
                  <c:v>188815.5057840076</c:v>
                </c:pt>
                <c:pt idx="51">
                  <c:v>192219.1477990869</c:v>
                </c:pt>
                <c:pt idx="52">
                  <c:v>195622.78981420893</c:v>
                </c:pt>
                <c:pt idx="53">
                  <c:v>198901.67194824622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4-40C3-B2EF-75AD15CC50C3}"/>
            </c:ext>
          </c:extLst>
        </c:ser>
        <c:ser>
          <c:idx val="3"/>
          <c:order val="3"/>
          <c:tx>
            <c:strRef>
              <c:f>' Demand &amp; Service Quality'!$A$17</c:f>
              <c:strCache>
                <c:ptCount val="1"/>
                <c:pt idx="0">
                  <c:v>Product 4 [PU/Month] seas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Quality'!$B$13:$BC$13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Quality'!$B$17:$BC$17</c:f>
              <c:numCache>
                <c:formatCode>#,##0</c:formatCode>
                <c:ptCount val="54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62771</c:v>
                </c:pt>
                <c:pt idx="19">
                  <c:v>71032</c:v>
                </c:pt>
                <c:pt idx="20">
                  <c:v>68634</c:v>
                </c:pt>
                <c:pt idx="21">
                  <c:v>70302</c:v>
                </c:pt>
                <c:pt idx="22">
                  <c:v>73056</c:v>
                </c:pt>
                <c:pt idx="23">
                  <c:v>72665</c:v>
                </c:pt>
                <c:pt idx="24">
                  <c:v>73297</c:v>
                </c:pt>
                <c:pt idx="25">
                  <c:v>75996</c:v>
                </c:pt>
                <c:pt idx="26">
                  <c:v>81416</c:v>
                </c:pt>
                <c:pt idx="27">
                  <c:v>75108</c:v>
                </c:pt>
                <c:pt idx="28">
                  <c:v>81139</c:v>
                </c:pt>
                <c:pt idx="29">
                  <c:v>86880</c:v>
                </c:pt>
                <c:pt idx="30">
                  <c:v>84003.140745403696</c:v>
                </c:pt>
                <c:pt idx="31">
                  <c:v>85804.791336207039</c:v>
                </c:pt>
                <c:pt idx="32">
                  <c:v>87211.285811792462</c:v>
                </c:pt>
                <c:pt idx="33">
                  <c:v>89305.351752000104</c:v>
                </c:pt>
                <c:pt idx="34">
                  <c:v>91069.781150906143</c:v>
                </c:pt>
                <c:pt idx="35">
                  <c:v>89677.150397241378</c:v>
                </c:pt>
                <c:pt idx="36">
                  <c:v>91144.854320501312</c:v>
                </c:pt>
                <c:pt idx="37">
                  <c:v>94642.662904410157</c:v>
                </c:pt>
                <c:pt idx="38">
                  <c:v>95920.281685676804</c:v>
                </c:pt>
                <c:pt idx="39">
                  <c:v>97198.048217625372</c:v>
                </c:pt>
                <c:pt idx="40">
                  <c:v>97706.58028241081</c:v>
                </c:pt>
                <c:pt idx="41">
                  <c:v>98964.938189703826</c:v>
                </c:pt>
                <c:pt idx="42">
                  <c:v>100225.20233230226</c:v>
                </c:pt>
                <c:pt idx="43">
                  <c:v>101487.14077118899</c:v>
                </c:pt>
                <c:pt idx="44">
                  <c:v>102750.55021545435</c:v>
                </c:pt>
                <c:pt idx="45">
                  <c:v>104015.25225167077</c:v>
                </c:pt>
                <c:pt idx="46">
                  <c:v>105281.0900942033</c:v>
                </c:pt>
                <c:pt idx="47">
                  <c:v>106547.92578347665</c:v>
                </c:pt>
                <c:pt idx="48">
                  <c:v>107815.63776890151</c:v>
                </c:pt>
                <c:pt idx="49">
                  <c:v>109084.11882186189</c:v>
                </c:pt>
                <c:pt idx="50">
                  <c:v>110353.27423184506</c:v>
                </c:pt>
                <c:pt idx="51">
                  <c:v>111623.02024550241</c:v>
                </c:pt>
                <c:pt idx="52">
                  <c:v>112893.28271423529</c:v>
                </c:pt>
                <c:pt idx="53">
                  <c:v>114163.99592089654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4-40C3-B2EF-75AD15CC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91104"/>
        <c:axId val="463083232"/>
      </c:lineChart>
      <c:catAx>
        <c:axId val="4630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83232"/>
        <c:crosses val="autoZero"/>
        <c:auto val="1"/>
        <c:lblAlgn val="ctr"/>
        <c:lblOffset val="100"/>
        <c:noMultiLvlLbl val="0"/>
      </c:catAx>
      <c:valAx>
        <c:axId val="4630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Capacity utilization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'Capacity utilization'!$B$6</c:f>
              <c:strCache>
                <c:ptCount val="1"/>
                <c:pt idx="0">
                  <c:v>Granulation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'Capacity utilization'!$B$7:$B$36</c:f>
              <c:numCache>
                <c:formatCode>General</c:formatCode>
                <c:ptCount val="30"/>
                <c:pt idx="0">
                  <c:v>70</c:v>
                </c:pt>
                <c:pt idx="1">
                  <c:v>71</c:v>
                </c:pt>
                <c:pt idx="2">
                  <c:v>71.599999999999994</c:v>
                </c:pt>
                <c:pt idx="3">
                  <c:v>72.400000000000006</c:v>
                </c:pt>
                <c:pt idx="4">
                  <c:v>72.900000000000006</c:v>
                </c:pt>
                <c:pt idx="5">
                  <c:v>72.7</c:v>
                </c:pt>
                <c:pt idx="6">
                  <c:v>72.8</c:v>
                </c:pt>
                <c:pt idx="7">
                  <c:v>72.2</c:v>
                </c:pt>
                <c:pt idx="8">
                  <c:v>71.8</c:v>
                </c:pt>
                <c:pt idx="9">
                  <c:v>70.900000000000006</c:v>
                </c:pt>
                <c:pt idx="10">
                  <c:v>70.099999999999994</c:v>
                </c:pt>
                <c:pt idx="11">
                  <c:v>69.400000000000006</c:v>
                </c:pt>
                <c:pt idx="12">
                  <c:v>69.400000000000006</c:v>
                </c:pt>
                <c:pt idx="13">
                  <c:v>70.900000000000006</c:v>
                </c:pt>
                <c:pt idx="14">
                  <c:v>71</c:v>
                </c:pt>
                <c:pt idx="15">
                  <c:v>71</c:v>
                </c:pt>
                <c:pt idx="16">
                  <c:v>71.3</c:v>
                </c:pt>
                <c:pt idx="17">
                  <c:v>71.400000000000006</c:v>
                </c:pt>
                <c:pt idx="18">
                  <c:v>72.099999999999994</c:v>
                </c:pt>
                <c:pt idx="19">
                  <c:v>70.8</c:v>
                </c:pt>
                <c:pt idx="20">
                  <c:v>71.3</c:v>
                </c:pt>
                <c:pt idx="21">
                  <c:v>71</c:v>
                </c:pt>
                <c:pt idx="22">
                  <c:v>70.2</c:v>
                </c:pt>
                <c:pt idx="23">
                  <c:v>69.900000000000006</c:v>
                </c:pt>
                <c:pt idx="24">
                  <c:v>69.400000000000006</c:v>
                </c:pt>
                <c:pt idx="25">
                  <c:v>69.5</c:v>
                </c:pt>
                <c:pt idx="26">
                  <c:v>70.3</c:v>
                </c:pt>
                <c:pt idx="27">
                  <c:v>70.3</c:v>
                </c:pt>
                <c:pt idx="28">
                  <c:v>70.2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D-4929-847B-E36045AE918E}"/>
            </c:ext>
          </c:extLst>
        </c:ser>
        <c:ser>
          <c:idx val="2"/>
          <c:order val="1"/>
          <c:tx>
            <c:strRef>
              <c:f>'Capacity utilization'!$C$6</c:f>
              <c:strCache>
                <c:ptCount val="1"/>
                <c:pt idx="0">
                  <c:v>Blending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'Capacity utilization'!$C$7:$C$36</c:f>
              <c:numCache>
                <c:formatCode>General</c:formatCode>
                <c:ptCount val="30"/>
                <c:pt idx="0">
                  <c:v>76.5</c:v>
                </c:pt>
                <c:pt idx="1">
                  <c:v>77.2</c:v>
                </c:pt>
                <c:pt idx="2">
                  <c:v>77.3</c:v>
                </c:pt>
                <c:pt idx="3">
                  <c:v>77.099999999999994</c:v>
                </c:pt>
                <c:pt idx="4">
                  <c:v>77.900000000000006</c:v>
                </c:pt>
                <c:pt idx="5">
                  <c:v>78.099999999999994</c:v>
                </c:pt>
                <c:pt idx="6">
                  <c:v>78.400000000000006</c:v>
                </c:pt>
                <c:pt idx="7">
                  <c:v>77.900000000000006</c:v>
                </c:pt>
                <c:pt idx="8">
                  <c:v>78.400000000000006</c:v>
                </c:pt>
                <c:pt idx="9">
                  <c:v>77.900000000000006</c:v>
                </c:pt>
                <c:pt idx="10">
                  <c:v>77.7</c:v>
                </c:pt>
                <c:pt idx="11">
                  <c:v>76.8</c:v>
                </c:pt>
                <c:pt idx="12">
                  <c:v>76.2</c:v>
                </c:pt>
                <c:pt idx="13">
                  <c:v>76.8</c:v>
                </c:pt>
                <c:pt idx="14">
                  <c:v>76.599999999999994</c:v>
                </c:pt>
                <c:pt idx="15">
                  <c:v>76.8</c:v>
                </c:pt>
                <c:pt idx="16">
                  <c:v>77.099999999999994</c:v>
                </c:pt>
                <c:pt idx="17">
                  <c:v>77.099999999999994</c:v>
                </c:pt>
                <c:pt idx="18">
                  <c:v>78.2</c:v>
                </c:pt>
                <c:pt idx="19">
                  <c:v>77.599999999999994</c:v>
                </c:pt>
                <c:pt idx="20">
                  <c:v>78.400000000000006</c:v>
                </c:pt>
                <c:pt idx="21">
                  <c:v>78.099999999999994</c:v>
                </c:pt>
                <c:pt idx="22">
                  <c:v>77.400000000000006</c:v>
                </c:pt>
                <c:pt idx="23">
                  <c:v>76.7</c:v>
                </c:pt>
                <c:pt idx="24">
                  <c:v>76.2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75.900000000000006</c:v>
                </c:pt>
                <c:pt idx="28">
                  <c:v>75.900000000000006</c:v>
                </c:pt>
                <c:pt idx="29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D-4929-847B-E36045AE918E}"/>
            </c:ext>
          </c:extLst>
        </c:ser>
        <c:ser>
          <c:idx val="3"/>
          <c:order val="2"/>
          <c:tx>
            <c:strRef>
              <c:f>'Capacity utilization'!$D$6</c:f>
              <c:strCache>
                <c:ptCount val="1"/>
                <c:pt idx="0">
                  <c:v>Tableting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'Capacity utilization'!$D$7:$D$36</c:f>
              <c:numCache>
                <c:formatCode>General</c:formatCode>
                <c:ptCount val="30"/>
                <c:pt idx="0">
                  <c:v>67.900000000000006</c:v>
                </c:pt>
                <c:pt idx="1">
                  <c:v>67.099999999999994</c:v>
                </c:pt>
                <c:pt idx="2">
                  <c:v>66.599999999999994</c:v>
                </c:pt>
                <c:pt idx="3">
                  <c:v>66.3</c:v>
                </c:pt>
                <c:pt idx="4">
                  <c:v>66.099999999999994</c:v>
                </c:pt>
                <c:pt idx="5">
                  <c:v>66</c:v>
                </c:pt>
                <c:pt idx="6">
                  <c:v>66</c:v>
                </c:pt>
                <c:pt idx="7">
                  <c:v>65.900000000000006</c:v>
                </c:pt>
                <c:pt idx="8">
                  <c:v>66.2</c:v>
                </c:pt>
                <c:pt idx="9">
                  <c:v>66.099999999999994</c:v>
                </c:pt>
                <c:pt idx="10">
                  <c:v>65.5</c:v>
                </c:pt>
                <c:pt idx="11">
                  <c:v>65.3</c:v>
                </c:pt>
                <c:pt idx="12">
                  <c:v>64.8</c:v>
                </c:pt>
                <c:pt idx="13">
                  <c:v>64.599999999999994</c:v>
                </c:pt>
                <c:pt idx="14">
                  <c:v>64.099999999999994</c:v>
                </c:pt>
                <c:pt idx="15">
                  <c:v>63.5</c:v>
                </c:pt>
                <c:pt idx="16">
                  <c:v>64</c:v>
                </c:pt>
                <c:pt idx="17">
                  <c:v>63.8</c:v>
                </c:pt>
                <c:pt idx="18">
                  <c:v>63.9</c:v>
                </c:pt>
                <c:pt idx="19">
                  <c:v>64.2</c:v>
                </c:pt>
                <c:pt idx="20">
                  <c:v>64.3</c:v>
                </c:pt>
                <c:pt idx="21">
                  <c:v>64.599999999999994</c:v>
                </c:pt>
                <c:pt idx="22">
                  <c:v>64.7</c:v>
                </c:pt>
                <c:pt idx="23">
                  <c:v>64.3</c:v>
                </c:pt>
                <c:pt idx="24">
                  <c:v>64.2</c:v>
                </c:pt>
                <c:pt idx="25">
                  <c:v>64.2</c:v>
                </c:pt>
                <c:pt idx="26">
                  <c:v>64.2</c:v>
                </c:pt>
                <c:pt idx="27">
                  <c:v>64</c:v>
                </c:pt>
                <c:pt idx="28">
                  <c:v>64.3</c:v>
                </c:pt>
                <c:pt idx="29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D-4929-847B-E36045AE918E}"/>
            </c:ext>
          </c:extLst>
        </c:ser>
        <c:ser>
          <c:idx val="4"/>
          <c:order val="3"/>
          <c:tx>
            <c:strRef>
              <c:f>'Capacity utilization'!$E$6</c:f>
              <c:strCache>
                <c:ptCount val="1"/>
                <c:pt idx="0">
                  <c:v>Packaging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'Capacity utilization'!$E$7:$E$36</c:f>
              <c:numCache>
                <c:formatCode>General</c:formatCode>
                <c:ptCount val="30"/>
                <c:pt idx="0">
                  <c:v>86.7</c:v>
                </c:pt>
                <c:pt idx="1">
                  <c:v>87.9</c:v>
                </c:pt>
                <c:pt idx="2">
                  <c:v>88.5</c:v>
                </c:pt>
                <c:pt idx="3">
                  <c:v>89</c:v>
                </c:pt>
                <c:pt idx="4">
                  <c:v>89.7</c:v>
                </c:pt>
                <c:pt idx="5">
                  <c:v>89.6</c:v>
                </c:pt>
                <c:pt idx="6">
                  <c:v>89.8</c:v>
                </c:pt>
                <c:pt idx="7">
                  <c:v>89.3</c:v>
                </c:pt>
                <c:pt idx="8">
                  <c:v>89.2</c:v>
                </c:pt>
                <c:pt idx="9">
                  <c:v>88.1</c:v>
                </c:pt>
                <c:pt idx="10">
                  <c:v>87.3</c:v>
                </c:pt>
                <c:pt idx="11">
                  <c:v>86.3</c:v>
                </c:pt>
                <c:pt idx="12">
                  <c:v>86.3</c:v>
                </c:pt>
                <c:pt idx="13">
                  <c:v>87.7</c:v>
                </c:pt>
                <c:pt idx="14">
                  <c:v>88</c:v>
                </c:pt>
                <c:pt idx="15">
                  <c:v>88.2</c:v>
                </c:pt>
                <c:pt idx="16">
                  <c:v>88.6</c:v>
                </c:pt>
                <c:pt idx="17">
                  <c:v>88.7</c:v>
                </c:pt>
                <c:pt idx="18">
                  <c:v>89.8</c:v>
                </c:pt>
                <c:pt idx="19">
                  <c:v>88.4</c:v>
                </c:pt>
                <c:pt idx="20">
                  <c:v>89.1</c:v>
                </c:pt>
                <c:pt idx="21">
                  <c:v>88.7</c:v>
                </c:pt>
                <c:pt idx="22">
                  <c:v>87.9</c:v>
                </c:pt>
                <c:pt idx="23">
                  <c:v>87.2</c:v>
                </c:pt>
                <c:pt idx="24">
                  <c:v>86.8</c:v>
                </c:pt>
                <c:pt idx="25">
                  <c:v>86.9</c:v>
                </c:pt>
                <c:pt idx="26">
                  <c:v>87.8</c:v>
                </c:pt>
                <c:pt idx="27">
                  <c:v>87.7</c:v>
                </c:pt>
                <c:pt idx="28">
                  <c:v>87.5</c:v>
                </c:pt>
                <c:pt idx="29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D-4929-847B-E36045AE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00016"/>
        <c:axId val="151208336"/>
      </c:lineChart>
      <c:catAx>
        <c:axId val="15120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8336"/>
        <c:crosses val="autoZero"/>
        <c:auto val="1"/>
        <c:lblAlgn val="ctr"/>
        <c:lblOffset val="100"/>
        <c:noMultiLvlLbl val="0"/>
      </c:catAx>
      <c:valAx>
        <c:axId val="1512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Production Quantity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21268620043646E-2"/>
          <c:y val="4.5310680715263084E-2"/>
          <c:w val="0.92541360384920168"/>
          <c:h val="0.7961747920811724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[1]Decisions!$B$3:$AE$3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[1]Decisions!$A$3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[1]Decisions!$B$1:$AE$2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#REF!</c:v>
                        </c:pt>
                        <c:pt idx="1">
                          <c:v>#REF!</c:v>
                        </c:pt>
                        <c:pt idx="2">
                          <c:v>#REF!</c:v>
                        </c:pt>
                        <c:pt idx="3">
                          <c:v>#REF!</c:v>
                        </c:pt>
                        <c:pt idx="4">
                          <c:v>#REF!</c:v>
                        </c:pt>
                        <c:pt idx="5">
                          <c:v>#REF!</c:v>
                        </c:pt>
                        <c:pt idx="6">
                          <c:v>#REF!</c:v>
                        </c:pt>
                        <c:pt idx="7">
                          <c:v>#REF!</c:v>
                        </c:pt>
                        <c:pt idx="8">
                          <c:v>#REF!</c:v>
                        </c:pt>
                        <c:pt idx="9">
                          <c:v>#REF!</c:v>
                        </c:pt>
                        <c:pt idx="10">
                          <c:v>#REF!</c:v>
                        </c:pt>
                        <c:pt idx="11">
                          <c:v>#REF!</c:v>
                        </c:pt>
                        <c:pt idx="12">
                          <c:v>#REF!</c:v>
                        </c:pt>
                        <c:pt idx="13">
                          <c:v>#REF!</c:v>
                        </c:pt>
                        <c:pt idx="14">
                          <c:v>#REF!</c:v>
                        </c:pt>
                        <c:pt idx="15">
                          <c:v>#REF!</c:v>
                        </c:pt>
                        <c:pt idx="16">
                          <c:v>#REF!</c:v>
                        </c:pt>
                        <c:pt idx="17">
                          <c:v>#REF!</c:v>
                        </c:pt>
                        <c:pt idx="18">
                          <c:v>#REF!</c:v>
                        </c:pt>
                        <c:pt idx="19">
                          <c:v>#REF!</c:v>
                        </c:pt>
                        <c:pt idx="20">
                          <c:v>#REF!</c:v>
                        </c:pt>
                        <c:pt idx="21">
                          <c:v>#REF!</c:v>
                        </c:pt>
                        <c:pt idx="22">
                          <c:v>#REF!</c:v>
                        </c:pt>
                        <c:pt idx="23">
                          <c:v>#REF!</c:v>
                        </c:pt>
                        <c:pt idx="24">
                          <c:v>#REF!</c:v>
                        </c:pt>
                        <c:pt idx="25">
                          <c:v>#REF!</c:v>
                        </c:pt>
                        <c:pt idx="26">
                          <c:v>#REF!</c:v>
                        </c:pt>
                        <c:pt idx="27">
                          <c:v>#REF!</c:v>
                        </c:pt>
                        <c:pt idx="28">
                          <c:v>#REF!</c:v>
                        </c:pt>
                        <c:pt idx="29">
                          <c:v>#REF!</c:v>
                        </c:pt>
                      </c:lvl>
                      <c:lvl>
                        <c:pt idx="0">
                          <c:v>#REF!</c:v>
                        </c:pt>
                        <c:pt idx="1">
                          <c:v>#REF!</c:v>
                        </c:pt>
                        <c:pt idx="2">
                          <c:v>#REF!</c:v>
                        </c:pt>
                        <c:pt idx="3">
                          <c:v>#REF!</c:v>
                        </c:pt>
                        <c:pt idx="4">
                          <c:v>#REF!</c:v>
                        </c:pt>
                        <c:pt idx="5">
                          <c:v>#REF!</c:v>
                        </c:pt>
                        <c:pt idx="6">
                          <c:v>#REF!</c:v>
                        </c:pt>
                        <c:pt idx="7">
                          <c:v>#REF!</c:v>
                        </c:pt>
                        <c:pt idx="8">
                          <c:v>#REF!</c:v>
                        </c:pt>
                        <c:pt idx="9">
                          <c:v>#REF!</c:v>
                        </c:pt>
                        <c:pt idx="10">
                          <c:v>#REF!</c:v>
                        </c:pt>
                        <c:pt idx="11">
                          <c:v>#REF!</c:v>
                        </c:pt>
                        <c:pt idx="12">
                          <c:v>#REF!</c:v>
                        </c:pt>
                        <c:pt idx="13">
                          <c:v>#REF!</c:v>
                        </c:pt>
                        <c:pt idx="14">
                          <c:v>#REF!</c:v>
                        </c:pt>
                        <c:pt idx="15">
                          <c:v>#REF!</c:v>
                        </c:pt>
                        <c:pt idx="16">
                          <c:v>#REF!</c:v>
                        </c:pt>
                        <c:pt idx="17">
                          <c:v>#REF!</c:v>
                        </c:pt>
                        <c:pt idx="18">
                          <c:v>#REF!</c:v>
                        </c:pt>
                        <c:pt idx="19">
                          <c:v>#REF!</c:v>
                        </c:pt>
                        <c:pt idx="20">
                          <c:v>#REF!</c:v>
                        </c:pt>
                        <c:pt idx="21">
                          <c:v>#REF!</c:v>
                        </c:pt>
                        <c:pt idx="22">
                          <c:v>#REF!</c:v>
                        </c:pt>
                        <c:pt idx="23">
                          <c:v>#REF!</c:v>
                        </c:pt>
                        <c:pt idx="24">
                          <c:v>#REF!</c:v>
                        </c:pt>
                        <c:pt idx="25">
                          <c:v>#REF!</c:v>
                        </c:pt>
                        <c:pt idx="26">
                          <c:v>#REF!</c:v>
                        </c:pt>
                        <c:pt idx="27">
                          <c:v>#REF!</c:v>
                        </c:pt>
                        <c:pt idx="28">
                          <c:v>#REF!</c:v>
                        </c:pt>
                        <c:pt idx="29">
                          <c:v>#REF!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D23-49FE-995E-A79730A242C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[1]Decisions!$B$4:$AE$4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[1]Decisions!$A$4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[1]Decisions!$B$1:$AE$2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#REF!</c:v>
                        </c:pt>
                        <c:pt idx="1">
                          <c:v>#REF!</c:v>
                        </c:pt>
                        <c:pt idx="2">
                          <c:v>#REF!</c:v>
                        </c:pt>
                        <c:pt idx="3">
                          <c:v>#REF!</c:v>
                        </c:pt>
                        <c:pt idx="4">
                          <c:v>#REF!</c:v>
                        </c:pt>
                        <c:pt idx="5">
                          <c:v>#REF!</c:v>
                        </c:pt>
                        <c:pt idx="6">
                          <c:v>#REF!</c:v>
                        </c:pt>
                        <c:pt idx="7">
                          <c:v>#REF!</c:v>
                        </c:pt>
                        <c:pt idx="8">
                          <c:v>#REF!</c:v>
                        </c:pt>
                        <c:pt idx="9">
                          <c:v>#REF!</c:v>
                        </c:pt>
                        <c:pt idx="10">
                          <c:v>#REF!</c:v>
                        </c:pt>
                        <c:pt idx="11">
                          <c:v>#REF!</c:v>
                        </c:pt>
                        <c:pt idx="12">
                          <c:v>#REF!</c:v>
                        </c:pt>
                        <c:pt idx="13">
                          <c:v>#REF!</c:v>
                        </c:pt>
                        <c:pt idx="14">
                          <c:v>#REF!</c:v>
                        </c:pt>
                        <c:pt idx="15">
                          <c:v>#REF!</c:v>
                        </c:pt>
                        <c:pt idx="16">
                          <c:v>#REF!</c:v>
                        </c:pt>
                        <c:pt idx="17">
                          <c:v>#REF!</c:v>
                        </c:pt>
                        <c:pt idx="18">
                          <c:v>#REF!</c:v>
                        </c:pt>
                        <c:pt idx="19">
                          <c:v>#REF!</c:v>
                        </c:pt>
                        <c:pt idx="20">
                          <c:v>#REF!</c:v>
                        </c:pt>
                        <c:pt idx="21">
                          <c:v>#REF!</c:v>
                        </c:pt>
                        <c:pt idx="22">
                          <c:v>#REF!</c:v>
                        </c:pt>
                        <c:pt idx="23">
                          <c:v>#REF!</c:v>
                        </c:pt>
                        <c:pt idx="24">
                          <c:v>#REF!</c:v>
                        </c:pt>
                        <c:pt idx="25">
                          <c:v>#REF!</c:v>
                        </c:pt>
                        <c:pt idx="26">
                          <c:v>#REF!</c:v>
                        </c:pt>
                        <c:pt idx="27">
                          <c:v>#REF!</c:v>
                        </c:pt>
                        <c:pt idx="28">
                          <c:v>#REF!</c:v>
                        </c:pt>
                        <c:pt idx="29">
                          <c:v>#REF!</c:v>
                        </c:pt>
                      </c:lvl>
                      <c:lvl>
                        <c:pt idx="0">
                          <c:v>#REF!</c:v>
                        </c:pt>
                        <c:pt idx="1">
                          <c:v>#REF!</c:v>
                        </c:pt>
                        <c:pt idx="2">
                          <c:v>#REF!</c:v>
                        </c:pt>
                        <c:pt idx="3">
                          <c:v>#REF!</c:v>
                        </c:pt>
                        <c:pt idx="4">
                          <c:v>#REF!</c:v>
                        </c:pt>
                        <c:pt idx="5">
                          <c:v>#REF!</c:v>
                        </c:pt>
                        <c:pt idx="6">
                          <c:v>#REF!</c:v>
                        </c:pt>
                        <c:pt idx="7">
                          <c:v>#REF!</c:v>
                        </c:pt>
                        <c:pt idx="8">
                          <c:v>#REF!</c:v>
                        </c:pt>
                        <c:pt idx="9">
                          <c:v>#REF!</c:v>
                        </c:pt>
                        <c:pt idx="10">
                          <c:v>#REF!</c:v>
                        </c:pt>
                        <c:pt idx="11">
                          <c:v>#REF!</c:v>
                        </c:pt>
                        <c:pt idx="12">
                          <c:v>#REF!</c:v>
                        </c:pt>
                        <c:pt idx="13">
                          <c:v>#REF!</c:v>
                        </c:pt>
                        <c:pt idx="14">
                          <c:v>#REF!</c:v>
                        </c:pt>
                        <c:pt idx="15">
                          <c:v>#REF!</c:v>
                        </c:pt>
                        <c:pt idx="16">
                          <c:v>#REF!</c:v>
                        </c:pt>
                        <c:pt idx="17">
                          <c:v>#REF!</c:v>
                        </c:pt>
                        <c:pt idx="18">
                          <c:v>#REF!</c:v>
                        </c:pt>
                        <c:pt idx="19">
                          <c:v>#REF!</c:v>
                        </c:pt>
                        <c:pt idx="20">
                          <c:v>#REF!</c:v>
                        </c:pt>
                        <c:pt idx="21">
                          <c:v>#REF!</c:v>
                        </c:pt>
                        <c:pt idx="22">
                          <c:v>#REF!</c:v>
                        </c:pt>
                        <c:pt idx="23">
                          <c:v>#REF!</c:v>
                        </c:pt>
                        <c:pt idx="24">
                          <c:v>#REF!</c:v>
                        </c:pt>
                        <c:pt idx="25">
                          <c:v>#REF!</c:v>
                        </c:pt>
                        <c:pt idx="26">
                          <c:v>#REF!</c:v>
                        </c:pt>
                        <c:pt idx="27">
                          <c:v>#REF!</c:v>
                        </c:pt>
                        <c:pt idx="28">
                          <c:v>#REF!</c:v>
                        </c:pt>
                        <c:pt idx="29">
                          <c:v>#REF!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D23-49FE-995E-A79730A242CF}"/>
            </c:ext>
          </c:extLst>
        </c:ser>
        <c:ser>
          <c:idx val="2"/>
          <c:order val="2"/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[1]Decisions!$B$5:$AE$5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[1]Decisions!$A$5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[1]Decisions!$B$1:$AE$2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#REF!</c:v>
                        </c:pt>
                        <c:pt idx="1">
                          <c:v>#REF!</c:v>
                        </c:pt>
                        <c:pt idx="2">
                          <c:v>#REF!</c:v>
                        </c:pt>
                        <c:pt idx="3">
                          <c:v>#REF!</c:v>
                        </c:pt>
                        <c:pt idx="4">
                          <c:v>#REF!</c:v>
                        </c:pt>
                        <c:pt idx="5">
                          <c:v>#REF!</c:v>
                        </c:pt>
                        <c:pt idx="6">
                          <c:v>#REF!</c:v>
                        </c:pt>
                        <c:pt idx="7">
                          <c:v>#REF!</c:v>
                        </c:pt>
                        <c:pt idx="8">
                          <c:v>#REF!</c:v>
                        </c:pt>
                        <c:pt idx="9">
                          <c:v>#REF!</c:v>
                        </c:pt>
                        <c:pt idx="10">
                          <c:v>#REF!</c:v>
                        </c:pt>
                        <c:pt idx="11">
                          <c:v>#REF!</c:v>
                        </c:pt>
                        <c:pt idx="12">
                          <c:v>#REF!</c:v>
                        </c:pt>
                        <c:pt idx="13">
                          <c:v>#REF!</c:v>
                        </c:pt>
                        <c:pt idx="14">
                          <c:v>#REF!</c:v>
                        </c:pt>
                        <c:pt idx="15">
                          <c:v>#REF!</c:v>
                        </c:pt>
                        <c:pt idx="16">
                          <c:v>#REF!</c:v>
                        </c:pt>
                        <c:pt idx="17">
                          <c:v>#REF!</c:v>
                        </c:pt>
                        <c:pt idx="18">
                          <c:v>#REF!</c:v>
                        </c:pt>
                        <c:pt idx="19">
                          <c:v>#REF!</c:v>
                        </c:pt>
                        <c:pt idx="20">
                          <c:v>#REF!</c:v>
                        </c:pt>
                        <c:pt idx="21">
                          <c:v>#REF!</c:v>
                        </c:pt>
                        <c:pt idx="22">
                          <c:v>#REF!</c:v>
                        </c:pt>
                        <c:pt idx="23">
                          <c:v>#REF!</c:v>
                        </c:pt>
                        <c:pt idx="24">
                          <c:v>#REF!</c:v>
                        </c:pt>
                        <c:pt idx="25">
                          <c:v>#REF!</c:v>
                        </c:pt>
                        <c:pt idx="26">
                          <c:v>#REF!</c:v>
                        </c:pt>
                        <c:pt idx="27">
                          <c:v>#REF!</c:v>
                        </c:pt>
                        <c:pt idx="28">
                          <c:v>#REF!</c:v>
                        </c:pt>
                        <c:pt idx="29">
                          <c:v>#REF!</c:v>
                        </c:pt>
                      </c:lvl>
                      <c:lvl>
                        <c:pt idx="0">
                          <c:v>#REF!</c:v>
                        </c:pt>
                        <c:pt idx="1">
                          <c:v>#REF!</c:v>
                        </c:pt>
                        <c:pt idx="2">
                          <c:v>#REF!</c:v>
                        </c:pt>
                        <c:pt idx="3">
                          <c:v>#REF!</c:v>
                        </c:pt>
                        <c:pt idx="4">
                          <c:v>#REF!</c:v>
                        </c:pt>
                        <c:pt idx="5">
                          <c:v>#REF!</c:v>
                        </c:pt>
                        <c:pt idx="6">
                          <c:v>#REF!</c:v>
                        </c:pt>
                        <c:pt idx="7">
                          <c:v>#REF!</c:v>
                        </c:pt>
                        <c:pt idx="8">
                          <c:v>#REF!</c:v>
                        </c:pt>
                        <c:pt idx="9">
                          <c:v>#REF!</c:v>
                        </c:pt>
                        <c:pt idx="10">
                          <c:v>#REF!</c:v>
                        </c:pt>
                        <c:pt idx="11">
                          <c:v>#REF!</c:v>
                        </c:pt>
                        <c:pt idx="12">
                          <c:v>#REF!</c:v>
                        </c:pt>
                        <c:pt idx="13">
                          <c:v>#REF!</c:v>
                        </c:pt>
                        <c:pt idx="14">
                          <c:v>#REF!</c:v>
                        </c:pt>
                        <c:pt idx="15">
                          <c:v>#REF!</c:v>
                        </c:pt>
                        <c:pt idx="16">
                          <c:v>#REF!</c:v>
                        </c:pt>
                        <c:pt idx="17">
                          <c:v>#REF!</c:v>
                        </c:pt>
                        <c:pt idx="18">
                          <c:v>#REF!</c:v>
                        </c:pt>
                        <c:pt idx="19">
                          <c:v>#REF!</c:v>
                        </c:pt>
                        <c:pt idx="20">
                          <c:v>#REF!</c:v>
                        </c:pt>
                        <c:pt idx="21">
                          <c:v>#REF!</c:v>
                        </c:pt>
                        <c:pt idx="22">
                          <c:v>#REF!</c:v>
                        </c:pt>
                        <c:pt idx="23">
                          <c:v>#REF!</c:v>
                        </c:pt>
                        <c:pt idx="24">
                          <c:v>#REF!</c:v>
                        </c:pt>
                        <c:pt idx="25">
                          <c:v>#REF!</c:v>
                        </c:pt>
                        <c:pt idx="26">
                          <c:v>#REF!</c:v>
                        </c:pt>
                        <c:pt idx="27">
                          <c:v>#REF!</c:v>
                        </c:pt>
                        <c:pt idx="28">
                          <c:v>#REF!</c:v>
                        </c:pt>
                        <c:pt idx="29">
                          <c:v>#REF!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D23-49FE-995E-A79730A242CF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[1]Decisions!$B$6:$AE$6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[1]Decisions!$A$6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[1]Decisions!$B$1:$AE$2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#REF!</c:v>
                        </c:pt>
                        <c:pt idx="1">
                          <c:v>#REF!</c:v>
                        </c:pt>
                        <c:pt idx="2">
                          <c:v>#REF!</c:v>
                        </c:pt>
                        <c:pt idx="3">
                          <c:v>#REF!</c:v>
                        </c:pt>
                        <c:pt idx="4">
                          <c:v>#REF!</c:v>
                        </c:pt>
                        <c:pt idx="5">
                          <c:v>#REF!</c:v>
                        </c:pt>
                        <c:pt idx="6">
                          <c:v>#REF!</c:v>
                        </c:pt>
                        <c:pt idx="7">
                          <c:v>#REF!</c:v>
                        </c:pt>
                        <c:pt idx="8">
                          <c:v>#REF!</c:v>
                        </c:pt>
                        <c:pt idx="9">
                          <c:v>#REF!</c:v>
                        </c:pt>
                        <c:pt idx="10">
                          <c:v>#REF!</c:v>
                        </c:pt>
                        <c:pt idx="11">
                          <c:v>#REF!</c:v>
                        </c:pt>
                        <c:pt idx="12">
                          <c:v>#REF!</c:v>
                        </c:pt>
                        <c:pt idx="13">
                          <c:v>#REF!</c:v>
                        </c:pt>
                        <c:pt idx="14">
                          <c:v>#REF!</c:v>
                        </c:pt>
                        <c:pt idx="15">
                          <c:v>#REF!</c:v>
                        </c:pt>
                        <c:pt idx="16">
                          <c:v>#REF!</c:v>
                        </c:pt>
                        <c:pt idx="17">
                          <c:v>#REF!</c:v>
                        </c:pt>
                        <c:pt idx="18">
                          <c:v>#REF!</c:v>
                        </c:pt>
                        <c:pt idx="19">
                          <c:v>#REF!</c:v>
                        </c:pt>
                        <c:pt idx="20">
                          <c:v>#REF!</c:v>
                        </c:pt>
                        <c:pt idx="21">
                          <c:v>#REF!</c:v>
                        </c:pt>
                        <c:pt idx="22">
                          <c:v>#REF!</c:v>
                        </c:pt>
                        <c:pt idx="23">
                          <c:v>#REF!</c:v>
                        </c:pt>
                        <c:pt idx="24">
                          <c:v>#REF!</c:v>
                        </c:pt>
                        <c:pt idx="25">
                          <c:v>#REF!</c:v>
                        </c:pt>
                        <c:pt idx="26">
                          <c:v>#REF!</c:v>
                        </c:pt>
                        <c:pt idx="27">
                          <c:v>#REF!</c:v>
                        </c:pt>
                        <c:pt idx="28">
                          <c:v>#REF!</c:v>
                        </c:pt>
                        <c:pt idx="29">
                          <c:v>#REF!</c:v>
                        </c:pt>
                      </c:lvl>
                      <c:lvl>
                        <c:pt idx="0">
                          <c:v>#REF!</c:v>
                        </c:pt>
                        <c:pt idx="1">
                          <c:v>#REF!</c:v>
                        </c:pt>
                        <c:pt idx="2">
                          <c:v>#REF!</c:v>
                        </c:pt>
                        <c:pt idx="3">
                          <c:v>#REF!</c:v>
                        </c:pt>
                        <c:pt idx="4">
                          <c:v>#REF!</c:v>
                        </c:pt>
                        <c:pt idx="5">
                          <c:v>#REF!</c:v>
                        </c:pt>
                        <c:pt idx="6">
                          <c:v>#REF!</c:v>
                        </c:pt>
                        <c:pt idx="7">
                          <c:v>#REF!</c:v>
                        </c:pt>
                        <c:pt idx="8">
                          <c:v>#REF!</c:v>
                        </c:pt>
                        <c:pt idx="9">
                          <c:v>#REF!</c:v>
                        </c:pt>
                        <c:pt idx="10">
                          <c:v>#REF!</c:v>
                        </c:pt>
                        <c:pt idx="11">
                          <c:v>#REF!</c:v>
                        </c:pt>
                        <c:pt idx="12">
                          <c:v>#REF!</c:v>
                        </c:pt>
                        <c:pt idx="13">
                          <c:v>#REF!</c:v>
                        </c:pt>
                        <c:pt idx="14">
                          <c:v>#REF!</c:v>
                        </c:pt>
                        <c:pt idx="15">
                          <c:v>#REF!</c:v>
                        </c:pt>
                        <c:pt idx="16">
                          <c:v>#REF!</c:v>
                        </c:pt>
                        <c:pt idx="17">
                          <c:v>#REF!</c:v>
                        </c:pt>
                        <c:pt idx="18">
                          <c:v>#REF!</c:v>
                        </c:pt>
                        <c:pt idx="19">
                          <c:v>#REF!</c:v>
                        </c:pt>
                        <c:pt idx="20">
                          <c:v>#REF!</c:v>
                        </c:pt>
                        <c:pt idx="21">
                          <c:v>#REF!</c:v>
                        </c:pt>
                        <c:pt idx="22">
                          <c:v>#REF!</c:v>
                        </c:pt>
                        <c:pt idx="23">
                          <c:v>#REF!</c:v>
                        </c:pt>
                        <c:pt idx="24">
                          <c:v>#REF!</c:v>
                        </c:pt>
                        <c:pt idx="25">
                          <c:v>#REF!</c:v>
                        </c:pt>
                        <c:pt idx="26">
                          <c:v>#REF!</c:v>
                        </c:pt>
                        <c:pt idx="27">
                          <c:v>#REF!</c:v>
                        </c:pt>
                        <c:pt idx="28">
                          <c:v>#REF!</c:v>
                        </c:pt>
                        <c:pt idx="29">
                          <c:v>#REF!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D23-49FE-995E-A79730A242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0089695"/>
        <c:axId val="1316905679"/>
      </c:lineChart>
      <c:catAx>
        <c:axId val="8000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05679"/>
        <c:crosses val="autoZero"/>
        <c:auto val="1"/>
        <c:lblAlgn val="ctr"/>
        <c:lblOffset val="100"/>
        <c:noMultiLvlLbl val="0"/>
      </c:catAx>
      <c:valAx>
        <c:axId val="13169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517851294481723E-2"/>
          <c:y val="0.91297367642772642"/>
          <c:w val="0.93145432107566284"/>
          <c:h val="7.6819858298901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/>
              <a:t>Production</a:t>
            </a:r>
            <a:r>
              <a:rPr lang="en-US" sz="2000" b="1" baseline="0"/>
              <a:t> Capacity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[1]Decisions!$B$37:$AE$37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[1]Decisions!$A$37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[1]Decisions!$B$36:$AE$36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7F1-4638-9DB6-49B47469F35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[1]Decisions!$B$38:$AE$38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[1]Decisions!$A$38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[1]Decisions!$B$36:$AE$36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7F1-4638-9DB6-49B47469F357}"/>
            </c:ext>
          </c:extLst>
        </c:ser>
        <c:ser>
          <c:idx val="2"/>
          <c:order val="2"/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[1]Decisions!$B$39:$AE$39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[1]Decisions!$A$39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[1]Decisions!$B$36:$AE$36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67F1-4638-9DB6-49B47469F35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[1]Decisions!$B$40:$AE$40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[1]Decisions!$A$40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[1]Decisions!$B$36:$AE$36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67F1-4638-9DB6-49B47469F3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8266863"/>
        <c:axId val="798950463"/>
      </c:lineChart>
      <c:catAx>
        <c:axId val="12582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50463"/>
        <c:crosses val="autoZero"/>
        <c:auto val="1"/>
        <c:lblAlgn val="ctr"/>
        <c:lblOffset val="100"/>
        <c:noMultiLvlLbl val="0"/>
      </c:catAx>
      <c:valAx>
        <c:axId val="7989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82138802175325"/>
          <c:y val="0.92497256214262524"/>
          <c:w val="0.78458872220601383"/>
          <c:h val="6.509624331061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vs Seasonal</a:t>
            </a:r>
            <a:r>
              <a:rPr lang="en-US" baseline="0"/>
              <a:t> P4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838145231846"/>
          <c:y val="0.16708333333333336"/>
          <c:w val="0.8422959317585302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 Demand &amp; Service Quality'!$A$10</c:f>
              <c:strCache>
                <c:ptCount val="1"/>
                <c:pt idx="0">
                  <c:v>Product 4 [PU/Month] 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Quality'!$B$10:$BC$10</c:f>
              <c:numCache>
                <c:formatCode>#,##0</c:formatCode>
                <c:ptCount val="54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62771</c:v>
                </c:pt>
                <c:pt idx="19">
                  <c:v>71032</c:v>
                </c:pt>
                <c:pt idx="20">
                  <c:v>68634</c:v>
                </c:pt>
                <c:pt idx="21">
                  <c:v>70302</c:v>
                </c:pt>
                <c:pt idx="22">
                  <c:v>73056</c:v>
                </c:pt>
                <c:pt idx="23">
                  <c:v>72665</c:v>
                </c:pt>
                <c:pt idx="24">
                  <c:v>73297</c:v>
                </c:pt>
                <c:pt idx="25">
                  <c:v>75996</c:v>
                </c:pt>
                <c:pt idx="26">
                  <c:v>81416</c:v>
                </c:pt>
                <c:pt idx="27">
                  <c:v>75108</c:v>
                </c:pt>
                <c:pt idx="28">
                  <c:v>81139</c:v>
                </c:pt>
                <c:pt idx="29">
                  <c:v>86880</c:v>
                </c:pt>
                <c:pt idx="30">
                  <c:v>81782.526436781613</c:v>
                </c:pt>
                <c:pt idx="31">
                  <c:v>82921.196959584719</c:v>
                </c:pt>
                <c:pt idx="32">
                  <c:v>84059.867482387839</c:v>
                </c:pt>
                <c:pt idx="33">
                  <c:v>85198.538005190945</c:v>
                </c:pt>
                <c:pt idx="34">
                  <c:v>86337.208527994066</c:v>
                </c:pt>
                <c:pt idx="35">
                  <c:v>87475.879050797172</c:v>
                </c:pt>
                <c:pt idx="36">
                  <c:v>88614.549573600278</c:v>
                </c:pt>
                <c:pt idx="37">
                  <c:v>89753.220096403398</c:v>
                </c:pt>
                <c:pt idx="38">
                  <c:v>90891.890619206504</c:v>
                </c:pt>
                <c:pt idx="39">
                  <c:v>92030.561142009625</c:v>
                </c:pt>
                <c:pt idx="40">
                  <c:v>93169.231664812745</c:v>
                </c:pt>
                <c:pt idx="41">
                  <c:v>94307.902187615851</c:v>
                </c:pt>
                <c:pt idx="42">
                  <c:v>95446.572710418957</c:v>
                </c:pt>
                <c:pt idx="43">
                  <c:v>96585.243233222107</c:v>
                </c:pt>
                <c:pt idx="44">
                  <c:v>97723.913756025184</c:v>
                </c:pt>
                <c:pt idx="45">
                  <c:v>98862.584278828304</c:v>
                </c:pt>
                <c:pt idx="46">
                  <c:v>100001.25480163142</c:v>
                </c:pt>
                <c:pt idx="47">
                  <c:v>101139.92532443453</c:v>
                </c:pt>
                <c:pt idx="48">
                  <c:v>102278.59584723764</c:v>
                </c:pt>
                <c:pt idx="49">
                  <c:v>103417.26637004077</c:v>
                </c:pt>
                <c:pt idx="50">
                  <c:v>104555.93689284389</c:v>
                </c:pt>
                <c:pt idx="51">
                  <c:v>105694.607415647</c:v>
                </c:pt>
                <c:pt idx="52">
                  <c:v>106833.27793845009</c:v>
                </c:pt>
                <c:pt idx="53">
                  <c:v>107971.94846125323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5-44A2-9C10-8DB9127DC28F}"/>
            </c:ext>
          </c:extLst>
        </c:ser>
        <c:ser>
          <c:idx val="1"/>
          <c:order val="1"/>
          <c:tx>
            <c:strRef>
              <c:f>' Demand &amp; Service Quality'!$A$17</c:f>
              <c:strCache>
                <c:ptCount val="1"/>
                <c:pt idx="0">
                  <c:v>Product 4 [PU/Month] seas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Quality'!$B$17:$BC$17</c:f>
              <c:numCache>
                <c:formatCode>#,##0</c:formatCode>
                <c:ptCount val="54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62771</c:v>
                </c:pt>
                <c:pt idx="19">
                  <c:v>71032</c:v>
                </c:pt>
                <c:pt idx="20">
                  <c:v>68634</c:v>
                </c:pt>
                <c:pt idx="21">
                  <c:v>70302</c:v>
                </c:pt>
                <c:pt idx="22">
                  <c:v>73056</c:v>
                </c:pt>
                <c:pt idx="23">
                  <c:v>72665</c:v>
                </c:pt>
                <c:pt idx="24">
                  <c:v>73297</c:v>
                </c:pt>
                <c:pt idx="25">
                  <c:v>75996</c:v>
                </c:pt>
                <c:pt idx="26">
                  <c:v>81416</c:v>
                </c:pt>
                <c:pt idx="27">
                  <c:v>75108</c:v>
                </c:pt>
                <c:pt idx="28">
                  <c:v>81139</c:v>
                </c:pt>
                <c:pt idx="29">
                  <c:v>86880</c:v>
                </c:pt>
                <c:pt idx="30">
                  <c:v>84003.140745403696</c:v>
                </c:pt>
                <c:pt idx="31">
                  <c:v>85804.791336207039</c:v>
                </c:pt>
                <c:pt idx="32">
                  <c:v>87211.285811792462</c:v>
                </c:pt>
                <c:pt idx="33">
                  <c:v>89305.351752000104</c:v>
                </c:pt>
                <c:pt idx="34">
                  <c:v>91069.781150906143</c:v>
                </c:pt>
                <c:pt idx="35">
                  <c:v>89677.150397241378</c:v>
                </c:pt>
                <c:pt idx="36">
                  <c:v>91144.854320501312</c:v>
                </c:pt>
                <c:pt idx="37">
                  <c:v>94642.662904410157</c:v>
                </c:pt>
                <c:pt idx="38">
                  <c:v>95920.281685676804</c:v>
                </c:pt>
                <c:pt idx="39">
                  <c:v>97198.048217625372</c:v>
                </c:pt>
                <c:pt idx="40">
                  <c:v>97706.58028241081</c:v>
                </c:pt>
                <c:pt idx="41">
                  <c:v>98964.938189703826</c:v>
                </c:pt>
                <c:pt idx="42">
                  <c:v>100225.20233230226</c:v>
                </c:pt>
                <c:pt idx="43">
                  <c:v>101487.14077118899</c:v>
                </c:pt>
                <c:pt idx="44">
                  <c:v>102750.55021545435</c:v>
                </c:pt>
                <c:pt idx="45">
                  <c:v>104015.25225167077</c:v>
                </c:pt>
                <c:pt idx="46">
                  <c:v>105281.0900942033</c:v>
                </c:pt>
                <c:pt idx="47">
                  <c:v>106547.92578347665</c:v>
                </c:pt>
                <c:pt idx="48">
                  <c:v>107815.63776890151</c:v>
                </c:pt>
                <c:pt idx="49">
                  <c:v>109084.11882186189</c:v>
                </c:pt>
                <c:pt idx="50">
                  <c:v>110353.27423184506</c:v>
                </c:pt>
                <c:pt idx="51">
                  <c:v>111623.02024550241</c:v>
                </c:pt>
                <c:pt idx="52">
                  <c:v>112893.28271423529</c:v>
                </c:pt>
                <c:pt idx="53">
                  <c:v>114163.99592089654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5-44A2-9C10-8DB9127D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24232"/>
        <c:axId val="463124888"/>
      </c:lineChart>
      <c:catAx>
        <c:axId val="46312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24888"/>
        <c:crosses val="autoZero"/>
        <c:auto val="1"/>
        <c:lblAlgn val="ctr"/>
        <c:lblOffset val="100"/>
        <c:noMultiLvlLbl val="0"/>
      </c:catAx>
      <c:valAx>
        <c:axId val="46312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2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: actual vs. linear forecast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Demand &amp; Service Quality'!$A$20</c:f>
              <c:strCache>
                <c:ptCount val="1"/>
                <c:pt idx="0">
                  <c:v>Product 4 [PU/Month]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Quality'!$B$19:$AE$19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numCache>
            </c:numRef>
          </c:cat>
          <c:val>
            <c:numRef>
              <c:f>' Demand &amp; Service Quality'!$B$20:$AE$20</c:f>
              <c:numCache>
                <c:formatCode>#,##0</c:formatCode>
                <c:ptCount val="30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62771</c:v>
                </c:pt>
                <c:pt idx="19">
                  <c:v>71032</c:v>
                </c:pt>
                <c:pt idx="20">
                  <c:v>68634</c:v>
                </c:pt>
                <c:pt idx="21">
                  <c:v>70302</c:v>
                </c:pt>
                <c:pt idx="22">
                  <c:v>73056</c:v>
                </c:pt>
                <c:pt idx="23">
                  <c:v>72665</c:v>
                </c:pt>
                <c:pt idx="24">
                  <c:v>73297</c:v>
                </c:pt>
                <c:pt idx="25">
                  <c:v>75996</c:v>
                </c:pt>
                <c:pt idx="26">
                  <c:v>81416</c:v>
                </c:pt>
                <c:pt idx="27">
                  <c:v>75108</c:v>
                </c:pt>
                <c:pt idx="28">
                  <c:v>81139</c:v>
                </c:pt>
                <c:pt idx="29">
                  <c:v>86880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3C3-9209-8792DBBD290E}"/>
            </c:ext>
          </c:extLst>
        </c:ser>
        <c:ser>
          <c:idx val="1"/>
          <c:order val="1"/>
          <c:tx>
            <c:strRef>
              <c:f>' Demand &amp; Service Quality'!$A$23</c:f>
              <c:strCache>
                <c:ptCount val="1"/>
                <c:pt idx="0">
                  <c:v>Product 4 [PU/Month] linear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Quality'!$B$19:$AE$19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numCache>
            </c:numRef>
          </c:cat>
          <c:val>
            <c:numRef>
              <c:f>' Demand &amp; Service Quality'!$B$23:$AE$23</c:f>
              <c:numCache>
                <c:formatCode>#,##0</c:formatCode>
                <c:ptCount val="30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66834.888888888891</c:v>
                </c:pt>
                <c:pt idx="19">
                  <c:v>67836.818713450295</c:v>
                </c:pt>
                <c:pt idx="20">
                  <c:v>68838.7485380117</c:v>
                </c:pt>
                <c:pt idx="21">
                  <c:v>69840.678362573119</c:v>
                </c:pt>
                <c:pt idx="22">
                  <c:v>70842.608187134509</c:v>
                </c:pt>
                <c:pt idx="23">
                  <c:v>71844.538011695913</c:v>
                </c:pt>
                <c:pt idx="24">
                  <c:v>72846.467836257332</c:v>
                </c:pt>
                <c:pt idx="25">
                  <c:v>73848.397660818737</c:v>
                </c:pt>
                <c:pt idx="26">
                  <c:v>74850.327485380141</c:v>
                </c:pt>
                <c:pt idx="27">
                  <c:v>75852.257309941546</c:v>
                </c:pt>
                <c:pt idx="28">
                  <c:v>76854.18713450295</c:v>
                </c:pt>
                <c:pt idx="29">
                  <c:v>77856.116959064355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3C3-9209-8792DBBD290E}"/>
            </c:ext>
          </c:extLst>
        </c:ser>
        <c:ser>
          <c:idx val="2"/>
          <c:order val="2"/>
          <c:tx>
            <c:strRef>
              <c:f>' Demand &amp; Service Quality'!$A$26</c:f>
              <c:strCache>
                <c:ptCount val="1"/>
                <c:pt idx="0">
                  <c:v>Product 4 [PU/Month] seasonal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Quality'!$B$19:$AE$19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numCache>
            </c:numRef>
          </c:cat>
          <c:val>
            <c:numRef>
              <c:f>' Demand &amp; Service Quality'!$B$26:$AE$26</c:f>
              <c:numCache>
                <c:formatCode>#,##0</c:formatCode>
                <c:ptCount val="30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67003.676819627988</c:v>
                </c:pt>
                <c:pt idx="19">
                  <c:v>67166.758233693414</c:v>
                </c:pt>
                <c:pt idx="20">
                  <c:v>68851.300495477975</c:v>
                </c:pt>
                <c:pt idx="21">
                  <c:v>69852.655045143809</c:v>
                </c:pt>
                <c:pt idx="22">
                  <c:v>70852.82004720949</c:v>
                </c:pt>
                <c:pt idx="23">
                  <c:v>71851.955456915879</c:v>
                </c:pt>
                <c:pt idx="24">
                  <c:v>72850.199055171761</c:v>
                </c:pt>
                <c:pt idx="25">
                  <c:v>73847.66895392412</c:v>
                </c:pt>
                <c:pt idx="26">
                  <c:v>75309.613182197791</c:v>
                </c:pt>
                <c:pt idx="27">
                  <c:v>76384.082414536475</c:v>
                </c:pt>
                <c:pt idx="28">
                  <c:v>76994.23358555352</c:v>
                </c:pt>
                <c:pt idx="29">
                  <c:v>77997.380325266349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3C3-9209-8792DBBD2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79784"/>
        <c:axId val="438282408"/>
      </c:lineChart>
      <c:catAx>
        <c:axId val="438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82408"/>
        <c:crosses val="autoZero"/>
        <c:auto val="1"/>
        <c:lblAlgn val="ctr"/>
        <c:lblOffset val="100"/>
        <c:noMultiLvlLbl val="0"/>
      </c:catAx>
      <c:valAx>
        <c:axId val="4382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orders</a:t>
            </a:r>
            <a:r>
              <a:rPr lang="en-US" baseline="0"/>
              <a:t> and backlogs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Demand &amp; Service Quality'!$A$10</c:f>
              <c:strCache>
                <c:ptCount val="1"/>
                <c:pt idx="0">
                  <c:v>Product 4 [PU/Month] 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Quality'!$B$123:$AE$123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numCache>
            </c:numRef>
          </c:cat>
          <c:val>
            <c:numRef>
              <c:f>' Demand &amp; Service Quality'!$B$10:$AE$10</c:f>
              <c:numCache>
                <c:formatCode>#,##0</c:formatCode>
                <c:ptCount val="30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62771</c:v>
                </c:pt>
                <c:pt idx="19">
                  <c:v>71032</c:v>
                </c:pt>
                <c:pt idx="20">
                  <c:v>68634</c:v>
                </c:pt>
                <c:pt idx="21">
                  <c:v>70302</c:v>
                </c:pt>
                <c:pt idx="22">
                  <c:v>73056</c:v>
                </c:pt>
                <c:pt idx="23">
                  <c:v>72665</c:v>
                </c:pt>
                <c:pt idx="24">
                  <c:v>73297</c:v>
                </c:pt>
                <c:pt idx="25">
                  <c:v>75996</c:v>
                </c:pt>
                <c:pt idx="26">
                  <c:v>81416</c:v>
                </c:pt>
                <c:pt idx="27">
                  <c:v>75108</c:v>
                </c:pt>
                <c:pt idx="28">
                  <c:v>81139</c:v>
                </c:pt>
                <c:pt idx="29">
                  <c:v>86880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A-4126-B729-A60ECBE071C5}"/>
            </c:ext>
          </c:extLst>
        </c:ser>
        <c:ser>
          <c:idx val="1"/>
          <c:order val="1"/>
          <c:tx>
            <c:strRef>
              <c:f>' Demand &amp; Service Quality'!$A$109</c:f>
              <c:strCache>
                <c:ptCount val="1"/>
                <c:pt idx="0">
                  <c:v>Product 4 [PU] backlog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Quality'!$B$123:$AE$123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numCache>
            </c:numRef>
          </c:cat>
          <c:val>
            <c:numRef>
              <c:f>' Demand &amp; Service Quality'!$B$109:$AE$109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5367</c:v>
                </c:pt>
                <c:pt idx="28" formatCode="#,##0">
                  <c:v>12499</c:v>
                </c:pt>
                <c:pt idx="29" formatCode="#,##0">
                  <c:v>23973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A-4126-B729-A60ECBE0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468072"/>
        <c:axId val="452513992"/>
      </c:lineChart>
      <c:catAx>
        <c:axId val="45246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13992"/>
        <c:crosses val="autoZero"/>
        <c:auto val="1"/>
        <c:lblAlgn val="ctr"/>
        <c:lblOffset val="100"/>
        <c:noMultiLvlLbl val="0"/>
      </c:catAx>
      <c:valAx>
        <c:axId val="4525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Available</a:t>
            </a:r>
            <a:r>
              <a:rPr lang="en-DE" baseline="0"/>
              <a:t> production capacity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'Available production capacity'!$B$1</c:f>
              <c:strCache>
                <c:ptCount val="1"/>
                <c:pt idx="0">
                  <c:v>Granulation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'Available production capacity'!$B$2:$B$31</c:f>
              <c:numCache>
                <c:formatCode>General</c:formatCode>
                <c:ptCount val="30"/>
                <c:pt idx="0">
                  <c:v>1551</c:v>
                </c:pt>
                <c:pt idx="1">
                  <c:v>1518</c:v>
                </c:pt>
                <c:pt idx="2">
                  <c:v>1502</c:v>
                </c:pt>
                <c:pt idx="3">
                  <c:v>1484</c:v>
                </c:pt>
                <c:pt idx="4">
                  <c:v>1475</c:v>
                </c:pt>
                <c:pt idx="5">
                  <c:v>1480</c:v>
                </c:pt>
                <c:pt idx="6">
                  <c:v>1483</c:v>
                </c:pt>
                <c:pt idx="7">
                  <c:v>1494</c:v>
                </c:pt>
                <c:pt idx="8">
                  <c:v>1506</c:v>
                </c:pt>
                <c:pt idx="9">
                  <c:v>1522</c:v>
                </c:pt>
                <c:pt idx="10">
                  <c:v>1523</c:v>
                </c:pt>
                <c:pt idx="11">
                  <c:v>1534</c:v>
                </c:pt>
                <c:pt idx="12">
                  <c:v>1528</c:v>
                </c:pt>
                <c:pt idx="13">
                  <c:v>1498</c:v>
                </c:pt>
                <c:pt idx="14">
                  <c:v>1492</c:v>
                </c:pt>
                <c:pt idx="15">
                  <c:v>1484</c:v>
                </c:pt>
                <c:pt idx="16">
                  <c:v>1492</c:v>
                </c:pt>
                <c:pt idx="17">
                  <c:v>1487</c:v>
                </c:pt>
                <c:pt idx="18">
                  <c:v>1476</c:v>
                </c:pt>
                <c:pt idx="19">
                  <c:v>1512</c:v>
                </c:pt>
                <c:pt idx="20">
                  <c:v>1504</c:v>
                </c:pt>
                <c:pt idx="21">
                  <c:v>1516</c:v>
                </c:pt>
                <c:pt idx="22">
                  <c:v>1535</c:v>
                </c:pt>
                <c:pt idx="23">
                  <c:v>1538</c:v>
                </c:pt>
                <c:pt idx="24">
                  <c:v>1548</c:v>
                </c:pt>
                <c:pt idx="25">
                  <c:v>1552</c:v>
                </c:pt>
                <c:pt idx="26">
                  <c:v>1540</c:v>
                </c:pt>
                <c:pt idx="27">
                  <c:v>1541</c:v>
                </c:pt>
                <c:pt idx="28">
                  <c:v>1551</c:v>
                </c:pt>
                <c:pt idx="29">
                  <c:v>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9-418D-B79F-346A15BC94DB}"/>
            </c:ext>
          </c:extLst>
        </c:ser>
        <c:ser>
          <c:idx val="2"/>
          <c:order val="1"/>
          <c:tx>
            <c:strRef>
              <c:f>'Available production capacity'!$C$1</c:f>
              <c:strCache>
                <c:ptCount val="1"/>
                <c:pt idx="0">
                  <c:v>Blending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'Available production capacity'!$C$2:$C$31</c:f>
              <c:numCache>
                <c:formatCode>General</c:formatCode>
                <c:ptCount val="30"/>
                <c:pt idx="0">
                  <c:v>2092</c:v>
                </c:pt>
                <c:pt idx="1">
                  <c:v>2056</c:v>
                </c:pt>
                <c:pt idx="2">
                  <c:v>2041</c:v>
                </c:pt>
                <c:pt idx="3">
                  <c:v>2036</c:v>
                </c:pt>
                <c:pt idx="4">
                  <c:v>2014</c:v>
                </c:pt>
                <c:pt idx="5">
                  <c:v>2000</c:v>
                </c:pt>
                <c:pt idx="6">
                  <c:v>1992</c:v>
                </c:pt>
                <c:pt idx="7">
                  <c:v>1999</c:v>
                </c:pt>
                <c:pt idx="8">
                  <c:v>1991</c:v>
                </c:pt>
                <c:pt idx="9">
                  <c:v>2002</c:v>
                </c:pt>
                <c:pt idx="10">
                  <c:v>1995</c:v>
                </c:pt>
                <c:pt idx="11">
                  <c:v>2015</c:v>
                </c:pt>
                <c:pt idx="12">
                  <c:v>2016</c:v>
                </c:pt>
                <c:pt idx="13">
                  <c:v>1993</c:v>
                </c:pt>
                <c:pt idx="14">
                  <c:v>1993</c:v>
                </c:pt>
                <c:pt idx="15">
                  <c:v>1971</c:v>
                </c:pt>
                <c:pt idx="16">
                  <c:v>1968</c:v>
                </c:pt>
                <c:pt idx="17">
                  <c:v>1960</c:v>
                </c:pt>
                <c:pt idx="18">
                  <c:v>1935</c:v>
                </c:pt>
                <c:pt idx="19">
                  <c:v>1955</c:v>
                </c:pt>
                <c:pt idx="20">
                  <c:v>1941</c:v>
                </c:pt>
                <c:pt idx="21">
                  <c:v>1952</c:v>
                </c:pt>
                <c:pt idx="22">
                  <c:v>1971</c:v>
                </c:pt>
                <c:pt idx="23">
                  <c:v>1984</c:v>
                </c:pt>
                <c:pt idx="24">
                  <c:v>1998</c:v>
                </c:pt>
                <c:pt idx="25">
                  <c:v>2000</c:v>
                </c:pt>
                <c:pt idx="26">
                  <c:v>1991</c:v>
                </c:pt>
                <c:pt idx="27">
                  <c:v>2000</c:v>
                </c:pt>
                <c:pt idx="28">
                  <c:v>2005</c:v>
                </c:pt>
                <c:pt idx="29">
                  <c:v>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9-418D-B79F-346A15BC94DB}"/>
            </c:ext>
          </c:extLst>
        </c:ser>
        <c:ser>
          <c:idx val="3"/>
          <c:order val="2"/>
          <c:tx>
            <c:strRef>
              <c:f>'Available production capacity'!$D$1</c:f>
              <c:strCache>
                <c:ptCount val="1"/>
                <c:pt idx="0">
                  <c:v>Tableting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'Available production capacity'!$D$2:$D$31</c:f>
              <c:numCache>
                <c:formatCode>General</c:formatCode>
                <c:ptCount val="30"/>
                <c:pt idx="0">
                  <c:v>3024</c:v>
                </c:pt>
                <c:pt idx="1">
                  <c:v>3024</c:v>
                </c:pt>
                <c:pt idx="2">
                  <c:v>3024</c:v>
                </c:pt>
                <c:pt idx="3">
                  <c:v>3024</c:v>
                </c:pt>
                <c:pt idx="4">
                  <c:v>3024</c:v>
                </c:pt>
                <c:pt idx="5">
                  <c:v>3024</c:v>
                </c:pt>
                <c:pt idx="6">
                  <c:v>3024</c:v>
                </c:pt>
                <c:pt idx="7">
                  <c:v>3024</c:v>
                </c:pt>
                <c:pt idx="8">
                  <c:v>3024</c:v>
                </c:pt>
                <c:pt idx="9">
                  <c:v>3024</c:v>
                </c:pt>
                <c:pt idx="10">
                  <c:v>3024</c:v>
                </c:pt>
                <c:pt idx="11">
                  <c:v>3024</c:v>
                </c:pt>
                <c:pt idx="12">
                  <c:v>3024</c:v>
                </c:pt>
                <c:pt idx="13">
                  <c:v>3024</c:v>
                </c:pt>
                <c:pt idx="14">
                  <c:v>3024</c:v>
                </c:pt>
                <c:pt idx="15">
                  <c:v>3024</c:v>
                </c:pt>
                <c:pt idx="16">
                  <c:v>3024</c:v>
                </c:pt>
                <c:pt idx="17">
                  <c:v>3024</c:v>
                </c:pt>
                <c:pt idx="18">
                  <c:v>3024</c:v>
                </c:pt>
                <c:pt idx="19">
                  <c:v>3024</c:v>
                </c:pt>
                <c:pt idx="20">
                  <c:v>3024</c:v>
                </c:pt>
                <c:pt idx="21">
                  <c:v>3024</c:v>
                </c:pt>
                <c:pt idx="22">
                  <c:v>3024</c:v>
                </c:pt>
                <c:pt idx="23">
                  <c:v>3024</c:v>
                </c:pt>
                <c:pt idx="24">
                  <c:v>3024</c:v>
                </c:pt>
                <c:pt idx="25">
                  <c:v>3024</c:v>
                </c:pt>
                <c:pt idx="26">
                  <c:v>3024</c:v>
                </c:pt>
                <c:pt idx="27">
                  <c:v>3024</c:v>
                </c:pt>
                <c:pt idx="28">
                  <c:v>3024</c:v>
                </c:pt>
                <c:pt idx="29">
                  <c:v>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9-418D-B79F-346A15BC94DB}"/>
            </c:ext>
          </c:extLst>
        </c:ser>
        <c:ser>
          <c:idx val="4"/>
          <c:order val="3"/>
          <c:tx>
            <c:strRef>
              <c:f>'Available production capacity'!$E$1</c:f>
              <c:strCache>
                <c:ptCount val="1"/>
                <c:pt idx="0">
                  <c:v>Packaging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'Available production capacity'!$E$2:$E$31</c:f>
              <c:numCache>
                <c:formatCode>General</c:formatCode>
                <c:ptCount val="30"/>
                <c:pt idx="0">
                  <c:v>2522</c:v>
                </c:pt>
                <c:pt idx="1">
                  <c:v>2469</c:v>
                </c:pt>
                <c:pt idx="2">
                  <c:v>2443</c:v>
                </c:pt>
                <c:pt idx="3">
                  <c:v>2422</c:v>
                </c:pt>
                <c:pt idx="4">
                  <c:v>2401</c:v>
                </c:pt>
                <c:pt idx="5">
                  <c:v>2401</c:v>
                </c:pt>
                <c:pt idx="6">
                  <c:v>2400</c:v>
                </c:pt>
                <c:pt idx="7">
                  <c:v>2409</c:v>
                </c:pt>
                <c:pt idx="8">
                  <c:v>2419</c:v>
                </c:pt>
                <c:pt idx="9">
                  <c:v>2439</c:v>
                </c:pt>
                <c:pt idx="10">
                  <c:v>2440</c:v>
                </c:pt>
                <c:pt idx="11">
                  <c:v>2457</c:v>
                </c:pt>
                <c:pt idx="12">
                  <c:v>2442</c:v>
                </c:pt>
                <c:pt idx="13">
                  <c:v>2399</c:v>
                </c:pt>
                <c:pt idx="14">
                  <c:v>2384</c:v>
                </c:pt>
                <c:pt idx="15">
                  <c:v>2362</c:v>
                </c:pt>
                <c:pt idx="16">
                  <c:v>2367</c:v>
                </c:pt>
                <c:pt idx="17">
                  <c:v>2356</c:v>
                </c:pt>
                <c:pt idx="18">
                  <c:v>2331</c:v>
                </c:pt>
                <c:pt idx="19">
                  <c:v>2377</c:v>
                </c:pt>
                <c:pt idx="20">
                  <c:v>2363</c:v>
                </c:pt>
                <c:pt idx="21">
                  <c:v>2376</c:v>
                </c:pt>
                <c:pt idx="22">
                  <c:v>2398</c:v>
                </c:pt>
                <c:pt idx="23">
                  <c:v>2409</c:v>
                </c:pt>
                <c:pt idx="24">
                  <c:v>2418</c:v>
                </c:pt>
                <c:pt idx="25">
                  <c:v>2420</c:v>
                </c:pt>
                <c:pt idx="26">
                  <c:v>2400</c:v>
                </c:pt>
                <c:pt idx="27">
                  <c:v>2399</c:v>
                </c:pt>
                <c:pt idx="28">
                  <c:v>2412</c:v>
                </c:pt>
                <c:pt idx="29">
                  <c:v>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9-418D-B79F-346A15BC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56512"/>
        <c:axId val="82851104"/>
      </c:lineChart>
      <c:catAx>
        <c:axId val="8285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1104"/>
        <c:crosses val="autoZero"/>
        <c:auto val="1"/>
        <c:lblAlgn val="ctr"/>
        <c:lblOffset val="100"/>
        <c:noMultiLvlLbl val="0"/>
      </c:catAx>
      <c:valAx>
        <c:axId val="828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</a:t>
            </a:r>
            <a:r>
              <a:rPr lang="en-DE"/>
              <a:t>roduct 1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per month'!$B$2:$B$31</c:f>
              <c:numCache>
                <c:formatCode>General</c:formatCode>
                <c:ptCount val="30"/>
                <c:pt idx="0">
                  <c:v>2076</c:v>
                </c:pt>
                <c:pt idx="1">
                  <c:v>2011</c:v>
                </c:pt>
                <c:pt idx="2">
                  <c:v>1961</c:v>
                </c:pt>
                <c:pt idx="3">
                  <c:v>1943</c:v>
                </c:pt>
                <c:pt idx="4">
                  <c:v>1913</c:v>
                </c:pt>
                <c:pt idx="5">
                  <c:v>1897</c:v>
                </c:pt>
                <c:pt idx="6">
                  <c:v>1874</c:v>
                </c:pt>
                <c:pt idx="7">
                  <c:v>1872</c:v>
                </c:pt>
                <c:pt idx="8">
                  <c:v>1891</c:v>
                </c:pt>
                <c:pt idx="9">
                  <c:v>1912</c:v>
                </c:pt>
                <c:pt idx="10">
                  <c:v>1898</c:v>
                </c:pt>
                <c:pt idx="11">
                  <c:v>1898</c:v>
                </c:pt>
                <c:pt idx="12">
                  <c:v>1868</c:v>
                </c:pt>
                <c:pt idx="13">
                  <c:v>1837</c:v>
                </c:pt>
                <c:pt idx="14">
                  <c:v>1794</c:v>
                </c:pt>
                <c:pt idx="15">
                  <c:v>1756</c:v>
                </c:pt>
                <c:pt idx="16">
                  <c:v>1757</c:v>
                </c:pt>
                <c:pt idx="17">
                  <c:v>1753</c:v>
                </c:pt>
                <c:pt idx="18">
                  <c:v>1754</c:v>
                </c:pt>
                <c:pt idx="19">
                  <c:v>1762</c:v>
                </c:pt>
                <c:pt idx="20">
                  <c:v>1767</c:v>
                </c:pt>
                <c:pt idx="21">
                  <c:v>1792</c:v>
                </c:pt>
                <c:pt idx="22">
                  <c:v>1793</c:v>
                </c:pt>
                <c:pt idx="23">
                  <c:v>1777</c:v>
                </c:pt>
                <c:pt idx="24">
                  <c:v>1766</c:v>
                </c:pt>
                <c:pt idx="25">
                  <c:v>1738</c:v>
                </c:pt>
                <c:pt idx="26">
                  <c:v>1729</c:v>
                </c:pt>
                <c:pt idx="27">
                  <c:v>1700</c:v>
                </c:pt>
                <c:pt idx="28">
                  <c:v>1705</c:v>
                </c:pt>
                <c:pt idx="29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D-4AE0-9399-DBFB9F77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92671"/>
        <c:axId val="934503135"/>
      </c:lineChart>
      <c:catAx>
        <c:axId val="74409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03135"/>
        <c:crosses val="autoZero"/>
        <c:auto val="1"/>
        <c:lblAlgn val="ctr"/>
        <c:lblOffset val="100"/>
        <c:noMultiLvlLbl val="0"/>
      </c:catAx>
      <c:valAx>
        <c:axId val="9345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9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Product</a:t>
            </a:r>
            <a:r>
              <a:rPr lang="en-DE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'Implied workload per month'!$B$41</c:f>
              <c:strCache>
                <c:ptCount val="1"/>
                <c:pt idx="0">
                  <c:v>Implied workload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per month'!$B$42:$B$71</c:f>
              <c:numCache>
                <c:formatCode>General</c:formatCode>
                <c:ptCount val="30"/>
                <c:pt idx="0">
                  <c:v>2296</c:v>
                </c:pt>
                <c:pt idx="1">
                  <c:v>2283</c:v>
                </c:pt>
                <c:pt idx="2">
                  <c:v>2263</c:v>
                </c:pt>
                <c:pt idx="3">
                  <c:v>2241</c:v>
                </c:pt>
                <c:pt idx="4">
                  <c:v>2234</c:v>
                </c:pt>
                <c:pt idx="5">
                  <c:v>2204</c:v>
                </c:pt>
                <c:pt idx="6">
                  <c:v>2198</c:v>
                </c:pt>
                <c:pt idx="7">
                  <c:v>2182</c:v>
                </c:pt>
                <c:pt idx="8">
                  <c:v>2183</c:v>
                </c:pt>
                <c:pt idx="9">
                  <c:v>2167</c:v>
                </c:pt>
                <c:pt idx="10">
                  <c:v>2162</c:v>
                </c:pt>
                <c:pt idx="11">
                  <c:v>2153</c:v>
                </c:pt>
                <c:pt idx="12">
                  <c:v>2123</c:v>
                </c:pt>
                <c:pt idx="13">
                  <c:v>2107</c:v>
                </c:pt>
                <c:pt idx="14">
                  <c:v>2101</c:v>
                </c:pt>
                <c:pt idx="15">
                  <c:v>2076</c:v>
                </c:pt>
                <c:pt idx="16">
                  <c:v>2053</c:v>
                </c:pt>
                <c:pt idx="17">
                  <c:v>2034</c:v>
                </c:pt>
                <c:pt idx="18">
                  <c:v>2020</c:v>
                </c:pt>
                <c:pt idx="19">
                  <c:v>2009</c:v>
                </c:pt>
                <c:pt idx="20">
                  <c:v>2019</c:v>
                </c:pt>
                <c:pt idx="21">
                  <c:v>2005</c:v>
                </c:pt>
                <c:pt idx="22">
                  <c:v>1994</c:v>
                </c:pt>
                <c:pt idx="23">
                  <c:v>1986</c:v>
                </c:pt>
                <c:pt idx="24">
                  <c:v>1988</c:v>
                </c:pt>
                <c:pt idx="25">
                  <c:v>1987</c:v>
                </c:pt>
                <c:pt idx="26">
                  <c:v>1978</c:v>
                </c:pt>
                <c:pt idx="27">
                  <c:v>1952</c:v>
                </c:pt>
                <c:pt idx="28">
                  <c:v>1930</c:v>
                </c:pt>
                <c:pt idx="29">
                  <c:v>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4-403B-9BA4-292CB9DD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50960"/>
        <c:axId val="1962155536"/>
      </c:lineChart>
      <c:catAx>
        <c:axId val="196215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55536"/>
        <c:crosses val="autoZero"/>
        <c:auto val="1"/>
        <c:lblAlgn val="ctr"/>
        <c:lblOffset val="100"/>
        <c:noMultiLvlLbl val="0"/>
      </c:catAx>
      <c:valAx>
        <c:axId val="1962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Product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'Implied workload per month'!$B$75</c:f>
              <c:strCache>
                <c:ptCount val="1"/>
                <c:pt idx="0">
                  <c:v>Implied workload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'Implied workload per month'!$B$76:$B$105</c:f>
              <c:numCache>
                <c:formatCode>General</c:formatCode>
                <c:ptCount val="30"/>
                <c:pt idx="0">
                  <c:v>1426</c:v>
                </c:pt>
                <c:pt idx="1">
                  <c:v>1431</c:v>
                </c:pt>
                <c:pt idx="2">
                  <c:v>1453</c:v>
                </c:pt>
                <c:pt idx="3">
                  <c:v>1459</c:v>
                </c:pt>
                <c:pt idx="4">
                  <c:v>1457</c:v>
                </c:pt>
                <c:pt idx="5">
                  <c:v>1482</c:v>
                </c:pt>
                <c:pt idx="6">
                  <c:v>1499</c:v>
                </c:pt>
                <c:pt idx="7">
                  <c:v>1510</c:v>
                </c:pt>
                <c:pt idx="8">
                  <c:v>1502</c:v>
                </c:pt>
                <c:pt idx="9">
                  <c:v>1458</c:v>
                </c:pt>
                <c:pt idx="10">
                  <c:v>1423</c:v>
                </c:pt>
                <c:pt idx="11">
                  <c:v>1385</c:v>
                </c:pt>
                <c:pt idx="12">
                  <c:v>1377</c:v>
                </c:pt>
                <c:pt idx="13">
                  <c:v>1390</c:v>
                </c:pt>
                <c:pt idx="14">
                  <c:v>1391</c:v>
                </c:pt>
                <c:pt idx="15">
                  <c:v>1391</c:v>
                </c:pt>
                <c:pt idx="16">
                  <c:v>1427</c:v>
                </c:pt>
                <c:pt idx="17">
                  <c:v>1427</c:v>
                </c:pt>
                <c:pt idx="18">
                  <c:v>1421</c:v>
                </c:pt>
                <c:pt idx="19">
                  <c:v>1418</c:v>
                </c:pt>
                <c:pt idx="20">
                  <c:v>1415</c:v>
                </c:pt>
                <c:pt idx="21">
                  <c:v>1390</c:v>
                </c:pt>
                <c:pt idx="22">
                  <c:v>1386</c:v>
                </c:pt>
                <c:pt idx="23">
                  <c:v>1362</c:v>
                </c:pt>
                <c:pt idx="24">
                  <c:v>1343</c:v>
                </c:pt>
                <c:pt idx="25">
                  <c:v>1361</c:v>
                </c:pt>
                <c:pt idx="26">
                  <c:v>1372</c:v>
                </c:pt>
                <c:pt idx="27">
                  <c:v>1386</c:v>
                </c:pt>
                <c:pt idx="28">
                  <c:v>1386</c:v>
                </c:pt>
                <c:pt idx="29">
                  <c:v>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B-4766-81FE-005CDDD7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377904"/>
        <c:axId val="1970378736"/>
      </c:lineChart>
      <c:catAx>
        <c:axId val="197037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78736"/>
        <c:crosses val="autoZero"/>
        <c:auto val="1"/>
        <c:lblAlgn val="ctr"/>
        <c:lblOffset val="100"/>
        <c:noMultiLvlLbl val="0"/>
      </c:catAx>
      <c:valAx>
        <c:axId val="1970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302559</xdr:colOff>
      <xdr:row>65</xdr:row>
      <xdr:rowOff>152399</xdr:rowOff>
    </xdr:from>
    <xdr:to>
      <xdr:col>9</xdr:col>
      <xdr:colOff>672353</xdr:colOff>
      <xdr:row>90</xdr:row>
      <xdr:rowOff>156881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35859</xdr:colOff>
      <xdr:row>66</xdr:row>
      <xdr:rowOff>8966</xdr:rowOff>
    </xdr:from>
    <xdr:to>
      <xdr:col>22</xdr:col>
      <xdr:colOff>215153</xdr:colOff>
      <xdr:row>91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675712</xdr:colOff>
      <xdr:row>66</xdr:row>
      <xdr:rowOff>42582</xdr:rowOff>
    </xdr:from>
    <xdr:to>
      <xdr:col>34</xdr:col>
      <xdr:colOff>76200</xdr:colOff>
      <xdr:row>92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89646</xdr:colOff>
      <xdr:row>32</xdr:row>
      <xdr:rowOff>85163</xdr:rowOff>
    </xdr:from>
    <xdr:to>
      <xdr:col>13</xdr:col>
      <xdr:colOff>257735</xdr:colOff>
      <xdr:row>62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134470</xdr:colOff>
      <xdr:row>129</xdr:row>
      <xdr:rowOff>73958</xdr:rowOff>
    </xdr:from>
    <xdr:to>
      <xdr:col>7</xdr:col>
      <xdr:colOff>448234</xdr:colOff>
      <xdr:row>153</xdr:row>
      <xdr:rowOff>11205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0</xdr:row>
      <xdr:rowOff>118110</xdr:rowOff>
    </xdr:from>
    <xdr:to>
      <xdr:col>13</xdr:col>
      <xdr:colOff>83820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730C2-E683-4BF5-AA6D-2DF8B9A92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1</xdr:row>
      <xdr:rowOff>3810</xdr:rowOff>
    </xdr:from>
    <xdr:to>
      <xdr:col>12</xdr:col>
      <xdr:colOff>354330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19B90-FCCB-4EE0-A812-58565A21C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40</xdr:row>
      <xdr:rowOff>3810</xdr:rowOff>
    </xdr:from>
    <xdr:to>
      <xdr:col>11</xdr:col>
      <xdr:colOff>381000</xdr:colOff>
      <xdr:row>55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E0748-BDC2-4694-B29D-529453986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251460</xdr:colOff>
      <xdr:row>74</xdr:row>
      <xdr:rowOff>57150</xdr:rowOff>
    </xdr:from>
    <xdr:to>
      <xdr:col>11</xdr:col>
      <xdr:colOff>556260</xdr:colOff>
      <xdr:row>89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CBA53-DBDC-4700-B69C-4E1516B58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594360</xdr:colOff>
      <xdr:row>109</xdr:row>
      <xdr:rowOff>171450</xdr:rowOff>
    </xdr:from>
    <xdr:to>
      <xdr:col>10</xdr:col>
      <xdr:colOff>289560</xdr:colOff>
      <xdr:row>124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63FD6B-562F-469B-9F71-A54B3A50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0</xdr:row>
      <xdr:rowOff>156210</xdr:rowOff>
    </xdr:from>
    <xdr:to>
      <xdr:col>13</xdr:col>
      <xdr:colOff>205740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BD7B0-9383-41AF-A6C5-D9402D11E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37</xdr:row>
      <xdr:rowOff>163830</xdr:rowOff>
    </xdr:from>
    <xdr:to>
      <xdr:col>13</xdr:col>
      <xdr:colOff>381000</xdr:colOff>
      <xdr:row>52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23874-477B-43B5-A6E4-E59C2DC8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74</xdr:row>
      <xdr:rowOff>26670</xdr:rowOff>
    </xdr:from>
    <xdr:to>
      <xdr:col>13</xdr:col>
      <xdr:colOff>342900</xdr:colOff>
      <xdr:row>89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1A044-D504-4151-9517-85D858F0D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525780</xdr:colOff>
      <xdr:row>110</xdr:row>
      <xdr:rowOff>34290</xdr:rowOff>
    </xdr:from>
    <xdr:to>
      <xdr:col>13</xdr:col>
      <xdr:colOff>220980</xdr:colOff>
      <xdr:row>125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B0122D-4603-4218-8A59-0886F13D8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0</xdr:row>
      <xdr:rowOff>87630</xdr:rowOff>
    </xdr:from>
    <xdr:to>
      <xdr:col>13</xdr:col>
      <xdr:colOff>472440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51957-0CC6-486C-ABD4-D92EE78BA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35</xdr:row>
      <xdr:rowOff>133350</xdr:rowOff>
    </xdr:from>
    <xdr:to>
      <xdr:col>14</xdr:col>
      <xdr:colOff>38100</xdr:colOff>
      <xdr:row>50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A1880-9121-4C57-B079-4134B35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449580</xdr:colOff>
      <xdr:row>72</xdr:row>
      <xdr:rowOff>19050</xdr:rowOff>
    </xdr:from>
    <xdr:to>
      <xdr:col>13</xdr:col>
      <xdr:colOff>144780</xdr:colOff>
      <xdr:row>87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92E54-38AB-41E7-B798-F9B696222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91440</xdr:colOff>
      <xdr:row>107</xdr:row>
      <xdr:rowOff>11430</xdr:rowOff>
    </xdr:from>
    <xdr:to>
      <xdr:col>13</xdr:col>
      <xdr:colOff>396240</xdr:colOff>
      <xdr:row>122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78F8A0-FB34-4F2B-9D0A-2C9A775B1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0</xdr:row>
      <xdr:rowOff>64770</xdr:rowOff>
    </xdr:from>
    <xdr:to>
      <xdr:col>13</xdr:col>
      <xdr:colOff>129540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6EED6-23BA-4C5E-BA8C-7958DD2E0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4</xdr:row>
      <xdr:rowOff>148590</xdr:rowOff>
    </xdr:from>
    <xdr:to>
      <xdr:col>13</xdr:col>
      <xdr:colOff>320040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09D8E-0A2C-4740-ADE4-5EBC2ED1A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125432</xdr:colOff>
      <xdr:row>6</xdr:row>
      <xdr:rowOff>267368</xdr:rowOff>
    </xdr:from>
    <xdr:to>
      <xdr:col>8</xdr:col>
      <xdr:colOff>939800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3F5E0-E278-EF48-BDF0-CDB1341E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244847</xdr:colOff>
      <xdr:row>43</xdr:row>
      <xdr:rowOff>7216</xdr:rowOff>
    </xdr:from>
    <xdr:to>
      <xdr:col>8</xdr:col>
      <xdr:colOff>1082623</xdr:colOff>
      <xdr:row>70</xdr:row>
      <xdr:rowOff>124585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D6E75-6C14-7F40-AD9B-6C973722F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ision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5" name="Table51014" displayName="Table51014" ref="A1:E31" totalsRowShown="0">
  <autoFilter ref="A1:E31"/>
  <tableColumns count="5">
    <tableColumn id="1" name="Month"/>
    <tableColumn id="2" name="Granulation"/>
    <tableColumn id="3" name="Blending"/>
    <tableColumn id="4" name="Tableting"/>
    <tableColumn id="5" name="Packag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Table510" displayName="Table510" ref="A1:E31" totalsRowShown="0">
  <autoFilter ref="A1:E31"/>
  <tableColumns count="5">
    <tableColumn id="1" name="Month"/>
    <tableColumn id="2" name="Granulation"/>
    <tableColumn id="3" name="Blending"/>
    <tableColumn id="4" name="Tableting"/>
    <tableColumn id="5" name="Packag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Table51011" displayName="Table51011" ref="A37:E67" totalsRowShown="0">
  <autoFilter ref="A37:E67"/>
  <tableColumns count="5">
    <tableColumn id="1" name="Month"/>
    <tableColumn id="2" name="Granulation"/>
    <tableColumn id="3" name="Blending"/>
    <tableColumn id="4" name="Tableting"/>
    <tableColumn id="5" name="Packaging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7" name="Table51012" displayName="Table51012" ref="A73:E103" totalsRowShown="0">
  <autoFilter ref="A73:E103"/>
  <tableColumns count="5">
    <tableColumn id="1" name="Month"/>
    <tableColumn id="2" name="Granulation"/>
    <tableColumn id="3" name="Blending"/>
    <tableColumn id="4" name="Tableting"/>
    <tableColumn id="5" name="Packagin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8" name="Table51013" displayName="Table51013" ref="A108:E138" totalsRowShown="0">
  <autoFilter ref="A108:E138"/>
  <tableColumns count="5">
    <tableColumn id="1" name="Month"/>
    <tableColumn id="2" name="Granulation"/>
    <tableColumn id="3" name="Blending"/>
    <tableColumn id="4" name="Tableting"/>
    <tableColumn id="5" name="Packagin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9" name="Table510141518" displayName="Table510141518" ref="A1:E31" totalsRowShown="0">
  <autoFilter ref="A1:E31"/>
  <tableColumns count="5">
    <tableColumn id="1" name="Month"/>
    <tableColumn id="2" name="Granulation (%)"/>
    <tableColumn id="3" name="Blending (%)"/>
    <tableColumn id="4" name="Tableting (%)"/>
    <tableColumn id="5" name="Packaging (%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510141519" displayName="Table510141519" ref="A6:E36" totalsRowShown="0">
  <autoFilter ref="A6:E36"/>
  <tableColumns count="5">
    <tableColumn id="1" name="Month"/>
    <tableColumn id="2" name="Granulation (%)"/>
    <tableColumn id="3" name="Blending (%)"/>
    <tableColumn id="4" name="Tableting (%)"/>
    <tableColumn id="5" name="Packaging (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1" totalsRowShown="0">
  <autoFilter ref="A1:B31"/>
  <tableColumns count="2">
    <tableColumn id="1" name="Months"/>
    <tableColumn id="2" name="Implied workload per mon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41:B71" totalsRowShown="0">
  <autoFilter ref="A41:B71"/>
  <tableColumns count="2">
    <tableColumn id="1" name="Months"/>
    <tableColumn id="2" name="Implied workload per mont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75:B105" totalsRowShown="0">
  <autoFilter ref="A75:B105"/>
  <tableColumns count="2">
    <tableColumn id="1" name="Months"/>
    <tableColumn id="2" name="Implied workload per mont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15" displayName="Table15" ref="A111:B141" totalsRowShown="0">
  <autoFilter ref="A111:B141"/>
  <tableColumns count="2">
    <tableColumn id="1" name="Months"/>
    <tableColumn id="2" name="Implied workload per mont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5" displayName="Table5" ref="A1:E31" totalsRowShown="0">
  <autoFilter ref="A1:E31"/>
  <tableColumns count="5">
    <tableColumn id="1" name="Month"/>
    <tableColumn id="2" name="Granulation"/>
    <tableColumn id="3" name="Blending"/>
    <tableColumn id="4" name="Tableting"/>
    <tableColumn id="5" name="Packag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57" displayName="Table57" ref="A39:E69" totalsRowShown="0">
  <autoFilter ref="A39:E69"/>
  <tableColumns count="5">
    <tableColumn id="1" name="Month"/>
    <tableColumn id="2" name="Granulation"/>
    <tableColumn id="3" name="Blending"/>
    <tableColumn id="4" name="Tableting"/>
    <tableColumn id="5" name="Packaging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58" displayName="Table58" ref="A75:E105" totalsRowShown="0">
  <autoFilter ref="A75:E105"/>
  <tableColumns count="5">
    <tableColumn id="1" name="Month"/>
    <tableColumn id="2" name="Granulation"/>
    <tableColumn id="3" name="Blending"/>
    <tableColumn id="4" name="Tableting"/>
    <tableColumn id="5" name="Packaging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Table59" displayName="Table59" ref="A111:E141" totalsRowShown="0">
  <autoFilter ref="A111:E141"/>
  <tableColumns count="5">
    <tableColumn id="1" name="Month"/>
    <tableColumn id="2" name="Granulation"/>
    <tableColumn id="3" name="Blending"/>
    <tableColumn id="4" name="Tableting"/>
    <tableColumn id="5" name="Packag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S43"/>
  <sheetViews>
    <sheetView showGridLines="0" tabSelected="1" zoomScale="85" zoomScaleNormal="85" workbookViewId="0">
      <selection activeCell="E45" sqref="E45"/>
    </sheetView>
  </sheetViews>
  <sheetFormatPr defaultColWidth="11" defaultRowHeight="12.75"/>
  <cols>
    <col min="1" max="1" width="30.625" style="1" customWidth="1"/>
    <col min="2" max="4" width="11" style="1"/>
    <col min="5" max="5" width="17.875" style="1" bestFit="1" customWidth="1"/>
    <col min="6" max="7" width="11" style="1"/>
    <col min="8" max="8" width="25.625" style="1" customWidth="1"/>
    <col min="9" max="9" width="16" style="1" customWidth="1"/>
    <col min="10" max="16384" width="11" style="1"/>
  </cols>
  <sheetData>
    <row r="2" spans="1:19" s="23" customFormat="1">
      <c r="A2" s="22" t="s">
        <v>0</v>
      </c>
    </row>
    <row r="3" spans="1:19">
      <c r="A3" s="1" t="s">
        <v>3</v>
      </c>
    </row>
    <row r="4" spans="1:19">
      <c r="A4" s="1" t="s">
        <v>2</v>
      </c>
    </row>
    <row r="5" spans="1:19" s="7" customFormat="1" ht="13.5" thickBot="1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s="7" customFormat="1" ht="13.5" thickBot="1">
      <c r="A6" s="7" t="s">
        <v>32</v>
      </c>
    </row>
    <row r="8" spans="1:19">
      <c r="A8" s="11" t="s">
        <v>5</v>
      </c>
      <c r="C8" s="1" t="s">
        <v>10</v>
      </c>
    </row>
    <row r="9" spans="1:19">
      <c r="A9" s="16" t="s">
        <v>6</v>
      </c>
      <c r="B9" s="1">
        <v>10</v>
      </c>
      <c r="C9" s="4" t="s">
        <v>11</v>
      </c>
    </row>
    <row r="10" spans="1:19">
      <c r="A10" s="16" t="s">
        <v>7</v>
      </c>
      <c r="B10" s="1">
        <v>1</v>
      </c>
    </row>
    <row r="11" spans="1:19">
      <c r="A11" s="16" t="s">
        <v>8</v>
      </c>
      <c r="B11" s="1">
        <v>1</v>
      </c>
    </row>
    <row r="12" spans="1:19">
      <c r="A12" s="16" t="s">
        <v>9</v>
      </c>
      <c r="B12" s="5">
        <v>1</v>
      </c>
    </row>
    <row r="13" spans="1:19" s="7" customFormat="1" ht="13.5" thickBot="1"/>
    <row r="14" spans="1:19" s="5" customFormat="1">
      <c r="H14" s="15"/>
    </row>
    <row r="15" spans="1:19" s="5" customFormat="1">
      <c r="A15" s="11" t="s">
        <v>22</v>
      </c>
      <c r="B15" s="5" t="s">
        <v>27</v>
      </c>
      <c r="E15" s="11" t="s">
        <v>28</v>
      </c>
      <c r="H15" s="11" t="s">
        <v>51</v>
      </c>
    </row>
    <row r="16" spans="1:19" s="5" customFormat="1">
      <c r="A16" s="16" t="s">
        <v>23</v>
      </c>
      <c r="E16" s="16" t="s">
        <v>29</v>
      </c>
      <c r="H16" s="16" t="s">
        <v>52</v>
      </c>
      <c r="I16" s="5" t="s">
        <v>56</v>
      </c>
    </row>
    <row r="17" spans="1:9" s="5" customFormat="1">
      <c r="A17" s="16" t="s">
        <v>24</v>
      </c>
      <c r="H17" s="16" t="s">
        <v>53</v>
      </c>
      <c r="I17" s="5" t="s">
        <v>57</v>
      </c>
    </row>
    <row r="18" spans="1:9" s="5" customFormat="1">
      <c r="A18" s="16" t="s">
        <v>25</v>
      </c>
      <c r="H18" s="16" t="s">
        <v>54</v>
      </c>
      <c r="I18" s="5" t="s">
        <v>58</v>
      </c>
    </row>
    <row r="19" spans="1:9" s="5" customFormat="1">
      <c r="A19" s="16" t="s">
        <v>26</v>
      </c>
      <c r="H19" s="16" t="s">
        <v>55</v>
      </c>
      <c r="I19" s="5" t="s">
        <v>59</v>
      </c>
    </row>
    <row r="20" spans="1:9" s="7" customFormat="1" ht="13.5" thickBot="1"/>
    <row r="21" spans="1:9" s="5" customFormat="1"/>
    <row r="22" spans="1:9" s="5" customFormat="1">
      <c r="A22" s="10" t="s">
        <v>12</v>
      </c>
      <c r="B22" s="5" t="s">
        <v>46</v>
      </c>
    </row>
    <row r="23" spans="1:9" s="5" customFormat="1">
      <c r="A23" s="10" t="s">
        <v>48</v>
      </c>
      <c r="B23" s="5" t="s">
        <v>47</v>
      </c>
    </row>
    <row r="24" spans="1:9" s="5" customFormat="1">
      <c r="A24" s="10" t="s">
        <v>13</v>
      </c>
      <c r="B24" s="5" t="s">
        <v>14</v>
      </c>
    </row>
    <row r="25" spans="1:9" s="5" customFormat="1">
      <c r="A25" s="10" t="s">
        <v>15</v>
      </c>
      <c r="B25" s="5" t="s">
        <v>21</v>
      </c>
    </row>
    <row r="26" spans="1:9">
      <c r="A26" s="9" t="s">
        <v>16</v>
      </c>
      <c r="B26" s="1" t="s">
        <v>43</v>
      </c>
    </row>
    <row r="27" spans="1:9">
      <c r="A27" s="9" t="s">
        <v>49</v>
      </c>
      <c r="B27" s="5" t="s">
        <v>50</v>
      </c>
    </row>
    <row r="28" spans="1:9">
      <c r="A28" s="9" t="s">
        <v>17</v>
      </c>
      <c r="B28" s="1" t="s">
        <v>18</v>
      </c>
    </row>
    <row r="29" spans="1:9">
      <c r="A29" s="9" t="s">
        <v>19</v>
      </c>
      <c r="B29" s="1" t="s">
        <v>20</v>
      </c>
    </row>
    <row r="30" spans="1:9">
      <c r="A30" s="9" t="s">
        <v>45</v>
      </c>
      <c r="B30" s="1" t="s">
        <v>44</v>
      </c>
    </row>
    <row r="31" spans="1:9">
      <c r="A31" s="10" t="s">
        <v>30</v>
      </c>
      <c r="B31" s="5" t="s">
        <v>31</v>
      </c>
      <c r="C31" s="5"/>
      <c r="D31" s="5"/>
      <c r="E31" s="5"/>
    </row>
    <row r="32" spans="1:9" s="7" customFormat="1" ht="13.5" thickBot="1"/>
    <row r="33" spans="1:2" s="5" customFormat="1">
      <c r="A33" s="8"/>
    </row>
    <row r="34" spans="1:2" s="6" customFormat="1">
      <c r="A34" s="9" t="s">
        <v>33</v>
      </c>
    </row>
    <row r="35" spans="1:2">
      <c r="A35" s="9" t="s">
        <v>34</v>
      </c>
      <c r="B35" s="1" t="s">
        <v>35</v>
      </c>
    </row>
    <row r="36" spans="1:2">
      <c r="A36" s="10" t="s">
        <v>36</v>
      </c>
      <c r="B36" s="5" t="s">
        <v>37</v>
      </c>
    </row>
    <row r="37" spans="1:2" s="7" customFormat="1" ht="13.5" thickBot="1"/>
    <row r="38" spans="1:2" s="2" customFormat="1">
      <c r="A38" s="3"/>
    </row>
    <row r="39" spans="1:2" s="12" customFormat="1">
      <c r="A39" s="11" t="s">
        <v>38</v>
      </c>
      <c r="B39" s="12" t="s">
        <v>39</v>
      </c>
    </row>
    <row r="40" spans="1:2" s="12" customFormat="1">
      <c r="A40" s="12" t="s">
        <v>40</v>
      </c>
    </row>
    <row r="41" spans="1:2" s="13" customFormat="1">
      <c r="A41" s="13" t="s">
        <v>42</v>
      </c>
    </row>
    <row r="42" spans="1:2" s="13" customFormat="1">
      <c r="A42" s="13" t="s">
        <v>41</v>
      </c>
    </row>
    <row r="43" spans="1:2" s="14" customFormat="1"/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41"/>
  <sheetViews>
    <sheetView showGridLines="0" topLeftCell="A121" workbookViewId="0">
      <selection activeCell="A39" sqref="A39"/>
    </sheetView>
  </sheetViews>
  <sheetFormatPr defaultRowHeight="15"/>
  <cols>
    <col min="1" max="1" width="9.625" style="176" customWidth="1"/>
    <col min="2" max="2" width="12" style="176" customWidth="1"/>
    <col min="3" max="3" width="10" style="176" customWidth="1"/>
    <col min="4" max="4" width="12.25" style="176" customWidth="1"/>
    <col min="5" max="5" width="13" style="176" customWidth="1"/>
    <col min="6" max="16384" width="9" style="176"/>
  </cols>
  <sheetData>
    <row r="1" spans="1:5">
      <c r="A1" s="176" t="s">
        <v>216</v>
      </c>
      <c r="B1" s="176" t="s">
        <v>23</v>
      </c>
      <c r="C1" s="176" t="s">
        <v>24</v>
      </c>
      <c r="D1" s="176" t="s">
        <v>25</v>
      </c>
      <c r="E1" s="176" t="s">
        <v>63</v>
      </c>
    </row>
    <row r="2" spans="1:5">
      <c r="A2" s="176">
        <v>7</v>
      </c>
      <c r="B2" s="176">
        <v>286</v>
      </c>
      <c r="C2" s="176">
        <v>369</v>
      </c>
      <c r="D2" s="176">
        <v>861</v>
      </c>
      <c r="E2" s="176">
        <v>560</v>
      </c>
    </row>
    <row r="3" spans="1:5">
      <c r="A3" s="176">
        <v>8</v>
      </c>
      <c r="B3" s="176">
        <v>277</v>
      </c>
      <c r="C3" s="176">
        <v>358</v>
      </c>
      <c r="D3" s="176">
        <v>834</v>
      </c>
      <c r="E3" s="176">
        <v>543</v>
      </c>
    </row>
    <row r="4" spans="1:5">
      <c r="A4" s="176">
        <v>9</v>
      </c>
      <c r="B4" s="176">
        <v>270</v>
      </c>
      <c r="C4" s="176">
        <v>349</v>
      </c>
      <c r="D4" s="176">
        <v>813</v>
      </c>
      <c r="E4" s="176">
        <v>529</v>
      </c>
    </row>
    <row r="5" spans="1:5">
      <c r="A5" s="176">
        <v>10</v>
      </c>
      <c r="B5" s="176">
        <v>267</v>
      </c>
      <c r="C5" s="176">
        <v>346</v>
      </c>
      <c r="D5" s="176">
        <v>806</v>
      </c>
      <c r="E5" s="176">
        <v>525</v>
      </c>
    </row>
    <row r="6" spans="1:5">
      <c r="A6" s="176">
        <v>11</v>
      </c>
      <c r="B6" s="176">
        <v>263</v>
      </c>
      <c r="C6" s="176">
        <v>340</v>
      </c>
      <c r="D6" s="176">
        <v>793</v>
      </c>
      <c r="E6" s="176">
        <v>516</v>
      </c>
    </row>
    <row r="7" spans="1:5">
      <c r="A7" s="176">
        <v>12</v>
      </c>
      <c r="B7" s="176">
        <v>261</v>
      </c>
      <c r="C7" s="176">
        <v>337</v>
      </c>
      <c r="D7" s="176">
        <v>786</v>
      </c>
      <c r="E7" s="176">
        <v>512</v>
      </c>
    </row>
    <row r="8" spans="1:5">
      <c r="A8" s="176">
        <v>13</v>
      </c>
      <c r="B8" s="176">
        <v>258</v>
      </c>
      <c r="C8" s="176">
        <v>333</v>
      </c>
      <c r="D8" s="176">
        <v>777</v>
      </c>
      <c r="E8" s="176">
        <v>506</v>
      </c>
    </row>
    <row r="9" spans="1:5">
      <c r="A9" s="176">
        <v>14</v>
      </c>
      <c r="B9" s="176">
        <v>257</v>
      </c>
      <c r="C9" s="176">
        <v>333</v>
      </c>
      <c r="D9" s="176">
        <v>776</v>
      </c>
      <c r="E9" s="176">
        <v>505</v>
      </c>
    </row>
    <row r="10" spans="1:5">
      <c r="A10" s="176">
        <v>15</v>
      </c>
      <c r="B10" s="176">
        <v>260</v>
      </c>
      <c r="C10" s="176">
        <v>336</v>
      </c>
      <c r="D10" s="176">
        <v>784</v>
      </c>
      <c r="E10" s="176">
        <v>511</v>
      </c>
    </row>
    <row r="11" spans="1:5">
      <c r="A11" s="176">
        <v>16</v>
      </c>
      <c r="B11" s="176">
        <v>263</v>
      </c>
      <c r="C11" s="176">
        <v>340</v>
      </c>
      <c r="D11" s="176">
        <v>793</v>
      </c>
      <c r="E11" s="176">
        <v>516</v>
      </c>
    </row>
    <row r="12" spans="1:5">
      <c r="A12" s="176">
        <v>17</v>
      </c>
      <c r="B12" s="176">
        <v>261</v>
      </c>
      <c r="C12" s="176">
        <v>338</v>
      </c>
      <c r="D12" s="176">
        <v>787</v>
      </c>
      <c r="E12" s="176">
        <v>512</v>
      </c>
    </row>
    <row r="13" spans="1:5">
      <c r="A13" s="176">
        <v>18</v>
      </c>
      <c r="B13" s="176">
        <v>261</v>
      </c>
      <c r="C13" s="176">
        <v>338</v>
      </c>
      <c r="D13" s="176">
        <v>787</v>
      </c>
      <c r="E13" s="176">
        <v>512</v>
      </c>
    </row>
    <row r="14" spans="1:5">
      <c r="A14" s="176">
        <v>19</v>
      </c>
      <c r="B14" s="176">
        <v>257</v>
      </c>
      <c r="C14" s="176">
        <v>332</v>
      </c>
      <c r="D14" s="176">
        <v>775</v>
      </c>
      <c r="E14" s="176">
        <v>504</v>
      </c>
    </row>
    <row r="15" spans="1:5">
      <c r="A15" s="176">
        <v>20</v>
      </c>
      <c r="B15" s="176">
        <v>253</v>
      </c>
      <c r="C15" s="176">
        <v>327</v>
      </c>
      <c r="D15" s="176">
        <v>761</v>
      </c>
      <c r="E15" s="176">
        <v>496</v>
      </c>
    </row>
    <row r="16" spans="1:5">
      <c r="A16" s="176">
        <v>21</v>
      </c>
      <c r="B16" s="176">
        <v>247</v>
      </c>
      <c r="C16" s="176">
        <v>319</v>
      </c>
      <c r="D16" s="176">
        <v>744</v>
      </c>
      <c r="E16" s="176">
        <v>484</v>
      </c>
    </row>
    <row r="17" spans="1:5">
      <c r="A17" s="176">
        <v>22</v>
      </c>
      <c r="B17" s="176">
        <v>242</v>
      </c>
      <c r="C17" s="176">
        <v>312</v>
      </c>
      <c r="D17" s="176">
        <v>728</v>
      </c>
      <c r="E17" s="176">
        <v>474</v>
      </c>
    </row>
    <row r="18" spans="1:5">
      <c r="A18" s="176">
        <v>23</v>
      </c>
      <c r="B18" s="176">
        <v>242</v>
      </c>
      <c r="C18" s="176">
        <v>313</v>
      </c>
      <c r="D18" s="176">
        <v>728</v>
      </c>
      <c r="E18" s="176">
        <v>474</v>
      </c>
    </row>
    <row r="19" spans="1:5">
      <c r="A19" s="176">
        <v>24</v>
      </c>
      <c r="B19" s="176">
        <v>241</v>
      </c>
      <c r="C19" s="176">
        <v>312</v>
      </c>
      <c r="D19" s="176">
        <v>727</v>
      </c>
      <c r="E19" s="176">
        <v>473</v>
      </c>
    </row>
    <row r="20" spans="1:5">
      <c r="A20" s="176">
        <v>25</v>
      </c>
      <c r="B20" s="176">
        <v>241</v>
      </c>
      <c r="C20" s="176">
        <v>312</v>
      </c>
      <c r="D20" s="176">
        <v>727</v>
      </c>
      <c r="E20" s="176">
        <v>474</v>
      </c>
    </row>
    <row r="21" spans="1:5">
      <c r="A21" s="176">
        <v>26</v>
      </c>
      <c r="B21" s="176">
        <v>242</v>
      </c>
      <c r="C21" s="176">
        <v>313</v>
      </c>
      <c r="D21" s="176">
        <v>730</v>
      </c>
      <c r="E21" s="176">
        <v>476</v>
      </c>
    </row>
    <row r="22" spans="1:5">
      <c r="A22" s="176">
        <v>27</v>
      </c>
      <c r="B22" s="176">
        <v>243</v>
      </c>
      <c r="C22" s="176">
        <v>314</v>
      </c>
      <c r="D22" s="176">
        <v>733</v>
      </c>
      <c r="E22" s="176">
        <v>477</v>
      </c>
    </row>
    <row r="23" spans="1:5">
      <c r="A23" s="176">
        <v>28</v>
      </c>
      <c r="B23" s="176">
        <v>247</v>
      </c>
      <c r="C23" s="176">
        <v>319</v>
      </c>
      <c r="D23" s="176">
        <v>743</v>
      </c>
      <c r="E23" s="176">
        <v>484</v>
      </c>
    </row>
    <row r="24" spans="1:5">
      <c r="A24" s="176">
        <v>29</v>
      </c>
      <c r="B24" s="176">
        <v>247</v>
      </c>
      <c r="C24" s="176">
        <v>319</v>
      </c>
      <c r="D24" s="176">
        <v>743</v>
      </c>
      <c r="E24" s="176">
        <v>484</v>
      </c>
    </row>
    <row r="25" spans="1:5">
      <c r="A25" s="176">
        <v>30</v>
      </c>
      <c r="B25" s="176">
        <v>244</v>
      </c>
      <c r="C25" s="176">
        <v>316</v>
      </c>
      <c r="D25" s="176">
        <v>737</v>
      </c>
      <c r="E25" s="176">
        <v>480</v>
      </c>
    </row>
    <row r="26" spans="1:5">
      <c r="A26" s="176">
        <v>31</v>
      </c>
      <c r="B26" s="176">
        <v>243</v>
      </c>
      <c r="C26" s="176">
        <v>314</v>
      </c>
      <c r="D26" s="176">
        <v>732</v>
      </c>
      <c r="E26" s="176">
        <v>477</v>
      </c>
    </row>
    <row r="27" spans="1:5">
      <c r="A27" s="176">
        <v>32</v>
      </c>
      <c r="B27" s="176">
        <v>239</v>
      </c>
      <c r="C27" s="176">
        <v>309</v>
      </c>
      <c r="D27" s="176">
        <v>721</v>
      </c>
      <c r="E27" s="176">
        <v>469</v>
      </c>
    </row>
    <row r="28" spans="1:5">
      <c r="A28" s="176">
        <v>33</v>
      </c>
      <c r="B28" s="176">
        <v>238</v>
      </c>
      <c r="C28" s="176">
        <v>308</v>
      </c>
      <c r="D28" s="176">
        <v>717</v>
      </c>
      <c r="E28" s="176">
        <v>467</v>
      </c>
    </row>
    <row r="29" spans="1:5">
      <c r="A29" s="176">
        <v>34</v>
      </c>
      <c r="B29" s="176">
        <v>234</v>
      </c>
      <c r="C29" s="176">
        <v>302</v>
      </c>
      <c r="D29" s="176">
        <v>705</v>
      </c>
      <c r="E29" s="176">
        <v>459</v>
      </c>
    </row>
    <row r="30" spans="1:5">
      <c r="A30" s="176">
        <v>35</v>
      </c>
      <c r="B30" s="176">
        <v>235</v>
      </c>
      <c r="C30" s="176">
        <v>303</v>
      </c>
      <c r="D30" s="176">
        <v>707</v>
      </c>
      <c r="E30" s="176">
        <v>460</v>
      </c>
    </row>
    <row r="31" spans="1:5">
      <c r="A31" s="176">
        <v>36</v>
      </c>
      <c r="B31" s="176">
        <v>230</v>
      </c>
      <c r="C31" s="176">
        <v>298</v>
      </c>
      <c r="D31" s="176">
        <v>695</v>
      </c>
      <c r="E31" s="176">
        <v>452</v>
      </c>
    </row>
    <row r="39" spans="1:5">
      <c r="A39" s="176" t="s">
        <v>216</v>
      </c>
      <c r="B39" s="176" t="s">
        <v>23</v>
      </c>
      <c r="C39" s="176" t="s">
        <v>24</v>
      </c>
      <c r="D39" s="176" t="s">
        <v>25</v>
      </c>
      <c r="E39" s="176" t="s">
        <v>63</v>
      </c>
    </row>
    <row r="40" spans="1:5">
      <c r="A40" s="176">
        <v>7</v>
      </c>
      <c r="B40" s="176">
        <v>283</v>
      </c>
      <c r="C40" s="176">
        <v>785</v>
      </c>
      <c r="D40" s="176">
        <v>468</v>
      </c>
      <c r="E40" s="176">
        <v>759</v>
      </c>
    </row>
    <row r="41" spans="1:5">
      <c r="A41" s="176">
        <v>8</v>
      </c>
      <c r="B41" s="176">
        <v>282</v>
      </c>
      <c r="C41" s="176">
        <v>781</v>
      </c>
      <c r="D41" s="176">
        <v>466</v>
      </c>
      <c r="E41" s="176">
        <v>755</v>
      </c>
    </row>
    <row r="42" spans="1:5">
      <c r="A42" s="176">
        <v>9</v>
      </c>
      <c r="B42" s="176">
        <v>279</v>
      </c>
      <c r="C42" s="176">
        <v>774</v>
      </c>
      <c r="D42" s="176">
        <v>461</v>
      </c>
      <c r="E42" s="176">
        <v>748</v>
      </c>
    </row>
    <row r="43" spans="1:5">
      <c r="A43" s="176">
        <v>10</v>
      </c>
      <c r="B43" s="176">
        <v>276</v>
      </c>
      <c r="C43" s="176">
        <v>766</v>
      </c>
      <c r="D43" s="176">
        <v>457</v>
      </c>
      <c r="E43" s="176">
        <v>741</v>
      </c>
    </row>
    <row r="44" spans="1:5">
      <c r="A44" s="176">
        <v>11</v>
      </c>
      <c r="B44" s="176">
        <v>276</v>
      </c>
      <c r="C44" s="176">
        <v>764</v>
      </c>
      <c r="D44" s="176">
        <v>456</v>
      </c>
      <c r="E44" s="176">
        <v>739</v>
      </c>
    </row>
    <row r="45" spans="1:5">
      <c r="A45" s="176">
        <v>12</v>
      </c>
      <c r="B45" s="176">
        <v>272</v>
      </c>
      <c r="C45" s="176">
        <v>754</v>
      </c>
      <c r="D45" s="176">
        <v>450</v>
      </c>
      <c r="E45" s="176">
        <v>729</v>
      </c>
    </row>
    <row r="46" spans="1:5">
      <c r="A46" s="176">
        <v>13</v>
      </c>
      <c r="B46" s="176">
        <v>271</v>
      </c>
      <c r="C46" s="176">
        <v>752</v>
      </c>
      <c r="D46" s="176">
        <v>448</v>
      </c>
      <c r="E46" s="176">
        <v>727</v>
      </c>
    </row>
    <row r="47" spans="1:5">
      <c r="A47" s="176">
        <v>14</v>
      </c>
      <c r="B47" s="176">
        <v>269</v>
      </c>
      <c r="C47" s="176">
        <v>746</v>
      </c>
      <c r="D47" s="176">
        <v>445</v>
      </c>
      <c r="E47" s="176">
        <v>722</v>
      </c>
    </row>
    <row r="48" spans="1:5">
      <c r="A48" s="176">
        <v>15</v>
      </c>
      <c r="B48" s="176">
        <v>269</v>
      </c>
      <c r="C48" s="176">
        <v>747</v>
      </c>
      <c r="D48" s="176">
        <v>445</v>
      </c>
      <c r="E48" s="176">
        <v>722</v>
      </c>
    </row>
    <row r="49" spans="1:5">
      <c r="A49" s="176">
        <v>16</v>
      </c>
      <c r="B49" s="176">
        <v>267</v>
      </c>
      <c r="C49" s="176">
        <v>741</v>
      </c>
      <c r="D49" s="176">
        <v>442</v>
      </c>
      <c r="E49" s="176">
        <v>717</v>
      </c>
    </row>
    <row r="50" spans="1:5">
      <c r="A50" s="176">
        <v>17</v>
      </c>
      <c r="B50" s="176">
        <v>267</v>
      </c>
      <c r="C50" s="176">
        <v>739</v>
      </c>
      <c r="D50" s="176">
        <v>441</v>
      </c>
      <c r="E50" s="176">
        <v>715</v>
      </c>
    </row>
    <row r="51" spans="1:5">
      <c r="A51" s="176">
        <v>18</v>
      </c>
      <c r="B51" s="176">
        <v>266</v>
      </c>
      <c r="C51" s="176">
        <v>736</v>
      </c>
      <c r="D51" s="176">
        <v>439</v>
      </c>
      <c r="E51" s="176">
        <v>712</v>
      </c>
    </row>
    <row r="52" spans="1:5">
      <c r="A52" s="176">
        <v>19</v>
      </c>
      <c r="B52" s="176">
        <v>262</v>
      </c>
      <c r="C52" s="176">
        <v>726</v>
      </c>
      <c r="D52" s="176">
        <v>433</v>
      </c>
      <c r="E52" s="176">
        <v>702</v>
      </c>
    </row>
    <row r="53" spans="1:5">
      <c r="A53" s="176">
        <v>20</v>
      </c>
      <c r="B53" s="176">
        <v>260</v>
      </c>
      <c r="C53" s="176">
        <v>721</v>
      </c>
      <c r="D53" s="176">
        <v>430</v>
      </c>
      <c r="E53" s="176">
        <v>697</v>
      </c>
    </row>
    <row r="54" spans="1:5">
      <c r="A54" s="176">
        <v>21</v>
      </c>
      <c r="B54" s="176">
        <v>259</v>
      </c>
      <c r="C54" s="176">
        <v>718</v>
      </c>
      <c r="D54" s="176">
        <v>428</v>
      </c>
      <c r="E54" s="176">
        <v>695</v>
      </c>
    </row>
    <row r="55" spans="1:5">
      <c r="A55" s="176">
        <v>22</v>
      </c>
      <c r="B55" s="176">
        <v>256</v>
      </c>
      <c r="C55" s="176">
        <v>710</v>
      </c>
      <c r="D55" s="176">
        <v>423</v>
      </c>
      <c r="E55" s="176">
        <v>687</v>
      </c>
    </row>
    <row r="56" spans="1:5">
      <c r="A56" s="176">
        <v>23</v>
      </c>
      <c r="B56" s="176">
        <v>253</v>
      </c>
      <c r="C56" s="176">
        <v>702</v>
      </c>
      <c r="D56" s="176">
        <v>419</v>
      </c>
      <c r="E56" s="176">
        <v>679</v>
      </c>
    </row>
    <row r="57" spans="1:5">
      <c r="A57" s="176">
        <v>24</v>
      </c>
      <c r="B57" s="176">
        <v>251</v>
      </c>
      <c r="C57" s="176">
        <v>695</v>
      </c>
      <c r="D57" s="176">
        <v>415</v>
      </c>
      <c r="E57" s="176">
        <v>673</v>
      </c>
    </row>
    <row r="58" spans="1:5">
      <c r="A58" s="176">
        <v>25</v>
      </c>
      <c r="B58" s="176">
        <v>249</v>
      </c>
      <c r="C58" s="176">
        <v>691</v>
      </c>
      <c r="D58" s="176">
        <v>412</v>
      </c>
      <c r="E58" s="176">
        <v>668</v>
      </c>
    </row>
    <row r="59" spans="1:5">
      <c r="A59" s="176">
        <v>26</v>
      </c>
      <c r="B59" s="176">
        <v>248</v>
      </c>
      <c r="C59" s="176">
        <v>687</v>
      </c>
      <c r="D59" s="176">
        <v>410</v>
      </c>
      <c r="E59" s="176">
        <v>665</v>
      </c>
    </row>
    <row r="60" spans="1:5">
      <c r="A60" s="176">
        <v>27</v>
      </c>
      <c r="B60" s="176">
        <v>249</v>
      </c>
      <c r="C60" s="176">
        <v>691</v>
      </c>
      <c r="D60" s="176">
        <v>412</v>
      </c>
      <c r="E60" s="176">
        <v>668</v>
      </c>
    </row>
    <row r="61" spans="1:5">
      <c r="A61" s="176">
        <v>28</v>
      </c>
      <c r="B61" s="176">
        <v>247</v>
      </c>
      <c r="C61" s="176">
        <v>686</v>
      </c>
      <c r="D61" s="176">
        <v>409</v>
      </c>
      <c r="E61" s="176">
        <v>663</v>
      </c>
    </row>
    <row r="62" spans="1:5">
      <c r="A62" s="176">
        <v>29</v>
      </c>
      <c r="B62" s="176">
        <v>246</v>
      </c>
      <c r="C62" s="176">
        <v>682</v>
      </c>
      <c r="D62" s="176">
        <v>407</v>
      </c>
      <c r="E62" s="176">
        <v>660</v>
      </c>
    </row>
    <row r="63" spans="1:5">
      <c r="A63" s="176">
        <v>30</v>
      </c>
      <c r="B63" s="176">
        <v>245</v>
      </c>
      <c r="C63" s="176">
        <v>679</v>
      </c>
      <c r="D63" s="176">
        <v>405</v>
      </c>
      <c r="E63" s="176">
        <v>657</v>
      </c>
    </row>
    <row r="64" spans="1:5">
      <c r="A64" s="176">
        <v>31</v>
      </c>
      <c r="B64" s="176">
        <v>245</v>
      </c>
      <c r="C64" s="176">
        <v>680</v>
      </c>
      <c r="D64" s="176">
        <v>405</v>
      </c>
      <c r="E64" s="176">
        <v>658</v>
      </c>
    </row>
    <row r="65" spans="1:5">
      <c r="A65" s="176">
        <v>32</v>
      </c>
      <c r="B65" s="176">
        <v>245</v>
      </c>
      <c r="C65" s="176">
        <v>679</v>
      </c>
      <c r="D65" s="176">
        <v>405</v>
      </c>
      <c r="E65" s="176">
        <v>657</v>
      </c>
    </row>
    <row r="66" spans="1:5">
      <c r="A66" s="176">
        <v>33</v>
      </c>
      <c r="B66" s="176">
        <v>244</v>
      </c>
      <c r="C66" s="176">
        <v>676</v>
      </c>
      <c r="D66" s="176">
        <v>403</v>
      </c>
      <c r="E66" s="176">
        <v>654</v>
      </c>
    </row>
    <row r="67" spans="1:5">
      <c r="A67" s="176">
        <v>34</v>
      </c>
      <c r="B67" s="176">
        <v>241</v>
      </c>
      <c r="C67" s="176">
        <v>667</v>
      </c>
      <c r="D67" s="176">
        <v>398</v>
      </c>
      <c r="E67" s="176">
        <v>646</v>
      </c>
    </row>
    <row r="68" spans="1:5">
      <c r="A68" s="176">
        <v>35</v>
      </c>
      <c r="B68" s="176">
        <v>238</v>
      </c>
      <c r="C68" s="176">
        <v>660</v>
      </c>
      <c r="D68" s="176">
        <v>394</v>
      </c>
      <c r="E68" s="176">
        <v>639</v>
      </c>
    </row>
    <row r="69" spans="1:5">
      <c r="A69" s="176">
        <v>36</v>
      </c>
      <c r="B69" s="176">
        <v>237</v>
      </c>
      <c r="C69" s="176">
        <v>657</v>
      </c>
      <c r="D69" s="176">
        <v>392</v>
      </c>
      <c r="E69" s="176">
        <v>636</v>
      </c>
    </row>
    <row r="75" spans="1:5">
      <c r="A75" s="176" t="s">
        <v>216</v>
      </c>
      <c r="B75" s="176" t="s">
        <v>23</v>
      </c>
      <c r="C75" s="176" t="s">
        <v>24</v>
      </c>
      <c r="D75" s="176" t="s">
        <v>25</v>
      </c>
      <c r="E75" s="176" t="s">
        <v>63</v>
      </c>
    </row>
    <row r="76" spans="1:5">
      <c r="A76" s="176">
        <v>7</v>
      </c>
      <c r="B76" s="176">
        <v>281</v>
      </c>
      <c r="C76" s="176">
        <v>189</v>
      </c>
      <c r="D76" s="176">
        <v>438</v>
      </c>
      <c r="E76" s="176">
        <v>519</v>
      </c>
    </row>
    <row r="77" spans="1:5">
      <c r="A77" s="176">
        <v>8</v>
      </c>
      <c r="B77" s="176">
        <v>282</v>
      </c>
      <c r="C77" s="176">
        <v>189</v>
      </c>
      <c r="D77" s="176">
        <v>439</v>
      </c>
      <c r="E77" s="176">
        <v>521</v>
      </c>
    </row>
    <row r="78" spans="1:5">
      <c r="A78" s="176">
        <v>9</v>
      </c>
      <c r="B78" s="176">
        <v>286</v>
      </c>
      <c r="C78" s="176">
        <v>192</v>
      </c>
      <c r="D78" s="176">
        <v>446</v>
      </c>
      <c r="E78" s="176">
        <v>529</v>
      </c>
    </row>
    <row r="79" spans="1:5">
      <c r="A79" s="176">
        <v>10</v>
      </c>
      <c r="B79" s="176">
        <v>287</v>
      </c>
      <c r="C79" s="176">
        <v>193</v>
      </c>
      <c r="D79" s="176">
        <v>448</v>
      </c>
      <c r="E79" s="176">
        <v>531</v>
      </c>
    </row>
    <row r="80" spans="1:5">
      <c r="A80" s="176">
        <v>11</v>
      </c>
      <c r="B80" s="176">
        <v>287</v>
      </c>
      <c r="C80" s="176">
        <v>193</v>
      </c>
      <c r="D80" s="176">
        <v>447</v>
      </c>
      <c r="E80" s="176">
        <v>530</v>
      </c>
    </row>
    <row r="81" spans="1:5">
      <c r="A81" s="176">
        <v>12</v>
      </c>
      <c r="B81" s="176">
        <v>292</v>
      </c>
      <c r="C81" s="176">
        <v>196</v>
      </c>
      <c r="D81" s="176">
        <v>455</v>
      </c>
      <c r="E81" s="176">
        <v>540</v>
      </c>
    </row>
    <row r="82" spans="1:5">
      <c r="A82" s="176">
        <v>13</v>
      </c>
      <c r="B82" s="176">
        <v>295</v>
      </c>
      <c r="C82" s="176">
        <v>198</v>
      </c>
      <c r="D82" s="176">
        <v>460</v>
      </c>
      <c r="E82" s="176">
        <v>546</v>
      </c>
    </row>
    <row r="83" spans="1:5">
      <c r="A83" s="176">
        <v>14</v>
      </c>
      <c r="B83" s="176">
        <v>297</v>
      </c>
      <c r="C83" s="176">
        <v>200</v>
      </c>
      <c r="D83" s="176">
        <v>464</v>
      </c>
      <c r="E83" s="176">
        <v>550</v>
      </c>
    </row>
    <row r="84" spans="1:5">
      <c r="A84" s="176">
        <v>15</v>
      </c>
      <c r="B84" s="176">
        <v>296</v>
      </c>
      <c r="C84" s="176">
        <v>199</v>
      </c>
      <c r="D84" s="176">
        <v>431</v>
      </c>
      <c r="E84" s="176">
        <v>547</v>
      </c>
    </row>
    <row r="85" spans="1:5">
      <c r="A85" s="176">
        <v>16</v>
      </c>
      <c r="B85" s="176">
        <v>287</v>
      </c>
      <c r="C85" s="176">
        <v>193</v>
      </c>
      <c r="D85" s="176">
        <v>448</v>
      </c>
      <c r="E85" s="176">
        <v>531</v>
      </c>
    </row>
    <row r="86" spans="1:5">
      <c r="A86" s="176">
        <v>17</v>
      </c>
      <c r="B86" s="176">
        <v>280</v>
      </c>
      <c r="C86" s="176">
        <v>188</v>
      </c>
      <c r="D86" s="176">
        <v>437</v>
      </c>
      <c r="E86" s="176">
        <v>518</v>
      </c>
    </row>
    <row r="87" spans="1:5">
      <c r="A87" s="176">
        <v>18</v>
      </c>
      <c r="B87" s="176">
        <v>273</v>
      </c>
      <c r="C87" s="176">
        <v>183</v>
      </c>
      <c r="D87" s="176">
        <v>425</v>
      </c>
      <c r="E87" s="176">
        <v>504</v>
      </c>
    </row>
    <row r="88" spans="1:5">
      <c r="A88" s="176">
        <v>19</v>
      </c>
      <c r="B88" s="176">
        <v>271</v>
      </c>
      <c r="C88" s="176">
        <v>182</v>
      </c>
      <c r="D88" s="176">
        <v>423</v>
      </c>
      <c r="E88" s="176">
        <v>501</v>
      </c>
    </row>
    <row r="89" spans="1:5">
      <c r="A89" s="176">
        <v>20</v>
      </c>
      <c r="B89" s="176">
        <v>274</v>
      </c>
      <c r="C89" s="176">
        <v>184</v>
      </c>
      <c r="D89" s="176">
        <v>427</v>
      </c>
      <c r="E89" s="176">
        <v>506</v>
      </c>
    </row>
    <row r="90" spans="1:5">
      <c r="A90" s="176">
        <v>21</v>
      </c>
      <c r="B90" s="176">
        <v>274</v>
      </c>
      <c r="C90" s="176">
        <v>184</v>
      </c>
      <c r="D90" s="176">
        <v>427</v>
      </c>
      <c r="E90" s="176">
        <v>506</v>
      </c>
    </row>
    <row r="91" spans="1:5">
      <c r="A91" s="176">
        <v>22</v>
      </c>
      <c r="B91" s="176">
        <v>274</v>
      </c>
      <c r="C91" s="176">
        <v>184</v>
      </c>
      <c r="D91" s="176">
        <v>427</v>
      </c>
      <c r="E91" s="176">
        <v>506</v>
      </c>
    </row>
    <row r="92" spans="1:5">
      <c r="A92" s="176">
        <v>23</v>
      </c>
      <c r="B92" s="176">
        <v>281</v>
      </c>
      <c r="C92" s="176">
        <v>189</v>
      </c>
      <c r="D92" s="176">
        <v>438</v>
      </c>
      <c r="E92" s="176">
        <v>519</v>
      </c>
    </row>
    <row r="93" spans="1:5">
      <c r="A93" s="176">
        <v>24</v>
      </c>
      <c r="B93" s="176">
        <v>281</v>
      </c>
      <c r="C93" s="176">
        <v>189</v>
      </c>
      <c r="D93" s="176">
        <v>438</v>
      </c>
      <c r="E93" s="176">
        <v>520</v>
      </c>
    </row>
    <row r="94" spans="1:5">
      <c r="A94" s="176">
        <v>25</v>
      </c>
      <c r="B94" s="176">
        <v>280</v>
      </c>
      <c r="C94" s="176">
        <v>188</v>
      </c>
      <c r="D94" s="176">
        <v>436</v>
      </c>
      <c r="E94" s="176">
        <v>517</v>
      </c>
    </row>
    <row r="95" spans="1:5">
      <c r="A95" s="176">
        <v>26</v>
      </c>
      <c r="B95" s="176">
        <v>279</v>
      </c>
      <c r="C95" s="176">
        <v>187</v>
      </c>
      <c r="D95" s="176">
        <v>435</v>
      </c>
      <c r="E95" s="176">
        <v>516</v>
      </c>
    </row>
    <row r="96" spans="1:5">
      <c r="A96" s="176">
        <v>27</v>
      </c>
      <c r="B96" s="176">
        <v>278</v>
      </c>
      <c r="C96" s="176">
        <v>187</v>
      </c>
      <c r="D96" s="176">
        <v>434</v>
      </c>
      <c r="E96" s="176">
        <v>515</v>
      </c>
    </row>
    <row r="97" spans="1:5">
      <c r="A97" s="176">
        <v>28</v>
      </c>
      <c r="B97" s="176">
        <v>274</v>
      </c>
      <c r="C97" s="176">
        <v>184</v>
      </c>
      <c r="D97" s="176">
        <v>427</v>
      </c>
      <c r="E97" s="176">
        <v>506</v>
      </c>
    </row>
    <row r="98" spans="1:5">
      <c r="A98" s="176">
        <v>29</v>
      </c>
      <c r="B98" s="176">
        <v>273</v>
      </c>
      <c r="C98" s="176">
        <v>183</v>
      </c>
      <c r="D98" s="176">
        <v>425</v>
      </c>
      <c r="E98" s="176">
        <v>504</v>
      </c>
    </row>
    <row r="99" spans="1:5">
      <c r="A99" s="176">
        <v>30</v>
      </c>
      <c r="B99" s="176">
        <v>268</v>
      </c>
      <c r="C99" s="176">
        <v>180</v>
      </c>
      <c r="D99" s="176">
        <v>418</v>
      </c>
      <c r="E99" s="176">
        <v>496</v>
      </c>
    </row>
    <row r="100" spans="1:5">
      <c r="A100" s="176">
        <v>31</v>
      </c>
      <c r="B100" s="176">
        <v>264</v>
      </c>
      <c r="C100" s="176">
        <v>178</v>
      </c>
      <c r="D100" s="176">
        <v>412</v>
      </c>
      <c r="E100" s="176">
        <v>489</v>
      </c>
    </row>
    <row r="101" spans="1:5">
      <c r="A101" s="176">
        <v>32</v>
      </c>
      <c r="B101" s="176">
        <v>268</v>
      </c>
      <c r="C101" s="176">
        <v>180</v>
      </c>
      <c r="D101" s="176">
        <v>418</v>
      </c>
      <c r="E101" s="176">
        <v>495</v>
      </c>
    </row>
    <row r="102" spans="1:5">
      <c r="A102" s="176">
        <v>33</v>
      </c>
      <c r="B102" s="176">
        <v>270</v>
      </c>
      <c r="C102" s="176">
        <v>182</v>
      </c>
      <c r="D102" s="176">
        <v>421</v>
      </c>
      <c r="E102" s="176">
        <v>500</v>
      </c>
    </row>
    <row r="103" spans="1:5">
      <c r="A103" s="176">
        <v>34</v>
      </c>
      <c r="B103" s="176">
        <v>273</v>
      </c>
      <c r="C103" s="176">
        <v>183</v>
      </c>
      <c r="D103" s="176">
        <v>425</v>
      </c>
      <c r="E103" s="176">
        <v>505</v>
      </c>
    </row>
    <row r="104" spans="1:5">
      <c r="A104" s="176">
        <v>35</v>
      </c>
      <c r="B104" s="176">
        <v>273</v>
      </c>
      <c r="C104" s="176">
        <v>183</v>
      </c>
      <c r="D104" s="176">
        <v>425</v>
      </c>
      <c r="E104" s="176">
        <v>504</v>
      </c>
    </row>
    <row r="105" spans="1:5">
      <c r="A105" s="176">
        <v>36</v>
      </c>
      <c r="B105" s="176">
        <v>279</v>
      </c>
      <c r="C105" s="176">
        <v>187</v>
      </c>
      <c r="D105" s="176">
        <v>435</v>
      </c>
      <c r="E105" s="176">
        <v>516</v>
      </c>
    </row>
    <row r="111" spans="1:5">
      <c r="A111" s="176" t="s">
        <v>216</v>
      </c>
      <c r="B111" s="176" t="s">
        <v>23</v>
      </c>
      <c r="C111" s="176" t="s">
        <v>24</v>
      </c>
      <c r="D111" s="176" t="s">
        <v>25</v>
      </c>
      <c r="E111" s="176" t="s">
        <v>63</v>
      </c>
    </row>
    <row r="112" spans="1:5">
      <c r="A112" s="176">
        <v>7</v>
      </c>
      <c r="B112" s="176">
        <v>237</v>
      </c>
      <c r="C112" s="176">
        <v>258</v>
      </c>
      <c r="D112" s="176">
        <v>287</v>
      </c>
      <c r="E112" s="176">
        <v>349</v>
      </c>
    </row>
    <row r="113" spans="1:5">
      <c r="A113" s="176">
        <v>8</v>
      </c>
      <c r="B113" s="176">
        <v>239</v>
      </c>
      <c r="C113" s="176">
        <v>260</v>
      </c>
      <c r="D113" s="176">
        <v>290</v>
      </c>
      <c r="E113" s="176">
        <v>352</v>
      </c>
    </row>
    <row r="114" spans="1:5">
      <c r="A114" s="176">
        <v>9</v>
      </c>
      <c r="B114" s="176">
        <v>241</v>
      </c>
      <c r="C114" s="176">
        <v>263</v>
      </c>
      <c r="D114" s="176">
        <v>293</v>
      </c>
      <c r="E114" s="176">
        <v>355</v>
      </c>
    </row>
    <row r="115" spans="1:5">
      <c r="A115" s="176">
        <v>10</v>
      </c>
      <c r="B115" s="176">
        <v>243</v>
      </c>
      <c r="C115" s="176">
        <v>265</v>
      </c>
      <c r="D115" s="176">
        <v>295</v>
      </c>
      <c r="E115" s="176">
        <v>358</v>
      </c>
    </row>
    <row r="116" spans="1:5">
      <c r="A116" s="176">
        <v>11</v>
      </c>
      <c r="B116" s="176">
        <v>249</v>
      </c>
      <c r="C116" s="176">
        <v>295</v>
      </c>
      <c r="D116" s="176">
        <v>303</v>
      </c>
      <c r="E116" s="176">
        <v>367</v>
      </c>
    </row>
    <row r="117" spans="1:5">
      <c r="A117" s="176">
        <v>12</v>
      </c>
      <c r="B117" s="176">
        <v>251</v>
      </c>
      <c r="C117" s="176">
        <v>274</v>
      </c>
      <c r="D117" s="176">
        <v>305</v>
      </c>
      <c r="E117" s="176">
        <v>370</v>
      </c>
    </row>
    <row r="118" spans="1:5">
      <c r="A118" s="176">
        <v>13</v>
      </c>
      <c r="B118" s="176">
        <v>255</v>
      </c>
      <c r="C118" s="176">
        <v>278</v>
      </c>
      <c r="D118" s="176">
        <v>310</v>
      </c>
      <c r="E118" s="176">
        <v>376</v>
      </c>
    </row>
    <row r="119" spans="1:5">
      <c r="A119" s="176">
        <v>14</v>
      </c>
      <c r="B119" s="176">
        <v>254</v>
      </c>
      <c r="C119" s="176">
        <v>277</v>
      </c>
      <c r="D119" s="176">
        <v>309</v>
      </c>
      <c r="E119" s="176">
        <v>375</v>
      </c>
    </row>
    <row r="120" spans="1:5">
      <c r="A120" s="176">
        <v>15</v>
      </c>
      <c r="B120" s="176">
        <v>256</v>
      </c>
      <c r="C120" s="176">
        <v>280</v>
      </c>
      <c r="D120" s="176">
        <v>312</v>
      </c>
      <c r="E120" s="176">
        <v>378</v>
      </c>
    </row>
    <row r="121" spans="1:5">
      <c r="A121" s="176">
        <v>16</v>
      </c>
      <c r="B121" s="176">
        <v>262</v>
      </c>
      <c r="C121" s="176">
        <v>285</v>
      </c>
      <c r="D121" s="176">
        <v>318</v>
      </c>
      <c r="E121" s="176">
        <v>386</v>
      </c>
    </row>
    <row r="122" spans="1:5">
      <c r="A122" s="176">
        <v>17</v>
      </c>
      <c r="B122" s="176">
        <v>260</v>
      </c>
      <c r="C122" s="176">
        <v>284</v>
      </c>
      <c r="D122" s="176">
        <v>316</v>
      </c>
      <c r="E122" s="176">
        <v>384</v>
      </c>
    </row>
    <row r="123" spans="1:5">
      <c r="A123" s="176">
        <v>18</v>
      </c>
      <c r="B123" s="176">
        <v>266</v>
      </c>
      <c r="C123" s="176">
        <v>290</v>
      </c>
      <c r="D123" s="176">
        <v>323</v>
      </c>
      <c r="E123" s="176">
        <v>391</v>
      </c>
    </row>
    <row r="124" spans="1:5">
      <c r="A124" s="176">
        <v>19</v>
      </c>
      <c r="B124" s="176">
        <v>271</v>
      </c>
      <c r="C124" s="176">
        <v>295</v>
      </c>
      <c r="D124" s="176">
        <v>329</v>
      </c>
      <c r="E124" s="176">
        <v>399</v>
      </c>
    </row>
    <row r="125" spans="1:5">
      <c r="A125" s="176">
        <v>20</v>
      </c>
      <c r="B125" s="176">
        <v>275</v>
      </c>
      <c r="C125" s="176">
        <v>300</v>
      </c>
      <c r="D125" s="176">
        <v>334</v>
      </c>
      <c r="E125" s="176">
        <v>406</v>
      </c>
    </row>
    <row r="126" spans="1:5">
      <c r="A126" s="176">
        <v>21</v>
      </c>
      <c r="B126" s="176">
        <v>279</v>
      </c>
      <c r="C126" s="176">
        <v>304</v>
      </c>
      <c r="D126" s="176">
        <v>339</v>
      </c>
      <c r="E126" s="176">
        <v>411</v>
      </c>
    </row>
    <row r="127" spans="1:5">
      <c r="A127" s="176">
        <v>22</v>
      </c>
      <c r="B127" s="176">
        <v>282</v>
      </c>
      <c r="C127" s="176">
        <v>307</v>
      </c>
      <c r="D127" s="176">
        <v>343</v>
      </c>
      <c r="E127" s="176">
        <v>415</v>
      </c>
    </row>
    <row r="128" spans="1:5">
      <c r="A128" s="176">
        <v>23</v>
      </c>
      <c r="B128" s="176">
        <v>289</v>
      </c>
      <c r="C128" s="176">
        <v>315</v>
      </c>
      <c r="D128" s="176">
        <v>351</v>
      </c>
      <c r="E128" s="176">
        <v>425</v>
      </c>
    </row>
    <row r="129" spans="1:5">
      <c r="A129" s="176">
        <v>24</v>
      </c>
      <c r="B129" s="176">
        <v>289</v>
      </c>
      <c r="C129" s="176">
        <v>315</v>
      </c>
      <c r="D129" s="176">
        <v>350</v>
      </c>
      <c r="E129" s="176">
        <v>425</v>
      </c>
    </row>
    <row r="130" spans="1:5">
      <c r="A130" s="176">
        <v>25</v>
      </c>
      <c r="B130" s="176">
        <v>295</v>
      </c>
      <c r="C130" s="176">
        <v>321</v>
      </c>
      <c r="D130" s="176">
        <v>358</v>
      </c>
      <c r="E130" s="176">
        <v>434</v>
      </c>
    </row>
    <row r="131" spans="1:5">
      <c r="A131" s="176">
        <v>26</v>
      </c>
      <c r="B131" s="176">
        <v>302</v>
      </c>
      <c r="C131" s="176">
        <v>329</v>
      </c>
      <c r="D131" s="176">
        <v>367</v>
      </c>
      <c r="E131" s="176">
        <v>445</v>
      </c>
    </row>
    <row r="132" spans="1:5">
      <c r="A132" s="176">
        <v>27</v>
      </c>
      <c r="B132" s="176">
        <v>302</v>
      </c>
      <c r="C132" s="176">
        <v>330</v>
      </c>
      <c r="D132" s="176">
        <v>367</v>
      </c>
      <c r="E132" s="176">
        <v>445</v>
      </c>
    </row>
    <row r="133" spans="1:5">
      <c r="A133" s="176">
        <v>28</v>
      </c>
      <c r="B133" s="176">
        <v>309</v>
      </c>
      <c r="C133" s="176">
        <v>337</v>
      </c>
      <c r="D133" s="176">
        <v>375</v>
      </c>
      <c r="E133" s="176">
        <v>456</v>
      </c>
    </row>
    <row r="134" spans="1:5">
      <c r="A134" s="176">
        <v>29</v>
      </c>
      <c r="B134" s="176">
        <v>313</v>
      </c>
      <c r="C134" s="176">
        <v>341</v>
      </c>
      <c r="D134" s="176">
        <v>380</v>
      </c>
      <c r="E134" s="176">
        <v>461</v>
      </c>
    </row>
    <row r="135" spans="1:5">
      <c r="A135" s="176">
        <v>30</v>
      </c>
      <c r="B135" s="176">
        <v>317</v>
      </c>
      <c r="C135" s="176">
        <v>346</v>
      </c>
      <c r="D135" s="176">
        <v>385</v>
      </c>
      <c r="E135" s="176">
        <v>467</v>
      </c>
    </row>
    <row r="136" spans="1:5">
      <c r="A136" s="176">
        <v>31</v>
      </c>
      <c r="B136" s="176">
        <v>322</v>
      </c>
      <c r="C136" s="176">
        <v>352</v>
      </c>
      <c r="D136" s="176">
        <v>392</v>
      </c>
      <c r="E136" s="176">
        <v>475</v>
      </c>
    </row>
    <row r="137" spans="1:5">
      <c r="A137" s="176">
        <v>32</v>
      </c>
      <c r="B137" s="176">
        <v>327</v>
      </c>
      <c r="C137" s="176">
        <v>356</v>
      </c>
      <c r="D137" s="176">
        <v>397</v>
      </c>
      <c r="E137" s="176">
        <v>481</v>
      </c>
    </row>
    <row r="138" spans="1:5">
      <c r="A138" s="176">
        <v>33</v>
      </c>
      <c r="B138" s="176">
        <v>330</v>
      </c>
      <c r="C138" s="176">
        <v>360</v>
      </c>
      <c r="D138" s="176">
        <v>401</v>
      </c>
      <c r="E138" s="176">
        <v>487</v>
      </c>
    </row>
    <row r="139" spans="1:5">
      <c r="A139" s="176">
        <v>34</v>
      </c>
      <c r="B139" s="176">
        <v>336</v>
      </c>
      <c r="C139" s="176">
        <v>366</v>
      </c>
      <c r="D139" s="176">
        <v>408</v>
      </c>
      <c r="E139" s="176">
        <v>494</v>
      </c>
    </row>
    <row r="140" spans="1:5">
      <c r="A140" s="176">
        <v>35</v>
      </c>
      <c r="B140" s="176">
        <v>344</v>
      </c>
      <c r="C140" s="176">
        <v>375</v>
      </c>
      <c r="D140" s="176">
        <v>418</v>
      </c>
      <c r="E140" s="176">
        <v>507</v>
      </c>
    </row>
    <row r="141" spans="1:5">
      <c r="A141" s="176">
        <v>36</v>
      </c>
      <c r="B141" s="176">
        <v>346</v>
      </c>
      <c r="C141" s="176">
        <v>377</v>
      </c>
      <c r="D141" s="176">
        <v>420</v>
      </c>
      <c r="E141" s="176">
        <v>509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38"/>
  <sheetViews>
    <sheetView showGridLines="0" topLeftCell="A76" workbookViewId="0">
      <selection activeCell="A39" sqref="A39"/>
    </sheetView>
  </sheetViews>
  <sheetFormatPr defaultRowHeight="15"/>
  <cols>
    <col min="1" max="1" width="9" style="176"/>
    <col min="2" max="2" width="11.875" style="176" customWidth="1"/>
    <col min="3" max="3" width="11.375" style="176" customWidth="1"/>
    <col min="4" max="4" width="10.25" style="176" customWidth="1"/>
    <col min="5" max="5" width="10.375" style="176" customWidth="1"/>
    <col min="6" max="16384" width="9" style="176"/>
  </cols>
  <sheetData>
    <row r="1" spans="1:5">
      <c r="A1" s="176" t="s">
        <v>216</v>
      </c>
      <c r="B1" s="176" t="s">
        <v>23</v>
      </c>
      <c r="C1" s="176" t="s">
        <v>24</v>
      </c>
      <c r="D1" s="176" t="s">
        <v>25</v>
      </c>
      <c r="E1" s="176" t="s">
        <v>63</v>
      </c>
    </row>
    <row r="2" spans="1:5">
      <c r="A2" s="176">
        <v>7</v>
      </c>
      <c r="B2" s="176">
        <v>286</v>
      </c>
      <c r="C2" s="176">
        <v>369</v>
      </c>
      <c r="D2" s="176">
        <v>861</v>
      </c>
      <c r="E2" s="176">
        <v>560</v>
      </c>
    </row>
    <row r="3" spans="1:5">
      <c r="A3" s="176">
        <v>8</v>
      </c>
      <c r="B3" s="176">
        <v>277</v>
      </c>
      <c r="C3" s="176">
        <v>358</v>
      </c>
      <c r="D3" s="176">
        <v>834</v>
      </c>
      <c r="E3" s="176">
        <v>543</v>
      </c>
    </row>
    <row r="4" spans="1:5">
      <c r="A4" s="176">
        <v>9</v>
      </c>
      <c r="B4" s="176">
        <v>270</v>
      </c>
      <c r="C4" s="176">
        <v>349</v>
      </c>
      <c r="D4" s="176">
        <v>813</v>
      </c>
      <c r="E4" s="176">
        <v>529</v>
      </c>
    </row>
    <row r="5" spans="1:5">
      <c r="A5" s="176">
        <v>10</v>
      </c>
      <c r="B5" s="176">
        <v>267</v>
      </c>
      <c r="C5" s="176">
        <v>346</v>
      </c>
      <c r="D5" s="176">
        <v>806</v>
      </c>
      <c r="E5" s="176">
        <v>525</v>
      </c>
    </row>
    <row r="6" spans="1:5">
      <c r="A6" s="176">
        <v>11</v>
      </c>
      <c r="B6" s="176">
        <v>263</v>
      </c>
      <c r="C6" s="176">
        <v>340</v>
      </c>
      <c r="D6" s="176">
        <v>793</v>
      </c>
      <c r="E6" s="176">
        <v>516</v>
      </c>
    </row>
    <row r="7" spans="1:5">
      <c r="A7" s="176">
        <v>12</v>
      </c>
      <c r="B7" s="176">
        <v>261</v>
      </c>
      <c r="C7" s="176">
        <v>337</v>
      </c>
      <c r="D7" s="176">
        <v>786</v>
      </c>
      <c r="E7" s="176">
        <v>512</v>
      </c>
    </row>
    <row r="8" spans="1:5">
      <c r="A8" s="176">
        <v>13</v>
      </c>
      <c r="B8" s="176">
        <v>258</v>
      </c>
      <c r="C8" s="176">
        <v>333</v>
      </c>
      <c r="D8" s="176">
        <v>777</v>
      </c>
      <c r="E8" s="176">
        <v>506</v>
      </c>
    </row>
    <row r="9" spans="1:5">
      <c r="A9" s="176">
        <v>14</v>
      </c>
      <c r="B9" s="176">
        <v>257</v>
      </c>
      <c r="C9" s="176">
        <v>333</v>
      </c>
      <c r="D9" s="176">
        <v>776</v>
      </c>
      <c r="E9" s="176">
        <v>505</v>
      </c>
    </row>
    <row r="10" spans="1:5">
      <c r="A10" s="176">
        <v>15</v>
      </c>
      <c r="B10" s="176">
        <v>260</v>
      </c>
      <c r="C10" s="176">
        <v>336</v>
      </c>
      <c r="D10" s="176">
        <v>784</v>
      </c>
      <c r="E10" s="176">
        <v>511</v>
      </c>
    </row>
    <row r="11" spans="1:5">
      <c r="A11" s="176">
        <v>16</v>
      </c>
      <c r="B11" s="176">
        <v>263</v>
      </c>
      <c r="C11" s="176">
        <v>340</v>
      </c>
      <c r="D11" s="176">
        <v>793</v>
      </c>
      <c r="E11" s="176">
        <v>516</v>
      </c>
    </row>
    <row r="12" spans="1:5">
      <c r="A12" s="176">
        <v>17</v>
      </c>
      <c r="B12" s="176">
        <v>261</v>
      </c>
      <c r="C12" s="176">
        <v>338</v>
      </c>
      <c r="D12" s="176">
        <v>787</v>
      </c>
      <c r="E12" s="176">
        <v>512</v>
      </c>
    </row>
    <row r="13" spans="1:5">
      <c r="A13" s="176">
        <v>18</v>
      </c>
      <c r="B13" s="176">
        <v>261</v>
      </c>
      <c r="C13" s="176">
        <v>338</v>
      </c>
      <c r="D13" s="176">
        <v>787</v>
      </c>
      <c r="E13" s="176">
        <v>512</v>
      </c>
    </row>
    <row r="14" spans="1:5">
      <c r="A14" s="176">
        <v>19</v>
      </c>
      <c r="B14" s="176">
        <v>257</v>
      </c>
      <c r="C14" s="176">
        <v>332</v>
      </c>
      <c r="D14" s="176">
        <v>775</v>
      </c>
      <c r="E14" s="176">
        <v>504</v>
      </c>
    </row>
    <row r="15" spans="1:5">
      <c r="A15" s="176">
        <v>20</v>
      </c>
      <c r="B15" s="176">
        <v>253</v>
      </c>
      <c r="C15" s="176">
        <v>327</v>
      </c>
      <c r="D15" s="176">
        <v>761</v>
      </c>
      <c r="E15" s="176">
        <v>496</v>
      </c>
    </row>
    <row r="16" spans="1:5">
      <c r="A16" s="176">
        <v>21</v>
      </c>
      <c r="B16" s="176">
        <v>247</v>
      </c>
      <c r="C16" s="176">
        <v>319</v>
      </c>
      <c r="D16" s="176">
        <v>744</v>
      </c>
      <c r="E16" s="176">
        <v>484</v>
      </c>
    </row>
    <row r="17" spans="1:5">
      <c r="A17" s="176">
        <v>22</v>
      </c>
      <c r="B17" s="176">
        <v>242</v>
      </c>
      <c r="C17" s="176">
        <v>312</v>
      </c>
      <c r="D17" s="176">
        <v>728</v>
      </c>
      <c r="E17" s="176">
        <v>474</v>
      </c>
    </row>
    <row r="18" spans="1:5">
      <c r="A18" s="176">
        <v>23</v>
      </c>
      <c r="B18" s="176">
        <v>242</v>
      </c>
      <c r="C18" s="176">
        <v>313</v>
      </c>
      <c r="D18" s="176">
        <v>728</v>
      </c>
      <c r="E18" s="176">
        <v>474</v>
      </c>
    </row>
    <row r="19" spans="1:5">
      <c r="A19" s="176">
        <v>24</v>
      </c>
      <c r="B19" s="176">
        <v>241</v>
      </c>
      <c r="C19" s="176">
        <v>312</v>
      </c>
      <c r="D19" s="176">
        <v>727</v>
      </c>
      <c r="E19" s="176">
        <v>473</v>
      </c>
    </row>
    <row r="20" spans="1:5">
      <c r="A20" s="176">
        <v>25</v>
      </c>
      <c r="B20" s="176">
        <v>241</v>
      </c>
      <c r="C20" s="176">
        <v>312</v>
      </c>
      <c r="D20" s="176">
        <v>727</v>
      </c>
      <c r="E20" s="176">
        <v>474</v>
      </c>
    </row>
    <row r="21" spans="1:5">
      <c r="A21" s="176">
        <v>26</v>
      </c>
      <c r="B21" s="176">
        <v>242</v>
      </c>
      <c r="C21" s="176">
        <v>313</v>
      </c>
      <c r="D21" s="176">
        <v>730</v>
      </c>
      <c r="E21" s="176">
        <v>476</v>
      </c>
    </row>
    <row r="22" spans="1:5">
      <c r="A22" s="176">
        <v>27</v>
      </c>
      <c r="B22" s="176">
        <v>243</v>
      </c>
      <c r="C22" s="176">
        <v>314</v>
      </c>
      <c r="D22" s="176">
        <v>733</v>
      </c>
      <c r="E22" s="176">
        <v>477</v>
      </c>
    </row>
    <row r="23" spans="1:5">
      <c r="A23" s="176">
        <v>28</v>
      </c>
      <c r="B23" s="176">
        <v>247</v>
      </c>
      <c r="C23" s="176">
        <v>319</v>
      </c>
      <c r="D23" s="176">
        <v>743</v>
      </c>
      <c r="E23" s="176">
        <v>484</v>
      </c>
    </row>
    <row r="24" spans="1:5">
      <c r="A24" s="176">
        <v>29</v>
      </c>
      <c r="B24" s="176">
        <v>247</v>
      </c>
      <c r="C24" s="176">
        <v>319</v>
      </c>
      <c r="D24" s="176">
        <v>743</v>
      </c>
      <c r="E24" s="176">
        <v>484</v>
      </c>
    </row>
    <row r="25" spans="1:5">
      <c r="A25" s="176">
        <v>30</v>
      </c>
      <c r="B25" s="176">
        <v>244</v>
      </c>
      <c r="C25" s="176">
        <v>316</v>
      </c>
      <c r="D25" s="176">
        <v>737</v>
      </c>
      <c r="E25" s="176">
        <v>480</v>
      </c>
    </row>
    <row r="26" spans="1:5">
      <c r="A26" s="176">
        <v>31</v>
      </c>
      <c r="B26" s="176">
        <v>243</v>
      </c>
      <c r="C26" s="176">
        <v>314</v>
      </c>
      <c r="D26" s="176">
        <v>732</v>
      </c>
      <c r="E26" s="176">
        <v>477</v>
      </c>
    </row>
    <row r="27" spans="1:5">
      <c r="A27" s="176">
        <v>32</v>
      </c>
      <c r="B27" s="176">
        <v>239</v>
      </c>
      <c r="C27" s="176">
        <v>309</v>
      </c>
      <c r="D27" s="176">
        <v>721</v>
      </c>
      <c r="E27" s="176">
        <v>469</v>
      </c>
    </row>
    <row r="28" spans="1:5">
      <c r="A28" s="176">
        <v>33</v>
      </c>
      <c r="B28" s="176">
        <v>238</v>
      </c>
      <c r="C28" s="176">
        <v>308</v>
      </c>
      <c r="D28" s="176">
        <v>717</v>
      </c>
      <c r="E28" s="176">
        <v>467</v>
      </c>
    </row>
    <row r="29" spans="1:5">
      <c r="A29" s="176">
        <v>34</v>
      </c>
      <c r="B29" s="176">
        <v>234</v>
      </c>
      <c r="C29" s="176">
        <v>302</v>
      </c>
      <c r="D29" s="176">
        <v>705</v>
      </c>
      <c r="E29" s="176">
        <v>459</v>
      </c>
    </row>
    <row r="30" spans="1:5">
      <c r="A30" s="176">
        <v>35</v>
      </c>
      <c r="B30" s="176">
        <v>235</v>
      </c>
      <c r="C30" s="176">
        <v>303</v>
      </c>
      <c r="D30" s="176">
        <v>707</v>
      </c>
      <c r="E30" s="176">
        <v>460</v>
      </c>
    </row>
    <row r="31" spans="1:5">
      <c r="A31" s="176">
        <v>36</v>
      </c>
      <c r="B31" s="176">
        <v>230</v>
      </c>
      <c r="C31" s="176">
        <v>298</v>
      </c>
      <c r="D31" s="176">
        <v>695</v>
      </c>
      <c r="E31" s="176">
        <v>452</v>
      </c>
    </row>
    <row r="37" spans="1:5">
      <c r="A37" s="176" t="s">
        <v>216</v>
      </c>
      <c r="B37" s="176" t="s">
        <v>23</v>
      </c>
      <c r="C37" s="176" t="s">
        <v>24</v>
      </c>
      <c r="D37" s="176" t="s">
        <v>25</v>
      </c>
      <c r="E37" s="176" t="s">
        <v>63</v>
      </c>
    </row>
    <row r="38" spans="1:5">
      <c r="A38" s="176">
        <v>7</v>
      </c>
      <c r="B38" s="176">
        <v>283</v>
      </c>
      <c r="C38" s="176">
        <v>785</v>
      </c>
      <c r="D38" s="176">
        <v>468</v>
      </c>
      <c r="E38" s="176">
        <v>759</v>
      </c>
    </row>
    <row r="39" spans="1:5">
      <c r="A39" s="176">
        <v>8</v>
      </c>
      <c r="B39" s="176">
        <v>282</v>
      </c>
      <c r="C39" s="176">
        <v>781</v>
      </c>
      <c r="D39" s="176">
        <v>466</v>
      </c>
      <c r="E39" s="176">
        <v>755</v>
      </c>
    </row>
    <row r="40" spans="1:5">
      <c r="A40" s="176">
        <v>9</v>
      </c>
      <c r="B40" s="176">
        <v>279</v>
      </c>
      <c r="C40" s="176">
        <v>774</v>
      </c>
      <c r="D40" s="176">
        <v>461</v>
      </c>
      <c r="E40" s="176">
        <v>748</v>
      </c>
    </row>
    <row r="41" spans="1:5">
      <c r="A41" s="176">
        <v>10</v>
      </c>
      <c r="B41" s="176">
        <v>276</v>
      </c>
      <c r="C41" s="176">
        <v>766</v>
      </c>
      <c r="D41" s="176">
        <v>457</v>
      </c>
      <c r="E41" s="176">
        <v>741</v>
      </c>
    </row>
    <row r="42" spans="1:5">
      <c r="A42" s="176">
        <v>11</v>
      </c>
      <c r="B42" s="176">
        <v>276</v>
      </c>
      <c r="C42" s="176">
        <v>764</v>
      </c>
      <c r="D42" s="176">
        <v>456</v>
      </c>
      <c r="E42" s="176">
        <v>739</v>
      </c>
    </row>
    <row r="43" spans="1:5">
      <c r="A43" s="176">
        <v>12</v>
      </c>
      <c r="B43" s="176">
        <v>272</v>
      </c>
      <c r="C43" s="176">
        <v>754</v>
      </c>
      <c r="D43" s="176">
        <v>450</v>
      </c>
      <c r="E43" s="176">
        <v>729</v>
      </c>
    </row>
    <row r="44" spans="1:5">
      <c r="A44" s="176">
        <v>13</v>
      </c>
      <c r="B44" s="176">
        <v>271</v>
      </c>
      <c r="C44" s="176">
        <v>752</v>
      </c>
      <c r="D44" s="176">
        <v>448</v>
      </c>
      <c r="E44" s="176">
        <v>727</v>
      </c>
    </row>
    <row r="45" spans="1:5">
      <c r="A45" s="176">
        <v>14</v>
      </c>
      <c r="B45" s="176">
        <v>269</v>
      </c>
      <c r="C45" s="176">
        <v>746</v>
      </c>
      <c r="D45" s="176">
        <v>445</v>
      </c>
      <c r="E45" s="176">
        <v>722</v>
      </c>
    </row>
    <row r="46" spans="1:5">
      <c r="A46" s="176">
        <v>15</v>
      </c>
      <c r="B46" s="176">
        <v>269</v>
      </c>
      <c r="C46" s="176">
        <v>747</v>
      </c>
      <c r="D46" s="176">
        <v>445</v>
      </c>
      <c r="E46" s="176">
        <v>722</v>
      </c>
    </row>
    <row r="47" spans="1:5">
      <c r="A47" s="176">
        <v>16</v>
      </c>
      <c r="B47" s="176">
        <v>267</v>
      </c>
      <c r="C47" s="176">
        <v>741</v>
      </c>
      <c r="D47" s="176">
        <v>442</v>
      </c>
      <c r="E47" s="176">
        <v>717</v>
      </c>
    </row>
    <row r="48" spans="1:5">
      <c r="A48" s="176">
        <v>17</v>
      </c>
      <c r="B48" s="176">
        <v>267</v>
      </c>
      <c r="C48" s="176">
        <v>739</v>
      </c>
      <c r="D48" s="176">
        <v>441</v>
      </c>
      <c r="E48" s="176">
        <v>715</v>
      </c>
    </row>
    <row r="49" spans="1:5">
      <c r="A49" s="176">
        <v>18</v>
      </c>
      <c r="B49" s="176">
        <v>266</v>
      </c>
      <c r="C49" s="176">
        <v>736</v>
      </c>
      <c r="D49" s="176">
        <v>439</v>
      </c>
      <c r="E49" s="176">
        <v>712</v>
      </c>
    </row>
    <row r="50" spans="1:5">
      <c r="A50" s="176">
        <v>19</v>
      </c>
      <c r="B50" s="176">
        <v>262</v>
      </c>
      <c r="C50" s="176">
        <v>726</v>
      </c>
      <c r="D50" s="176">
        <v>433</v>
      </c>
      <c r="E50" s="176">
        <v>702</v>
      </c>
    </row>
    <row r="51" spans="1:5">
      <c r="A51" s="176">
        <v>20</v>
      </c>
      <c r="B51" s="176">
        <v>260</v>
      </c>
      <c r="C51" s="176">
        <v>721</v>
      </c>
      <c r="D51" s="176">
        <v>430</v>
      </c>
      <c r="E51" s="176">
        <v>697</v>
      </c>
    </row>
    <row r="52" spans="1:5">
      <c r="A52" s="176">
        <v>21</v>
      </c>
      <c r="B52" s="176">
        <v>259</v>
      </c>
      <c r="C52" s="176">
        <v>718</v>
      </c>
      <c r="D52" s="176">
        <v>428</v>
      </c>
      <c r="E52" s="176">
        <v>695</v>
      </c>
    </row>
    <row r="53" spans="1:5">
      <c r="A53" s="176">
        <v>22</v>
      </c>
      <c r="B53" s="176">
        <v>256</v>
      </c>
      <c r="C53" s="176">
        <v>710</v>
      </c>
      <c r="D53" s="176">
        <v>423</v>
      </c>
      <c r="E53" s="176">
        <v>687</v>
      </c>
    </row>
    <row r="54" spans="1:5">
      <c r="A54" s="176">
        <v>23</v>
      </c>
      <c r="B54" s="176">
        <v>253</v>
      </c>
      <c r="C54" s="176">
        <v>702</v>
      </c>
      <c r="D54" s="176">
        <v>419</v>
      </c>
      <c r="E54" s="176">
        <v>679</v>
      </c>
    </row>
    <row r="55" spans="1:5">
      <c r="A55" s="176">
        <v>24</v>
      </c>
      <c r="B55" s="176">
        <v>251</v>
      </c>
      <c r="C55" s="176">
        <v>695</v>
      </c>
      <c r="D55" s="176">
        <v>415</v>
      </c>
      <c r="E55" s="176">
        <v>673</v>
      </c>
    </row>
    <row r="56" spans="1:5">
      <c r="A56" s="176">
        <v>25</v>
      </c>
      <c r="B56" s="176">
        <v>249</v>
      </c>
      <c r="C56" s="176">
        <v>691</v>
      </c>
      <c r="D56" s="176">
        <v>412</v>
      </c>
      <c r="E56" s="176">
        <v>668</v>
      </c>
    </row>
    <row r="57" spans="1:5">
      <c r="A57" s="176">
        <v>26</v>
      </c>
      <c r="B57" s="176">
        <v>248</v>
      </c>
      <c r="C57" s="176">
        <v>687</v>
      </c>
      <c r="D57" s="176">
        <v>410</v>
      </c>
      <c r="E57" s="176">
        <v>665</v>
      </c>
    </row>
    <row r="58" spans="1:5">
      <c r="A58" s="176">
        <v>27</v>
      </c>
      <c r="B58" s="176">
        <v>249</v>
      </c>
      <c r="C58" s="176">
        <v>691</v>
      </c>
      <c r="D58" s="176">
        <v>412</v>
      </c>
      <c r="E58" s="176">
        <v>668</v>
      </c>
    </row>
    <row r="59" spans="1:5">
      <c r="A59" s="176">
        <v>28</v>
      </c>
      <c r="B59" s="176">
        <v>247</v>
      </c>
      <c r="C59" s="176">
        <v>686</v>
      </c>
      <c r="D59" s="176">
        <v>409</v>
      </c>
      <c r="E59" s="176">
        <v>663</v>
      </c>
    </row>
    <row r="60" spans="1:5">
      <c r="A60" s="176">
        <v>29</v>
      </c>
      <c r="B60" s="176">
        <v>246</v>
      </c>
      <c r="C60" s="176">
        <v>682</v>
      </c>
      <c r="D60" s="176">
        <v>407</v>
      </c>
      <c r="E60" s="176">
        <v>660</v>
      </c>
    </row>
    <row r="61" spans="1:5">
      <c r="A61" s="176">
        <v>30</v>
      </c>
      <c r="B61" s="176">
        <v>245</v>
      </c>
      <c r="C61" s="176">
        <v>679</v>
      </c>
      <c r="D61" s="176">
        <v>405</v>
      </c>
      <c r="E61" s="176">
        <v>657</v>
      </c>
    </row>
    <row r="62" spans="1:5">
      <c r="A62" s="176">
        <v>31</v>
      </c>
      <c r="B62" s="176">
        <v>245</v>
      </c>
      <c r="C62" s="176">
        <v>680</v>
      </c>
      <c r="D62" s="176">
        <v>405</v>
      </c>
      <c r="E62" s="176">
        <v>658</v>
      </c>
    </row>
    <row r="63" spans="1:5">
      <c r="A63" s="176">
        <v>32</v>
      </c>
      <c r="B63" s="176">
        <v>245</v>
      </c>
      <c r="C63" s="176">
        <v>679</v>
      </c>
      <c r="D63" s="176">
        <v>405</v>
      </c>
      <c r="E63" s="176">
        <v>657</v>
      </c>
    </row>
    <row r="64" spans="1:5">
      <c r="A64" s="176">
        <v>33</v>
      </c>
      <c r="B64" s="176">
        <v>244</v>
      </c>
      <c r="C64" s="176">
        <v>676</v>
      </c>
      <c r="D64" s="176">
        <v>403</v>
      </c>
      <c r="E64" s="176">
        <v>654</v>
      </c>
    </row>
    <row r="65" spans="1:5">
      <c r="A65" s="176">
        <v>34</v>
      </c>
      <c r="B65" s="176">
        <v>241</v>
      </c>
      <c r="C65" s="176">
        <v>667</v>
      </c>
      <c r="D65" s="176">
        <v>398</v>
      </c>
      <c r="E65" s="176">
        <v>646</v>
      </c>
    </row>
    <row r="66" spans="1:5">
      <c r="A66" s="176">
        <v>35</v>
      </c>
      <c r="B66" s="176">
        <v>238</v>
      </c>
      <c r="C66" s="176">
        <v>660</v>
      </c>
      <c r="D66" s="176">
        <v>394</v>
      </c>
      <c r="E66" s="176">
        <v>639</v>
      </c>
    </row>
    <row r="67" spans="1:5">
      <c r="A67" s="176">
        <v>36</v>
      </c>
      <c r="B67" s="176">
        <v>237</v>
      </c>
      <c r="C67" s="176">
        <v>657</v>
      </c>
      <c r="D67" s="176">
        <v>392</v>
      </c>
      <c r="E67" s="176">
        <v>636</v>
      </c>
    </row>
    <row r="73" spans="1:5">
      <c r="A73" s="176" t="s">
        <v>216</v>
      </c>
      <c r="B73" s="176" t="s">
        <v>23</v>
      </c>
      <c r="C73" s="176" t="s">
        <v>24</v>
      </c>
      <c r="D73" s="176" t="s">
        <v>25</v>
      </c>
      <c r="E73" s="176" t="s">
        <v>63</v>
      </c>
    </row>
    <row r="74" spans="1:5">
      <c r="A74" s="176">
        <v>7</v>
      </c>
      <c r="B74" s="176">
        <v>281</v>
      </c>
      <c r="C74" s="176">
        <v>189</v>
      </c>
      <c r="D74" s="176">
        <v>438</v>
      </c>
      <c r="E74" s="176">
        <v>519</v>
      </c>
    </row>
    <row r="75" spans="1:5">
      <c r="A75" s="176">
        <v>8</v>
      </c>
      <c r="B75" s="176">
        <v>282</v>
      </c>
      <c r="C75" s="176">
        <v>189</v>
      </c>
      <c r="D75" s="176">
        <v>439</v>
      </c>
      <c r="E75" s="176">
        <v>521</v>
      </c>
    </row>
    <row r="76" spans="1:5">
      <c r="A76" s="176">
        <v>9</v>
      </c>
      <c r="B76" s="176">
        <v>286</v>
      </c>
      <c r="C76" s="176">
        <v>192</v>
      </c>
      <c r="D76" s="176">
        <v>446</v>
      </c>
      <c r="E76" s="176">
        <v>529</v>
      </c>
    </row>
    <row r="77" spans="1:5">
      <c r="A77" s="176">
        <v>10</v>
      </c>
      <c r="B77" s="176">
        <v>287</v>
      </c>
      <c r="C77" s="176">
        <v>193</v>
      </c>
      <c r="D77" s="176">
        <v>448</v>
      </c>
      <c r="E77" s="176">
        <v>531</v>
      </c>
    </row>
    <row r="78" spans="1:5">
      <c r="A78" s="176">
        <v>11</v>
      </c>
      <c r="B78" s="176">
        <v>287</v>
      </c>
      <c r="C78" s="176">
        <v>193</v>
      </c>
      <c r="D78" s="176">
        <v>447</v>
      </c>
      <c r="E78" s="176">
        <v>530</v>
      </c>
    </row>
    <row r="79" spans="1:5">
      <c r="A79" s="176">
        <v>12</v>
      </c>
      <c r="B79" s="176">
        <v>292</v>
      </c>
      <c r="C79" s="176">
        <v>196</v>
      </c>
      <c r="D79" s="176">
        <v>455</v>
      </c>
      <c r="E79" s="176">
        <v>540</v>
      </c>
    </row>
    <row r="80" spans="1:5">
      <c r="A80" s="176">
        <v>13</v>
      </c>
      <c r="B80" s="176">
        <v>295</v>
      </c>
      <c r="C80" s="176">
        <v>198</v>
      </c>
      <c r="D80" s="176">
        <v>460</v>
      </c>
      <c r="E80" s="176">
        <v>546</v>
      </c>
    </row>
    <row r="81" spans="1:5">
      <c r="A81" s="176">
        <v>14</v>
      </c>
      <c r="B81" s="176">
        <v>297</v>
      </c>
      <c r="C81" s="176">
        <v>200</v>
      </c>
      <c r="D81" s="176">
        <v>464</v>
      </c>
      <c r="E81" s="176">
        <v>550</v>
      </c>
    </row>
    <row r="82" spans="1:5">
      <c r="A82" s="176">
        <v>15</v>
      </c>
      <c r="B82" s="176">
        <v>296</v>
      </c>
      <c r="C82" s="176">
        <v>199</v>
      </c>
      <c r="D82" s="176">
        <v>461</v>
      </c>
      <c r="E82" s="176">
        <v>547</v>
      </c>
    </row>
    <row r="83" spans="1:5">
      <c r="A83" s="176">
        <v>16</v>
      </c>
      <c r="B83" s="176">
        <v>287</v>
      </c>
      <c r="C83" s="176">
        <v>193</v>
      </c>
      <c r="D83" s="176">
        <v>448</v>
      </c>
      <c r="E83" s="176">
        <v>531</v>
      </c>
    </row>
    <row r="84" spans="1:5">
      <c r="A84" s="176">
        <v>17</v>
      </c>
      <c r="B84" s="176">
        <v>280</v>
      </c>
      <c r="C84" s="176">
        <v>188</v>
      </c>
      <c r="D84" s="176">
        <v>437</v>
      </c>
      <c r="E84" s="176">
        <v>518</v>
      </c>
    </row>
    <row r="85" spans="1:5">
      <c r="A85" s="176">
        <v>18</v>
      </c>
      <c r="B85" s="176">
        <v>273</v>
      </c>
      <c r="C85" s="176">
        <v>183</v>
      </c>
      <c r="D85" s="176">
        <v>425</v>
      </c>
      <c r="E85" s="176">
        <v>504</v>
      </c>
    </row>
    <row r="86" spans="1:5">
      <c r="A86" s="176">
        <v>19</v>
      </c>
      <c r="B86" s="176">
        <v>271</v>
      </c>
      <c r="C86" s="176">
        <v>182</v>
      </c>
      <c r="D86" s="176">
        <v>423</v>
      </c>
      <c r="E86" s="176">
        <v>501</v>
      </c>
    </row>
    <row r="87" spans="1:5">
      <c r="A87" s="176">
        <v>20</v>
      </c>
      <c r="B87" s="176">
        <v>274</v>
      </c>
      <c r="C87" s="176">
        <v>184</v>
      </c>
      <c r="D87" s="176">
        <v>427</v>
      </c>
      <c r="E87" s="176">
        <v>506</v>
      </c>
    </row>
    <row r="88" spans="1:5">
      <c r="A88" s="176">
        <v>21</v>
      </c>
      <c r="B88" s="176">
        <v>274</v>
      </c>
      <c r="C88" s="176">
        <v>184</v>
      </c>
      <c r="D88" s="176">
        <v>427</v>
      </c>
      <c r="E88" s="176">
        <v>506</v>
      </c>
    </row>
    <row r="89" spans="1:5">
      <c r="A89" s="176">
        <v>22</v>
      </c>
      <c r="B89" s="176">
        <v>274</v>
      </c>
      <c r="C89" s="176">
        <v>184</v>
      </c>
      <c r="D89" s="176">
        <v>427</v>
      </c>
      <c r="E89" s="176">
        <v>506</v>
      </c>
    </row>
    <row r="90" spans="1:5">
      <c r="A90" s="176">
        <v>23</v>
      </c>
      <c r="B90" s="176">
        <v>281</v>
      </c>
      <c r="C90" s="176">
        <v>189</v>
      </c>
      <c r="D90" s="176">
        <v>438</v>
      </c>
      <c r="E90" s="176">
        <v>519</v>
      </c>
    </row>
    <row r="91" spans="1:5">
      <c r="A91" s="176">
        <v>24</v>
      </c>
      <c r="B91" s="176">
        <v>281</v>
      </c>
      <c r="C91" s="176">
        <v>189</v>
      </c>
      <c r="D91" s="176">
        <v>438</v>
      </c>
      <c r="E91" s="176">
        <v>520</v>
      </c>
    </row>
    <row r="92" spans="1:5">
      <c r="A92" s="176">
        <v>25</v>
      </c>
      <c r="B92" s="176">
        <v>280</v>
      </c>
      <c r="C92" s="176">
        <v>188</v>
      </c>
      <c r="D92" s="176">
        <v>436</v>
      </c>
      <c r="E92" s="176">
        <v>517</v>
      </c>
    </row>
    <row r="93" spans="1:5">
      <c r="A93" s="176">
        <v>26</v>
      </c>
      <c r="B93" s="176">
        <v>279</v>
      </c>
      <c r="C93" s="176">
        <v>187</v>
      </c>
      <c r="D93" s="176">
        <v>435</v>
      </c>
      <c r="E93" s="176">
        <v>516</v>
      </c>
    </row>
    <row r="94" spans="1:5">
      <c r="A94" s="176">
        <v>27</v>
      </c>
      <c r="B94" s="176">
        <v>278</v>
      </c>
      <c r="C94" s="176">
        <v>187</v>
      </c>
      <c r="D94" s="176">
        <v>434</v>
      </c>
      <c r="E94" s="176">
        <v>515</v>
      </c>
    </row>
    <row r="95" spans="1:5">
      <c r="A95" s="176">
        <v>28</v>
      </c>
      <c r="B95" s="176">
        <v>274</v>
      </c>
      <c r="C95" s="176">
        <v>184</v>
      </c>
      <c r="D95" s="176">
        <v>427</v>
      </c>
      <c r="E95" s="176">
        <v>506</v>
      </c>
    </row>
    <row r="96" spans="1:5">
      <c r="A96" s="176">
        <v>29</v>
      </c>
      <c r="B96" s="176">
        <v>273</v>
      </c>
      <c r="C96" s="176">
        <v>183</v>
      </c>
      <c r="D96" s="176">
        <v>425</v>
      </c>
      <c r="E96" s="176">
        <v>504</v>
      </c>
    </row>
    <row r="97" spans="1:5">
      <c r="A97" s="176">
        <v>30</v>
      </c>
      <c r="B97" s="176">
        <v>268</v>
      </c>
      <c r="C97" s="176">
        <v>180</v>
      </c>
      <c r="D97" s="176">
        <v>418</v>
      </c>
      <c r="E97" s="176">
        <v>496</v>
      </c>
    </row>
    <row r="98" spans="1:5">
      <c r="A98" s="176">
        <v>31</v>
      </c>
      <c r="B98" s="176">
        <v>264</v>
      </c>
      <c r="C98" s="176">
        <v>178</v>
      </c>
      <c r="D98" s="176">
        <v>412</v>
      </c>
      <c r="E98" s="176">
        <v>489</v>
      </c>
    </row>
    <row r="99" spans="1:5">
      <c r="A99" s="176">
        <v>32</v>
      </c>
      <c r="B99" s="176">
        <v>268</v>
      </c>
      <c r="C99" s="176">
        <v>180</v>
      </c>
      <c r="D99" s="176">
        <v>418</v>
      </c>
      <c r="E99" s="176">
        <v>495</v>
      </c>
    </row>
    <row r="100" spans="1:5">
      <c r="A100" s="176">
        <v>33</v>
      </c>
      <c r="B100" s="176">
        <v>270</v>
      </c>
      <c r="C100" s="176">
        <v>182</v>
      </c>
      <c r="D100" s="176">
        <v>421</v>
      </c>
      <c r="E100" s="176">
        <v>500</v>
      </c>
    </row>
    <row r="101" spans="1:5">
      <c r="A101" s="176">
        <v>34</v>
      </c>
      <c r="B101" s="176">
        <v>273</v>
      </c>
      <c r="C101" s="176">
        <v>183</v>
      </c>
      <c r="D101" s="176">
        <v>425</v>
      </c>
      <c r="E101" s="176">
        <v>505</v>
      </c>
    </row>
    <row r="102" spans="1:5">
      <c r="A102" s="176">
        <v>35</v>
      </c>
      <c r="B102" s="176">
        <v>273</v>
      </c>
      <c r="C102" s="176">
        <v>183</v>
      </c>
      <c r="D102" s="176">
        <v>425</v>
      </c>
      <c r="E102" s="176">
        <v>504</v>
      </c>
    </row>
    <row r="103" spans="1:5">
      <c r="A103" s="176">
        <v>36</v>
      </c>
      <c r="B103" s="176">
        <v>279</v>
      </c>
      <c r="C103" s="176">
        <v>187</v>
      </c>
      <c r="D103" s="176">
        <v>435</v>
      </c>
      <c r="E103" s="176">
        <v>516</v>
      </c>
    </row>
    <row r="108" spans="1:5">
      <c r="A108" s="176" t="s">
        <v>216</v>
      </c>
      <c r="B108" s="176" t="s">
        <v>23</v>
      </c>
      <c r="C108" s="176" t="s">
        <v>24</v>
      </c>
      <c r="D108" s="176" t="s">
        <v>25</v>
      </c>
      <c r="E108" s="176" t="s">
        <v>63</v>
      </c>
    </row>
    <row r="109" spans="1:5">
      <c r="A109" s="176">
        <v>7</v>
      </c>
      <c r="B109" s="176">
        <v>237</v>
      </c>
      <c r="C109" s="176">
        <v>258</v>
      </c>
      <c r="D109" s="176">
        <v>287</v>
      </c>
      <c r="E109" s="176">
        <v>349</v>
      </c>
    </row>
    <row r="110" spans="1:5">
      <c r="A110" s="176">
        <v>8</v>
      </c>
      <c r="B110" s="176">
        <v>239</v>
      </c>
      <c r="C110" s="176">
        <v>260</v>
      </c>
      <c r="D110" s="176">
        <v>290</v>
      </c>
      <c r="E110" s="176">
        <v>352</v>
      </c>
    </row>
    <row r="111" spans="1:5">
      <c r="A111" s="176">
        <v>9</v>
      </c>
      <c r="B111" s="176">
        <v>241</v>
      </c>
      <c r="C111" s="176">
        <v>263</v>
      </c>
      <c r="D111" s="176">
        <v>293</v>
      </c>
      <c r="E111" s="176">
        <v>355</v>
      </c>
    </row>
    <row r="112" spans="1:5">
      <c r="A112" s="176">
        <v>10</v>
      </c>
      <c r="B112" s="176">
        <v>243</v>
      </c>
      <c r="C112" s="176">
        <v>265</v>
      </c>
      <c r="D112" s="176">
        <v>295</v>
      </c>
      <c r="E112" s="176">
        <v>358</v>
      </c>
    </row>
    <row r="113" spans="1:5">
      <c r="A113" s="176">
        <v>11</v>
      </c>
      <c r="B113" s="176">
        <v>249</v>
      </c>
      <c r="C113" s="176">
        <v>272</v>
      </c>
      <c r="D113" s="176">
        <v>303</v>
      </c>
      <c r="E113" s="176">
        <v>367</v>
      </c>
    </row>
    <row r="114" spans="1:5">
      <c r="A114" s="176">
        <v>12</v>
      </c>
      <c r="B114" s="176">
        <v>251</v>
      </c>
      <c r="C114" s="176">
        <v>274</v>
      </c>
      <c r="D114" s="176">
        <v>305</v>
      </c>
      <c r="E114" s="176">
        <v>370</v>
      </c>
    </row>
    <row r="115" spans="1:5">
      <c r="A115" s="176">
        <v>13</v>
      </c>
      <c r="B115" s="176">
        <v>255</v>
      </c>
      <c r="C115" s="176">
        <v>278</v>
      </c>
      <c r="D115" s="176">
        <v>310</v>
      </c>
      <c r="E115" s="176">
        <v>376</v>
      </c>
    </row>
    <row r="116" spans="1:5">
      <c r="A116" s="176">
        <v>14</v>
      </c>
      <c r="B116" s="176">
        <v>254</v>
      </c>
      <c r="C116" s="176">
        <v>277</v>
      </c>
      <c r="D116" s="176">
        <v>309</v>
      </c>
      <c r="E116" s="176">
        <v>375</v>
      </c>
    </row>
    <row r="117" spans="1:5">
      <c r="A117" s="176">
        <v>15</v>
      </c>
      <c r="B117" s="176">
        <v>256</v>
      </c>
      <c r="C117" s="176">
        <v>280</v>
      </c>
      <c r="D117" s="176">
        <v>312</v>
      </c>
      <c r="E117" s="176">
        <v>378</v>
      </c>
    </row>
    <row r="118" spans="1:5">
      <c r="A118" s="176">
        <v>16</v>
      </c>
      <c r="B118" s="176">
        <v>262</v>
      </c>
      <c r="C118" s="176">
        <v>285</v>
      </c>
      <c r="D118" s="176">
        <v>318</v>
      </c>
      <c r="E118" s="176">
        <v>386</v>
      </c>
    </row>
    <row r="119" spans="1:5">
      <c r="A119" s="176">
        <v>17</v>
      </c>
      <c r="B119" s="176">
        <v>260</v>
      </c>
      <c r="C119" s="176">
        <v>284</v>
      </c>
      <c r="D119" s="176">
        <v>316</v>
      </c>
      <c r="E119" s="176">
        <v>384</v>
      </c>
    </row>
    <row r="120" spans="1:5">
      <c r="A120" s="176">
        <v>18</v>
      </c>
      <c r="B120" s="176">
        <v>266</v>
      </c>
      <c r="C120" s="176">
        <v>290</v>
      </c>
      <c r="D120" s="176">
        <v>323</v>
      </c>
      <c r="E120" s="176">
        <v>391</v>
      </c>
    </row>
    <row r="121" spans="1:5">
      <c r="A121" s="176">
        <v>19</v>
      </c>
      <c r="B121" s="176">
        <v>271</v>
      </c>
      <c r="C121" s="176">
        <v>295</v>
      </c>
      <c r="D121" s="176">
        <v>329</v>
      </c>
      <c r="E121" s="176">
        <v>399</v>
      </c>
    </row>
    <row r="122" spans="1:5">
      <c r="A122" s="176">
        <v>20</v>
      </c>
      <c r="B122" s="176">
        <v>275</v>
      </c>
      <c r="C122" s="176">
        <v>300</v>
      </c>
      <c r="D122" s="176">
        <v>334</v>
      </c>
      <c r="E122" s="176">
        <v>406</v>
      </c>
    </row>
    <row r="123" spans="1:5">
      <c r="A123" s="176">
        <v>21</v>
      </c>
      <c r="B123" s="176">
        <v>279</v>
      </c>
      <c r="C123" s="176">
        <v>304</v>
      </c>
      <c r="D123" s="176">
        <v>339</v>
      </c>
      <c r="E123" s="176">
        <v>411</v>
      </c>
    </row>
    <row r="124" spans="1:5">
      <c r="A124" s="176">
        <v>22</v>
      </c>
      <c r="B124" s="176">
        <v>282</v>
      </c>
      <c r="C124" s="176">
        <v>307</v>
      </c>
      <c r="D124" s="176">
        <v>343</v>
      </c>
      <c r="E124" s="176">
        <v>415</v>
      </c>
    </row>
    <row r="125" spans="1:5">
      <c r="A125" s="176">
        <v>23</v>
      </c>
      <c r="B125" s="176">
        <v>289</v>
      </c>
      <c r="C125" s="176">
        <v>315</v>
      </c>
      <c r="D125" s="176">
        <v>351</v>
      </c>
      <c r="E125" s="176">
        <v>425</v>
      </c>
    </row>
    <row r="126" spans="1:5">
      <c r="A126" s="176">
        <v>24</v>
      </c>
      <c r="B126" s="176">
        <v>289</v>
      </c>
      <c r="C126" s="176">
        <v>315</v>
      </c>
      <c r="D126" s="176">
        <v>350</v>
      </c>
      <c r="E126" s="176">
        <v>425</v>
      </c>
    </row>
    <row r="127" spans="1:5">
      <c r="A127" s="176">
        <v>25</v>
      </c>
      <c r="B127" s="176">
        <v>295</v>
      </c>
      <c r="C127" s="176">
        <v>321</v>
      </c>
      <c r="D127" s="176">
        <v>358</v>
      </c>
      <c r="E127" s="176">
        <v>434</v>
      </c>
    </row>
    <row r="128" spans="1:5">
      <c r="A128" s="176">
        <v>26</v>
      </c>
      <c r="B128" s="176">
        <v>302</v>
      </c>
      <c r="C128" s="176">
        <v>329</v>
      </c>
      <c r="D128" s="176">
        <v>367</v>
      </c>
      <c r="E128" s="176">
        <v>445</v>
      </c>
    </row>
    <row r="129" spans="1:5">
      <c r="A129" s="176">
        <v>27</v>
      </c>
      <c r="B129" s="176">
        <v>302</v>
      </c>
      <c r="C129" s="176">
        <v>330</v>
      </c>
      <c r="D129" s="176">
        <v>367</v>
      </c>
      <c r="E129" s="176">
        <v>445</v>
      </c>
    </row>
    <row r="130" spans="1:5">
      <c r="A130" s="176">
        <v>28</v>
      </c>
      <c r="B130" s="176">
        <v>309</v>
      </c>
      <c r="C130" s="176">
        <v>337</v>
      </c>
      <c r="D130" s="176">
        <v>375</v>
      </c>
      <c r="E130" s="176">
        <v>456</v>
      </c>
    </row>
    <row r="131" spans="1:5">
      <c r="A131" s="176">
        <v>29</v>
      </c>
      <c r="B131" s="176">
        <v>313</v>
      </c>
      <c r="C131" s="176">
        <v>341</v>
      </c>
      <c r="D131" s="176">
        <v>380</v>
      </c>
      <c r="E131" s="176">
        <v>461</v>
      </c>
    </row>
    <row r="132" spans="1:5">
      <c r="A132" s="176">
        <v>30</v>
      </c>
      <c r="B132" s="176">
        <v>317</v>
      </c>
      <c r="C132" s="176">
        <v>346</v>
      </c>
      <c r="D132" s="176">
        <v>385</v>
      </c>
      <c r="E132" s="176">
        <v>467</v>
      </c>
    </row>
    <row r="133" spans="1:5">
      <c r="A133" s="176">
        <v>31</v>
      </c>
      <c r="B133" s="176">
        <v>322</v>
      </c>
      <c r="C133" s="176">
        <v>352</v>
      </c>
      <c r="D133" s="176">
        <v>392</v>
      </c>
      <c r="E133" s="176">
        <v>475</v>
      </c>
    </row>
    <row r="134" spans="1:5">
      <c r="A134" s="176">
        <v>32</v>
      </c>
      <c r="B134" s="176">
        <v>327</v>
      </c>
      <c r="C134" s="176">
        <v>356</v>
      </c>
      <c r="D134" s="176">
        <v>397</v>
      </c>
      <c r="E134" s="176">
        <v>481</v>
      </c>
    </row>
    <row r="135" spans="1:5">
      <c r="A135" s="176">
        <v>33</v>
      </c>
      <c r="B135" s="176">
        <v>330</v>
      </c>
      <c r="C135" s="176">
        <v>360</v>
      </c>
      <c r="D135" s="176">
        <v>401</v>
      </c>
      <c r="E135" s="176">
        <v>487</v>
      </c>
    </row>
    <row r="136" spans="1:5">
      <c r="A136" s="176">
        <v>34</v>
      </c>
      <c r="B136" s="176">
        <v>336</v>
      </c>
      <c r="C136" s="176">
        <v>366</v>
      </c>
      <c r="D136" s="176">
        <v>408</v>
      </c>
      <c r="E136" s="176">
        <v>494</v>
      </c>
    </row>
    <row r="137" spans="1:5">
      <c r="A137" s="176">
        <v>35</v>
      </c>
      <c r="B137" s="176">
        <v>344</v>
      </c>
      <c r="C137" s="176">
        <v>375</v>
      </c>
      <c r="D137" s="176">
        <v>418</v>
      </c>
      <c r="E137" s="176">
        <v>507</v>
      </c>
    </row>
    <row r="138" spans="1:5">
      <c r="A138" s="176">
        <v>36</v>
      </c>
      <c r="B138" s="176">
        <v>346</v>
      </c>
      <c r="C138" s="176">
        <v>377</v>
      </c>
      <c r="D138" s="176">
        <v>420</v>
      </c>
      <c r="E138" s="176">
        <v>509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31"/>
  <sheetViews>
    <sheetView showGridLines="0" workbookViewId="0">
      <selection activeCell="A39" sqref="A39"/>
    </sheetView>
  </sheetViews>
  <sheetFormatPr defaultRowHeight="15"/>
  <cols>
    <col min="1" max="1" width="15.125" style="176" customWidth="1"/>
    <col min="2" max="2" width="15" style="176" customWidth="1"/>
    <col min="3" max="4" width="12.375" style="176" customWidth="1"/>
    <col min="5" max="5" width="13.125" style="176" customWidth="1"/>
    <col min="6" max="16384" width="9" style="176"/>
  </cols>
  <sheetData>
    <row r="1" spans="1:5">
      <c r="A1" s="176" t="s">
        <v>216</v>
      </c>
      <c r="B1" s="176" t="s">
        <v>220</v>
      </c>
      <c r="C1" s="176" t="s">
        <v>219</v>
      </c>
      <c r="D1" s="176" t="s">
        <v>218</v>
      </c>
      <c r="E1" s="176" t="s">
        <v>217</v>
      </c>
    </row>
    <row r="2" spans="1:5">
      <c r="A2" s="176">
        <v>7</v>
      </c>
      <c r="B2" s="176">
        <v>70</v>
      </c>
      <c r="C2" s="176">
        <v>76.5</v>
      </c>
      <c r="D2" s="176">
        <v>67.900000000000006</v>
      </c>
      <c r="E2" s="176">
        <v>86.7</v>
      </c>
    </row>
    <row r="3" spans="1:5">
      <c r="A3" s="176">
        <v>8</v>
      </c>
      <c r="B3" s="176">
        <v>71</v>
      </c>
      <c r="C3" s="176">
        <v>77.2</v>
      </c>
      <c r="D3" s="176">
        <v>67.099999999999994</v>
      </c>
      <c r="E3" s="176">
        <v>87.9</v>
      </c>
    </row>
    <row r="4" spans="1:5">
      <c r="A4" s="176">
        <v>9</v>
      </c>
      <c r="B4" s="176">
        <v>71.599999999999994</v>
      </c>
      <c r="C4" s="176">
        <v>77.3</v>
      </c>
      <c r="D4" s="176">
        <v>66.599999999999994</v>
      </c>
      <c r="E4" s="176">
        <v>88.5</v>
      </c>
    </row>
    <row r="5" spans="1:5">
      <c r="A5" s="176">
        <v>10</v>
      </c>
      <c r="B5" s="176">
        <v>72.400000000000006</v>
      </c>
      <c r="C5" s="176">
        <v>77.099999999999994</v>
      </c>
      <c r="D5" s="176">
        <v>66.3</v>
      </c>
      <c r="E5" s="176">
        <v>89</v>
      </c>
    </row>
    <row r="6" spans="1:5">
      <c r="A6" s="176">
        <v>11</v>
      </c>
      <c r="B6" s="176">
        <v>72.900000000000006</v>
      </c>
      <c r="C6" s="176">
        <v>77.900000000000006</v>
      </c>
      <c r="D6" s="176">
        <v>66.099999999999994</v>
      </c>
      <c r="E6" s="176">
        <v>89.7</v>
      </c>
    </row>
    <row r="7" spans="1:5">
      <c r="A7" s="176">
        <v>12</v>
      </c>
      <c r="B7" s="176">
        <v>72.7</v>
      </c>
      <c r="C7" s="176">
        <v>78.099999999999994</v>
      </c>
      <c r="D7" s="176">
        <v>66</v>
      </c>
      <c r="E7" s="176">
        <v>89.6</v>
      </c>
    </row>
    <row r="8" spans="1:5">
      <c r="A8" s="176">
        <v>13</v>
      </c>
      <c r="B8" s="176">
        <v>72.8</v>
      </c>
      <c r="C8" s="176">
        <v>78.400000000000006</v>
      </c>
      <c r="D8" s="176">
        <v>66</v>
      </c>
      <c r="E8" s="176">
        <v>89.8</v>
      </c>
    </row>
    <row r="9" spans="1:5">
      <c r="A9" s="176">
        <v>14</v>
      </c>
      <c r="B9" s="176">
        <v>72.2</v>
      </c>
      <c r="C9" s="176">
        <v>77.900000000000006</v>
      </c>
      <c r="D9" s="176">
        <v>65.900000000000006</v>
      </c>
      <c r="E9" s="176">
        <v>89.3</v>
      </c>
    </row>
    <row r="10" spans="1:5">
      <c r="A10" s="176">
        <v>15</v>
      </c>
      <c r="B10" s="176">
        <v>71.8</v>
      </c>
      <c r="C10" s="176">
        <v>78.400000000000006</v>
      </c>
      <c r="D10" s="176">
        <v>66.2</v>
      </c>
      <c r="E10" s="176">
        <v>89.2</v>
      </c>
    </row>
    <row r="11" spans="1:5">
      <c r="A11" s="176">
        <v>16</v>
      </c>
      <c r="B11" s="176">
        <v>70.900000000000006</v>
      </c>
      <c r="C11" s="176">
        <v>77.900000000000006</v>
      </c>
      <c r="D11" s="176">
        <v>66.099999999999994</v>
      </c>
      <c r="E11" s="176">
        <v>88.1</v>
      </c>
    </row>
    <row r="12" spans="1:5">
      <c r="A12" s="176">
        <v>17</v>
      </c>
      <c r="B12" s="176">
        <v>70.099999999999994</v>
      </c>
      <c r="C12" s="176">
        <v>77.7</v>
      </c>
      <c r="D12" s="176">
        <v>65.5</v>
      </c>
      <c r="E12" s="176">
        <v>87.3</v>
      </c>
    </row>
    <row r="13" spans="1:5">
      <c r="A13" s="176">
        <v>18</v>
      </c>
      <c r="B13" s="176">
        <v>69.400000000000006</v>
      </c>
      <c r="C13" s="176">
        <v>76.8</v>
      </c>
      <c r="D13" s="176">
        <v>65.3</v>
      </c>
      <c r="E13" s="176">
        <v>86.3</v>
      </c>
    </row>
    <row r="14" spans="1:5">
      <c r="A14" s="176">
        <v>19</v>
      </c>
      <c r="B14" s="176">
        <v>69.400000000000006</v>
      </c>
      <c r="C14" s="176">
        <v>76.2</v>
      </c>
      <c r="D14" s="176">
        <v>64.8</v>
      </c>
      <c r="E14" s="176">
        <v>86.3</v>
      </c>
    </row>
    <row r="15" spans="1:5">
      <c r="A15" s="176">
        <v>20</v>
      </c>
      <c r="B15" s="176">
        <v>70.900000000000006</v>
      </c>
      <c r="C15" s="176">
        <v>76.8</v>
      </c>
      <c r="D15" s="176">
        <v>64.599999999999994</v>
      </c>
      <c r="E15" s="176">
        <v>87.7</v>
      </c>
    </row>
    <row r="16" spans="1:5">
      <c r="A16" s="176">
        <v>21</v>
      </c>
      <c r="B16" s="176">
        <v>71</v>
      </c>
      <c r="C16" s="176">
        <v>76.599999999999994</v>
      </c>
      <c r="D16" s="176">
        <v>64.099999999999994</v>
      </c>
      <c r="E16" s="176">
        <v>88</v>
      </c>
    </row>
    <row r="17" spans="1:5">
      <c r="A17" s="176">
        <v>22</v>
      </c>
      <c r="B17" s="176">
        <v>71</v>
      </c>
      <c r="C17" s="176">
        <v>76.8</v>
      </c>
      <c r="D17" s="176">
        <v>63.5</v>
      </c>
      <c r="E17" s="176">
        <v>88.2</v>
      </c>
    </row>
    <row r="18" spans="1:5">
      <c r="A18" s="176">
        <v>23</v>
      </c>
      <c r="B18" s="176">
        <v>71.3</v>
      </c>
      <c r="C18" s="176">
        <v>77.099999999999994</v>
      </c>
      <c r="D18" s="176">
        <v>64</v>
      </c>
      <c r="E18" s="176">
        <v>88.6</v>
      </c>
    </row>
    <row r="19" spans="1:5">
      <c r="A19" s="176">
        <v>24</v>
      </c>
      <c r="B19" s="176">
        <v>71.400000000000006</v>
      </c>
      <c r="C19" s="176">
        <v>77.099999999999994</v>
      </c>
      <c r="D19" s="176">
        <v>63.8</v>
      </c>
      <c r="E19" s="176">
        <v>88.7</v>
      </c>
    </row>
    <row r="20" spans="1:5">
      <c r="A20" s="176">
        <v>25</v>
      </c>
      <c r="B20" s="176">
        <v>72.099999999999994</v>
      </c>
      <c r="C20" s="176">
        <v>78.2</v>
      </c>
      <c r="D20" s="176">
        <v>63.9</v>
      </c>
      <c r="E20" s="176">
        <v>89.8</v>
      </c>
    </row>
    <row r="21" spans="1:5">
      <c r="A21" s="176">
        <v>26</v>
      </c>
      <c r="B21" s="176">
        <v>70.8</v>
      </c>
      <c r="C21" s="176">
        <v>77.599999999999994</v>
      </c>
      <c r="D21" s="176">
        <v>64.2</v>
      </c>
      <c r="E21" s="176">
        <v>88.4</v>
      </c>
    </row>
    <row r="22" spans="1:5">
      <c r="A22" s="176">
        <v>27</v>
      </c>
      <c r="B22" s="176">
        <v>71.3</v>
      </c>
      <c r="C22" s="176">
        <v>78.400000000000006</v>
      </c>
      <c r="D22" s="176">
        <v>64.3</v>
      </c>
      <c r="E22" s="176">
        <v>89.1</v>
      </c>
    </row>
    <row r="23" spans="1:5">
      <c r="A23" s="176">
        <v>28</v>
      </c>
      <c r="B23" s="176">
        <v>71</v>
      </c>
      <c r="C23" s="176">
        <v>78.099999999999994</v>
      </c>
      <c r="D23" s="176">
        <v>64.599999999999994</v>
      </c>
      <c r="E23" s="176">
        <v>88.7</v>
      </c>
    </row>
    <row r="24" spans="1:5">
      <c r="A24" s="176">
        <v>29</v>
      </c>
      <c r="B24" s="176">
        <v>70.2</v>
      </c>
      <c r="C24" s="176">
        <v>77.400000000000006</v>
      </c>
      <c r="D24" s="176">
        <v>64.7</v>
      </c>
      <c r="E24" s="176">
        <v>87.9</v>
      </c>
    </row>
    <row r="25" spans="1:5">
      <c r="A25" s="176">
        <v>30</v>
      </c>
      <c r="B25" s="176">
        <v>69.900000000000006</v>
      </c>
      <c r="C25" s="176">
        <v>76.7</v>
      </c>
      <c r="D25" s="176">
        <v>64.3</v>
      </c>
      <c r="E25" s="176">
        <v>87.2</v>
      </c>
    </row>
    <row r="26" spans="1:5">
      <c r="A26" s="176">
        <v>31</v>
      </c>
      <c r="B26" s="176">
        <v>69.400000000000006</v>
      </c>
      <c r="C26" s="176">
        <v>76.2</v>
      </c>
      <c r="D26" s="176">
        <v>64.2</v>
      </c>
      <c r="E26" s="176">
        <v>86.8</v>
      </c>
    </row>
    <row r="27" spans="1:5">
      <c r="A27" s="176">
        <v>32</v>
      </c>
      <c r="B27" s="176">
        <v>69.5</v>
      </c>
      <c r="C27" s="176">
        <v>76.2</v>
      </c>
      <c r="D27" s="176">
        <v>64.2</v>
      </c>
      <c r="E27" s="176">
        <v>86.9</v>
      </c>
    </row>
    <row r="28" spans="1:5">
      <c r="A28" s="176">
        <v>33</v>
      </c>
      <c r="B28" s="176">
        <v>70.3</v>
      </c>
      <c r="C28" s="176">
        <v>76.599999999999994</v>
      </c>
      <c r="D28" s="176">
        <v>64.2</v>
      </c>
      <c r="E28" s="176">
        <v>87.8</v>
      </c>
    </row>
    <row r="29" spans="1:5">
      <c r="A29" s="176">
        <v>34</v>
      </c>
      <c r="B29" s="176">
        <v>70.3</v>
      </c>
      <c r="C29" s="176">
        <v>75.900000000000006</v>
      </c>
      <c r="D29" s="176">
        <v>64</v>
      </c>
      <c r="E29" s="176">
        <v>87.7</v>
      </c>
    </row>
    <row r="30" spans="1:5">
      <c r="A30" s="176">
        <v>35</v>
      </c>
      <c r="B30" s="176">
        <v>70.2</v>
      </c>
      <c r="C30" s="176">
        <v>75.900000000000006</v>
      </c>
      <c r="D30" s="176">
        <v>64.3</v>
      </c>
      <c r="E30" s="176">
        <v>87.5</v>
      </c>
    </row>
    <row r="31" spans="1:5">
      <c r="A31" s="176">
        <v>36</v>
      </c>
      <c r="B31" s="176">
        <v>70</v>
      </c>
      <c r="C31" s="176">
        <v>75.599999999999994</v>
      </c>
      <c r="D31" s="176">
        <v>64.2</v>
      </c>
      <c r="E31" s="176">
        <v>87.2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6:E36"/>
  <sheetViews>
    <sheetView showGridLines="0" workbookViewId="0">
      <selection activeCell="A39" sqref="A39"/>
    </sheetView>
  </sheetViews>
  <sheetFormatPr defaultRowHeight="15"/>
  <cols>
    <col min="1" max="1" width="14.625" style="176" customWidth="1"/>
    <col min="2" max="2" width="15.25" style="176" customWidth="1"/>
    <col min="3" max="3" width="13" style="176" customWidth="1"/>
    <col min="4" max="4" width="13.25" style="176" customWidth="1"/>
    <col min="5" max="5" width="15.25" style="176" customWidth="1"/>
    <col min="6" max="16384" width="9" style="176"/>
  </cols>
  <sheetData>
    <row r="6" spans="1:5">
      <c r="A6" s="176" t="s">
        <v>216</v>
      </c>
      <c r="B6" s="176" t="s">
        <v>220</v>
      </c>
      <c r="C6" s="176" t="s">
        <v>219</v>
      </c>
      <c r="D6" s="176" t="s">
        <v>218</v>
      </c>
      <c r="E6" s="176" t="s">
        <v>217</v>
      </c>
    </row>
    <row r="7" spans="1:5">
      <c r="A7" s="176">
        <v>7</v>
      </c>
      <c r="B7" s="176">
        <v>70</v>
      </c>
      <c r="C7" s="176">
        <v>76.5</v>
      </c>
      <c r="D7" s="176">
        <v>67.900000000000006</v>
      </c>
      <c r="E7" s="176">
        <v>86.7</v>
      </c>
    </row>
    <row r="8" spans="1:5">
      <c r="A8" s="176">
        <v>8</v>
      </c>
      <c r="B8" s="176">
        <v>71</v>
      </c>
      <c r="C8" s="176">
        <v>77.2</v>
      </c>
      <c r="D8" s="176">
        <v>67.099999999999994</v>
      </c>
      <c r="E8" s="176">
        <v>87.9</v>
      </c>
    </row>
    <row r="9" spans="1:5">
      <c r="A9" s="176">
        <v>9</v>
      </c>
      <c r="B9" s="176">
        <v>71.599999999999994</v>
      </c>
      <c r="C9" s="176">
        <v>77.3</v>
      </c>
      <c r="D9" s="176">
        <v>66.599999999999994</v>
      </c>
      <c r="E9" s="176">
        <v>88.5</v>
      </c>
    </row>
    <row r="10" spans="1:5">
      <c r="A10" s="176">
        <v>10</v>
      </c>
      <c r="B10" s="176">
        <v>72.400000000000006</v>
      </c>
      <c r="C10" s="176">
        <v>77.099999999999994</v>
      </c>
      <c r="D10" s="176">
        <v>66.3</v>
      </c>
      <c r="E10" s="176">
        <v>89</v>
      </c>
    </row>
    <row r="11" spans="1:5">
      <c r="A11" s="176">
        <v>11</v>
      </c>
      <c r="B11" s="176">
        <v>72.900000000000006</v>
      </c>
      <c r="C11" s="176">
        <v>77.900000000000006</v>
      </c>
      <c r="D11" s="176">
        <v>66.099999999999994</v>
      </c>
      <c r="E11" s="176">
        <v>89.7</v>
      </c>
    </row>
    <row r="12" spans="1:5">
      <c r="A12" s="176">
        <v>12</v>
      </c>
      <c r="B12" s="176">
        <v>72.7</v>
      </c>
      <c r="C12" s="176">
        <v>78.099999999999994</v>
      </c>
      <c r="D12" s="176">
        <v>66</v>
      </c>
      <c r="E12" s="176">
        <v>89.6</v>
      </c>
    </row>
    <row r="13" spans="1:5">
      <c r="A13" s="176">
        <v>13</v>
      </c>
      <c r="B13" s="176">
        <v>72.8</v>
      </c>
      <c r="C13" s="176">
        <v>78.400000000000006</v>
      </c>
      <c r="D13" s="176">
        <v>66</v>
      </c>
      <c r="E13" s="176">
        <v>89.8</v>
      </c>
    </row>
    <row r="14" spans="1:5">
      <c r="A14" s="176">
        <v>14</v>
      </c>
      <c r="B14" s="176">
        <v>72.2</v>
      </c>
      <c r="C14" s="176">
        <v>77.900000000000006</v>
      </c>
      <c r="D14" s="176">
        <v>65.900000000000006</v>
      </c>
      <c r="E14" s="176">
        <v>89.3</v>
      </c>
    </row>
    <row r="15" spans="1:5">
      <c r="A15" s="176">
        <v>15</v>
      </c>
      <c r="B15" s="176">
        <v>71.8</v>
      </c>
      <c r="C15" s="176">
        <v>78.400000000000006</v>
      </c>
      <c r="D15" s="176">
        <v>66.2</v>
      </c>
      <c r="E15" s="176">
        <v>89.2</v>
      </c>
    </row>
    <row r="16" spans="1:5">
      <c r="A16" s="176">
        <v>16</v>
      </c>
      <c r="B16" s="176">
        <v>70.900000000000006</v>
      </c>
      <c r="C16" s="176">
        <v>77.900000000000006</v>
      </c>
      <c r="D16" s="176">
        <v>66.099999999999994</v>
      </c>
      <c r="E16" s="176">
        <v>88.1</v>
      </c>
    </row>
    <row r="17" spans="1:5">
      <c r="A17" s="176">
        <v>17</v>
      </c>
      <c r="B17" s="176">
        <v>70.099999999999994</v>
      </c>
      <c r="C17" s="176">
        <v>77.7</v>
      </c>
      <c r="D17" s="176">
        <v>65.5</v>
      </c>
      <c r="E17" s="176">
        <v>87.3</v>
      </c>
    </row>
    <row r="18" spans="1:5">
      <c r="A18" s="176">
        <v>18</v>
      </c>
      <c r="B18" s="176">
        <v>69.400000000000006</v>
      </c>
      <c r="C18" s="176">
        <v>76.8</v>
      </c>
      <c r="D18" s="176">
        <v>65.3</v>
      </c>
      <c r="E18" s="176">
        <v>86.3</v>
      </c>
    </row>
    <row r="19" spans="1:5">
      <c r="A19" s="176">
        <v>19</v>
      </c>
      <c r="B19" s="176">
        <v>69.400000000000006</v>
      </c>
      <c r="C19" s="176">
        <v>76.2</v>
      </c>
      <c r="D19" s="176">
        <v>64.8</v>
      </c>
      <c r="E19" s="176">
        <v>86.3</v>
      </c>
    </row>
    <row r="20" spans="1:5">
      <c r="A20" s="176">
        <v>20</v>
      </c>
      <c r="B20" s="176">
        <v>70.900000000000006</v>
      </c>
      <c r="C20" s="176">
        <v>76.8</v>
      </c>
      <c r="D20" s="176">
        <v>64.599999999999994</v>
      </c>
      <c r="E20" s="176">
        <v>87.7</v>
      </c>
    </row>
    <row r="21" spans="1:5">
      <c r="A21" s="176">
        <v>21</v>
      </c>
      <c r="B21" s="176">
        <v>71</v>
      </c>
      <c r="C21" s="176">
        <v>76.599999999999994</v>
      </c>
      <c r="D21" s="176">
        <v>64.099999999999994</v>
      </c>
      <c r="E21" s="176">
        <v>88</v>
      </c>
    </row>
    <row r="22" spans="1:5">
      <c r="A22" s="176">
        <v>22</v>
      </c>
      <c r="B22" s="176">
        <v>71</v>
      </c>
      <c r="C22" s="176">
        <v>76.8</v>
      </c>
      <c r="D22" s="176">
        <v>63.5</v>
      </c>
      <c r="E22" s="176">
        <v>88.2</v>
      </c>
    </row>
    <row r="23" spans="1:5">
      <c r="A23" s="176">
        <v>23</v>
      </c>
      <c r="B23" s="176">
        <v>71.3</v>
      </c>
      <c r="C23" s="176">
        <v>77.099999999999994</v>
      </c>
      <c r="D23" s="176">
        <v>64</v>
      </c>
      <c r="E23" s="176">
        <v>88.6</v>
      </c>
    </row>
    <row r="24" spans="1:5">
      <c r="A24" s="176">
        <v>24</v>
      </c>
      <c r="B24" s="176">
        <v>71.400000000000006</v>
      </c>
      <c r="C24" s="176">
        <v>77.099999999999994</v>
      </c>
      <c r="D24" s="176">
        <v>63.8</v>
      </c>
      <c r="E24" s="176">
        <v>88.7</v>
      </c>
    </row>
    <row r="25" spans="1:5">
      <c r="A25" s="176">
        <v>25</v>
      </c>
      <c r="B25" s="176">
        <v>72.099999999999994</v>
      </c>
      <c r="C25" s="176">
        <v>78.2</v>
      </c>
      <c r="D25" s="176">
        <v>63.9</v>
      </c>
      <c r="E25" s="176">
        <v>89.8</v>
      </c>
    </row>
    <row r="26" spans="1:5">
      <c r="A26" s="176">
        <v>26</v>
      </c>
      <c r="B26" s="176">
        <v>70.8</v>
      </c>
      <c r="C26" s="176">
        <v>77.599999999999994</v>
      </c>
      <c r="D26" s="176">
        <v>64.2</v>
      </c>
      <c r="E26" s="176">
        <v>88.4</v>
      </c>
    </row>
    <row r="27" spans="1:5">
      <c r="A27" s="176">
        <v>27</v>
      </c>
      <c r="B27" s="176">
        <v>71.3</v>
      </c>
      <c r="C27" s="176">
        <v>78.400000000000006</v>
      </c>
      <c r="D27" s="176">
        <v>64.3</v>
      </c>
      <c r="E27" s="176">
        <v>89.1</v>
      </c>
    </row>
    <row r="28" spans="1:5">
      <c r="A28" s="176">
        <v>28</v>
      </c>
      <c r="B28" s="176">
        <v>71</v>
      </c>
      <c r="C28" s="176">
        <v>78.099999999999994</v>
      </c>
      <c r="D28" s="176">
        <v>64.599999999999994</v>
      </c>
      <c r="E28" s="176">
        <v>88.7</v>
      </c>
    </row>
    <row r="29" spans="1:5">
      <c r="A29" s="176">
        <v>29</v>
      </c>
      <c r="B29" s="176">
        <v>70.2</v>
      </c>
      <c r="C29" s="176">
        <v>77.400000000000006</v>
      </c>
      <c r="D29" s="176">
        <v>64.7</v>
      </c>
      <c r="E29" s="176">
        <v>87.9</v>
      </c>
    </row>
    <row r="30" spans="1:5">
      <c r="A30" s="176">
        <v>30</v>
      </c>
      <c r="B30" s="176">
        <v>69.900000000000006</v>
      </c>
      <c r="C30" s="176">
        <v>76.7</v>
      </c>
      <c r="D30" s="176">
        <v>64.3</v>
      </c>
      <c r="E30" s="176">
        <v>87.2</v>
      </c>
    </row>
    <row r="31" spans="1:5">
      <c r="A31" s="176">
        <v>31</v>
      </c>
      <c r="B31" s="176">
        <v>69.400000000000006</v>
      </c>
      <c r="C31" s="176">
        <v>76.2</v>
      </c>
      <c r="D31" s="176">
        <v>64.2</v>
      </c>
      <c r="E31" s="176">
        <v>86.8</v>
      </c>
    </row>
    <row r="32" spans="1:5">
      <c r="A32" s="176">
        <v>32</v>
      </c>
      <c r="B32" s="176">
        <v>69.5</v>
      </c>
      <c r="C32" s="176">
        <v>76.2</v>
      </c>
      <c r="D32" s="176">
        <v>64.2</v>
      </c>
      <c r="E32" s="176">
        <v>86.9</v>
      </c>
    </row>
    <row r="33" spans="1:5">
      <c r="A33" s="176">
        <v>33</v>
      </c>
      <c r="B33" s="176">
        <v>70.3</v>
      </c>
      <c r="C33" s="176">
        <v>76.599999999999994</v>
      </c>
      <c r="D33" s="176">
        <v>64.2</v>
      </c>
      <c r="E33" s="176">
        <v>87.8</v>
      </c>
    </row>
    <row r="34" spans="1:5">
      <c r="A34" s="176">
        <v>34</v>
      </c>
      <c r="B34" s="176">
        <v>70.3</v>
      </c>
      <c r="C34" s="176">
        <v>75.900000000000006</v>
      </c>
      <c r="D34" s="176">
        <v>64</v>
      </c>
      <c r="E34" s="176">
        <v>87.7</v>
      </c>
    </row>
    <row r="35" spans="1:5">
      <c r="A35" s="176">
        <v>35</v>
      </c>
      <c r="B35" s="176">
        <v>70.2</v>
      </c>
      <c r="C35" s="176">
        <v>75.900000000000006</v>
      </c>
      <c r="D35" s="176">
        <v>64.3</v>
      </c>
      <c r="E35" s="176">
        <v>87.5</v>
      </c>
    </row>
    <row r="36" spans="1:5">
      <c r="A36" s="176">
        <v>36</v>
      </c>
      <c r="B36" s="176">
        <v>70</v>
      </c>
      <c r="C36" s="176">
        <v>75.599999999999994</v>
      </c>
      <c r="D36" s="176">
        <v>64.2</v>
      </c>
      <c r="E36" s="176">
        <v>87.2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41"/>
  <sheetViews>
    <sheetView showGridLines="0" zoomScale="50" workbookViewId="0">
      <selection activeCell="K27" sqref="K27:K28"/>
    </sheetView>
  </sheetViews>
  <sheetFormatPr defaultColWidth="20.875" defaultRowHeight="21.95" customHeight="1"/>
  <cols>
    <col min="1" max="1" width="53.875" style="177" customWidth="1"/>
    <col min="2" max="16384" width="20.875" style="177"/>
  </cols>
  <sheetData>
    <row r="1" spans="1:32" ht="26.25">
      <c r="A1" s="198" t="s">
        <v>230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</row>
    <row r="2" spans="1:32" ht="23.25">
      <c r="A2" s="196" t="s">
        <v>216</v>
      </c>
      <c r="B2" s="195">
        <v>7</v>
      </c>
      <c r="C2" s="195">
        <v>8</v>
      </c>
      <c r="D2" s="195">
        <v>9</v>
      </c>
      <c r="E2" s="195">
        <v>10</v>
      </c>
      <c r="F2" s="195">
        <v>11</v>
      </c>
      <c r="G2" s="195">
        <v>12</v>
      </c>
      <c r="H2" s="195">
        <v>13</v>
      </c>
      <c r="I2" s="195">
        <v>14</v>
      </c>
      <c r="J2" s="195">
        <v>15</v>
      </c>
      <c r="K2" s="195">
        <v>16</v>
      </c>
      <c r="L2" s="195">
        <v>17</v>
      </c>
      <c r="M2" s="195">
        <v>18</v>
      </c>
      <c r="N2" s="195">
        <v>19</v>
      </c>
      <c r="O2" s="195">
        <v>20</v>
      </c>
      <c r="P2" s="195">
        <v>21</v>
      </c>
      <c r="Q2" s="195">
        <v>22</v>
      </c>
      <c r="R2" s="195">
        <v>23</v>
      </c>
      <c r="S2" s="195">
        <v>24</v>
      </c>
      <c r="T2" s="195">
        <v>25</v>
      </c>
      <c r="U2" s="195">
        <v>26</v>
      </c>
      <c r="V2" s="195">
        <v>27</v>
      </c>
      <c r="W2" s="195">
        <v>28</v>
      </c>
      <c r="X2" s="195">
        <v>29</v>
      </c>
      <c r="Y2" s="195">
        <v>30</v>
      </c>
      <c r="Z2" s="195">
        <v>31</v>
      </c>
      <c r="AA2" s="195">
        <v>32</v>
      </c>
      <c r="AB2" s="195">
        <v>33</v>
      </c>
      <c r="AC2" s="195">
        <v>34</v>
      </c>
      <c r="AD2" s="195">
        <v>35</v>
      </c>
      <c r="AE2" s="195">
        <v>36</v>
      </c>
      <c r="AF2" s="194">
        <v>37</v>
      </c>
    </row>
    <row r="3" spans="1:32" ht="23.25">
      <c r="A3" s="193" t="s">
        <v>229</v>
      </c>
      <c r="B3" s="182">
        <v>181838</v>
      </c>
      <c r="C3" s="182">
        <v>178821</v>
      </c>
      <c r="D3" s="182">
        <v>178753</v>
      </c>
      <c r="E3" s="182">
        <v>177360</v>
      </c>
      <c r="F3" s="182">
        <v>177174</v>
      </c>
      <c r="G3" s="182">
        <v>176330</v>
      </c>
      <c r="H3" s="182">
        <v>177332</v>
      </c>
      <c r="I3" s="182">
        <v>180432</v>
      </c>
      <c r="J3" s="182">
        <v>183586</v>
      </c>
      <c r="K3" s="182">
        <v>183371</v>
      </c>
      <c r="L3" s="182">
        <v>184533</v>
      </c>
      <c r="M3" s="182">
        <v>182805</v>
      </c>
      <c r="N3" s="182">
        <v>180781</v>
      </c>
      <c r="O3" s="182">
        <v>177597</v>
      </c>
      <c r="P3" s="182">
        <v>174899</v>
      </c>
      <c r="Q3" s="182">
        <v>175939</v>
      </c>
      <c r="R3" s="182">
        <v>176465</v>
      </c>
      <c r="S3" s="182">
        <v>177497</v>
      </c>
      <c r="T3" s="182">
        <v>179161</v>
      </c>
      <c r="U3" s="182">
        <v>180597</v>
      </c>
      <c r="V3" s="182">
        <v>183993</v>
      </c>
      <c r="W3" s="182">
        <v>184984</v>
      </c>
      <c r="X3" s="182">
        <v>184201</v>
      </c>
      <c r="Y3" s="182">
        <v>183840</v>
      </c>
      <c r="Z3" s="182">
        <v>181798</v>
      </c>
      <c r="AA3" s="182">
        <v>181697</v>
      </c>
      <c r="AB3" s="182">
        <v>179387</v>
      </c>
      <c r="AC3" s="182">
        <v>180671</v>
      </c>
      <c r="AD3" s="182">
        <v>178288</v>
      </c>
      <c r="AE3" s="182">
        <v>177321</v>
      </c>
      <c r="AF3" s="181">
        <v>177321</v>
      </c>
    </row>
    <row r="4" spans="1:32" ht="23.25">
      <c r="A4" s="192" t="s">
        <v>228</v>
      </c>
      <c r="B4" s="182">
        <v>160158</v>
      </c>
      <c r="C4" s="182">
        <v>159152</v>
      </c>
      <c r="D4" s="182">
        <v>158054</v>
      </c>
      <c r="E4" s="182">
        <v>157980</v>
      </c>
      <c r="F4" s="182">
        <v>156300</v>
      </c>
      <c r="G4" s="182">
        <v>156280</v>
      </c>
      <c r="H4" s="182">
        <v>155503</v>
      </c>
      <c r="I4" s="182">
        <v>155980</v>
      </c>
      <c r="J4" s="182">
        <v>155212</v>
      </c>
      <c r="K4" s="182">
        <v>155224</v>
      </c>
      <c r="L4" s="182">
        <v>154938</v>
      </c>
      <c r="M4" s="182">
        <v>153129</v>
      </c>
      <c r="N4" s="182">
        <v>152334</v>
      </c>
      <c r="O4" s="182">
        <v>152193</v>
      </c>
      <c r="P4" s="182">
        <v>150716</v>
      </c>
      <c r="Q4" s="182">
        <v>149374</v>
      </c>
      <c r="R4" s="182">
        <v>148290</v>
      </c>
      <c r="S4" s="182">
        <v>147632</v>
      </c>
      <c r="T4" s="182">
        <v>147115</v>
      </c>
      <c r="U4" s="182">
        <v>148166</v>
      </c>
      <c r="V4" s="182">
        <v>147401</v>
      </c>
      <c r="W4" s="182">
        <v>146867</v>
      </c>
      <c r="X4" s="182">
        <v>146540</v>
      </c>
      <c r="Y4" s="182">
        <v>147002</v>
      </c>
      <c r="Z4" s="182">
        <v>147174</v>
      </c>
      <c r="AA4" s="182">
        <v>146795</v>
      </c>
      <c r="AB4" s="182">
        <v>145118</v>
      </c>
      <c r="AC4" s="182">
        <v>143815</v>
      </c>
      <c r="AD4" s="182">
        <v>143440</v>
      </c>
      <c r="AE4" s="182">
        <v>133635</v>
      </c>
      <c r="AF4" s="181">
        <v>133635</v>
      </c>
    </row>
    <row r="5" spans="1:32" ht="23.25">
      <c r="A5" s="191" t="s">
        <v>227</v>
      </c>
      <c r="B5" s="182">
        <v>87929</v>
      </c>
      <c r="C5" s="182">
        <v>90007</v>
      </c>
      <c r="D5" s="182">
        <v>91029</v>
      </c>
      <c r="E5" s="182">
        <v>91606</v>
      </c>
      <c r="F5" s="182">
        <v>93874</v>
      </c>
      <c r="G5" s="182">
        <v>95595</v>
      </c>
      <c r="H5" s="182">
        <v>96994</v>
      </c>
      <c r="I5" s="182">
        <v>97130</v>
      </c>
      <c r="J5" s="182">
        <v>94974</v>
      </c>
      <c r="K5" s="182">
        <v>93333</v>
      </c>
      <c r="L5" s="182">
        <v>91427</v>
      </c>
      <c r="M5" s="182">
        <v>91470</v>
      </c>
      <c r="N5" s="182">
        <v>92949</v>
      </c>
      <c r="O5" s="182">
        <v>93553</v>
      </c>
      <c r="P5" s="182">
        <v>94079</v>
      </c>
      <c r="Q5" s="182">
        <v>97019</v>
      </c>
      <c r="R5" s="182">
        <v>97606</v>
      </c>
      <c r="S5" s="182">
        <v>97743</v>
      </c>
      <c r="T5" s="182">
        <v>98020</v>
      </c>
      <c r="U5" s="182">
        <v>98348</v>
      </c>
      <c r="V5" s="182">
        <v>97144</v>
      </c>
      <c r="W5" s="182">
        <v>97354</v>
      </c>
      <c r="X5" s="182">
        <v>96215</v>
      </c>
      <c r="Y5" s="182">
        <v>95330</v>
      </c>
      <c r="Z5" s="182">
        <v>97070</v>
      </c>
      <c r="AA5" s="182">
        <v>98359</v>
      </c>
      <c r="AB5" s="182">
        <v>99799</v>
      </c>
      <c r="AC5" s="182">
        <v>100217</v>
      </c>
      <c r="AD5" s="182">
        <v>103012</v>
      </c>
      <c r="AE5" s="182">
        <v>107579</v>
      </c>
      <c r="AF5" s="181">
        <v>107579</v>
      </c>
    </row>
    <row r="6" spans="1:32" ht="23.25">
      <c r="A6" s="190" t="s">
        <v>226</v>
      </c>
      <c r="B6" s="179">
        <v>45842</v>
      </c>
      <c r="C6" s="179">
        <v>46471</v>
      </c>
      <c r="D6" s="179">
        <v>47025</v>
      </c>
      <c r="E6" s="179">
        <v>48332</v>
      </c>
      <c r="F6" s="179">
        <v>48924</v>
      </c>
      <c r="G6" s="179">
        <v>49833</v>
      </c>
      <c r="H6" s="179">
        <v>49814</v>
      </c>
      <c r="I6" s="179">
        <v>50369</v>
      </c>
      <c r="J6" s="179">
        <v>51577</v>
      </c>
      <c r="K6" s="179">
        <v>51461</v>
      </c>
      <c r="L6" s="179">
        <v>52650</v>
      </c>
      <c r="M6" s="179">
        <v>53805</v>
      </c>
      <c r="N6" s="179">
        <v>54901</v>
      </c>
      <c r="O6" s="179">
        <v>55806</v>
      </c>
      <c r="P6" s="179">
        <v>56548</v>
      </c>
      <c r="Q6" s="179">
        <v>58046</v>
      </c>
      <c r="R6" s="179">
        <v>58206</v>
      </c>
      <c r="S6" s="179">
        <v>59620</v>
      </c>
      <c r="T6" s="179">
        <v>61252</v>
      </c>
      <c r="U6" s="179">
        <v>61505</v>
      </c>
      <c r="V6" s="179">
        <v>63093</v>
      </c>
      <c r="W6" s="179">
        <v>64016</v>
      </c>
      <c r="X6" s="179">
        <v>65064</v>
      </c>
      <c r="Y6" s="179">
        <v>66396</v>
      </c>
      <c r="Z6" s="179">
        <v>67440</v>
      </c>
      <c r="AA6" s="179">
        <v>68416</v>
      </c>
      <c r="AB6" s="179">
        <v>69680</v>
      </c>
      <c r="AC6" s="179">
        <v>71636</v>
      </c>
      <c r="AD6" s="179">
        <v>72214</v>
      </c>
      <c r="AE6" s="179">
        <v>78766</v>
      </c>
      <c r="AF6" s="178">
        <v>78766</v>
      </c>
    </row>
    <row r="36" spans="1:32" ht="26.25">
      <c r="A36" s="189" t="s">
        <v>225</v>
      </c>
    </row>
    <row r="37" spans="1:32" ht="23.25">
      <c r="A37" s="188" t="s">
        <v>216</v>
      </c>
      <c r="B37" s="187">
        <v>7</v>
      </c>
      <c r="C37" s="187">
        <f>B37+1</f>
        <v>8</v>
      </c>
      <c r="D37" s="187">
        <f>C37+1</f>
        <v>9</v>
      </c>
      <c r="E37" s="187">
        <f>D37+1</f>
        <v>10</v>
      </c>
      <c r="F37" s="187">
        <f>E37+1</f>
        <v>11</v>
      </c>
      <c r="G37" s="187">
        <f>F37+1</f>
        <v>12</v>
      </c>
      <c r="H37" s="187">
        <f>G37+1</f>
        <v>13</v>
      </c>
      <c r="I37" s="187">
        <f>H37+1</f>
        <v>14</v>
      </c>
      <c r="J37" s="187">
        <f>I37+1</f>
        <v>15</v>
      </c>
      <c r="K37" s="187">
        <f>J37+1</f>
        <v>16</v>
      </c>
      <c r="L37" s="187">
        <f>K37+1</f>
        <v>17</v>
      </c>
      <c r="M37" s="187">
        <f>L37+1</f>
        <v>18</v>
      </c>
      <c r="N37" s="187">
        <f>M37+1</f>
        <v>19</v>
      </c>
      <c r="O37" s="187">
        <f>N37+1</f>
        <v>20</v>
      </c>
      <c r="P37" s="187">
        <f>O37+1</f>
        <v>21</v>
      </c>
      <c r="Q37" s="187">
        <f>P37+1</f>
        <v>22</v>
      </c>
      <c r="R37" s="187">
        <f>Q37+1</f>
        <v>23</v>
      </c>
      <c r="S37" s="187">
        <f>R37+1</f>
        <v>24</v>
      </c>
      <c r="T37" s="187">
        <f>S37+1</f>
        <v>25</v>
      </c>
      <c r="U37" s="187">
        <f>T37+1</f>
        <v>26</v>
      </c>
      <c r="V37" s="187">
        <f>U37+1</f>
        <v>27</v>
      </c>
      <c r="W37" s="187">
        <f>V37+1</f>
        <v>28</v>
      </c>
      <c r="X37" s="187">
        <f>W37+1</f>
        <v>29</v>
      </c>
      <c r="Y37" s="187">
        <f>X37+1</f>
        <v>30</v>
      </c>
      <c r="Z37" s="187">
        <f>Y37+1</f>
        <v>31</v>
      </c>
      <c r="AA37" s="187">
        <f>Z37+1</f>
        <v>32</v>
      </c>
      <c r="AB37" s="187">
        <f>AA37+1</f>
        <v>33</v>
      </c>
      <c r="AC37" s="187">
        <f>AB37+1</f>
        <v>34</v>
      </c>
      <c r="AD37" s="187">
        <f>AC37+1</f>
        <v>35</v>
      </c>
      <c r="AE37" s="187">
        <f>AD37+1</f>
        <v>36</v>
      </c>
      <c r="AF37" s="186">
        <f>AE37+1</f>
        <v>37</v>
      </c>
    </row>
    <row r="38" spans="1:32" ht="23.25">
      <c r="A38" s="185" t="s">
        <v>224</v>
      </c>
      <c r="B38" s="182">
        <v>1475</v>
      </c>
      <c r="C38" s="182">
        <v>1480</v>
      </c>
      <c r="D38" s="182">
        <v>1483</v>
      </c>
      <c r="E38" s="182">
        <v>1494</v>
      </c>
      <c r="F38" s="182">
        <v>1506</v>
      </c>
      <c r="G38" s="182">
        <v>1522</v>
      </c>
      <c r="H38" s="182">
        <v>1523</v>
      </c>
      <c r="I38" s="182">
        <v>1534</v>
      </c>
      <c r="J38" s="182">
        <v>1528</v>
      </c>
      <c r="K38" s="182">
        <v>1498</v>
      </c>
      <c r="L38" s="182">
        <v>1492</v>
      </c>
      <c r="M38" s="182">
        <v>1484</v>
      </c>
      <c r="N38" s="182">
        <v>1492</v>
      </c>
      <c r="O38" s="182">
        <v>1487</v>
      </c>
      <c r="P38" s="182">
        <v>1476</v>
      </c>
      <c r="Q38" s="182">
        <v>1512</v>
      </c>
      <c r="R38" s="182">
        <v>1504</v>
      </c>
      <c r="S38" s="182">
        <v>1516</v>
      </c>
      <c r="T38" s="182">
        <v>1535</v>
      </c>
      <c r="U38" s="182">
        <v>1538</v>
      </c>
      <c r="V38" s="182">
        <v>1548</v>
      </c>
      <c r="W38" s="182">
        <v>1552</v>
      </c>
      <c r="X38" s="182">
        <v>1540</v>
      </c>
      <c r="Y38" s="182">
        <v>1541</v>
      </c>
      <c r="Z38" s="182">
        <v>1551</v>
      </c>
      <c r="AA38" s="182">
        <v>1561</v>
      </c>
      <c r="AB38" s="182">
        <v>1561</v>
      </c>
      <c r="AC38" s="182">
        <v>1579</v>
      </c>
      <c r="AD38" s="182">
        <v>1581</v>
      </c>
      <c r="AE38" s="182">
        <v>1626</v>
      </c>
      <c r="AF38" s="181">
        <v>1626</v>
      </c>
    </row>
    <row r="39" spans="1:32" ht="23.25">
      <c r="A39" s="184" t="s">
        <v>223</v>
      </c>
      <c r="B39" s="182">
        <v>2014</v>
      </c>
      <c r="C39" s="182">
        <v>2000</v>
      </c>
      <c r="D39" s="182">
        <v>1992</v>
      </c>
      <c r="E39" s="182">
        <v>1999</v>
      </c>
      <c r="F39" s="182">
        <v>1991</v>
      </c>
      <c r="G39" s="182">
        <v>2002</v>
      </c>
      <c r="H39" s="182">
        <v>1995</v>
      </c>
      <c r="I39" s="182">
        <v>2015</v>
      </c>
      <c r="J39" s="182">
        <v>2016</v>
      </c>
      <c r="K39" s="182">
        <v>1993</v>
      </c>
      <c r="L39" s="182">
        <v>1993</v>
      </c>
      <c r="M39" s="182">
        <v>1971</v>
      </c>
      <c r="N39" s="182">
        <v>1968</v>
      </c>
      <c r="O39" s="182">
        <v>1960</v>
      </c>
      <c r="P39" s="182">
        <v>1935</v>
      </c>
      <c r="Q39" s="182">
        <v>1955</v>
      </c>
      <c r="R39" s="182">
        <v>1941</v>
      </c>
      <c r="S39" s="182">
        <v>1952</v>
      </c>
      <c r="T39" s="182">
        <v>1971</v>
      </c>
      <c r="U39" s="182">
        <v>1984</v>
      </c>
      <c r="V39" s="182">
        <v>1998</v>
      </c>
      <c r="W39" s="182">
        <v>2000</v>
      </c>
      <c r="X39" s="182">
        <v>1991</v>
      </c>
      <c r="Y39" s="182">
        <v>2000</v>
      </c>
      <c r="Z39" s="182">
        <v>2005</v>
      </c>
      <c r="AA39" s="182">
        <v>2009</v>
      </c>
      <c r="AB39" s="182">
        <v>1994</v>
      </c>
      <c r="AC39" s="182">
        <v>2004</v>
      </c>
      <c r="AD39" s="182">
        <v>1997</v>
      </c>
      <c r="AE39" s="182">
        <v>1967</v>
      </c>
      <c r="AF39" s="181">
        <v>1967</v>
      </c>
    </row>
    <row r="40" spans="1:32" ht="23.25">
      <c r="A40" s="183" t="s">
        <v>222</v>
      </c>
      <c r="B40" s="182">
        <v>3373</v>
      </c>
      <c r="C40" s="182">
        <v>3354</v>
      </c>
      <c r="D40" s="182">
        <v>3355</v>
      </c>
      <c r="E40" s="182">
        <v>3355</v>
      </c>
      <c r="F40" s="182">
        <v>3373</v>
      </c>
      <c r="G40" s="182">
        <v>3393</v>
      </c>
      <c r="H40" s="182">
        <v>3402</v>
      </c>
      <c r="I40" s="182">
        <v>3443</v>
      </c>
      <c r="J40" s="182">
        <v>3445</v>
      </c>
      <c r="K40" s="182">
        <v>3386</v>
      </c>
      <c r="L40" s="182">
        <v>3373</v>
      </c>
      <c r="M40" s="182">
        <v>3337</v>
      </c>
      <c r="N40" s="182">
        <v>3330</v>
      </c>
      <c r="O40" s="182">
        <v>3295</v>
      </c>
      <c r="P40" s="182">
        <v>3250</v>
      </c>
      <c r="Q40" s="182">
        <v>3318</v>
      </c>
      <c r="R40" s="182">
        <v>3308</v>
      </c>
      <c r="S40" s="182">
        <v>3330</v>
      </c>
      <c r="T40" s="182">
        <v>3369</v>
      </c>
      <c r="U40" s="182">
        <v>3386</v>
      </c>
      <c r="V40" s="182">
        <v>3419</v>
      </c>
      <c r="W40" s="182">
        <v>3427</v>
      </c>
      <c r="X40" s="182">
        <v>3393</v>
      </c>
      <c r="Y40" s="182">
        <v>3385</v>
      </c>
      <c r="Z40" s="182">
        <v>3385</v>
      </c>
      <c r="AA40" s="182">
        <v>3397</v>
      </c>
      <c r="AB40" s="182">
        <v>3377</v>
      </c>
      <c r="AC40" s="182">
        <v>3407</v>
      </c>
      <c r="AD40" s="182">
        <v>3396</v>
      </c>
      <c r="AE40" s="182">
        <v>3459</v>
      </c>
      <c r="AF40" s="181">
        <v>3459</v>
      </c>
    </row>
    <row r="41" spans="1:32" ht="23.25">
      <c r="A41" s="180" t="s">
        <v>221</v>
      </c>
      <c r="B41" s="179">
        <v>2401</v>
      </c>
      <c r="C41" s="179">
        <v>2401</v>
      </c>
      <c r="D41" s="179">
        <v>2400</v>
      </c>
      <c r="E41" s="179">
        <v>2409</v>
      </c>
      <c r="F41" s="179">
        <v>2419</v>
      </c>
      <c r="G41" s="179">
        <v>2439</v>
      </c>
      <c r="H41" s="179">
        <v>2440</v>
      </c>
      <c r="I41" s="179">
        <v>2457</v>
      </c>
      <c r="J41" s="179">
        <v>2442</v>
      </c>
      <c r="K41" s="179">
        <v>2399</v>
      </c>
      <c r="L41" s="179">
        <v>2384</v>
      </c>
      <c r="M41" s="179">
        <v>2362</v>
      </c>
      <c r="N41" s="179">
        <v>2367</v>
      </c>
      <c r="O41" s="179">
        <v>2356</v>
      </c>
      <c r="P41" s="179">
        <v>2331</v>
      </c>
      <c r="Q41" s="179">
        <v>2377</v>
      </c>
      <c r="R41" s="179">
        <v>2363</v>
      </c>
      <c r="S41" s="179">
        <v>2376</v>
      </c>
      <c r="T41" s="179">
        <v>2398</v>
      </c>
      <c r="U41" s="179">
        <v>2409</v>
      </c>
      <c r="V41" s="179">
        <v>2418</v>
      </c>
      <c r="W41" s="179">
        <v>2420</v>
      </c>
      <c r="X41" s="179">
        <v>2400</v>
      </c>
      <c r="Y41" s="179">
        <v>2399</v>
      </c>
      <c r="Z41" s="179">
        <v>2412</v>
      </c>
      <c r="AA41" s="179">
        <v>2423</v>
      </c>
      <c r="AB41" s="179">
        <v>2416</v>
      </c>
      <c r="AC41" s="179">
        <v>2432</v>
      </c>
      <c r="AD41" s="179">
        <v>2435</v>
      </c>
      <c r="AE41" s="179">
        <v>2464</v>
      </c>
      <c r="AF41" s="178">
        <v>2464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G39"/>
  <sheetViews>
    <sheetView showGridLines="0" workbookViewId="0">
      <selection activeCell="A28" sqref="A28:B32"/>
    </sheetView>
  </sheetViews>
  <sheetFormatPr defaultColWidth="9" defaultRowHeight="12.75"/>
  <cols>
    <col min="1" max="1" width="28.875" style="1" customWidth="1"/>
    <col min="2" max="2" width="20.625" style="1" bestFit="1" customWidth="1"/>
    <col min="3" max="3" width="17.125" style="1" customWidth="1"/>
    <col min="4" max="4" width="13.125" style="1" bestFit="1" customWidth="1"/>
    <col min="5" max="8" width="15.625" style="1" customWidth="1"/>
    <col min="9" max="16384" width="9" style="1"/>
  </cols>
  <sheetData>
    <row r="2" spans="1:7" s="18" customFormat="1">
      <c r="A2" s="17" t="s">
        <v>1</v>
      </c>
    </row>
    <row r="3" spans="1:7" s="19" customFormat="1">
      <c r="A3" s="60"/>
      <c r="B3" s="61"/>
      <c r="C3" s="61"/>
      <c r="D3" s="61"/>
      <c r="E3" s="61"/>
      <c r="F3" s="61"/>
    </row>
    <row r="4" spans="1:7" s="19" customFormat="1">
      <c r="A4" s="56" t="s">
        <v>73</v>
      </c>
      <c r="B4" s="57"/>
      <c r="C4" s="57"/>
      <c r="D4" s="58"/>
      <c r="E4" s="58"/>
      <c r="F4" s="59"/>
    </row>
    <row r="5" spans="1:7">
      <c r="A5" s="54" t="s">
        <v>52</v>
      </c>
      <c r="B5" s="54" t="s">
        <v>64</v>
      </c>
      <c r="C5" s="55" t="s">
        <v>60</v>
      </c>
      <c r="D5" s="54" t="s">
        <v>55</v>
      </c>
      <c r="E5" s="54" t="s">
        <v>65</v>
      </c>
      <c r="F5" s="53" t="s">
        <v>66</v>
      </c>
    </row>
    <row r="6" spans="1:7">
      <c r="C6" s="20"/>
    </row>
    <row r="7" spans="1:7">
      <c r="A7" s="46" t="s">
        <v>74</v>
      </c>
      <c r="B7" s="50"/>
      <c r="C7" s="20"/>
    </row>
    <row r="8" spans="1:7">
      <c r="A8" s="29" t="s">
        <v>75</v>
      </c>
      <c r="B8" s="27">
        <v>12</v>
      </c>
      <c r="C8" s="20"/>
    </row>
    <row r="9" spans="1:7">
      <c r="A9" s="29" t="s">
        <v>76</v>
      </c>
      <c r="B9" s="27">
        <v>21</v>
      </c>
      <c r="C9" s="20"/>
    </row>
    <row r="10" spans="1:7">
      <c r="A10" s="30" t="s">
        <v>77</v>
      </c>
      <c r="B10" s="28">
        <v>60</v>
      </c>
      <c r="C10" s="20"/>
    </row>
    <row r="11" spans="1:7" s="14" customFormat="1">
      <c r="C11" s="20"/>
    </row>
    <row r="12" spans="1:7" s="21" customFormat="1" ht="54" customHeight="1">
      <c r="A12" s="38" t="s">
        <v>60</v>
      </c>
      <c r="B12" s="31" t="s">
        <v>67</v>
      </c>
      <c r="C12" s="32" t="s">
        <v>68</v>
      </c>
      <c r="D12" s="32" t="s">
        <v>69</v>
      </c>
      <c r="E12" s="32" t="s">
        <v>70</v>
      </c>
      <c r="F12" s="32" t="s">
        <v>71</v>
      </c>
      <c r="G12" s="33" t="s">
        <v>72</v>
      </c>
    </row>
    <row r="13" spans="1:7">
      <c r="A13" s="34" t="s">
        <v>61</v>
      </c>
      <c r="B13" s="2">
        <v>6</v>
      </c>
      <c r="C13" s="5">
        <v>3</v>
      </c>
      <c r="D13" s="5">
        <v>6</v>
      </c>
      <c r="E13" s="5">
        <f>B13*C13</f>
        <v>18</v>
      </c>
      <c r="F13" s="5">
        <f>D13*E13</f>
        <v>108</v>
      </c>
      <c r="G13" s="27">
        <f>F13*$B$9</f>
        <v>2268</v>
      </c>
    </row>
    <row r="14" spans="1:7">
      <c r="A14" s="34" t="s">
        <v>62</v>
      </c>
      <c r="B14" s="2">
        <v>6</v>
      </c>
      <c r="C14" s="5">
        <v>3</v>
      </c>
      <c r="D14" s="5">
        <v>6</v>
      </c>
      <c r="E14" s="5">
        <f t="shared" ref="E14:E16" si="0">B14*C14</f>
        <v>18</v>
      </c>
      <c r="F14" s="5">
        <f t="shared" ref="F14:F16" si="1">D14*E14</f>
        <v>108</v>
      </c>
      <c r="G14" s="27">
        <f t="shared" ref="G14:G16" si="2">F14*$B$9</f>
        <v>2268</v>
      </c>
    </row>
    <row r="15" spans="1:7">
      <c r="A15" s="34" t="s">
        <v>25</v>
      </c>
      <c r="B15" s="2">
        <v>6</v>
      </c>
      <c r="C15" s="5">
        <v>3</v>
      </c>
      <c r="D15" s="5">
        <v>8</v>
      </c>
      <c r="E15" s="5">
        <f t="shared" si="0"/>
        <v>18</v>
      </c>
      <c r="F15" s="5">
        <f t="shared" si="1"/>
        <v>144</v>
      </c>
      <c r="G15" s="27">
        <f t="shared" si="2"/>
        <v>3024</v>
      </c>
    </row>
    <row r="16" spans="1:7">
      <c r="A16" s="35" t="s">
        <v>63</v>
      </c>
      <c r="B16" s="36">
        <v>6</v>
      </c>
      <c r="C16" s="37">
        <v>3</v>
      </c>
      <c r="D16" s="37">
        <v>8</v>
      </c>
      <c r="E16" s="37">
        <f t="shared" si="0"/>
        <v>18</v>
      </c>
      <c r="F16" s="37">
        <f t="shared" si="1"/>
        <v>144</v>
      </c>
      <c r="G16" s="28">
        <f t="shared" si="2"/>
        <v>3024</v>
      </c>
    </row>
    <row r="19" spans="1:4" ht="25.5">
      <c r="A19" s="45" t="s">
        <v>93</v>
      </c>
      <c r="B19" s="51" t="s">
        <v>78</v>
      </c>
    </row>
    <row r="20" spans="1:4">
      <c r="A20" s="29" t="s">
        <v>52</v>
      </c>
      <c r="B20" s="39">
        <v>21510</v>
      </c>
    </row>
    <row r="21" spans="1:4">
      <c r="A21" s="29" t="s">
        <v>53</v>
      </c>
      <c r="B21" s="39">
        <v>90200</v>
      </c>
    </row>
    <row r="22" spans="1:4">
      <c r="A22" s="29" t="s">
        <v>80</v>
      </c>
      <c r="B22" s="40" t="s">
        <v>83</v>
      </c>
    </row>
    <row r="23" spans="1:4">
      <c r="A23" s="29" t="s">
        <v>79</v>
      </c>
      <c r="B23" s="39">
        <v>73100</v>
      </c>
    </row>
    <row r="24" spans="1:4">
      <c r="A24" s="29" t="s">
        <v>65</v>
      </c>
      <c r="B24" s="39">
        <v>300200</v>
      </c>
      <c r="C24" s="135" t="s">
        <v>82</v>
      </c>
    </row>
    <row r="25" spans="1:4">
      <c r="A25" s="30" t="s">
        <v>81</v>
      </c>
      <c r="B25" s="41">
        <v>310000</v>
      </c>
      <c r="C25" s="136"/>
      <c r="D25" s="1" t="s">
        <v>95</v>
      </c>
    </row>
    <row r="28" spans="1:4" ht="33.75">
      <c r="A28" s="45" t="s">
        <v>92</v>
      </c>
      <c r="B28" s="51" t="s">
        <v>91</v>
      </c>
      <c r="C28" s="26" t="s">
        <v>94</v>
      </c>
    </row>
    <row r="29" spans="1:4">
      <c r="A29" s="43" t="s">
        <v>61</v>
      </c>
      <c r="B29" s="42">
        <v>230.82</v>
      </c>
    </row>
    <row r="30" spans="1:4">
      <c r="A30" s="43" t="s">
        <v>62</v>
      </c>
      <c r="B30" s="42">
        <v>225.46</v>
      </c>
    </row>
    <row r="31" spans="1:4">
      <c r="A31" s="43" t="s">
        <v>25</v>
      </c>
      <c r="B31" s="42">
        <v>250.05</v>
      </c>
    </row>
    <row r="32" spans="1:4">
      <c r="A32" s="44" t="s">
        <v>63</v>
      </c>
      <c r="B32" s="41">
        <v>120</v>
      </c>
    </row>
    <row r="35" spans="1:3" ht="38.25">
      <c r="A35" s="45" t="s">
        <v>84</v>
      </c>
      <c r="B35" s="45" t="s">
        <v>90</v>
      </c>
      <c r="C35" s="52" t="s">
        <v>89</v>
      </c>
    </row>
    <row r="36" spans="1:3">
      <c r="A36" s="43" t="s">
        <v>85</v>
      </c>
      <c r="B36" s="48">
        <v>0.28000000000000003</v>
      </c>
      <c r="C36" s="42">
        <v>0.15</v>
      </c>
    </row>
    <row r="37" spans="1:3">
      <c r="A37" s="43" t="s">
        <v>86</v>
      </c>
      <c r="B37" s="48">
        <v>0.87</v>
      </c>
      <c r="C37" s="42">
        <v>0.57999999999999996</v>
      </c>
    </row>
    <row r="38" spans="1:3">
      <c r="A38" s="43" t="s">
        <v>87</v>
      </c>
      <c r="B38" s="48">
        <v>1.1100000000000001</v>
      </c>
      <c r="C38" s="42">
        <v>2.21</v>
      </c>
    </row>
    <row r="39" spans="1:3">
      <c r="A39" s="44" t="s">
        <v>88</v>
      </c>
      <c r="B39" s="49">
        <v>2.09</v>
      </c>
      <c r="C39" s="47">
        <v>3.28</v>
      </c>
    </row>
  </sheetData>
  <mergeCells count="1">
    <mergeCell ref="C24:C2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7"/>
  <sheetViews>
    <sheetView workbookViewId="0">
      <selection activeCell="A37" sqref="A37"/>
    </sheetView>
  </sheetViews>
  <sheetFormatPr defaultRowHeight="15.75"/>
  <cols>
    <col min="1" max="1" width="53" bestFit="1" customWidth="1"/>
    <col min="2" max="13" width="18.125" customWidth="1"/>
  </cols>
  <sheetData>
    <row r="1" spans="1:13">
      <c r="A1" s="199" t="s">
        <v>231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spans="1:13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3" spans="1:13">
      <c r="A3" s="200" t="s">
        <v>232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</row>
    <row r="4" spans="1:13">
      <c r="A4" s="200"/>
      <c r="B4" s="200" t="s">
        <v>104</v>
      </c>
      <c r="C4" s="200" t="s">
        <v>105</v>
      </c>
      <c r="D4" s="200" t="s">
        <v>106</v>
      </c>
      <c r="E4" s="200" t="s">
        <v>107</v>
      </c>
      <c r="F4" s="200"/>
      <c r="G4" s="200"/>
      <c r="H4" s="200"/>
      <c r="I4" s="200"/>
      <c r="J4" s="200"/>
      <c r="K4" s="200"/>
      <c r="L4" s="200"/>
      <c r="M4" s="200"/>
    </row>
    <row r="5" spans="1:13">
      <c r="A5" s="200" t="s">
        <v>109</v>
      </c>
      <c r="B5" s="200">
        <v>6.08</v>
      </c>
      <c r="C5" s="200">
        <v>8.73</v>
      </c>
      <c r="D5" s="200">
        <v>15.35</v>
      </c>
      <c r="E5" s="200">
        <v>22.99</v>
      </c>
      <c r="F5" s="200"/>
      <c r="G5" s="200"/>
      <c r="H5" s="200"/>
      <c r="I5" s="200"/>
      <c r="J5" s="200"/>
      <c r="K5" s="200"/>
      <c r="L5" s="200"/>
      <c r="M5" s="200"/>
    </row>
    <row r="6" spans="1:13">
      <c r="A6" s="200" t="s">
        <v>233</v>
      </c>
      <c r="B6" s="200">
        <v>0.94</v>
      </c>
      <c r="C6" s="200">
        <v>1.39</v>
      </c>
      <c r="D6" s="200">
        <v>5.8</v>
      </c>
      <c r="E6" s="200">
        <v>6.47</v>
      </c>
      <c r="F6" s="200"/>
      <c r="G6" s="200"/>
      <c r="H6" s="200"/>
      <c r="I6" s="200"/>
      <c r="J6" s="200"/>
      <c r="K6" s="200"/>
      <c r="L6" s="200"/>
      <c r="M6" s="200"/>
    </row>
    <row r="7" spans="1:13">
      <c r="A7" s="200" t="s">
        <v>234</v>
      </c>
      <c r="B7" s="200">
        <v>5.14</v>
      </c>
      <c r="C7" s="200">
        <v>7.34</v>
      </c>
      <c r="D7" s="200">
        <v>9.5500000000000007</v>
      </c>
      <c r="E7" s="200">
        <v>16.52</v>
      </c>
      <c r="F7" s="200"/>
      <c r="G7" s="200"/>
      <c r="H7" s="200"/>
      <c r="I7" s="200"/>
      <c r="J7" s="200"/>
      <c r="K7" s="200"/>
      <c r="L7" s="200"/>
      <c r="M7" s="200"/>
    </row>
    <row r="8" spans="1:13">
      <c r="A8" s="200" t="s">
        <v>235</v>
      </c>
      <c r="B8" s="200">
        <v>195065</v>
      </c>
      <c r="C8" s="200">
        <v>135834</v>
      </c>
      <c r="D8" s="200">
        <v>99799</v>
      </c>
      <c r="E8" s="200">
        <v>69680</v>
      </c>
      <c r="F8" s="200"/>
      <c r="G8" s="200"/>
      <c r="H8" s="200"/>
      <c r="I8" s="200"/>
      <c r="J8" s="200"/>
      <c r="K8" s="200"/>
      <c r="L8" s="200"/>
      <c r="M8" s="200"/>
    </row>
    <row r="9" spans="1:13">
      <c r="A9" s="200" t="s">
        <v>236</v>
      </c>
      <c r="B9" s="200">
        <v>1003325</v>
      </c>
      <c r="C9" s="200">
        <v>997126</v>
      </c>
      <c r="D9" s="200">
        <v>953510</v>
      </c>
      <c r="E9" s="200">
        <v>1151454</v>
      </c>
      <c r="F9" s="200"/>
      <c r="G9" s="200"/>
      <c r="H9" s="200"/>
      <c r="I9" s="200"/>
      <c r="J9" s="200"/>
      <c r="K9" s="200"/>
      <c r="L9" s="200"/>
      <c r="M9" s="200"/>
    </row>
    <row r="10" spans="1:13">
      <c r="A10" s="200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</row>
    <row r="11" spans="1:13">
      <c r="A11" s="200" t="s">
        <v>237</v>
      </c>
      <c r="B11" s="200"/>
      <c r="C11" s="200"/>
      <c r="D11" s="200"/>
      <c r="E11" s="200">
        <v>4105415</v>
      </c>
      <c r="F11" s="200"/>
      <c r="G11" s="200"/>
      <c r="H11" s="200"/>
      <c r="I11" s="200"/>
      <c r="J11" s="200"/>
      <c r="K11" s="200"/>
      <c r="L11" s="200"/>
      <c r="M11" s="200"/>
    </row>
    <row r="12" spans="1:13">
      <c r="A12" s="200" t="s">
        <v>238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</row>
    <row r="13" spans="1:13">
      <c r="A13" s="200" t="s">
        <v>239</v>
      </c>
      <c r="B13" s="200"/>
      <c r="C13" s="200"/>
      <c r="D13" s="200"/>
      <c r="E13" s="200">
        <v>3133542</v>
      </c>
      <c r="F13" s="200"/>
      <c r="G13" s="200"/>
      <c r="H13" s="200"/>
      <c r="I13" s="200"/>
      <c r="J13" s="200"/>
      <c r="K13" s="200"/>
      <c r="L13" s="200"/>
      <c r="M13" s="200"/>
    </row>
    <row r="14" spans="1:13">
      <c r="A14" s="200" t="s">
        <v>240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</row>
    <row r="15" spans="1:13">
      <c r="A15" s="200" t="s">
        <v>231</v>
      </c>
      <c r="B15" s="200"/>
      <c r="C15" s="200"/>
      <c r="D15" s="200"/>
      <c r="E15" s="200">
        <v>971873</v>
      </c>
      <c r="F15" s="200"/>
      <c r="G15" s="200"/>
      <c r="H15" s="200"/>
      <c r="I15" s="200"/>
      <c r="J15" s="200"/>
      <c r="K15" s="200"/>
      <c r="L15" s="200"/>
      <c r="M15" s="200"/>
    </row>
    <row r="16" spans="1:13">
      <c r="A16" s="200"/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</row>
    <row r="17" spans="1:13">
      <c r="A17" s="199" t="s">
        <v>241</v>
      </c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</row>
    <row r="18" spans="1:13">
      <c r="A18" s="200" t="s">
        <v>242</v>
      </c>
      <c r="B18" s="200">
        <v>111710</v>
      </c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</row>
    <row r="19" spans="1:13">
      <c r="A19" s="200" t="s">
        <v>243</v>
      </c>
      <c r="B19" s="200">
        <v>1860170</v>
      </c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</row>
    <row r="20" spans="1:13">
      <c r="A20" s="200" t="s">
        <v>79</v>
      </c>
      <c r="B20" s="200">
        <v>73100</v>
      </c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</row>
    <row r="21" spans="1:13">
      <c r="A21" s="200" t="s">
        <v>244</v>
      </c>
      <c r="B21" s="200">
        <v>1088561</v>
      </c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</row>
    <row r="22" spans="1:13">
      <c r="A22" s="200" t="s">
        <v>245</v>
      </c>
      <c r="B22" s="200">
        <v>108429</v>
      </c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</row>
    <row r="23" spans="1:13">
      <c r="A23" s="200" t="s">
        <v>246</v>
      </c>
      <c r="B23" s="200">
        <v>369933</v>
      </c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</row>
    <row r="24" spans="1:13">
      <c r="A24" s="200" t="s">
        <v>247</v>
      </c>
      <c r="B24" s="200">
        <v>3133542</v>
      </c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</row>
    <row r="25" spans="1:13">
      <c r="A25" s="200"/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</row>
    <row r="26" spans="1:13">
      <c r="A26" s="199" t="s">
        <v>248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</row>
    <row r="27" spans="1:13">
      <c r="A27" s="200"/>
      <c r="B27" s="200">
        <v>25</v>
      </c>
      <c r="C27" s="200">
        <v>26</v>
      </c>
      <c r="D27" s="200">
        <v>27</v>
      </c>
      <c r="E27" s="200">
        <v>28</v>
      </c>
      <c r="F27" s="200">
        <v>29</v>
      </c>
      <c r="G27" s="200">
        <v>30</v>
      </c>
      <c r="H27" s="200">
        <v>31</v>
      </c>
      <c r="I27" s="200">
        <v>32</v>
      </c>
      <c r="J27" s="200">
        <v>33</v>
      </c>
      <c r="K27" s="200">
        <v>34</v>
      </c>
      <c r="L27" s="200">
        <v>35</v>
      </c>
      <c r="M27" s="200">
        <v>36</v>
      </c>
    </row>
    <row r="28" spans="1:13">
      <c r="A28" s="200" t="s">
        <v>249</v>
      </c>
      <c r="B28" s="200">
        <v>8.766</v>
      </c>
      <c r="C28" s="200">
        <v>8.8680000000000003</v>
      </c>
      <c r="D28" s="200">
        <v>8.8320000000000007</v>
      </c>
      <c r="E28" s="200">
        <v>8.8680000000000003</v>
      </c>
      <c r="F28" s="200">
        <v>8.9280000000000008</v>
      </c>
      <c r="G28" s="200">
        <v>8.9550000000000001</v>
      </c>
      <c r="H28" s="200">
        <v>8.9879999999999995</v>
      </c>
      <c r="I28" s="200">
        <v>8.9960000000000004</v>
      </c>
      <c r="J28" s="200">
        <v>8.9550000000000001</v>
      </c>
      <c r="K28" s="200">
        <v>8.9640000000000004</v>
      </c>
      <c r="L28" s="200">
        <v>8.9920000000000009</v>
      </c>
      <c r="M28" s="200">
        <v>9.0169999999999995</v>
      </c>
    </row>
    <row r="29" spans="1:13">
      <c r="A29" s="200" t="s">
        <v>250</v>
      </c>
      <c r="B29" s="200">
        <v>6.6040000000000001</v>
      </c>
      <c r="C29" s="200">
        <v>6.6310000000000002</v>
      </c>
      <c r="D29" s="200">
        <v>6.6459999999999999</v>
      </c>
      <c r="E29" s="200">
        <v>6.6639999999999997</v>
      </c>
      <c r="F29" s="200">
        <v>6.6669999999999998</v>
      </c>
      <c r="G29" s="200">
        <v>6.64</v>
      </c>
      <c r="H29" s="200">
        <v>6.6379999999999999</v>
      </c>
      <c r="I29" s="200">
        <v>6.6459999999999999</v>
      </c>
      <c r="J29" s="200">
        <v>6.6580000000000004</v>
      </c>
      <c r="K29" s="200">
        <v>6.641</v>
      </c>
      <c r="L29" s="200">
        <v>6.6639999999999997</v>
      </c>
      <c r="M29" s="200">
        <v>6.6669999999999998</v>
      </c>
    </row>
    <row r="30" spans="1:13">
      <c r="A30" s="200" t="s">
        <v>251</v>
      </c>
      <c r="B30" s="200">
        <v>6.6040000000000001</v>
      </c>
      <c r="C30" s="200">
        <v>6.6310000000000002</v>
      </c>
      <c r="D30" s="200">
        <v>6.6459999999999999</v>
      </c>
      <c r="E30" s="200">
        <v>6.6639999999999997</v>
      </c>
      <c r="F30" s="200">
        <v>6.6669999999999998</v>
      </c>
      <c r="G30" s="200">
        <v>6.64</v>
      </c>
      <c r="H30" s="200">
        <v>6.6379999999999999</v>
      </c>
      <c r="I30" s="200">
        <v>6.6459999999999999</v>
      </c>
      <c r="J30" s="200">
        <v>6.6580000000000004</v>
      </c>
      <c r="K30" s="200">
        <v>6.641</v>
      </c>
      <c r="L30" s="200">
        <v>6.6639999999999997</v>
      </c>
      <c r="M30" s="200">
        <v>6.6669999999999998</v>
      </c>
    </row>
    <row r="31" spans="1:13">
      <c r="A31" s="200" t="s">
        <v>252</v>
      </c>
      <c r="B31" s="200">
        <v>10.584</v>
      </c>
      <c r="C31" s="200">
        <v>10.584</v>
      </c>
      <c r="D31" s="200">
        <v>10.584</v>
      </c>
      <c r="E31" s="200">
        <v>10.584</v>
      </c>
      <c r="F31" s="200">
        <v>10.584</v>
      </c>
      <c r="G31" s="200">
        <v>10.584</v>
      </c>
      <c r="H31" s="200">
        <v>10.584</v>
      </c>
      <c r="I31" s="200">
        <v>10.584</v>
      </c>
      <c r="J31" s="200">
        <v>10.584</v>
      </c>
      <c r="K31" s="200">
        <v>10.584</v>
      </c>
      <c r="L31" s="200">
        <v>10.584</v>
      </c>
      <c r="M31" s="200">
        <v>10.584</v>
      </c>
    </row>
    <row r="32" spans="1:13">
      <c r="A32" s="200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</row>
    <row r="33" spans="1:13">
      <c r="A33" s="200" t="s">
        <v>253</v>
      </c>
      <c r="B33" s="200" t="s">
        <v>63</v>
      </c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</row>
    <row r="34" spans="1:13">
      <c r="A34" s="200" t="s">
        <v>254</v>
      </c>
      <c r="B34" s="201">
        <v>0.872</v>
      </c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</row>
    <row r="35" spans="1:13">
      <c r="A35" s="200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</row>
    <row r="36" spans="1:13">
      <c r="A36" s="200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</row>
    <row r="37" spans="1:13">
      <c r="A37" s="199" t="s">
        <v>255</v>
      </c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200"/>
      <c r="M37" s="200"/>
    </row>
    <row r="38" spans="1:13">
      <c r="A38" s="200" t="s">
        <v>256</v>
      </c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</row>
    <row r="39" spans="1:13">
      <c r="A39" s="200"/>
      <c r="B39" s="200">
        <v>31</v>
      </c>
      <c r="C39" s="200">
        <v>32</v>
      </c>
      <c r="D39" s="200">
        <v>33</v>
      </c>
      <c r="E39" s="200">
        <v>34</v>
      </c>
      <c r="F39" s="200">
        <v>35</v>
      </c>
      <c r="G39" s="200">
        <v>36</v>
      </c>
      <c r="H39" s="200"/>
      <c r="I39" s="200"/>
      <c r="J39" s="200"/>
      <c r="K39" s="200"/>
      <c r="L39" s="200"/>
      <c r="M39" s="200"/>
    </row>
    <row r="40" spans="1:13">
      <c r="A40" s="200" t="s">
        <v>96</v>
      </c>
      <c r="B40" s="200" t="s">
        <v>257</v>
      </c>
      <c r="C40" s="200" t="s">
        <v>258</v>
      </c>
      <c r="D40" s="200" t="s">
        <v>259</v>
      </c>
      <c r="E40" s="200" t="s">
        <v>260</v>
      </c>
      <c r="F40" s="200" t="s">
        <v>261</v>
      </c>
      <c r="G40" s="200" t="s">
        <v>262</v>
      </c>
      <c r="H40" s="200"/>
      <c r="I40" s="200"/>
      <c r="J40" s="200"/>
      <c r="K40" s="200"/>
      <c r="L40" s="200"/>
      <c r="M40" s="200"/>
    </row>
    <row r="41" spans="1:13">
      <c r="A41" s="200" t="s">
        <v>97</v>
      </c>
      <c r="B41" s="200" t="s">
        <v>263</v>
      </c>
      <c r="C41" s="200" t="s">
        <v>264</v>
      </c>
      <c r="D41" s="200" t="s">
        <v>265</v>
      </c>
      <c r="E41" s="200" t="s">
        <v>266</v>
      </c>
      <c r="F41" s="200" t="s">
        <v>267</v>
      </c>
      <c r="G41" s="200" t="s">
        <v>268</v>
      </c>
      <c r="H41" s="200"/>
      <c r="I41" s="200"/>
      <c r="J41" s="200"/>
      <c r="K41" s="200"/>
      <c r="L41" s="200"/>
      <c r="M41" s="200"/>
    </row>
    <row r="42" spans="1:13">
      <c r="A42" s="200" t="s">
        <v>98</v>
      </c>
      <c r="B42" s="200" t="s">
        <v>269</v>
      </c>
      <c r="C42" s="200" t="s">
        <v>270</v>
      </c>
      <c r="D42" s="200" t="s">
        <v>271</v>
      </c>
      <c r="E42" s="200" t="s">
        <v>272</v>
      </c>
      <c r="F42" s="200" t="s">
        <v>273</v>
      </c>
      <c r="G42" s="200" t="s">
        <v>274</v>
      </c>
      <c r="H42" s="200"/>
      <c r="I42" s="200"/>
      <c r="J42" s="200"/>
      <c r="K42" s="200"/>
      <c r="L42" s="200"/>
      <c r="M42" s="200"/>
    </row>
    <row r="43" spans="1:13">
      <c r="A43" s="200" t="s">
        <v>145</v>
      </c>
      <c r="B43" s="200">
        <v>806.26700000000005</v>
      </c>
      <c r="C43" s="200">
        <v>835.95600000000002</v>
      </c>
      <c r="D43" s="200">
        <v>895.57600000000002</v>
      </c>
      <c r="E43" s="200">
        <v>820.29200000000003</v>
      </c>
      <c r="F43" s="200">
        <v>878.79</v>
      </c>
      <c r="G43" s="200">
        <v>927.96</v>
      </c>
      <c r="H43" s="200"/>
      <c r="I43" s="200"/>
      <c r="J43" s="200"/>
      <c r="K43" s="200"/>
      <c r="L43" s="200"/>
      <c r="M43" s="200"/>
    </row>
    <row r="44" spans="1:13">
      <c r="A44" s="200"/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</row>
    <row r="45" spans="1:13">
      <c r="A45" s="200" t="s">
        <v>275</v>
      </c>
      <c r="B45" s="200"/>
      <c r="C45" s="200"/>
      <c r="D45" s="200"/>
      <c r="E45" s="200"/>
      <c r="F45" s="200"/>
      <c r="G45" s="200"/>
      <c r="H45" s="200"/>
      <c r="I45" s="200"/>
      <c r="J45" s="200"/>
      <c r="K45" s="200"/>
      <c r="L45" s="200"/>
      <c r="M45" s="200"/>
    </row>
    <row r="46" spans="1:13">
      <c r="A46" s="200"/>
      <c r="B46" s="200">
        <v>31</v>
      </c>
      <c r="C46" s="200">
        <v>32</v>
      </c>
      <c r="D46" s="200">
        <v>33</v>
      </c>
      <c r="E46" s="200">
        <v>34</v>
      </c>
      <c r="F46" s="200">
        <v>35</v>
      </c>
      <c r="G46" s="200">
        <v>36</v>
      </c>
      <c r="H46" s="200"/>
      <c r="I46" s="200"/>
      <c r="J46" s="200"/>
      <c r="K46" s="200"/>
      <c r="L46" s="200"/>
      <c r="M46" s="200"/>
    </row>
    <row r="47" spans="1:13">
      <c r="A47" s="200" t="s">
        <v>85</v>
      </c>
      <c r="B47" s="200">
        <v>6.08</v>
      </c>
      <c r="C47" s="200">
        <v>6.08</v>
      </c>
      <c r="D47" s="200">
        <v>6.08</v>
      </c>
      <c r="E47" s="200">
        <v>6.08</v>
      </c>
      <c r="F47" s="200">
        <v>6.08</v>
      </c>
      <c r="G47" s="200">
        <v>6.08</v>
      </c>
      <c r="H47" s="200"/>
      <c r="I47" s="200"/>
      <c r="J47" s="200"/>
      <c r="K47" s="200"/>
      <c r="L47" s="200"/>
      <c r="M47" s="200"/>
    </row>
    <row r="48" spans="1:13">
      <c r="A48" s="200" t="s">
        <v>86</v>
      </c>
      <c r="B48" s="200">
        <v>8.73</v>
      </c>
      <c r="C48" s="200">
        <v>8.73</v>
      </c>
      <c r="D48" s="200">
        <v>8.73</v>
      </c>
      <c r="E48" s="200">
        <v>8.73</v>
      </c>
      <c r="F48" s="200">
        <v>8.73</v>
      </c>
      <c r="G48" s="200">
        <v>8.73</v>
      </c>
      <c r="H48" s="200"/>
      <c r="I48" s="200"/>
      <c r="J48" s="200"/>
      <c r="K48" s="200"/>
      <c r="L48" s="200"/>
      <c r="M48" s="200"/>
    </row>
    <row r="49" spans="1:13">
      <c r="A49" s="200" t="s">
        <v>87</v>
      </c>
      <c r="B49" s="200">
        <v>15.35</v>
      </c>
      <c r="C49" s="200">
        <v>15.35</v>
      </c>
      <c r="D49" s="200">
        <v>15.35</v>
      </c>
      <c r="E49" s="200">
        <v>15.35</v>
      </c>
      <c r="F49" s="200">
        <v>15.35</v>
      </c>
      <c r="G49" s="200">
        <v>15.35</v>
      </c>
      <c r="H49" s="200"/>
      <c r="I49" s="200"/>
      <c r="J49" s="200"/>
      <c r="K49" s="200"/>
      <c r="L49" s="200"/>
      <c r="M49" s="200"/>
    </row>
    <row r="50" spans="1:13">
      <c r="A50" s="200" t="s">
        <v>88</v>
      </c>
      <c r="B50" s="200">
        <v>22.99</v>
      </c>
      <c r="C50" s="200">
        <v>22.99</v>
      </c>
      <c r="D50" s="200">
        <v>22.99</v>
      </c>
      <c r="E50" s="200">
        <v>22.99</v>
      </c>
      <c r="F50" s="200">
        <v>22.99</v>
      </c>
      <c r="G50" s="200">
        <v>22.99</v>
      </c>
      <c r="H50" s="200"/>
      <c r="I50" s="200"/>
      <c r="J50" s="200"/>
      <c r="K50" s="200"/>
      <c r="L50" s="200"/>
      <c r="M50" s="200"/>
    </row>
    <row r="51" spans="1:13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</row>
    <row r="52" spans="1:13">
      <c r="A52" s="200" t="s">
        <v>276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</row>
    <row r="53" spans="1:13">
      <c r="A53" s="200"/>
      <c r="B53" s="200">
        <v>31</v>
      </c>
      <c r="C53" s="200">
        <v>32</v>
      </c>
      <c r="D53" s="200">
        <v>33</v>
      </c>
      <c r="E53" s="200">
        <v>34</v>
      </c>
      <c r="F53" s="200">
        <v>35</v>
      </c>
      <c r="G53" s="200">
        <v>36</v>
      </c>
      <c r="H53" s="200"/>
      <c r="I53" s="200"/>
      <c r="J53" s="200"/>
      <c r="K53" s="200"/>
      <c r="L53" s="200"/>
      <c r="M53" s="200"/>
    </row>
    <row r="54" spans="1:13">
      <c r="A54" s="200" t="s">
        <v>277</v>
      </c>
      <c r="B54" s="200" t="s">
        <v>278</v>
      </c>
      <c r="C54" s="200" t="s">
        <v>279</v>
      </c>
      <c r="D54" s="200" t="s">
        <v>280</v>
      </c>
      <c r="E54" s="200" t="s">
        <v>281</v>
      </c>
      <c r="F54" s="200" t="s">
        <v>282</v>
      </c>
      <c r="G54" s="200" t="s">
        <v>283</v>
      </c>
      <c r="H54" s="200"/>
      <c r="I54" s="200"/>
      <c r="J54" s="200"/>
      <c r="K54" s="200"/>
      <c r="L54" s="200"/>
      <c r="M54" s="200"/>
    </row>
    <row r="55" spans="1:13">
      <c r="A55" s="200" t="s">
        <v>284</v>
      </c>
      <c r="B55" s="200" t="s">
        <v>285</v>
      </c>
      <c r="C55" s="200" t="s">
        <v>286</v>
      </c>
      <c r="D55" s="200" t="s">
        <v>287</v>
      </c>
      <c r="E55" s="200" t="s">
        <v>288</v>
      </c>
      <c r="F55" s="200" t="s">
        <v>289</v>
      </c>
      <c r="G55" s="200" t="s">
        <v>290</v>
      </c>
      <c r="H55" s="200"/>
      <c r="I55" s="200"/>
      <c r="J55" s="200"/>
      <c r="K55" s="200"/>
      <c r="L55" s="200"/>
      <c r="M55" s="200"/>
    </row>
    <row r="56" spans="1:13">
      <c r="A56" s="200" t="s">
        <v>291</v>
      </c>
      <c r="B56" s="200" t="s">
        <v>292</v>
      </c>
      <c r="C56" s="200" t="s">
        <v>293</v>
      </c>
      <c r="D56" s="200" t="s">
        <v>294</v>
      </c>
      <c r="E56" s="200" t="s">
        <v>295</v>
      </c>
      <c r="F56" s="200" t="s">
        <v>296</v>
      </c>
      <c r="G56" s="200" t="s">
        <v>297</v>
      </c>
      <c r="H56" s="200"/>
      <c r="I56" s="200"/>
      <c r="J56" s="200"/>
      <c r="K56" s="200"/>
      <c r="L56" s="200"/>
      <c r="M56" s="200"/>
    </row>
    <row r="57" spans="1:13">
      <c r="A57" s="200" t="s">
        <v>298</v>
      </c>
      <c r="B57" s="200" t="s">
        <v>299</v>
      </c>
      <c r="C57" s="200" t="s">
        <v>300</v>
      </c>
      <c r="D57" s="200" t="s">
        <v>301</v>
      </c>
      <c r="E57" s="200" t="s">
        <v>302</v>
      </c>
      <c r="F57" s="200" t="s">
        <v>303</v>
      </c>
      <c r="G57" s="200" t="s">
        <v>304</v>
      </c>
      <c r="H57" s="200"/>
      <c r="I57" s="200"/>
      <c r="J57" s="200"/>
      <c r="K57" s="200"/>
      <c r="L57" s="200"/>
      <c r="M57" s="2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1C9DD"/>
  </sheetPr>
  <dimension ref="A2:G40"/>
  <sheetViews>
    <sheetView showGridLines="0" workbookViewId="0">
      <selection activeCell="H11" sqref="H11"/>
    </sheetView>
  </sheetViews>
  <sheetFormatPr defaultColWidth="8.875" defaultRowHeight="12.75"/>
  <cols>
    <col min="1" max="1" width="28.625" style="63" customWidth="1"/>
    <col min="2" max="2" width="23.875" style="63" bestFit="1" customWidth="1"/>
    <col min="3" max="3" width="17.25" style="63" customWidth="1"/>
    <col min="4" max="5" width="11.625" style="63" customWidth="1"/>
    <col min="6" max="16384" width="8.875" style="63"/>
  </cols>
  <sheetData>
    <row r="2" spans="1:5" s="65" customFormat="1">
      <c r="A2" s="64" t="s">
        <v>102</v>
      </c>
    </row>
    <row r="4" spans="1:5">
      <c r="A4" s="75" t="s">
        <v>103</v>
      </c>
      <c r="B4" s="76" t="s">
        <v>104</v>
      </c>
      <c r="C4" s="76" t="s">
        <v>105</v>
      </c>
      <c r="D4" s="76" t="s">
        <v>106</v>
      </c>
      <c r="E4" s="77" t="s">
        <v>107</v>
      </c>
    </row>
    <row r="5" spans="1:5" ht="17.100000000000001" customHeight="1">
      <c r="A5" s="78" t="s">
        <v>109</v>
      </c>
      <c r="B5" s="79">
        <v>6.08</v>
      </c>
      <c r="C5" s="79">
        <v>8.73</v>
      </c>
      <c r="D5" s="79">
        <v>15.35</v>
      </c>
      <c r="E5" s="80">
        <v>22.99</v>
      </c>
    </row>
    <row r="6" spans="1:5" ht="17.100000000000001" customHeight="1">
      <c r="A6" s="78" t="s">
        <v>108</v>
      </c>
      <c r="B6" s="79">
        <f>SUM(D18,D26)</f>
        <v>0.94</v>
      </c>
      <c r="C6" s="79">
        <f t="shared" ref="C6:E6" si="0">SUM(E18,E26)</f>
        <v>1.3900000000000001</v>
      </c>
      <c r="D6" s="79">
        <f t="shared" si="0"/>
        <v>5.8</v>
      </c>
      <c r="E6" s="80">
        <f t="shared" si="0"/>
        <v>6.4700000000000006</v>
      </c>
    </row>
    <row r="7" spans="1:5" ht="17.100000000000001" customHeight="1">
      <c r="A7" s="78" t="s">
        <v>110</v>
      </c>
      <c r="B7" s="79">
        <f>B5-B6</f>
        <v>5.1400000000000006</v>
      </c>
      <c r="C7" s="79">
        <f t="shared" ref="C7:E7" si="1">C5-C6</f>
        <v>7.34</v>
      </c>
      <c r="D7" s="79">
        <f t="shared" si="1"/>
        <v>9.5500000000000007</v>
      </c>
      <c r="E7" s="80">
        <f t="shared" si="1"/>
        <v>16.519999999999996</v>
      </c>
    </row>
    <row r="8" spans="1:5" ht="17.100000000000001" customHeight="1">
      <c r="A8" s="78" t="s">
        <v>111</v>
      </c>
      <c r="B8" s="81">
        <v>195065</v>
      </c>
      <c r="C8" s="69">
        <v>135834</v>
      </c>
      <c r="D8" s="69">
        <v>99799</v>
      </c>
      <c r="E8" s="82">
        <v>69680</v>
      </c>
    </row>
    <row r="9" spans="1:5" ht="17.100000000000001" customHeight="1">
      <c r="A9" s="83" t="s">
        <v>131</v>
      </c>
      <c r="B9" s="72">
        <f>B7*B8</f>
        <v>1002634.1000000001</v>
      </c>
      <c r="C9" s="72">
        <f t="shared" ref="C9:E9" si="2">C7*C8</f>
        <v>997021.55999999994</v>
      </c>
      <c r="D9" s="72">
        <f t="shared" si="2"/>
        <v>953080.45000000007</v>
      </c>
      <c r="E9" s="84">
        <f t="shared" si="2"/>
        <v>1151113.5999999996</v>
      </c>
    </row>
    <row r="10" spans="1:5" ht="30.75" customHeight="1">
      <c r="A10" s="85" t="s">
        <v>132</v>
      </c>
      <c r="B10" s="69">
        <v>1003325</v>
      </c>
      <c r="C10" s="69">
        <v>997126</v>
      </c>
      <c r="D10" s="69">
        <v>953510</v>
      </c>
      <c r="E10" s="69">
        <v>1151454</v>
      </c>
    </row>
    <row r="11" spans="1:5" ht="15.75" customHeight="1">
      <c r="A11" s="85"/>
      <c r="B11" s="69"/>
      <c r="C11" s="69"/>
      <c r="D11" s="69"/>
      <c r="E11" s="69"/>
    </row>
    <row r="13" spans="1:5" ht="25.5">
      <c r="A13" s="75" t="s">
        <v>112</v>
      </c>
      <c r="B13" s="77" t="s">
        <v>104</v>
      </c>
      <c r="C13" s="76" t="s">
        <v>105</v>
      </c>
      <c r="D13" s="76" t="s">
        <v>106</v>
      </c>
      <c r="E13" s="77" t="s">
        <v>107</v>
      </c>
    </row>
    <row r="14" spans="1:5">
      <c r="A14" s="86" t="s">
        <v>116</v>
      </c>
      <c r="B14" s="72">
        <v>32855496</v>
      </c>
      <c r="C14" s="72">
        <v>39283900</v>
      </c>
      <c r="D14" s="72">
        <v>31011180</v>
      </c>
      <c r="E14" s="84">
        <v>35058548</v>
      </c>
    </row>
    <row r="17" spans="1:7">
      <c r="A17" s="76" t="s">
        <v>117</v>
      </c>
      <c r="B17" s="87"/>
      <c r="C17" s="76" t="s">
        <v>118</v>
      </c>
      <c r="D17" s="77" t="s">
        <v>104</v>
      </c>
      <c r="E17" s="76" t="s">
        <v>105</v>
      </c>
      <c r="F17" s="76" t="s">
        <v>106</v>
      </c>
      <c r="G17" s="77" t="s">
        <v>107</v>
      </c>
    </row>
    <row r="18" spans="1:7">
      <c r="A18" s="88" t="s">
        <v>119</v>
      </c>
      <c r="B18" s="79"/>
      <c r="C18" s="79"/>
      <c r="D18" s="89">
        <v>0.73</v>
      </c>
      <c r="E18" s="89">
        <v>1.06</v>
      </c>
      <c r="F18" s="89">
        <v>5.04</v>
      </c>
      <c r="G18" s="90">
        <v>5.66</v>
      </c>
    </row>
    <row r="19" spans="1:7" ht="25.5">
      <c r="A19" s="88" t="s">
        <v>120</v>
      </c>
      <c r="B19" s="79"/>
      <c r="C19" s="91">
        <v>9.1999999999999998E-2</v>
      </c>
      <c r="D19" s="89">
        <v>7.0000000000000007E-2</v>
      </c>
      <c r="E19" s="89">
        <v>0.1</v>
      </c>
      <c r="F19" s="89">
        <v>0.47</v>
      </c>
      <c r="G19" s="90">
        <v>0.52</v>
      </c>
    </row>
    <row r="20" spans="1:7">
      <c r="A20" s="88" t="s">
        <v>121</v>
      </c>
      <c r="B20" s="79"/>
      <c r="C20" s="91">
        <v>0.06</v>
      </c>
      <c r="D20" s="89">
        <v>0.04</v>
      </c>
      <c r="E20" s="89">
        <v>0.06</v>
      </c>
      <c r="F20" s="89">
        <v>0.3</v>
      </c>
      <c r="G20" s="90">
        <v>0.34</v>
      </c>
    </row>
    <row r="21" spans="1:7">
      <c r="A21" s="88" t="s">
        <v>122</v>
      </c>
      <c r="B21" s="92" t="s">
        <v>127</v>
      </c>
      <c r="C21" s="79">
        <v>329.9</v>
      </c>
      <c r="D21" s="89">
        <v>0.43</v>
      </c>
      <c r="E21" s="89">
        <v>0.55000000000000004</v>
      </c>
      <c r="F21" s="89">
        <v>0.89</v>
      </c>
      <c r="G21" s="90">
        <v>1.58</v>
      </c>
    </row>
    <row r="22" spans="1:7">
      <c r="A22" s="93"/>
      <c r="B22" s="92" t="s">
        <v>128</v>
      </c>
      <c r="C22" s="79">
        <v>298.05</v>
      </c>
      <c r="D22" s="89">
        <v>0.5</v>
      </c>
      <c r="E22" s="89">
        <v>1.37</v>
      </c>
      <c r="F22" s="89">
        <v>0.54</v>
      </c>
      <c r="G22" s="90">
        <v>1.56</v>
      </c>
    </row>
    <row r="23" spans="1:7">
      <c r="A23" s="93"/>
      <c r="B23" s="92" t="s">
        <v>129</v>
      </c>
      <c r="C23" s="79">
        <v>389.46</v>
      </c>
      <c r="D23" s="89">
        <v>1.52</v>
      </c>
      <c r="E23" s="89">
        <v>1.06</v>
      </c>
      <c r="F23" s="89">
        <v>1.65</v>
      </c>
      <c r="G23" s="90">
        <v>2.2599999999999998</v>
      </c>
    </row>
    <row r="24" spans="1:7">
      <c r="A24" s="93"/>
      <c r="B24" s="92" t="s">
        <v>130</v>
      </c>
      <c r="C24" s="79">
        <v>137.57</v>
      </c>
      <c r="D24" s="89">
        <v>0.35</v>
      </c>
      <c r="E24" s="89">
        <v>0.61</v>
      </c>
      <c r="F24" s="89">
        <v>0.69</v>
      </c>
      <c r="G24" s="90">
        <v>0.97</v>
      </c>
    </row>
    <row r="25" spans="1:7" ht="13.5" thickBot="1">
      <c r="A25" s="94" t="s">
        <v>123</v>
      </c>
      <c r="B25" s="95"/>
      <c r="C25" s="95"/>
      <c r="D25" s="96">
        <f>SUM(D18:D24)</f>
        <v>3.64</v>
      </c>
      <c r="E25" s="96">
        <f>SUM(E18:E24)</f>
        <v>4.8100000000000014</v>
      </c>
      <c r="F25" s="96">
        <f t="shared" ref="F25:G25" si="3">SUM(F18:F24)</f>
        <v>9.5799999999999983</v>
      </c>
      <c r="G25" s="97">
        <f t="shared" si="3"/>
        <v>12.89</v>
      </c>
    </row>
    <row r="26" spans="1:7" ht="13.5" thickTop="1">
      <c r="A26" s="88" t="s">
        <v>124</v>
      </c>
      <c r="B26" s="79"/>
      <c r="C26" s="79"/>
      <c r="D26" s="89">
        <v>0.21</v>
      </c>
      <c r="E26" s="89">
        <v>0.33</v>
      </c>
      <c r="F26" s="89">
        <v>0.76</v>
      </c>
      <c r="G26" s="90">
        <v>0.81</v>
      </c>
    </row>
    <row r="27" spans="1:7" ht="25.5">
      <c r="A27" s="88" t="s">
        <v>125</v>
      </c>
      <c r="B27" s="79"/>
      <c r="C27" s="91">
        <v>0.33500000000000002</v>
      </c>
      <c r="D27" s="89">
        <v>1.21</v>
      </c>
      <c r="E27" s="89">
        <v>1.61</v>
      </c>
      <c r="F27" s="89">
        <v>3.2</v>
      </c>
      <c r="G27" s="90">
        <v>4.3099999999999996</v>
      </c>
    </row>
    <row r="28" spans="1:7">
      <c r="A28" s="98" t="s">
        <v>126</v>
      </c>
      <c r="B28" s="99"/>
      <c r="C28" s="99"/>
      <c r="D28" s="100">
        <f>SUM(D25,D26:D27)</f>
        <v>5.0600000000000005</v>
      </c>
      <c r="E28" s="100">
        <f t="shared" ref="E28:G28" si="4">SUM(E25,E26:E27)</f>
        <v>6.7500000000000018</v>
      </c>
      <c r="F28" s="100">
        <f t="shared" si="4"/>
        <v>13.54</v>
      </c>
      <c r="G28" s="101">
        <f t="shared" si="4"/>
        <v>18.010000000000002</v>
      </c>
    </row>
    <row r="31" spans="1:7">
      <c r="A31" s="76" t="s">
        <v>133</v>
      </c>
    </row>
    <row r="32" spans="1:7" ht="51.75">
      <c r="A32" s="106" t="s">
        <v>134</v>
      </c>
      <c r="B32" s="102" t="s">
        <v>137</v>
      </c>
      <c r="C32" s="105" t="s">
        <v>141</v>
      </c>
    </row>
    <row r="33" spans="1:3" ht="51">
      <c r="A33" s="107" t="s">
        <v>135</v>
      </c>
      <c r="B33" s="102" t="s">
        <v>138</v>
      </c>
      <c r="C33" s="102" t="s">
        <v>142</v>
      </c>
    </row>
    <row r="34" spans="1:3">
      <c r="A34" s="108" t="s">
        <v>136</v>
      </c>
    </row>
    <row r="35" spans="1:3">
      <c r="A35" s="104" t="s">
        <v>61</v>
      </c>
    </row>
    <row r="36" spans="1:3">
      <c r="A36" s="104" t="s">
        <v>62</v>
      </c>
    </row>
    <row r="37" spans="1:3">
      <c r="A37" s="104" t="s">
        <v>25</v>
      </c>
    </row>
    <row r="38" spans="1:3">
      <c r="A38" s="109" t="s">
        <v>63</v>
      </c>
    </row>
    <row r="39" spans="1:3" ht="25.5">
      <c r="A39" s="103" t="s">
        <v>139</v>
      </c>
      <c r="B39" s="102" t="s">
        <v>140</v>
      </c>
    </row>
    <row r="40" spans="1:3">
      <c r="B40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BC127"/>
  <sheetViews>
    <sheetView showGridLines="0" zoomScale="70" zoomScaleNormal="70" workbookViewId="0">
      <selection activeCell="R52" sqref="R52"/>
    </sheetView>
  </sheetViews>
  <sheetFormatPr defaultColWidth="9" defaultRowHeight="12.75"/>
  <cols>
    <col min="1" max="1" width="17.5" style="1" customWidth="1"/>
    <col min="2" max="18" width="9" style="1"/>
    <col min="19" max="19" width="11.75" style="1" customWidth="1"/>
    <col min="20" max="16384" width="9" style="1"/>
  </cols>
  <sheetData>
    <row r="2" spans="1:55" s="25" customFormat="1">
      <c r="A2" s="24" t="s">
        <v>101</v>
      </c>
    </row>
    <row r="3" spans="1:55">
      <c r="A3" s="1" t="s">
        <v>100</v>
      </c>
    </row>
    <row r="4" spans="1:55" s="110" customFormat="1">
      <c r="A4" s="111" t="s">
        <v>143</v>
      </c>
    </row>
    <row r="5" spans="1:55">
      <c r="P5" s="62"/>
    </row>
    <row r="6" spans="1:55">
      <c r="A6" s="46" t="s">
        <v>99</v>
      </c>
      <c r="B6" s="66">
        <v>7</v>
      </c>
      <c r="C6" s="66">
        <v>8</v>
      </c>
      <c r="D6" s="66">
        <v>9</v>
      </c>
      <c r="E6" s="66">
        <v>10</v>
      </c>
      <c r="F6" s="66">
        <v>11</v>
      </c>
      <c r="G6" s="66">
        <v>12</v>
      </c>
      <c r="H6" s="66">
        <v>13</v>
      </c>
      <c r="I6" s="66">
        <v>14</v>
      </c>
      <c r="J6" s="66">
        <v>15</v>
      </c>
      <c r="K6" s="66">
        <v>16</v>
      </c>
      <c r="L6" s="66">
        <v>17</v>
      </c>
      <c r="M6" s="66">
        <v>18</v>
      </c>
      <c r="N6" s="66">
        <v>19</v>
      </c>
      <c r="O6" s="66">
        <v>20</v>
      </c>
      <c r="P6" s="66">
        <v>21</v>
      </c>
      <c r="Q6" s="66">
        <v>22</v>
      </c>
      <c r="R6" s="66">
        <v>23</v>
      </c>
      <c r="S6" s="66">
        <v>24</v>
      </c>
      <c r="T6" s="66">
        <v>25</v>
      </c>
      <c r="U6" s="66">
        <v>26</v>
      </c>
      <c r="V6" s="66">
        <v>27</v>
      </c>
      <c r="W6" s="66">
        <v>28</v>
      </c>
      <c r="X6" s="66">
        <v>29</v>
      </c>
      <c r="Y6" s="66">
        <v>30</v>
      </c>
      <c r="Z6" s="66">
        <v>31</v>
      </c>
      <c r="AA6" s="66">
        <v>32</v>
      </c>
      <c r="AB6" s="66">
        <v>33</v>
      </c>
      <c r="AC6" s="66">
        <v>34</v>
      </c>
      <c r="AD6" s="66">
        <v>35</v>
      </c>
      <c r="AE6" s="66">
        <v>36</v>
      </c>
      <c r="AF6" s="67">
        <v>37</v>
      </c>
      <c r="AG6" s="66">
        <v>38</v>
      </c>
      <c r="AH6" s="66">
        <v>39</v>
      </c>
      <c r="AI6" s="66">
        <v>40</v>
      </c>
      <c r="AJ6" s="66">
        <v>41</v>
      </c>
      <c r="AK6" s="66">
        <v>42</v>
      </c>
      <c r="AL6" s="66">
        <v>43</v>
      </c>
      <c r="AM6" s="66">
        <v>44</v>
      </c>
      <c r="AN6" s="66">
        <v>45</v>
      </c>
      <c r="AO6" s="66">
        <v>46</v>
      </c>
      <c r="AP6" s="66">
        <v>47</v>
      </c>
      <c r="AQ6" s="66">
        <v>48</v>
      </c>
      <c r="AR6" s="66">
        <v>49</v>
      </c>
      <c r="AS6" s="66">
        <v>50</v>
      </c>
      <c r="AT6" s="66">
        <v>51</v>
      </c>
      <c r="AU6" s="66">
        <v>52</v>
      </c>
      <c r="AV6" s="66">
        <v>53</v>
      </c>
      <c r="AW6" s="66">
        <v>54</v>
      </c>
      <c r="AX6" s="66">
        <v>55</v>
      </c>
      <c r="AY6" s="66">
        <v>56</v>
      </c>
      <c r="AZ6" s="66">
        <v>57</v>
      </c>
      <c r="BA6" s="66">
        <v>58</v>
      </c>
      <c r="BB6" s="66">
        <v>59</v>
      </c>
      <c r="BC6" s="68">
        <v>60</v>
      </c>
    </row>
    <row r="7" spans="1:55">
      <c r="A7" s="43" t="s">
        <v>96</v>
      </c>
      <c r="B7" s="69">
        <v>163736</v>
      </c>
      <c r="C7" s="69">
        <v>178412</v>
      </c>
      <c r="D7" s="69">
        <v>170397</v>
      </c>
      <c r="E7" s="69">
        <v>176245</v>
      </c>
      <c r="F7" s="69">
        <v>172112</v>
      </c>
      <c r="G7" s="69">
        <v>182341</v>
      </c>
      <c r="H7" s="69">
        <v>195932</v>
      </c>
      <c r="I7" s="69">
        <v>199356</v>
      </c>
      <c r="J7" s="69">
        <v>182296</v>
      </c>
      <c r="K7" s="69">
        <v>190347</v>
      </c>
      <c r="L7" s="69">
        <v>174161</v>
      </c>
      <c r="M7" s="69">
        <v>170665</v>
      </c>
      <c r="N7" s="69">
        <v>161677</v>
      </c>
      <c r="O7" s="69">
        <v>161408</v>
      </c>
      <c r="P7" s="69">
        <v>181141</v>
      </c>
      <c r="Q7" s="69">
        <v>179096</v>
      </c>
      <c r="R7" s="69">
        <v>182659</v>
      </c>
      <c r="S7" s="69">
        <v>187480</v>
      </c>
      <c r="T7" s="69">
        <v>187779</v>
      </c>
      <c r="U7" s="69">
        <v>200973</v>
      </c>
      <c r="V7" s="69">
        <v>189938</v>
      </c>
      <c r="W7" s="69">
        <v>180289</v>
      </c>
      <c r="X7" s="69">
        <v>182034</v>
      </c>
      <c r="Y7" s="69">
        <v>171589</v>
      </c>
      <c r="Z7" s="69">
        <v>181189</v>
      </c>
      <c r="AA7" s="69">
        <v>167840</v>
      </c>
      <c r="AB7" s="69">
        <v>187091</v>
      </c>
      <c r="AC7" s="69">
        <v>166375</v>
      </c>
      <c r="AD7" s="69">
        <v>179338</v>
      </c>
      <c r="AE7" s="69">
        <v>195065</v>
      </c>
      <c r="AF7" s="70">
        <f>_xlfn.FORECAST.LINEAR(AF6,$B$7:AE7,$B$6:AE6)</f>
        <v>182787.53563218392</v>
      </c>
      <c r="AG7" s="70">
        <f>_xlfn.FORECAST.LINEAR(AG6,$B$7:AF7,$B$6:AF6)</f>
        <v>182969.61104931406</v>
      </c>
      <c r="AH7" s="70">
        <f>_xlfn.FORECAST.LINEAR(AH6,$B$7:AG7,$B$6:AG6)</f>
        <v>183151.6864664442</v>
      </c>
      <c r="AI7" s="70">
        <f>_xlfn.FORECAST.LINEAR(AI6,$B$7:AH7,$B$6:AH6)</f>
        <v>183333.76188357433</v>
      </c>
      <c r="AJ7" s="70">
        <f>_xlfn.FORECAST.LINEAR(AJ6,$B$7:AI7,$B$6:AI6)</f>
        <v>183515.8373007045</v>
      </c>
      <c r="AK7" s="70">
        <f>_xlfn.FORECAST.LINEAR(AK6,$B$7:AJ7,$B$6:AJ6)</f>
        <v>183697.91271783464</v>
      </c>
      <c r="AL7" s="70">
        <f>_xlfn.FORECAST.LINEAR(AL6,$B$7:AK7,$B$6:AK6)</f>
        <v>183879.98813496478</v>
      </c>
      <c r="AM7" s="70">
        <f>_xlfn.FORECAST.LINEAR(AM6,$B$7:AL7,$B$6:AL6)</f>
        <v>184062.06355209491</v>
      </c>
      <c r="AN7" s="70">
        <f>_xlfn.FORECAST.LINEAR(AN6,$B$7:AM7,$B$6:AM6)</f>
        <v>184244.13896922508</v>
      </c>
      <c r="AO7" s="70">
        <f>_xlfn.FORECAST.LINEAR(AO6,$B$7:AN7,$B$6:AN6)</f>
        <v>184426.21438635522</v>
      </c>
      <c r="AP7" s="70">
        <f>_xlfn.FORECAST.LINEAR(AP6,$B$7:AO7,$B$6:AO6)</f>
        <v>184608.28980348536</v>
      </c>
      <c r="AQ7" s="70">
        <f>_xlfn.FORECAST.LINEAR(AQ6,$B$7:AP7,$B$6:AP6)</f>
        <v>184790.36522061552</v>
      </c>
      <c r="AR7" s="70">
        <f>_xlfn.FORECAST.LINEAR(AR6,$B$7:AQ7,$B$6:AQ6)</f>
        <v>184972.44063774563</v>
      </c>
      <c r="AS7" s="70">
        <f>_xlfn.FORECAST.LINEAR(AS6,$B$7:AR7,$B$6:AR6)</f>
        <v>185154.5160548758</v>
      </c>
      <c r="AT7" s="70">
        <f>_xlfn.FORECAST.LINEAR(AT6,$B$7:AS7,$B$6:AS6)</f>
        <v>185336.59147200594</v>
      </c>
      <c r="AU7" s="70">
        <f>_xlfn.FORECAST.LINEAR(AU6,$B$7:AT7,$B$6:AT6)</f>
        <v>185518.66688913613</v>
      </c>
      <c r="AV7" s="70">
        <f>_xlfn.FORECAST.LINEAR(AV6,$B$7:AU7,$B$6:AU6)</f>
        <v>185700.74230626624</v>
      </c>
      <c r="AW7" s="70">
        <f>_xlfn.FORECAST.LINEAR(AW6,$B$7:AV7,$B$6:AV6)</f>
        <v>185882.81772339641</v>
      </c>
      <c r="AX7" s="70">
        <f>_xlfn.FORECAST.LINEAR(AX6,$B$7:AW7,$B$6:AW6)</f>
        <v>186064.89314052658</v>
      </c>
      <c r="AY7" s="70">
        <f>_xlfn.FORECAST.LINEAR(AY6,$B$7:AX7,$B$6:AX6)</f>
        <v>186246.96855765671</v>
      </c>
      <c r="AZ7" s="70">
        <f>_xlfn.FORECAST.LINEAR(AZ6,$B$7:AY7,$B$6:AY6)</f>
        <v>186429.04397478682</v>
      </c>
      <c r="BA7" s="70">
        <f>_xlfn.FORECAST.LINEAR(BA6,$B$7:AZ7,$B$6:AZ6)</f>
        <v>186611.11939191699</v>
      </c>
      <c r="BB7" s="70">
        <f>_xlfn.FORECAST.LINEAR(BB6,$B$7:BA7,$B$6:BA6)</f>
        <v>186793.19480904713</v>
      </c>
      <c r="BC7" s="71">
        <f>_xlfn.FORECAST.LINEAR(BC6,$B$7:BB7,$B$6:BB6)</f>
        <v>186975.27022617729</v>
      </c>
    </row>
    <row r="8" spans="1:55">
      <c r="A8" s="43" t="s">
        <v>97</v>
      </c>
      <c r="B8" s="69">
        <v>154121</v>
      </c>
      <c r="C8" s="69">
        <v>152566</v>
      </c>
      <c r="D8" s="69">
        <v>157613</v>
      </c>
      <c r="E8" s="69">
        <v>147898</v>
      </c>
      <c r="F8" s="69">
        <v>156184</v>
      </c>
      <c r="G8" s="69">
        <v>151617</v>
      </c>
      <c r="H8" s="69">
        <v>158364</v>
      </c>
      <c r="I8" s="69">
        <v>151371</v>
      </c>
      <c r="J8" s="69">
        <v>155286</v>
      </c>
      <c r="K8" s="69">
        <v>153507</v>
      </c>
      <c r="L8" s="69">
        <v>144088</v>
      </c>
      <c r="M8" s="69">
        <v>148360</v>
      </c>
      <c r="N8" s="69">
        <v>151487</v>
      </c>
      <c r="O8" s="69">
        <v>143333</v>
      </c>
      <c r="P8" s="69">
        <v>142662</v>
      </c>
      <c r="Q8" s="69">
        <v>142874</v>
      </c>
      <c r="R8" s="69">
        <v>144340</v>
      </c>
      <c r="S8" s="69">
        <v>144531</v>
      </c>
      <c r="T8" s="69">
        <v>153423</v>
      </c>
      <c r="U8" s="69">
        <v>143576</v>
      </c>
      <c r="V8" s="69">
        <v>144195</v>
      </c>
      <c r="W8" s="69">
        <v>144909</v>
      </c>
      <c r="X8" s="69">
        <v>149310</v>
      </c>
      <c r="Y8" s="69">
        <v>148036</v>
      </c>
      <c r="Z8" s="69">
        <v>144901</v>
      </c>
      <c r="AA8" s="69">
        <v>136734</v>
      </c>
      <c r="AB8" s="69">
        <v>137299</v>
      </c>
      <c r="AC8" s="69">
        <v>141565</v>
      </c>
      <c r="AD8" s="69">
        <v>139858</v>
      </c>
      <c r="AE8" s="69">
        <v>135834</v>
      </c>
      <c r="AF8" s="70">
        <f>_xlfn.FORECAST.LINEAR(AF6,$B$8:AE8,$B$6:AE6)</f>
        <v>138710.79770114942</v>
      </c>
      <c r="AG8" s="70">
        <f>_xlfn.FORECAST.LINEAR(AG6,$B$8:AF8,$B$6:AF6)</f>
        <v>138154.84486466442</v>
      </c>
      <c r="AH8" s="70">
        <f>_xlfn.FORECAST.LINEAR(AH6,$B$8:AG8,$B$6:AG6)</f>
        <v>137598.89202817946</v>
      </c>
      <c r="AI8" s="70">
        <f>_xlfn.FORECAST.LINEAR(AI6,$B$8:AH8,$B$6:AH6)</f>
        <v>137042.93919169446</v>
      </c>
      <c r="AJ8" s="70">
        <f>_xlfn.FORECAST.LINEAR(AJ6,$B$8:AI8,$B$6:AI6)</f>
        <v>136486.98635520949</v>
      </c>
      <c r="AK8" s="70">
        <f>_xlfn.FORECAST.LINEAR(AK6,$B$8:AJ8,$B$6:AJ6)</f>
        <v>135931.03351872449</v>
      </c>
      <c r="AL8" s="70">
        <f>_xlfn.FORECAST.LINEAR(AL6,$B$8:AK8,$B$6:AK6)</f>
        <v>135375.0806822395</v>
      </c>
      <c r="AM8" s="70">
        <f>_xlfn.FORECAST.LINEAR(AM6,$B$8:AL8,$B$6:AL6)</f>
        <v>134819.12784575453</v>
      </c>
      <c r="AN8" s="70">
        <f>_xlfn.FORECAST.LINEAR(AN6,$B$8:AM8,$B$6:AM6)</f>
        <v>134263.17500926956</v>
      </c>
      <c r="AO8" s="70">
        <f>_xlfn.FORECAST.LINEAR(AO6,$B$8:AN8,$B$6:AN6)</f>
        <v>133707.22217278453</v>
      </c>
      <c r="AP8" s="70">
        <f>_xlfn.FORECAST.LINEAR(AP6,$B$8:AO8,$B$6:AO6)</f>
        <v>133151.26933629956</v>
      </c>
      <c r="AQ8" s="70">
        <f>_xlfn.FORECAST.LINEAR(AQ6,$B$8:AP8,$B$6:AP6)</f>
        <v>132595.31649981459</v>
      </c>
      <c r="AR8" s="70">
        <f>_xlfn.FORECAST.LINEAR(AR6,$B$8:AQ8,$B$6:AQ6)</f>
        <v>132039.3636633296</v>
      </c>
      <c r="AS8" s="70">
        <f>_xlfn.FORECAST.LINEAR(AS6,$B$8:AR8,$B$6:AR6)</f>
        <v>131483.41082684463</v>
      </c>
      <c r="AT8" s="70">
        <f>_xlfn.FORECAST.LINEAR(AT6,$B$8:AS8,$B$6:AS6)</f>
        <v>130927.45799035963</v>
      </c>
      <c r="AU8" s="70">
        <f>_xlfn.FORECAST.LINEAR(AU6,$B$8:AT8,$B$6:AT6)</f>
        <v>130371.50515387462</v>
      </c>
      <c r="AV8" s="70">
        <f>_xlfn.FORECAST.LINEAR(AV6,$B$8:AU8,$B$6:AU6)</f>
        <v>129815.55231738965</v>
      </c>
      <c r="AW8" s="70">
        <f>_xlfn.FORECAST.LINEAR(AW6,$B$8:AV8,$B$6:AV6)</f>
        <v>129259.59948090465</v>
      </c>
      <c r="AX8" s="70">
        <f>_xlfn.FORECAST.LINEAR(AX6,$B$8:AW8,$B$6:AW6)</f>
        <v>128703.64664441968</v>
      </c>
      <c r="AY8" s="70">
        <f>_xlfn.FORECAST.LINEAR(AY6,$B$8:AX8,$B$6:AX6)</f>
        <v>128147.6938079347</v>
      </c>
      <c r="AZ8" s="70">
        <f>_xlfn.FORECAST.LINEAR(AZ6,$B$8:AY8,$B$6:AY6)</f>
        <v>127591.7409714497</v>
      </c>
      <c r="BA8" s="70">
        <f>_xlfn.FORECAST.LINEAR(BA6,$B$8:AZ8,$B$6:AZ6)</f>
        <v>127035.78813496471</v>
      </c>
      <c r="BB8" s="70">
        <f>_xlfn.FORECAST.LINEAR(BB6,$B$8:BA8,$B$6:BA6)</f>
        <v>126479.83529847974</v>
      </c>
      <c r="BC8" s="71">
        <f>_xlfn.FORECAST.LINEAR(BC6,$B$8:BB8,$B$6:BB6)</f>
        <v>125923.88246199474</v>
      </c>
    </row>
    <row r="9" spans="1:55">
      <c r="A9" s="43" t="s">
        <v>98</v>
      </c>
      <c r="B9" s="69">
        <v>100398</v>
      </c>
      <c r="C9" s="69">
        <v>96137</v>
      </c>
      <c r="D9" s="69">
        <v>94491</v>
      </c>
      <c r="E9" s="69">
        <v>105218</v>
      </c>
      <c r="F9" s="69">
        <v>104197</v>
      </c>
      <c r="G9" s="69">
        <v>103991</v>
      </c>
      <c r="H9" s="69">
        <v>97811</v>
      </c>
      <c r="I9" s="69">
        <v>84195</v>
      </c>
      <c r="J9" s="69">
        <v>85131</v>
      </c>
      <c r="K9" s="69">
        <v>81897</v>
      </c>
      <c r="L9" s="69">
        <v>91686</v>
      </c>
      <c r="M9" s="69">
        <v>100344</v>
      </c>
      <c r="N9" s="69">
        <v>96570</v>
      </c>
      <c r="O9" s="69">
        <v>96713</v>
      </c>
      <c r="P9" s="69">
        <v>111717</v>
      </c>
      <c r="Q9" s="69">
        <v>100540</v>
      </c>
      <c r="R9" s="69">
        <v>98428</v>
      </c>
      <c r="S9" s="69">
        <v>99410</v>
      </c>
      <c r="T9" s="69">
        <v>99987</v>
      </c>
      <c r="U9" s="69">
        <v>91122</v>
      </c>
      <c r="V9" s="69">
        <v>98405</v>
      </c>
      <c r="W9" s="69">
        <v>90519</v>
      </c>
      <c r="X9" s="69">
        <v>90909</v>
      </c>
      <c r="Y9" s="69">
        <v>105772</v>
      </c>
      <c r="Z9" s="69">
        <v>104800</v>
      </c>
      <c r="AA9" s="69">
        <v>107001</v>
      </c>
      <c r="AB9" s="69">
        <v>102308</v>
      </c>
      <c r="AC9" s="69">
        <v>116989</v>
      </c>
      <c r="AD9" s="69">
        <v>121111</v>
      </c>
      <c r="AE9" s="69">
        <v>115461</v>
      </c>
      <c r="AF9" s="70">
        <f>_xlfn.FORECAST.LINEAR(AF6,$B$9:AE9,$B$6:AE6)</f>
        <v>107255.17011494254</v>
      </c>
      <c r="AG9" s="70">
        <f>_xlfn.FORECAST.LINEAR(AG6,$B$9:AF9,$B$6:AF6)</f>
        <v>107737.74453096034</v>
      </c>
      <c r="AH9" s="70">
        <f>_xlfn.FORECAST.LINEAR(AH6,$B$9:AG9,$B$6:AG6)</f>
        <v>108220.31894697812</v>
      </c>
      <c r="AI9" s="70">
        <f>_xlfn.FORECAST.LINEAR(AI6,$B$9:AH9,$B$6:AH6)</f>
        <v>108702.89336299592</v>
      </c>
      <c r="AJ9" s="70">
        <f>_xlfn.FORECAST.LINEAR(AJ6,$B$9:AI9,$B$6:AI6)</f>
        <v>109185.46777901371</v>
      </c>
      <c r="AK9" s="70">
        <f>_xlfn.FORECAST.LINEAR(AK6,$B$9:AJ9,$B$6:AJ6)</f>
        <v>109668.04219503151</v>
      </c>
      <c r="AL9" s="70">
        <f>_xlfn.FORECAST.LINEAR(AL6,$B$9:AK9,$B$6:AK6)</f>
        <v>110150.61661104929</v>
      </c>
      <c r="AM9" s="70">
        <f>_xlfn.FORECAST.LINEAR(AM6,$B$9:AL9,$B$6:AL6)</f>
        <v>110633.19102706711</v>
      </c>
      <c r="AN9" s="70">
        <f>_xlfn.FORECAST.LINEAR(AN6,$B$9:AM9,$B$6:AM6)</f>
        <v>111115.76544308491</v>
      </c>
      <c r="AO9" s="70">
        <f>_xlfn.FORECAST.LINEAR(AO6,$B$9:AN9,$B$6:AN6)</f>
        <v>111598.33985910271</v>
      </c>
      <c r="AP9" s="70">
        <f>_xlfn.FORECAST.LINEAR(AP6,$B$9:AO9,$B$6:AO6)</f>
        <v>112080.91427512051</v>
      </c>
      <c r="AQ9" s="70">
        <f>_xlfn.FORECAST.LINEAR(AQ6,$B$9:AP9,$B$6:AP6)</f>
        <v>112563.48869113829</v>
      </c>
      <c r="AR9" s="70">
        <f>_xlfn.FORECAST.LINEAR(AR6,$B$9:AQ9,$B$6:AQ6)</f>
        <v>113046.06310715609</v>
      </c>
      <c r="AS9" s="70">
        <f>_xlfn.FORECAST.LINEAR(AS6,$B$9:AR9,$B$6:AR6)</f>
        <v>113528.63752317389</v>
      </c>
      <c r="AT9" s="70">
        <f>_xlfn.FORECAST.LINEAR(AT6,$B$9:AS9,$B$6:AS6)</f>
        <v>114011.21193919168</v>
      </c>
      <c r="AU9" s="70">
        <f>_xlfn.FORECAST.LINEAR(AU6,$B$9:AT9,$B$6:AT6)</f>
        <v>114493.78635520948</v>
      </c>
      <c r="AV9" s="70">
        <f>_xlfn.FORECAST.LINEAR(AV6,$B$9:AU9,$B$6:AU6)</f>
        <v>114976.36077122728</v>
      </c>
      <c r="AW9" s="70">
        <f>_xlfn.FORECAST.LINEAR(AW6,$B$9:AV9,$B$6:AV6)</f>
        <v>115458.93518724509</v>
      </c>
      <c r="AX9" s="70">
        <f>_xlfn.FORECAST.LINEAR(AX6,$B$9:AW9,$B$6:AW6)</f>
        <v>115941.50960326289</v>
      </c>
      <c r="AY9" s="70">
        <f>_xlfn.FORECAST.LINEAR(AY6,$B$9:AX9,$B$6:AX6)</f>
        <v>116424.08401928068</v>
      </c>
      <c r="AZ9" s="70">
        <f>_xlfn.FORECAST.LINEAR(AZ6,$B$9:AY9,$B$6:AY6)</f>
        <v>116906.65843529848</v>
      </c>
      <c r="BA9" s="70">
        <f>_xlfn.FORECAST.LINEAR(BA6,$B$9:AZ9,$B$6:AZ6)</f>
        <v>117389.23285131626</v>
      </c>
      <c r="BB9" s="70">
        <f>_xlfn.FORECAST.LINEAR(BB6,$B$9:BA9,$B$6:BA6)</f>
        <v>117871.80726733408</v>
      </c>
      <c r="BC9" s="71">
        <f>_xlfn.FORECAST.LINEAR(BC6,$B$9:BB9,$B$6:BB6)</f>
        <v>118354.38168335186</v>
      </c>
    </row>
    <row r="10" spans="1:55">
      <c r="A10" s="44" t="s">
        <v>114</v>
      </c>
      <c r="B10" s="72">
        <v>49617</v>
      </c>
      <c r="C10" s="72">
        <v>49795</v>
      </c>
      <c r="D10" s="72">
        <v>54869</v>
      </c>
      <c r="E10" s="72">
        <v>51886</v>
      </c>
      <c r="F10" s="72">
        <v>54377</v>
      </c>
      <c r="G10" s="72">
        <v>49720</v>
      </c>
      <c r="H10" s="72">
        <v>53142</v>
      </c>
      <c r="I10" s="72">
        <v>57619</v>
      </c>
      <c r="J10" s="72">
        <v>50884</v>
      </c>
      <c r="K10" s="72">
        <v>58592</v>
      </c>
      <c r="L10" s="72">
        <v>59582</v>
      </c>
      <c r="M10" s="72">
        <v>60381</v>
      </c>
      <c r="N10" s="72">
        <v>60334</v>
      </c>
      <c r="O10" s="72">
        <v>60254</v>
      </c>
      <c r="P10" s="72">
        <v>65537</v>
      </c>
      <c r="Q10" s="72">
        <v>59009</v>
      </c>
      <c r="R10" s="72">
        <v>66690</v>
      </c>
      <c r="S10" s="72">
        <v>69410</v>
      </c>
      <c r="T10" s="72">
        <v>62771</v>
      </c>
      <c r="U10" s="72">
        <v>71032</v>
      </c>
      <c r="V10" s="72">
        <v>68634</v>
      </c>
      <c r="W10" s="72">
        <v>70302</v>
      </c>
      <c r="X10" s="72">
        <v>73056</v>
      </c>
      <c r="Y10" s="72">
        <v>72665</v>
      </c>
      <c r="Z10" s="72">
        <v>73297</v>
      </c>
      <c r="AA10" s="72">
        <v>75996</v>
      </c>
      <c r="AB10" s="72">
        <v>81416</v>
      </c>
      <c r="AC10" s="72">
        <v>75108</v>
      </c>
      <c r="AD10" s="72">
        <v>81139</v>
      </c>
      <c r="AE10" s="72">
        <v>86880</v>
      </c>
      <c r="AF10" s="73">
        <f>_xlfn.FORECAST.LINEAR(AF6,$B$10:AE10,$B$6:AE6)</f>
        <v>81782.526436781613</v>
      </c>
      <c r="AG10" s="73">
        <f>_xlfn.FORECAST.LINEAR(AG6,$B$10:AF10,$B$6:AF6)</f>
        <v>82921.196959584719</v>
      </c>
      <c r="AH10" s="73">
        <f>_xlfn.FORECAST.LINEAR(AH6,$B$10:AG10,$B$6:AG6)</f>
        <v>84059.867482387839</v>
      </c>
      <c r="AI10" s="73">
        <f>_xlfn.FORECAST.LINEAR(AI6,$B$10:AH10,$B$6:AH6)</f>
        <v>85198.538005190945</v>
      </c>
      <c r="AJ10" s="73">
        <f>_xlfn.FORECAST.LINEAR(AJ6,$B$10:AI10,$B$6:AI6)</f>
        <v>86337.208527994066</v>
      </c>
      <c r="AK10" s="73">
        <f>_xlfn.FORECAST.LINEAR(AK6,$B$10:AJ10,$B$6:AJ6)</f>
        <v>87475.879050797172</v>
      </c>
      <c r="AL10" s="73">
        <f>_xlfn.FORECAST.LINEAR(AL6,$B$10:AK10,$B$6:AK6)</f>
        <v>88614.549573600278</v>
      </c>
      <c r="AM10" s="73">
        <f>_xlfn.FORECAST.LINEAR(AM6,$B$10:AL10,$B$6:AL6)</f>
        <v>89753.220096403398</v>
      </c>
      <c r="AN10" s="73">
        <f>_xlfn.FORECAST.LINEAR(AN6,$B$10:AM10,$B$6:AM6)</f>
        <v>90891.890619206504</v>
      </c>
      <c r="AO10" s="73">
        <f>_xlfn.FORECAST.LINEAR(AO6,$B$10:AN10,$B$6:AN6)</f>
        <v>92030.561142009625</v>
      </c>
      <c r="AP10" s="73">
        <f>_xlfn.FORECAST.LINEAR(AP6,$B$10:AO10,$B$6:AO6)</f>
        <v>93169.231664812745</v>
      </c>
      <c r="AQ10" s="73">
        <f>_xlfn.FORECAST.LINEAR(AQ6,$B$10:AP10,$B$6:AP6)</f>
        <v>94307.902187615851</v>
      </c>
      <c r="AR10" s="73">
        <f>_xlfn.FORECAST.LINEAR(AR6,$B$10:AQ10,$B$6:AQ6)</f>
        <v>95446.572710418957</v>
      </c>
      <c r="AS10" s="73">
        <f>_xlfn.FORECAST.LINEAR(AS6,$B$10:AR10,$B$6:AR6)</f>
        <v>96585.243233222107</v>
      </c>
      <c r="AT10" s="73">
        <f>_xlfn.FORECAST.LINEAR(AT6,$B$10:AS10,$B$6:AS6)</f>
        <v>97723.913756025184</v>
      </c>
      <c r="AU10" s="73">
        <f>_xlfn.FORECAST.LINEAR(AU6,$B$10:AT10,$B$6:AT6)</f>
        <v>98862.584278828304</v>
      </c>
      <c r="AV10" s="73">
        <f>_xlfn.FORECAST.LINEAR(AV6,$B$10:AU10,$B$6:AU6)</f>
        <v>100001.25480163142</v>
      </c>
      <c r="AW10" s="73">
        <f>_xlfn.FORECAST.LINEAR(AW6,$B$10:AV10,$B$6:AV6)</f>
        <v>101139.92532443453</v>
      </c>
      <c r="AX10" s="73">
        <f>_xlfn.FORECAST.LINEAR(AX6,$B$10:AW10,$B$6:AW6)</f>
        <v>102278.59584723764</v>
      </c>
      <c r="AY10" s="73">
        <f>_xlfn.FORECAST.LINEAR(AY6,$B$10:AX10,$B$6:AX6)</f>
        <v>103417.26637004077</v>
      </c>
      <c r="AZ10" s="73">
        <f>_xlfn.FORECAST.LINEAR(AZ6,$B$10:AY10,$B$6:AY6)</f>
        <v>104555.93689284389</v>
      </c>
      <c r="BA10" s="73">
        <f>_xlfn.FORECAST.LINEAR(BA6,$B$10:AZ10,$B$6:AZ6)</f>
        <v>105694.607415647</v>
      </c>
      <c r="BB10" s="73">
        <f>_xlfn.FORECAST.LINEAR(BB6,$B$10:BA10,$B$6:BA6)</f>
        <v>106833.27793845009</v>
      </c>
      <c r="BC10" s="74">
        <f>_xlfn.FORECAST.LINEAR(BC6,$B$10:BB10,$B$6:BB6)</f>
        <v>107971.94846125323</v>
      </c>
    </row>
    <row r="13" spans="1:55">
      <c r="A13" s="46" t="s">
        <v>113</v>
      </c>
      <c r="B13" s="66">
        <v>7</v>
      </c>
      <c r="C13" s="66">
        <v>8</v>
      </c>
      <c r="D13" s="66">
        <v>9</v>
      </c>
      <c r="E13" s="66">
        <v>10</v>
      </c>
      <c r="F13" s="66">
        <v>11</v>
      </c>
      <c r="G13" s="66">
        <v>12</v>
      </c>
      <c r="H13" s="66">
        <v>13</v>
      </c>
      <c r="I13" s="66">
        <v>14</v>
      </c>
      <c r="J13" s="66">
        <v>15</v>
      </c>
      <c r="K13" s="66">
        <v>16</v>
      </c>
      <c r="L13" s="66">
        <v>17</v>
      </c>
      <c r="M13" s="66">
        <v>18</v>
      </c>
      <c r="N13" s="66">
        <v>19</v>
      </c>
      <c r="O13" s="66">
        <v>20</v>
      </c>
      <c r="P13" s="66">
        <v>21</v>
      </c>
      <c r="Q13" s="66">
        <v>22</v>
      </c>
      <c r="R13" s="66">
        <v>23</v>
      </c>
      <c r="S13" s="66">
        <v>24</v>
      </c>
      <c r="T13" s="66">
        <v>25</v>
      </c>
      <c r="U13" s="66">
        <v>26</v>
      </c>
      <c r="V13" s="66">
        <v>27</v>
      </c>
      <c r="W13" s="66">
        <v>28</v>
      </c>
      <c r="X13" s="66">
        <v>29</v>
      </c>
      <c r="Y13" s="66">
        <v>30</v>
      </c>
      <c r="Z13" s="66">
        <v>31</v>
      </c>
      <c r="AA13" s="66">
        <v>32</v>
      </c>
      <c r="AB13" s="66">
        <v>33</v>
      </c>
      <c r="AC13" s="66">
        <v>34</v>
      </c>
      <c r="AD13" s="66">
        <v>35</v>
      </c>
      <c r="AE13" s="66">
        <v>36</v>
      </c>
      <c r="AF13" s="67">
        <v>37</v>
      </c>
      <c r="AG13" s="66">
        <v>38</v>
      </c>
      <c r="AH13" s="66">
        <v>39</v>
      </c>
      <c r="AI13" s="66">
        <v>40</v>
      </c>
      <c r="AJ13" s="66">
        <v>41</v>
      </c>
      <c r="AK13" s="66">
        <v>42</v>
      </c>
      <c r="AL13" s="66">
        <v>43</v>
      </c>
      <c r="AM13" s="66">
        <v>44</v>
      </c>
      <c r="AN13" s="66">
        <v>45</v>
      </c>
      <c r="AO13" s="66">
        <v>46</v>
      </c>
      <c r="AP13" s="66">
        <v>47</v>
      </c>
      <c r="AQ13" s="66">
        <v>48</v>
      </c>
      <c r="AR13" s="66">
        <v>49</v>
      </c>
      <c r="AS13" s="66">
        <v>50</v>
      </c>
      <c r="AT13" s="66">
        <v>51</v>
      </c>
      <c r="AU13" s="66">
        <v>52</v>
      </c>
      <c r="AV13" s="66">
        <v>53</v>
      </c>
      <c r="AW13" s="66">
        <v>54</v>
      </c>
      <c r="AX13" s="66">
        <v>55</v>
      </c>
      <c r="AY13" s="66">
        <v>56</v>
      </c>
      <c r="AZ13" s="66">
        <v>57</v>
      </c>
      <c r="BA13" s="66">
        <v>58</v>
      </c>
      <c r="BB13" s="66">
        <v>59</v>
      </c>
      <c r="BC13" s="68">
        <v>60</v>
      </c>
    </row>
    <row r="14" spans="1:55">
      <c r="A14" s="43" t="s">
        <v>96</v>
      </c>
      <c r="B14" s="69">
        <v>163736</v>
      </c>
      <c r="C14" s="69">
        <v>178412</v>
      </c>
      <c r="D14" s="69">
        <v>170397</v>
      </c>
      <c r="E14" s="69">
        <v>176245</v>
      </c>
      <c r="F14" s="69">
        <v>172112</v>
      </c>
      <c r="G14" s="69">
        <v>182341</v>
      </c>
      <c r="H14" s="69">
        <v>195932</v>
      </c>
      <c r="I14" s="69">
        <v>199356</v>
      </c>
      <c r="J14" s="69">
        <v>182296</v>
      </c>
      <c r="K14" s="69">
        <v>190347</v>
      </c>
      <c r="L14" s="69">
        <v>174161</v>
      </c>
      <c r="M14" s="69">
        <v>170665</v>
      </c>
      <c r="N14" s="69">
        <v>161677</v>
      </c>
      <c r="O14" s="69">
        <v>161408</v>
      </c>
      <c r="P14" s="69">
        <v>181141</v>
      </c>
      <c r="Q14" s="69">
        <v>179096</v>
      </c>
      <c r="R14" s="69">
        <v>182659</v>
      </c>
      <c r="S14" s="69">
        <v>187480</v>
      </c>
      <c r="T14" s="69">
        <v>187779</v>
      </c>
      <c r="U14" s="69">
        <v>200973</v>
      </c>
      <c r="V14" s="69">
        <v>189938</v>
      </c>
      <c r="W14" s="69">
        <v>180289</v>
      </c>
      <c r="X14" s="69">
        <v>182034</v>
      </c>
      <c r="Y14" s="69">
        <v>171589</v>
      </c>
      <c r="Z14" s="69">
        <v>181189</v>
      </c>
      <c r="AA14" s="69">
        <v>167840</v>
      </c>
      <c r="AB14" s="69">
        <v>187091</v>
      </c>
      <c r="AC14" s="69">
        <v>166375</v>
      </c>
      <c r="AD14" s="69">
        <v>179338</v>
      </c>
      <c r="AE14" s="69">
        <v>195065</v>
      </c>
      <c r="AF14" s="70">
        <f>_xlfn.FORECAST.ETS(AF13,$B$14:AE14,$B$13:AE13,1,1,1)</f>
        <v>194225.85368626821</v>
      </c>
      <c r="AG14" s="70">
        <f>_xlfn.FORECAST.ETS(AG13,$B$14:AF14,$B$13:AF13,1,1,1)</f>
        <v>203418.83617029362</v>
      </c>
      <c r="AH14" s="70">
        <f>_xlfn.FORECAST.ETS(AH13,$B$14:AG14,$B$13:AG13,1,1,1)</f>
        <v>189507.13221632646</v>
      </c>
      <c r="AI14" s="70">
        <f>_xlfn.FORECAST.ETS(AI13,$B$14:AH14,$B$13:AH13,1,1,1)</f>
        <v>187982.43816321436</v>
      </c>
      <c r="AJ14" s="70">
        <f>_xlfn.FORECAST.ETS(AJ13,$B$14:AI14,$B$13:AI13,1,1,1)</f>
        <v>181936.97680829623</v>
      </c>
      <c r="AK14" s="70">
        <f>_xlfn.FORECAST.ETS(AK13,$B$14:AJ14,$B$13:AJ13,1,1,1)</f>
        <v>174697.61875426988</v>
      </c>
      <c r="AL14" s="70">
        <f>_xlfn.FORECAST.ETS(AL13,$B$14:AK14,$B$13:AK13,1,1,1)</f>
        <v>170537.6243509879</v>
      </c>
      <c r="AM14" s="70">
        <f>_xlfn.FORECAST.ETS(AM13,$B$14:AL14,$B$13:AL13,1,1,1)</f>
        <v>168674.12907261658</v>
      </c>
      <c r="AN14" s="70">
        <f>_xlfn.FORECAST.ETS(AN13,$B$14:AM14,$B$13:AM13,1,1,1)</f>
        <v>183582.08356632033</v>
      </c>
      <c r="AO14" s="70">
        <f>_xlfn.FORECAST.ETS(AO13,$B$14:AN14,$B$13:AN13,1,1,1)</f>
        <v>178283.81800176195</v>
      </c>
      <c r="AP14" s="70">
        <f>_xlfn.FORECAST.ETS(AP13,$B$14:AO14,$B$13:AO13,1,1,1)</f>
        <v>182952.80918336441</v>
      </c>
      <c r="AQ14" s="70">
        <f>_xlfn.FORECAST.ETS(AQ13,$B$14:AP14,$B$13:AP13,1,1,1)</f>
        <v>190389.6234015185</v>
      </c>
      <c r="AR14" s="70">
        <f>_xlfn.FORECAST.ETS(AR13,$B$14:AQ14,$B$13:AQ13,1,1,1)</f>
        <v>195502.91584618873</v>
      </c>
      <c r="AS14" s="70">
        <f>_xlfn.FORECAST.ETS(AS13,$B$14:AR14,$B$13:AR13,1,1,1)</f>
        <v>204628.98217429023</v>
      </c>
      <c r="AT14" s="70">
        <f>_xlfn.FORECAST.ETS(AT13,$B$14:AS14,$B$13:AS13,1,1,1)</f>
        <v>190037.51732940675</v>
      </c>
      <c r="AU14" s="70">
        <f>_xlfn.FORECAST.ETS(AU13,$B$14:AT14,$B$13:AT13,1,1,1)</f>
        <v>189513.23339399262</v>
      </c>
      <c r="AV14" s="70">
        <f>_xlfn.FORECAST.ETS(AV13,$B$14:AU14,$B$13:AU13,1,1,1)</f>
        <v>182194.2353882188</v>
      </c>
      <c r="AW14" s="70">
        <f>_xlfn.FORECAST.ETS(AW13,$B$14:AV14,$B$13:AV13,1,1,1)</f>
        <v>175523.75617954161</v>
      </c>
      <c r="AX14" s="70">
        <f>_xlfn.FORECAST.ETS(AX13,$B$14:AW14,$B$13:AW13,1,1,1)</f>
        <v>176037.61489614431</v>
      </c>
      <c r="AY14" s="70">
        <f>_xlfn.FORECAST.ETS(AY13,$B$14:AX14,$B$13:AX13,1,1,1)</f>
        <v>169122.25938111776</v>
      </c>
      <c r="AZ14" s="70">
        <f>_xlfn.FORECAST.ETS(AZ13,$B$14:AY14,$B$13:AY13,1,1,1)</f>
        <v>188602.51703200146</v>
      </c>
      <c r="BA14" s="70">
        <f>_xlfn.FORECAST.ETS(BA13,$B$14:AZ14,$B$13:AZ13,1,1,1)</f>
        <v>177262.62620649429</v>
      </c>
      <c r="BB14" s="70">
        <f>_xlfn.FORECAST.ETS(BB13,$B$14:BA14,$B$13:BA13,1,1,1)</f>
        <v>185491.53326315977</v>
      </c>
      <c r="BC14" s="71">
        <f>_xlfn.FORECAST.ETS(BC13,$B$14:BB14,$B$13:BB13,1,1,1)</f>
        <v>193856.86500344044</v>
      </c>
    </row>
    <row r="15" spans="1:55">
      <c r="A15" s="43" t="s">
        <v>97</v>
      </c>
      <c r="B15" s="69">
        <v>154121</v>
      </c>
      <c r="C15" s="69">
        <v>152566</v>
      </c>
      <c r="D15" s="69">
        <v>157613</v>
      </c>
      <c r="E15" s="69">
        <v>147898</v>
      </c>
      <c r="F15" s="69">
        <v>156184</v>
      </c>
      <c r="G15" s="69">
        <v>151617</v>
      </c>
      <c r="H15" s="69">
        <v>158364</v>
      </c>
      <c r="I15" s="69">
        <v>151371</v>
      </c>
      <c r="J15" s="69">
        <v>155286</v>
      </c>
      <c r="K15" s="69">
        <v>153507</v>
      </c>
      <c r="L15" s="69">
        <v>144088</v>
      </c>
      <c r="M15" s="69">
        <v>148360</v>
      </c>
      <c r="N15" s="69">
        <v>151487</v>
      </c>
      <c r="O15" s="69">
        <v>143333</v>
      </c>
      <c r="P15" s="69">
        <v>142662</v>
      </c>
      <c r="Q15" s="69">
        <v>142874</v>
      </c>
      <c r="R15" s="69">
        <v>144340</v>
      </c>
      <c r="S15" s="69">
        <v>144531</v>
      </c>
      <c r="T15" s="69">
        <v>153423</v>
      </c>
      <c r="U15" s="69">
        <v>143576</v>
      </c>
      <c r="V15" s="69">
        <v>144195</v>
      </c>
      <c r="W15" s="69">
        <v>144909</v>
      </c>
      <c r="X15" s="69">
        <v>149310</v>
      </c>
      <c r="Y15" s="69">
        <v>148036</v>
      </c>
      <c r="Z15" s="69">
        <v>144901</v>
      </c>
      <c r="AA15" s="69">
        <v>136734</v>
      </c>
      <c r="AB15" s="69">
        <v>137299</v>
      </c>
      <c r="AC15" s="69">
        <v>141565</v>
      </c>
      <c r="AD15" s="69">
        <v>139858</v>
      </c>
      <c r="AE15" s="69">
        <v>135834</v>
      </c>
      <c r="AF15" s="70">
        <f>_xlfn.FORECAST.ETS(AF13,$B$15:AE15,$B$13:AE13,1,1,1)</f>
        <v>138044.69652887314</v>
      </c>
      <c r="AG15" s="70">
        <f>_xlfn.FORECAST.ETS(AG13,$B$15:AF15,$B$13:AF13,1,1,1)</f>
        <v>138005.59763150889</v>
      </c>
      <c r="AH15" s="70">
        <f>_xlfn.FORECAST.ETS(AH13,$B$15:AG15,$B$13:AG13,1,1,1)</f>
        <v>137452.23035412052</v>
      </c>
      <c r="AI15" s="70">
        <f>_xlfn.FORECAST.ETS(AI13,$B$15:AH15,$B$13:AH13,1,1,1)</f>
        <v>136352.74095648795</v>
      </c>
      <c r="AJ15" s="70">
        <f>_xlfn.FORECAST.ETS(AJ13,$B$15:AI15,$B$13:AI13,1,1,1)</f>
        <v>135748.1796441433</v>
      </c>
      <c r="AK15" s="70">
        <f>_xlfn.FORECAST.ETS(AK13,$B$15:AJ15,$B$13:AJ13,1,1,1)</f>
        <v>135148.5684190272</v>
      </c>
      <c r="AL15" s="70">
        <f>_xlfn.FORECAST.ETS(AL13,$B$15:AK15,$B$13:AK13,1,1,1)</f>
        <v>134554.0942312922</v>
      </c>
      <c r="AM15" s="70">
        <f>_xlfn.FORECAST.ETS(AM13,$B$15:AL15,$B$13:AL13,1,1,1)</f>
        <v>134393.89115131507</v>
      </c>
      <c r="AN15" s="70">
        <f>_xlfn.FORECAST.ETS(AN13,$B$15:AM15,$B$13:AM13,1,1,1)</f>
        <v>133431.67643510218</v>
      </c>
      <c r="AO15" s="70">
        <f>_xlfn.FORECAST.ETS(AO13,$B$15:AN15,$B$13:AN13,1,1,1)</f>
        <v>133218.02695237676</v>
      </c>
      <c r="AP15" s="70">
        <f>_xlfn.FORECAST.ETS(AP13,$B$15:AO15,$B$13:AO13,1,1,1)</f>
        <v>132655.01162495973</v>
      </c>
      <c r="AQ15" s="70">
        <f>_xlfn.FORECAST.ETS(AQ13,$B$15:AP15,$B$13:AP13,1,1,1)</f>
        <v>126620.60508396149</v>
      </c>
      <c r="AR15" s="70">
        <f>_xlfn.FORECAST.ETS(AR13,$B$15:AQ15,$B$13:AQ13,1,1,1)</f>
        <v>125713.80328649459</v>
      </c>
      <c r="AS15" s="70">
        <f>_xlfn.FORECAST.ETS(AS13,$B$15:AR15,$B$13:AR13,1,1,1)</f>
        <v>125933.32322069713</v>
      </c>
      <c r="AT15" s="70">
        <f>_xlfn.FORECAST.ETS(AT13,$B$15:AS15,$B$13:AS13,1,1,1)</f>
        <v>124278.24123002967</v>
      </c>
      <c r="AU15" s="70">
        <f>_xlfn.FORECAST.ETS(AU13,$B$15:AT15,$B$13:AT13,1,1,1)</f>
        <v>124845.40736843437</v>
      </c>
      <c r="AV15" s="70">
        <f>_xlfn.FORECAST.ETS(AV13,$B$15:AU15,$B$13:AU13,1,1,1)</f>
        <v>125363.80874391625</v>
      </c>
      <c r="AW15" s="70">
        <f>_xlfn.FORECAST.ETS(AW13,$B$15:AV15,$B$13:AV13,1,1,1)</f>
        <v>122521.01581846944</v>
      </c>
      <c r="AX15" s="70">
        <f>_xlfn.FORECAST.ETS(AX13,$B$15:AW15,$B$13:AW13,1,1,1)</f>
        <v>123384.91950208136</v>
      </c>
      <c r="AY15" s="70">
        <f>_xlfn.FORECAST.ETS(AY13,$B$15:AX15,$B$13:AX13,1,1,1)</f>
        <v>123262.45919822184</v>
      </c>
      <c r="AZ15" s="70">
        <f>_xlfn.FORECAST.ETS(AZ13,$B$15:AY15,$B$13:AY13,1,1,1)</f>
        <v>121941.57361006946</v>
      </c>
      <c r="BA15" s="70">
        <f>_xlfn.FORECAST.ETS(BA13,$B$15:AZ15,$B$13:AZ13,1,1,1)</f>
        <v>121934.48882259548</v>
      </c>
      <c r="BB15" s="70">
        <f>_xlfn.FORECAST.ETS(BB13,$B$15:BA15,$B$13:BA13,1,1,1)</f>
        <v>121615.70048192225</v>
      </c>
      <c r="BC15" s="71">
        <f>_xlfn.FORECAST.ETS(BC13,$B$15:BB15,$B$13:BB13,1,1,1)</f>
        <v>120631.30071298934</v>
      </c>
    </row>
    <row r="16" spans="1:55">
      <c r="A16" s="43" t="s">
        <v>98</v>
      </c>
      <c r="B16" s="69">
        <v>100398</v>
      </c>
      <c r="C16" s="69">
        <v>96137</v>
      </c>
      <c r="D16" s="69">
        <v>94491</v>
      </c>
      <c r="E16" s="69">
        <v>105218</v>
      </c>
      <c r="F16" s="69">
        <v>104197</v>
      </c>
      <c r="G16" s="69">
        <v>103991</v>
      </c>
      <c r="H16" s="69">
        <v>97811</v>
      </c>
      <c r="I16" s="69">
        <v>84195</v>
      </c>
      <c r="J16" s="69">
        <v>85131</v>
      </c>
      <c r="K16" s="69">
        <v>81897</v>
      </c>
      <c r="L16" s="69">
        <v>91686</v>
      </c>
      <c r="M16" s="69">
        <v>100344</v>
      </c>
      <c r="N16" s="69">
        <v>96570</v>
      </c>
      <c r="O16" s="69">
        <v>96713</v>
      </c>
      <c r="P16" s="69">
        <v>111717</v>
      </c>
      <c r="Q16" s="69">
        <v>100540</v>
      </c>
      <c r="R16" s="69">
        <v>98428</v>
      </c>
      <c r="S16" s="69">
        <v>99410</v>
      </c>
      <c r="T16" s="69">
        <v>99987</v>
      </c>
      <c r="U16" s="69">
        <v>91122</v>
      </c>
      <c r="V16" s="69">
        <v>98405</v>
      </c>
      <c r="W16" s="69">
        <v>90519</v>
      </c>
      <c r="X16" s="69">
        <v>90909</v>
      </c>
      <c r="Y16" s="69">
        <v>105772</v>
      </c>
      <c r="Z16" s="69">
        <v>104800</v>
      </c>
      <c r="AA16" s="69">
        <v>107001</v>
      </c>
      <c r="AB16" s="69">
        <v>102308</v>
      </c>
      <c r="AC16" s="69">
        <v>116989</v>
      </c>
      <c r="AD16" s="69">
        <v>121111</v>
      </c>
      <c r="AE16" s="69">
        <v>115461</v>
      </c>
      <c r="AF16" s="70">
        <f>_xlfn.FORECAST.ETS(AF13,$B$16:AE16,$B$13:AE13,1,1,1)</f>
        <v>112664.82913597206</v>
      </c>
      <c r="AG16" s="70">
        <f>_xlfn.FORECAST.ETS(AG13,$B$16:AF16,$B$13:AF13,1,1,1)</f>
        <v>113180.1232638106</v>
      </c>
      <c r="AH16" s="70">
        <f>_xlfn.FORECAST.ETS(AH13,$B$16:AG16,$B$13:AG13,1,1,1)</f>
        <v>119903.35897877585</v>
      </c>
      <c r="AI16" s="70">
        <f>_xlfn.FORECAST.ETS(AI13,$B$16:AH16,$B$13:AH13,1,1,1)</f>
        <v>128315.87115480597</v>
      </c>
      <c r="AJ16" s="70">
        <f>_xlfn.FORECAST.ETS(AJ13,$B$16:AI16,$B$13:AI13,1,1,1)</f>
        <v>124027.04321536119</v>
      </c>
      <c r="AK16" s="70">
        <f>_xlfn.FORECAST.ETS(AK13,$B$16:AJ16,$B$13:AJ13,1,1,1)</f>
        <v>140398.016893002</v>
      </c>
      <c r="AL16" s="70">
        <f>_xlfn.FORECAST.ETS(AL13,$B$16:AK16,$B$13:AK13,1,1,1)</f>
        <v>141240.22030227713</v>
      </c>
      <c r="AM16" s="70">
        <f>_xlfn.FORECAST.ETS(AM13,$B$16:AL16,$B$13:AL13,1,1,1)</f>
        <v>142176.30626461803</v>
      </c>
      <c r="AN16" s="70">
        <f>_xlfn.FORECAST.ETS(AN13,$B$16:AM16,$B$13:AM13,1,1,1)</f>
        <v>147152.65866956001</v>
      </c>
      <c r="AO16" s="70">
        <f>_xlfn.FORECAST.ETS(AO13,$B$16:AN16,$B$13:AN13,1,1,1)</f>
        <v>149626.39924437238</v>
      </c>
      <c r="AP16" s="70">
        <f>_xlfn.FORECAST.ETS(AP13,$B$16:AO16,$B$13:AO13,1,1,1)</f>
        <v>153760.57538864933</v>
      </c>
      <c r="AQ16" s="70">
        <f>_xlfn.FORECAST.ETS(AQ13,$B$16:AP16,$B$13:AP13,1,1,1)</f>
        <v>158853.45862527424</v>
      </c>
      <c r="AR16" s="70">
        <f>_xlfn.FORECAST.ETS(AR13,$B$16:AQ16,$B$13:AQ13,1,1,1)</f>
        <v>163391.65803316236</v>
      </c>
      <c r="AS16" s="70">
        <f>_xlfn.FORECAST.ETS(AS13,$B$16:AR16,$B$13:AR13,1,1,1)</f>
        <v>164800.4294629303</v>
      </c>
      <c r="AT16" s="70">
        <f>_xlfn.FORECAST.ETS(AT13,$B$16:AS16,$B$13:AS13,1,1,1)</f>
        <v>168257.64366551774</v>
      </c>
      <c r="AU16" s="70">
        <f>_xlfn.FORECAST.ETS(AU13,$B$16:AT16,$B$13:AT13,1,1,1)</f>
        <v>172082.64366646088</v>
      </c>
      <c r="AV16" s="70">
        <f>_xlfn.FORECAST.ETS(AV13,$B$16:AU16,$B$13:AU13,1,1,1)</f>
        <v>175276.22907523392</v>
      </c>
      <c r="AW16" s="70">
        <f>_xlfn.FORECAST.ETS(AW13,$B$16:AV16,$B$13:AV13,1,1,1)</f>
        <v>178477.46794910246</v>
      </c>
      <c r="AX16" s="70">
        <f>_xlfn.FORECAST.ETS(AX13,$B$16:AW16,$B$13:AW13,1,1,1)</f>
        <v>182008.22175408769</v>
      </c>
      <c r="AY16" s="70">
        <f>_xlfn.FORECAST.ETS(AY13,$B$16:AX16,$B$13:AX13,1,1,1)</f>
        <v>185411.86376899519</v>
      </c>
      <c r="AZ16" s="70">
        <f>_xlfn.FORECAST.ETS(AZ13,$B$16:AY16,$B$13:AY13,1,1,1)</f>
        <v>188815.5057840076</v>
      </c>
      <c r="BA16" s="70">
        <f>_xlfn.FORECAST.ETS(BA13,$B$16:AZ16,$B$13:AZ13,1,1,1)</f>
        <v>192219.1477990869</v>
      </c>
      <c r="BB16" s="70">
        <f>_xlfn.FORECAST.ETS(BB13,$B$16:BA16,$B$13:BA13,1,1,1)</f>
        <v>195622.78981420893</v>
      </c>
      <c r="BC16" s="71">
        <f>_xlfn.FORECAST.ETS(BC13,$B$16:BB16,$B$13:BB13,1,1,1)</f>
        <v>198901.67194824622</v>
      </c>
    </row>
    <row r="17" spans="1:55">
      <c r="A17" s="44" t="s">
        <v>115</v>
      </c>
      <c r="B17" s="72">
        <v>49617</v>
      </c>
      <c r="C17" s="72">
        <v>49795</v>
      </c>
      <c r="D17" s="72">
        <v>54869</v>
      </c>
      <c r="E17" s="72">
        <v>51886</v>
      </c>
      <c r="F17" s="72">
        <v>54377</v>
      </c>
      <c r="G17" s="72">
        <v>49720</v>
      </c>
      <c r="H17" s="72">
        <v>53142</v>
      </c>
      <c r="I17" s="72">
        <v>57619</v>
      </c>
      <c r="J17" s="72">
        <v>50884</v>
      </c>
      <c r="K17" s="72">
        <v>58592</v>
      </c>
      <c r="L17" s="72">
        <v>59582</v>
      </c>
      <c r="M17" s="72">
        <v>60381</v>
      </c>
      <c r="N17" s="72">
        <v>60334</v>
      </c>
      <c r="O17" s="72">
        <v>60254</v>
      </c>
      <c r="P17" s="72">
        <v>65537</v>
      </c>
      <c r="Q17" s="72">
        <v>59009</v>
      </c>
      <c r="R17" s="72">
        <v>66690</v>
      </c>
      <c r="S17" s="72">
        <v>69410</v>
      </c>
      <c r="T17" s="72">
        <v>62771</v>
      </c>
      <c r="U17" s="72">
        <v>71032</v>
      </c>
      <c r="V17" s="72">
        <v>68634</v>
      </c>
      <c r="W17" s="72">
        <v>70302</v>
      </c>
      <c r="X17" s="72">
        <v>73056</v>
      </c>
      <c r="Y17" s="72">
        <v>72665</v>
      </c>
      <c r="Z17" s="72">
        <v>73297</v>
      </c>
      <c r="AA17" s="72">
        <v>75996</v>
      </c>
      <c r="AB17" s="72">
        <v>81416</v>
      </c>
      <c r="AC17" s="72">
        <v>75108</v>
      </c>
      <c r="AD17" s="72">
        <v>81139</v>
      </c>
      <c r="AE17" s="72">
        <v>86880</v>
      </c>
      <c r="AF17" s="73">
        <f>_xlfn.FORECAST.ETS(AF13,$B$17:AE17,$B$13:AE13,1,1,1)</f>
        <v>84003.140745403696</v>
      </c>
      <c r="AG17" s="73">
        <f>_xlfn.FORECAST.ETS(AG13,$B$17:AF17,$B$13:AF13,1,1,1)</f>
        <v>85804.791336207039</v>
      </c>
      <c r="AH17" s="73">
        <f>_xlfn.FORECAST.ETS(AH13,$B$17:AG17,$B$13:AG13,1,1,1)</f>
        <v>87211.285811792462</v>
      </c>
      <c r="AI17" s="73">
        <f>_xlfn.FORECAST.ETS(AI13,$B$17:AH17,$B$13:AH13,1,1,1)</f>
        <v>89305.351752000104</v>
      </c>
      <c r="AJ17" s="73">
        <f>_xlfn.FORECAST.ETS(AJ13,$B$17:AI17,$B$13:AI13,1,1,1)</f>
        <v>91069.781150906143</v>
      </c>
      <c r="AK17" s="73">
        <f>_xlfn.FORECAST.ETS(AK13,$B$17:AJ17,$B$13:AJ13,1,1,1)</f>
        <v>89677.150397241378</v>
      </c>
      <c r="AL17" s="73">
        <f>_xlfn.FORECAST.ETS(AL13,$B$17:AK17,$B$13:AK13,1,1,1)</f>
        <v>91144.854320501312</v>
      </c>
      <c r="AM17" s="73">
        <f>_xlfn.FORECAST.ETS(AM13,$B$17:AL17,$B$13:AL13,1,1,1)</f>
        <v>94642.662904410157</v>
      </c>
      <c r="AN17" s="73">
        <f>_xlfn.FORECAST.ETS(AN13,$B$17:AM17,$B$13:AM13,1,1,1)</f>
        <v>95920.281685676804</v>
      </c>
      <c r="AO17" s="73">
        <f>_xlfn.FORECAST.ETS(AO13,$B$17:AN17,$B$13:AN13,1,1,1)</f>
        <v>97198.048217625372</v>
      </c>
      <c r="AP17" s="73">
        <f>_xlfn.FORECAST.ETS(AP13,$B$17:AO17,$B$13:AO13,1,1,1)</f>
        <v>97706.58028241081</v>
      </c>
      <c r="AQ17" s="73">
        <f>_xlfn.FORECAST.ETS(AQ13,$B$17:AP17,$B$13:AP13,1,1,1)</f>
        <v>98964.938189703826</v>
      </c>
      <c r="AR17" s="73">
        <f>_xlfn.FORECAST.ETS(AR13,$B$17:AQ17,$B$13:AQ13,1,1,1)</f>
        <v>100225.20233230226</v>
      </c>
      <c r="AS17" s="73">
        <f>_xlfn.FORECAST.ETS(AS13,$B$17:AR17,$B$13:AR13,1,1,1)</f>
        <v>101487.14077118899</v>
      </c>
      <c r="AT17" s="73">
        <f>_xlfn.FORECAST.ETS(AT13,$B$17:AS17,$B$13:AS13,1,1,1)</f>
        <v>102750.55021545435</v>
      </c>
      <c r="AU17" s="73">
        <f>_xlfn.FORECAST.ETS(AU13,$B$17:AT17,$B$13:AT13,1,1,1)</f>
        <v>104015.25225167077</v>
      </c>
      <c r="AV17" s="73">
        <f>_xlfn.FORECAST.ETS(AV13,$B$17:AU17,$B$13:AU13,1,1,1)</f>
        <v>105281.0900942033</v>
      </c>
      <c r="AW17" s="73">
        <f>_xlfn.FORECAST.ETS(AW13,$B$17:AV17,$B$13:AV13,1,1,1)</f>
        <v>106547.92578347665</v>
      </c>
      <c r="AX17" s="73">
        <f>_xlfn.FORECAST.ETS(AX13,$B$17:AW17,$B$13:AW13,1,1,1)</f>
        <v>107815.63776890151</v>
      </c>
      <c r="AY17" s="73">
        <f>_xlfn.FORECAST.ETS(AY13,$B$17:AX17,$B$13:AX13,1,1,1)</f>
        <v>109084.11882186189</v>
      </c>
      <c r="AZ17" s="73">
        <f>_xlfn.FORECAST.ETS(AZ13,$B$17:AY17,$B$13:AY13,1,1,1)</f>
        <v>110353.27423184506</v>
      </c>
      <c r="BA17" s="73">
        <f>_xlfn.FORECAST.ETS(BA13,$B$17:AZ17,$B$13:AZ13,1,1,1)</f>
        <v>111623.02024550241</v>
      </c>
      <c r="BB17" s="73">
        <f>_xlfn.FORECAST.ETS(BB13,$B$17:BA17,$B$13:BA13,1,1,1)</f>
        <v>112893.28271423529</v>
      </c>
      <c r="BC17" s="74">
        <f>_xlfn.FORECAST.ETS(BC13,$B$17:BB17,$B$13:BB13,1,1,1)</f>
        <v>114163.99592089654</v>
      </c>
    </row>
    <row r="19" spans="1:55">
      <c r="A19" s="46" t="s">
        <v>184</v>
      </c>
      <c r="B19" s="66">
        <v>7</v>
      </c>
      <c r="C19" s="66">
        <v>8</v>
      </c>
      <c r="D19" s="66">
        <v>9</v>
      </c>
      <c r="E19" s="66">
        <v>10</v>
      </c>
      <c r="F19" s="66">
        <v>11</v>
      </c>
      <c r="G19" s="66">
        <v>12</v>
      </c>
      <c r="H19" s="66">
        <v>13</v>
      </c>
      <c r="I19" s="66">
        <v>14</v>
      </c>
      <c r="J19" s="66">
        <v>15</v>
      </c>
      <c r="K19" s="66">
        <v>16</v>
      </c>
      <c r="L19" s="66">
        <v>17</v>
      </c>
      <c r="M19" s="66">
        <v>18</v>
      </c>
      <c r="N19" s="66">
        <v>19</v>
      </c>
      <c r="O19" s="66">
        <v>20</v>
      </c>
      <c r="P19" s="66">
        <v>21</v>
      </c>
      <c r="Q19" s="66">
        <v>22</v>
      </c>
      <c r="R19" s="66">
        <v>23</v>
      </c>
      <c r="S19" s="66">
        <v>24</v>
      </c>
      <c r="T19" s="66">
        <v>25</v>
      </c>
      <c r="U19" s="66">
        <v>26</v>
      </c>
      <c r="V19" s="66">
        <v>27</v>
      </c>
      <c r="W19" s="66">
        <v>28</v>
      </c>
      <c r="X19" s="66">
        <v>29</v>
      </c>
      <c r="Y19" s="66">
        <v>30</v>
      </c>
      <c r="Z19" s="66">
        <v>31</v>
      </c>
      <c r="AA19" s="66">
        <v>32</v>
      </c>
      <c r="AB19" s="66">
        <v>33</v>
      </c>
      <c r="AC19" s="66">
        <v>34</v>
      </c>
      <c r="AD19" s="66">
        <v>35</v>
      </c>
      <c r="AE19" s="66">
        <v>36</v>
      </c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</row>
    <row r="20" spans="1:55">
      <c r="A20" s="44" t="s">
        <v>183</v>
      </c>
      <c r="B20" s="72">
        <v>49617</v>
      </c>
      <c r="C20" s="72">
        <v>49795</v>
      </c>
      <c r="D20" s="72">
        <v>54869</v>
      </c>
      <c r="E20" s="72">
        <v>51886</v>
      </c>
      <c r="F20" s="72">
        <v>54377</v>
      </c>
      <c r="G20" s="72">
        <v>49720</v>
      </c>
      <c r="H20" s="72">
        <v>53142</v>
      </c>
      <c r="I20" s="72">
        <v>57619</v>
      </c>
      <c r="J20" s="72">
        <v>50884</v>
      </c>
      <c r="K20" s="72">
        <v>58592</v>
      </c>
      <c r="L20" s="72">
        <v>59582</v>
      </c>
      <c r="M20" s="72">
        <v>60381</v>
      </c>
      <c r="N20" s="72">
        <v>60334</v>
      </c>
      <c r="O20" s="72">
        <v>60254</v>
      </c>
      <c r="P20" s="72">
        <v>65537</v>
      </c>
      <c r="Q20" s="72">
        <v>59009</v>
      </c>
      <c r="R20" s="72">
        <v>66690</v>
      </c>
      <c r="S20" s="72">
        <v>69410</v>
      </c>
      <c r="T20" s="72">
        <v>62771</v>
      </c>
      <c r="U20" s="72">
        <v>71032</v>
      </c>
      <c r="V20" s="72">
        <v>68634</v>
      </c>
      <c r="W20" s="72">
        <v>70302</v>
      </c>
      <c r="X20" s="72">
        <v>73056</v>
      </c>
      <c r="Y20" s="72">
        <v>72665</v>
      </c>
      <c r="Z20" s="72">
        <v>73297</v>
      </c>
      <c r="AA20" s="72">
        <v>75996</v>
      </c>
      <c r="AB20" s="72">
        <v>81416</v>
      </c>
      <c r="AC20" s="72">
        <v>75108</v>
      </c>
      <c r="AD20" s="72">
        <v>81139</v>
      </c>
      <c r="AE20" s="72">
        <v>86880</v>
      </c>
    </row>
    <row r="22" spans="1:55">
      <c r="A22" s="46" t="s">
        <v>181</v>
      </c>
      <c r="B22" s="66">
        <v>7</v>
      </c>
      <c r="C22" s="66">
        <v>8</v>
      </c>
      <c r="D22" s="66">
        <v>9</v>
      </c>
      <c r="E22" s="66">
        <v>10</v>
      </c>
      <c r="F22" s="66">
        <v>11</v>
      </c>
      <c r="G22" s="66">
        <v>12</v>
      </c>
      <c r="H22" s="66">
        <v>13</v>
      </c>
      <c r="I22" s="66">
        <v>14</v>
      </c>
      <c r="J22" s="66">
        <v>15</v>
      </c>
      <c r="K22" s="66">
        <v>16</v>
      </c>
      <c r="L22" s="66">
        <v>17</v>
      </c>
      <c r="M22" s="66">
        <v>18</v>
      </c>
      <c r="N22" s="66">
        <v>19</v>
      </c>
      <c r="O22" s="66">
        <v>20</v>
      </c>
      <c r="P22" s="66">
        <v>21</v>
      </c>
      <c r="Q22" s="66">
        <v>22</v>
      </c>
      <c r="R22" s="66">
        <v>23</v>
      </c>
      <c r="S22" s="66">
        <v>24</v>
      </c>
      <c r="T22" s="66">
        <v>25</v>
      </c>
      <c r="U22" s="66">
        <v>26</v>
      </c>
      <c r="V22" s="66">
        <v>27</v>
      </c>
      <c r="W22" s="66">
        <v>28</v>
      </c>
      <c r="X22" s="66">
        <v>29</v>
      </c>
      <c r="Y22" s="66">
        <v>30</v>
      </c>
      <c r="Z22" s="66">
        <v>31</v>
      </c>
      <c r="AA22" s="66">
        <v>32</v>
      </c>
      <c r="AB22" s="66">
        <v>33</v>
      </c>
      <c r="AC22" s="66">
        <v>34</v>
      </c>
      <c r="AD22" s="66">
        <v>35</v>
      </c>
      <c r="AE22" s="66">
        <v>36</v>
      </c>
      <c r="AF22" s="67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8"/>
    </row>
    <row r="23" spans="1:55">
      <c r="A23" s="44" t="s">
        <v>185</v>
      </c>
      <c r="B23" s="72">
        <v>49617</v>
      </c>
      <c r="C23" s="72">
        <v>49795</v>
      </c>
      <c r="D23" s="72">
        <v>54869</v>
      </c>
      <c r="E23" s="72">
        <v>51886</v>
      </c>
      <c r="F23" s="72">
        <v>54377</v>
      </c>
      <c r="G23" s="72">
        <v>49720</v>
      </c>
      <c r="H23" s="72">
        <v>53142</v>
      </c>
      <c r="I23" s="72">
        <v>57619</v>
      </c>
      <c r="J23" s="72">
        <v>50884</v>
      </c>
      <c r="K23" s="72">
        <v>58592</v>
      </c>
      <c r="L23" s="72">
        <v>59582</v>
      </c>
      <c r="M23" s="72">
        <v>60381</v>
      </c>
      <c r="N23" s="72">
        <v>60334</v>
      </c>
      <c r="O23" s="72">
        <v>60254</v>
      </c>
      <c r="P23" s="72">
        <v>65537</v>
      </c>
      <c r="Q23" s="72">
        <v>59009</v>
      </c>
      <c r="R23" s="72">
        <v>66690</v>
      </c>
      <c r="S23" s="72">
        <v>69410</v>
      </c>
      <c r="T23" s="73">
        <f>_xlfn.FORECAST.LINEAR(T22,$B$23:S23,$B$22:S22)</f>
        <v>66834.888888888891</v>
      </c>
      <c r="U23" s="73">
        <f>_xlfn.FORECAST.LINEAR(U22,$B$23:T23,$B$22:T22)</f>
        <v>67836.818713450295</v>
      </c>
      <c r="V23" s="73">
        <f>_xlfn.FORECAST.LINEAR(V22,$B$23:U23,$B$22:U22)</f>
        <v>68838.7485380117</v>
      </c>
      <c r="W23" s="73">
        <f>_xlfn.FORECAST.LINEAR(W22,$B$23:V23,$B$22:V22)</f>
        <v>69840.678362573119</v>
      </c>
      <c r="X23" s="73">
        <f>_xlfn.FORECAST.LINEAR(X22,$B$23:W23,$B$22:W22)</f>
        <v>70842.608187134509</v>
      </c>
      <c r="Y23" s="73">
        <f>_xlfn.FORECAST.LINEAR(Y22,$B$23:X23,$B$22:X22)</f>
        <v>71844.538011695913</v>
      </c>
      <c r="Z23" s="73">
        <f>_xlfn.FORECAST.LINEAR(Z22,$B$23:Y23,$B$22:Y22)</f>
        <v>72846.467836257332</v>
      </c>
      <c r="AA23" s="73">
        <f>_xlfn.FORECAST.LINEAR(AA22,$B$23:Z23,$B$22:Z22)</f>
        <v>73848.397660818737</v>
      </c>
      <c r="AB23" s="73">
        <f>_xlfn.FORECAST.LINEAR(AB22,$B$23:AA23,$B$22:AA22)</f>
        <v>74850.327485380141</v>
      </c>
      <c r="AC23" s="73">
        <f>_xlfn.FORECAST.LINEAR(AC22,$B$23:AB23,$B$22:AB22)</f>
        <v>75852.257309941546</v>
      </c>
      <c r="AD23" s="73">
        <f>_xlfn.FORECAST.LINEAR(AD22,$B$23:AC23,$B$22:AC22)</f>
        <v>76854.18713450295</v>
      </c>
      <c r="AE23" s="73">
        <f>_xlfn.FORECAST.LINEAR(AE22,$B$23:AD23,$B$22:AD22)</f>
        <v>77856.116959064355</v>
      </c>
    </row>
    <row r="25" spans="1:55">
      <c r="A25" s="46" t="s">
        <v>182</v>
      </c>
      <c r="B25" s="66">
        <v>7</v>
      </c>
      <c r="C25" s="66">
        <v>8</v>
      </c>
      <c r="D25" s="66">
        <v>9</v>
      </c>
      <c r="E25" s="66">
        <v>10</v>
      </c>
      <c r="F25" s="66">
        <v>11</v>
      </c>
      <c r="G25" s="66">
        <v>12</v>
      </c>
      <c r="H25" s="66">
        <v>13</v>
      </c>
      <c r="I25" s="66">
        <v>14</v>
      </c>
      <c r="J25" s="66">
        <v>15</v>
      </c>
      <c r="K25" s="66">
        <v>16</v>
      </c>
      <c r="L25" s="66">
        <v>17</v>
      </c>
      <c r="M25" s="66">
        <v>18</v>
      </c>
      <c r="N25" s="66">
        <v>19</v>
      </c>
      <c r="O25" s="66">
        <v>20</v>
      </c>
      <c r="P25" s="66">
        <v>21</v>
      </c>
      <c r="Q25" s="66">
        <v>22</v>
      </c>
      <c r="R25" s="66">
        <v>23</v>
      </c>
      <c r="S25" s="66">
        <v>24</v>
      </c>
      <c r="T25" s="66">
        <v>25</v>
      </c>
      <c r="U25" s="66">
        <v>26</v>
      </c>
      <c r="V25" s="66">
        <v>27</v>
      </c>
      <c r="W25" s="66">
        <v>28</v>
      </c>
      <c r="X25" s="66">
        <v>29</v>
      </c>
      <c r="Y25" s="66">
        <v>30</v>
      </c>
      <c r="Z25" s="66">
        <v>31</v>
      </c>
      <c r="AA25" s="66">
        <v>32</v>
      </c>
      <c r="AB25" s="66">
        <v>33</v>
      </c>
      <c r="AC25" s="66">
        <v>34</v>
      </c>
      <c r="AD25" s="66">
        <v>35</v>
      </c>
      <c r="AE25" s="66">
        <v>36</v>
      </c>
      <c r="AF25" s="67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8"/>
    </row>
    <row r="26" spans="1:55">
      <c r="A26" s="44" t="s">
        <v>186</v>
      </c>
      <c r="B26" s="72">
        <v>49617</v>
      </c>
      <c r="C26" s="72">
        <v>49795</v>
      </c>
      <c r="D26" s="72">
        <v>54869</v>
      </c>
      <c r="E26" s="72">
        <v>51886</v>
      </c>
      <c r="F26" s="72">
        <v>54377</v>
      </c>
      <c r="G26" s="72">
        <v>49720</v>
      </c>
      <c r="H26" s="72">
        <v>53142</v>
      </c>
      <c r="I26" s="72">
        <v>57619</v>
      </c>
      <c r="J26" s="72">
        <v>50884</v>
      </c>
      <c r="K26" s="72">
        <v>58592</v>
      </c>
      <c r="L26" s="72">
        <v>59582</v>
      </c>
      <c r="M26" s="72">
        <v>60381</v>
      </c>
      <c r="N26" s="72">
        <v>60334</v>
      </c>
      <c r="O26" s="72">
        <v>60254</v>
      </c>
      <c r="P26" s="72">
        <v>65537</v>
      </c>
      <c r="Q26" s="72">
        <v>59009</v>
      </c>
      <c r="R26" s="72">
        <v>66690</v>
      </c>
      <c r="S26" s="72">
        <v>69410</v>
      </c>
      <c r="T26" s="73">
        <f>_xlfn.FORECAST.ETS(T25,$B$26:S26,$B$25:S25,1,1,1)</f>
        <v>67003.676819627988</v>
      </c>
      <c r="U26" s="73">
        <f>_xlfn.FORECAST.ETS(U25,$B$26:T26,$B$25:T25,1,1,1)</f>
        <v>67166.758233693414</v>
      </c>
      <c r="V26" s="73">
        <f>_xlfn.FORECAST.ETS(V25,$B$26:U26,$B$25:U25,1,1,1)</f>
        <v>68851.300495477975</v>
      </c>
      <c r="W26" s="73">
        <f>_xlfn.FORECAST.ETS(W25,$B$26:V26,$B$25:V25,1,1,1)</f>
        <v>69852.655045143809</v>
      </c>
      <c r="X26" s="73">
        <f>_xlfn.FORECAST.ETS(X25,$B$26:W26,$B$25:W25,1,1,1)</f>
        <v>70852.82004720949</v>
      </c>
      <c r="Y26" s="73">
        <f>_xlfn.FORECAST.ETS(Y25,$B$26:X26,$B$25:X25,1,1,1)</f>
        <v>71851.955456915879</v>
      </c>
      <c r="Z26" s="73">
        <f>_xlfn.FORECAST.ETS(Z25,$B$26:Y26,$B$25:Y25,1,1,1)</f>
        <v>72850.199055171761</v>
      </c>
      <c r="AA26" s="73">
        <f>_xlfn.FORECAST.ETS(AA25,$B$26:Z26,$B$25:Z25,1,1,1)</f>
        <v>73847.66895392412</v>
      </c>
      <c r="AB26" s="73">
        <f>_xlfn.FORECAST.ETS(AB25,$B$26:AA26,$B$25:AA25,1,1,1)</f>
        <v>75309.613182197791</v>
      </c>
      <c r="AC26" s="73">
        <f>_xlfn.FORECAST.ETS(AC25,$B$26:AB26,$B$25:AB25,1,1,1)</f>
        <v>76384.082414536475</v>
      </c>
      <c r="AD26" s="73">
        <f>_xlfn.FORECAST.ETS(AD25,$B$26:AC26,$B$25:AC25,1,1,1)</f>
        <v>76994.23358555352</v>
      </c>
      <c r="AE26" s="73">
        <f>_xlfn.FORECAST.ETS(AE25,$B$26:AD26,$B$25:AD25,1,1,1)</f>
        <v>77997.380325266349</v>
      </c>
    </row>
    <row r="29" spans="1:55" s="62" customFormat="1" ht="45.75" customHeight="1">
      <c r="S29" s="134" t="s">
        <v>189</v>
      </c>
      <c r="T29" s="131">
        <f t="shared" ref="T29:AE29" si="0">ABS(T20-T23)</f>
        <v>4063.8888888888905</v>
      </c>
      <c r="U29" s="132">
        <f t="shared" si="0"/>
        <v>3195.181286549705</v>
      </c>
      <c r="V29" s="132">
        <f t="shared" si="0"/>
        <v>204.74853801169957</v>
      </c>
      <c r="W29" s="132">
        <f t="shared" si="0"/>
        <v>461.32163742688135</v>
      </c>
      <c r="X29" s="132">
        <f t="shared" si="0"/>
        <v>2213.3918128654914</v>
      </c>
      <c r="Y29" s="132">
        <f t="shared" si="0"/>
        <v>820.46198830408684</v>
      </c>
      <c r="Z29" s="132">
        <f t="shared" si="0"/>
        <v>450.53216374266776</v>
      </c>
      <c r="AA29" s="132">
        <f t="shared" si="0"/>
        <v>2147.6023391812632</v>
      </c>
      <c r="AB29" s="132">
        <f t="shared" si="0"/>
        <v>6565.6725146198587</v>
      </c>
      <c r="AC29" s="132">
        <f t="shared" si="0"/>
        <v>744.25730994154583</v>
      </c>
      <c r="AD29" s="132">
        <f t="shared" si="0"/>
        <v>4284.8128654970496</v>
      </c>
      <c r="AE29" s="133">
        <f t="shared" si="0"/>
        <v>9023.8830409356451</v>
      </c>
    </row>
    <row r="30" spans="1:55" ht="13.5" thickBot="1"/>
    <row r="31" spans="1:55" ht="13.5" thickBot="1">
      <c r="S31" s="129" t="s">
        <v>188</v>
      </c>
      <c r="T31" s="130">
        <f>AVERAGE(T29:AE29)</f>
        <v>2847.9795321637321</v>
      </c>
    </row>
    <row r="94" spans="1:55" s="110" customFormat="1">
      <c r="A94" s="111" t="s">
        <v>144</v>
      </c>
    </row>
    <row r="96" spans="1:55">
      <c r="A96" s="46" t="s">
        <v>147</v>
      </c>
      <c r="B96" s="66">
        <v>7</v>
      </c>
      <c r="C96" s="66">
        <v>8</v>
      </c>
      <c r="D96" s="66">
        <v>9</v>
      </c>
      <c r="E96" s="66">
        <v>10</v>
      </c>
      <c r="F96" s="66">
        <v>11</v>
      </c>
      <c r="G96" s="66">
        <v>12</v>
      </c>
      <c r="H96" s="66">
        <v>13</v>
      </c>
      <c r="I96" s="66">
        <v>14</v>
      </c>
      <c r="J96" s="66">
        <v>15</v>
      </c>
      <c r="K96" s="66">
        <v>16</v>
      </c>
      <c r="L96" s="66">
        <v>17</v>
      </c>
      <c r="M96" s="66">
        <v>18</v>
      </c>
      <c r="N96" s="66">
        <v>19</v>
      </c>
      <c r="O96" s="66">
        <v>20</v>
      </c>
      <c r="P96" s="66">
        <v>21</v>
      </c>
      <c r="Q96" s="66">
        <v>22</v>
      </c>
      <c r="R96" s="66">
        <v>23</v>
      </c>
      <c r="S96" s="66">
        <v>24</v>
      </c>
      <c r="T96" s="66">
        <v>25</v>
      </c>
      <c r="U96" s="66">
        <v>26</v>
      </c>
      <c r="V96" s="66">
        <v>27</v>
      </c>
      <c r="W96" s="66">
        <v>28</v>
      </c>
      <c r="X96" s="66">
        <v>29</v>
      </c>
      <c r="Y96" s="66">
        <v>30</v>
      </c>
      <c r="Z96" s="66">
        <v>31</v>
      </c>
      <c r="AA96" s="66">
        <v>32</v>
      </c>
      <c r="AB96" s="66">
        <v>33</v>
      </c>
      <c r="AC96" s="66">
        <v>34</v>
      </c>
      <c r="AD96" s="66">
        <v>35</v>
      </c>
      <c r="AE96" s="66">
        <v>36</v>
      </c>
      <c r="AF96" s="67">
        <v>37</v>
      </c>
      <c r="AG96" s="66">
        <v>38</v>
      </c>
      <c r="AH96" s="66">
        <v>39</v>
      </c>
      <c r="AI96" s="66">
        <v>40</v>
      </c>
      <c r="AJ96" s="66">
        <v>41</v>
      </c>
      <c r="AK96" s="66">
        <v>42</v>
      </c>
      <c r="AL96" s="66">
        <v>43</v>
      </c>
      <c r="AM96" s="66">
        <v>44</v>
      </c>
      <c r="AN96" s="66">
        <v>45</v>
      </c>
      <c r="AO96" s="66">
        <v>46</v>
      </c>
      <c r="AP96" s="66">
        <v>47</v>
      </c>
      <c r="AQ96" s="66">
        <v>48</v>
      </c>
      <c r="AR96" s="66">
        <v>49</v>
      </c>
      <c r="AS96" s="66">
        <v>50</v>
      </c>
      <c r="AT96" s="66">
        <v>51</v>
      </c>
      <c r="AU96" s="66">
        <v>52</v>
      </c>
      <c r="AV96" s="66">
        <v>53</v>
      </c>
      <c r="AW96" s="66">
        <v>54</v>
      </c>
      <c r="AX96" s="66">
        <v>55</v>
      </c>
      <c r="AY96" s="66">
        <v>56</v>
      </c>
      <c r="AZ96" s="66">
        <v>57</v>
      </c>
      <c r="BA96" s="66">
        <v>58</v>
      </c>
      <c r="BB96" s="66">
        <v>59</v>
      </c>
      <c r="BC96" s="68">
        <v>60</v>
      </c>
    </row>
    <row r="97" spans="1:55" ht="15.75">
      <c r="A97" s="113" t="s">
        <v>96</v>
      </c>
      <c r="B97" s="69">
        <v>163736</v>
      </c>
      <c r="C97" s="69">
        <v>178412</v>
      </c>
      <c r="D97" s="69">
        <v>170397</v>
      </c>
      <c r="E97" s="69">
        <v>176245</v>
      </c>
      <c r="F97" s="69">
        <v>172112</v>
      </c>
      <c r="G97" s="69">
        <v>182341</v>
      </c>
      <c r="H97" s="69">
        <v>195932</v>
      </c>
      <c r="I97" s="69">
        <v>199356</v>
      </c>
      <c r="J97" s="69">
        <v>182296</v>
      </c>
      <c r="K97" s="69">
        <v>190347</v>
      </c>
      <c r="L97" s="69">
        <v>174161</v>
      </c>
      <c r="M97" s="69">
        <v>170665</v>
      </c>
      <c r="N97" s="69">
        <v>161677</v>
      </c>
      <c r="O97" s="69">
        <v>161408</v>
      </c>
      <c r="P97" s="69">
        <v>181141</v>
      </c>
      <c r="Q97" s="69">
        <v>179096</v>
      </c>
      <c r="R97" s="69">
        <v>182659</v>
      </c>
      <c r="S97" s="69">
        <v>187480</v>
      </c>
      <c r="T97" s="69">
        <v>187779</v>
      </c>
      <c r="U97" s="69">
        <v>200973</v>
      </c>
      <c r="V97" s="69">
        <v>189938</v>
      </c>
      <c r="W97" s="69">
        <v>180289</v>
      </c>
      <c r="X97" s="69">
        <v>182034</v>
      </c>
      <c r="Y97" s="69">
        <v>171589</v>
      </c>
      <c r="Z97" s="69">
        <v>181189</v>
      </c>
      <c r="AA97" s="69">
        <v>167840</v>
      </c>
      <c r="AB97" s="69">
        <v>187091</v>
      </c>
      <c r="AC97" s="69">
        <v>166375</v>
      </c>
      <c r="AD97" s="69">
        <v>179338</v>
      </c>
      <c r="AE97" s="69">
        <v>195065</v>
      </c>
      <c r="AF97" s="5"/>
      <c r="AG97" s="114" t="s">
        <v>146</v>
      </c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27"/>
    </row>
    <row r="98" spans="1:55">
      <c r="A98" s="43" t="s">
        <v>97</v>
      </c>
      <c r="B98" s="69">
        <v>154121</v>
      </c>
      <c r="C98" s="69">
        <v>152566</v>
      </c>
      <c r="D98" s="69">
        <v>157613</v>
      </c>
      <c r="E98" s="69">
        <v>147898</v>
      </c>
      <c r="F98" s="69">
        <v>156184</v>
      </c>
      <c r="G98" s="69">
        <v>151617</v>
      </c>
      <c r="H98" s="69">
        <v>158364</v>
      </c>
      <c r="I98" s="69">
        <v>151371</v>
      </c>
      <c r="J98" s="69">
        <v>155286</v>
      </c>
      <c r="K98" s="69">
        <v>153507</v>
      </c>
      <c r="L98" s="69">
        <v>144088</v>
      </c>
      <c r="M98" s="69">
        <v>148360</v>
      </c>
      <c r="N98" s="69">
        <v>151487</v>
      </c>
      <c r="O98" s="69">
        <v>143333</v>
      </c>
      <c r="P98" s="69">
        <v>142662</v>
      </c>
      <c r="Q98" s="69">
        <v>142874</v>
      </c>
      <c r="R98" s="69">
        <v>144340</v>
      </c>
      <c r="S98" s="69">
        <v>144531</v>
      </c>
      <c r="T98" s="69">
        <v>153423</v>
      </c>
      <c r="U98" s="69">
        <v>143576</v>
      </c>
      <c r="V98" s="69">
        <v>144195</v>
      </c>
      <c r="W98" s="69">
        <v>144909</v>
      </c>
      <c r="X98" s="69">
        <v>149310</v>
      </c>
      <c r="Y98" s="69">
        <v>148036</v>
      </c>
      <c r="Z98" s="69">
        <v>144901</v>
      </c>
      <c r="AA98" s="69">
        <v>136734</v>
      </c>
      <c r="AB98" s="69">
        <v>137299</v>
      </c>
      <c r="AC98" s="69">
        <v>141565</v>
      </c>
      <c r="AD98" s="69">
        <v>139858</v>
      </c>
      <c r="AE98" s="69">
        <v>135834</v>
      </c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27"/>
    </row>
    <row r="99" spans="1:55">
      <c r="A99" s="43" t="s">
        <v>98</v>
      </c>
      <c r="B99" s="69">
        <v>100398</v>
      </c>
      <c r="C99" s="69">
        <v>96137</v>
      </c>
      <c r="D99" s="69">
        <v>94491</v>
      </c>
      <c r="E99" s="69">
        <v>105218</v>
      </c>
      <c r="F99" s="69">
        <v>104197</v>
      </c>
      <c r="G99" s="69">
        <v>103991</v>
      </c>
      <c r="H99" s="69">
        <v>97811</v>
      </c>
      <c r="I99" s="69">
        <v>84195</v>
      </c>
      <c r="J99" s="69">
        <v>85131</v>
      </c>
      <c r="K99" s="69">
        <v>81897</v>
      </c>
      <c r="L99" s="69">
        <v>91686</v>
      </c>
      <c r="M99" s="69">
        <v>100344</v>
      </c>
      <c r="N99" s="69">
        <v>96570</v>
      </c>
      <c r="O99" s="69">
        <v>96713</v>
      </c>
      <c r="P99" s="69">
        <v>111717</v>
      </c>
      <c r="Q99" s="69">
        <v>100540</v>
      </c>
      <c r="R99" s="69">
        <v>98428</v>
      </c>
      <c r="S99" s="69">
        <v>99410</v>
      </c>
      <c r="T99" s="69">
        <v>97053</v>
      </c>
      <c r="U99" s="69">
        <v>93763</v>
      </c>
      <c r="V99" s="69">
        <v>98405</v>
      </c>
      <c r="W99" s="69">
        <v>90519</v>
      </c>
      <c r="X99" s="69">
        <v>90909</v>
      </c>
      <c r="Y99" s="69">
        <v>105772</v>
      </c>
      <c r="Z99" s="69">
        <v>104800</v>
      </c>
      <c r="AA99" s="69">
        <v>98262</v>
      </c>
      <c r="AB99" s="69">
        <v>95330</v>
      </c>
      <c r="AC99" s="69">
        <v>97070</v>
      </c>
      <c r="AD99" s="69">
        <v>98359</v>
      </c>
      <c r="AE99" s="69">
        <v>99799</v>
      </c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27"/>
    </row>
    <row r="100" spans="1:55">
      <c r="A100" s="44" t="s">
        <v>145</v>
      </c>
      <c r="B100" s="72">
        <v>49617</v>
      </c>
      <c r="C100" s="72">
        <v>49795</v>
      </c>
      <c r="D100" s="72">
        <v>54869</v>
      </c>
      <c r="E100" s="72">
        <v>51886</v>
      </c>
      <c r="F100" s="72">
        <v>54377</v>
      </c>
      <c r="G100" s="72">
        <v>49720</v>
      </c>
      <c r="H100" s="72">
        <v>53142</v>
      </c>
      <c r="I100" s="72">
        <v>57619</v>
      </c>
      <c r="J100" s="72">
        <v>50884</v>
      </c>
      <c r="K100" s="72">
        <v>58592</v>
      </c>
      <c r="L100" s="72">
        <v>59582</v>
      </c>
      <c r="M100" s="72">
        <v>60381</v>
      </c>
      <c r="N100" s="72">
        <v>60334</v>
      </c>
      <c r="O100" s="72">
        <v>60254</v>
      </c>
      <c r="P100" s="72">
        <v>65537</v>
      </c>
      <c r="Q100" s="72">
        <v>59009</v>
      </c>
      <c r="R100" s="72">
        <v>66690</v>
      </c>
      <c r="S100" s="72">
        <v>69410</v>
      </c>
      <c r="T100" s="72">
        <v>62771</v>
      </c>
      <c r="U100" s="72">
        <v>71032</v>
      </c>
      <c r="V100" s="72">
        <v>68634</v>
      </c>
      <c r="W100" s="72">
        <v>70302</v>
      </c>
      <c r="X100" s="72">
        <v>73056</v>
      </c>
      <c r="Y100" s="72">
        <v>72665</v>
      </c>
      <c r="Z100" s="72">
        <v>73297</v>
      </c>
      <c r="AA100" s="72">
        <v>75996</v>
      </c>
      <c r="AB100" s="72">
        <v>76049</v>
      </c>
      <c r="AC100" s="72">
        <v>67440</v>
      </c>
      <c r="AD100" s="72">
        <v>68416</v>
      </c>
      <c r="AE100" s="72">
        <v>69680</v>
      </c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28"/>
    </row>
    <row r="103" spans="1:55" s="110" customFormat="1">
      <c r="A103" s="111" t="s">
        <v>12</v>
      </c>
    </row>
    <row r="105" spans="1:55">
      <c r="A105" s="46" t="s">
        <v>147</v>
      </c>
      <c r="B105" s="66">
        <v>7</v>
      </c>
      <c r="C105" s="66">
        <v>8</v>
      </c>
      <c r="D105" s="66">
        <v>9</v>
      </c>
      <c r="E105" s="66">
        <v>10</v>
      </c>
      <c r="F105" s="66">
        <v>11</v>
      </c>
      <c r="G105" s="66">
        <v>12</v>
      </c>
      <c r="H105" s="66">
        <v>13</v>
      </c>
      <c r="I105" s="66">
        <v>14</v>
      </c>
      <c r="J105" s="66">
        <v>15</v>
      </c>
      <c r="K105" s="66">
        <v>16</v>
      </c>
      <c r="L105" s="66">
        <v>17</v>
      </c>
      <c r="M105" s="66">
        <v>18</v>
      </c>
      <c r="N105" s="66">
        <v>19</v>
      </c>
      <c r="O105" s="66">
        <v>20</v>
      </c>
      <c r="P105" s="66">
        <v>21</v>
      </c>
      <c r="Q105" s="66">
        <v>22</v>
      </c>
      <c r="R105" s="66">
        <v>23</v>
      </c>
      <c r="S105" s="66">
        <v>24</v>
      </c>
      <c r="T105" s="66">
        <v>25</v>
      </c>
      <c r="U105" s="66">
        <v>26</v>
      </c>
      <c r="V105" s="66">
        <v>27</v>
      </c>
      <c r="W105" s="66">
        <v>28</v>
      </c>
      <c r="X105" s="66">
        <v>29</v>
      </c>
      <c r="Y105" s="66">
        <v>30</v>
      </c>
      <c r="Z105" s="66">
        <v>31</v>
      </c>
      <c r="AA105" s="66">
        <v>32</v>
      </c>
      <c r="AB105" s="66">
        <v>33</v>
      </c>
      <c r="AC105" s="66">
        <v>34</v>
      </c>
      <c r="AD105" s="66">
        <v>35</v>
      </c>
      <c r="AE105" s="66">
        <v>36</v>
      </c>
      <c r="AF105" s="67">
        <v>37</v>
      </c>
      <c r="AG105" s="66">
        <v>38</v>
      </c>
      <c r="AH105" s="66">
        <v>39</v>
      </c>
      <c r="AI105" s="66">
        <v>40</v>
      </c>
      <c r="AJ105" s="66">
        <v>41</v>
      </c>
      <c r="AK105" s="66">
        <v>42</v>
      </c>
      <c r="AL105" s="66">
        <v>43</v>
      </c>
      <c r="AM105" s="66">
        <v>44</v>
      </c>
      <c r="AN105" s="66">
        <v>45</v>
      </c>
      <c r="AO105" s="66">
        <v>46</v>
      </c>
      <c r="AP105" s="66">
        <v>47</v>
      </c>
      <c r="AQ105" s="66">
        <v>48</v>
      </c>
      <c r="AR105" s="66">
        <v>49</v>
      </c>
      <c r="AS105" s="66">
        <v>50</v>
      </c>
      <c r="AT105" s="66">
        <v>51</v>
      </c>
      <c r="AU105" s="66">
        <v>52</v>
      </c>
      <c r="AV105" s="66">
        <v>53</v>
      </c>
      <c r="AW105" s="66">
        <v>54</v>
      </c>
      <c r="AX105" s="66">
        <v>55</v>
      </c>
      <c r="AY105" s="66">
        <v>56</v>
      </c>
      <c r="AZ105" s="66">
        <v>57</v>
      </c>
      <c r="BA105" s="66">
        <v>58</v>
      </c>
      <c r="BB105" s="66">
        <v>59</v>
      </c>
      <c r="BC105" s="68">
        <v>60</v>
      </c>
    </row>
    <row r="106" spans="1:55" ht="15.75">
      <c r="A106" s="113" t="s">
        <v>148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/>
      <c r="AG106" s="114" t="s">
        <v>152</v>
      </c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27"/>
    </row>
    <row r="107" spans="1:55">
      <c r="A107" s="43" t="s">
        <v>149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27"/>
    </row>
    <row r="108" spans="1:55">
      <c r="A108" s="43" t="s">
        <v>150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69">
        <v>2934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69">
        <v>8739</v>
      </c>
      <c r="AC108" s="69">
        <v>14844</v>
      </c>
      <c r="AD108" s="69">
        <v>33279</v>
      </c>
      <c r="AE108" s="69">
        <v>52545</v>
      </c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27"/>
    </row>
    <row r="109" spans="1:55">
      <c r="A109" s="44" t="s">
        <v>187</v>
      </c>
      <c r="B109" s="37">
        <v>0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72">
        <v>5367</v>
      </c>
      <c r="AD109" s="72">
        <v>12499</v>
      </c>
      <c r="AE109" s="72">
        <v>23973</v>
      </c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28"/>
    </row>
    <row r="112" spans="1:55" s="110" customFormat="1">
      <c r="A112" s="111" t="s">
        <v>180</v>
      </c>
    </row>
    <row r="114" spans="1:55">
      <c r="A114" s="46" t="s">
        <v>147</v>
      </c>
      <c r="B114" s="66">
        <v>7</v>
      </c>
      <c r="C114" s="66">
        <v>8</v>
      </c>
      <c r="D114" s="66">
        <v>9</v>
      </c>
      <c r="E114" s="66">
        <v>10</v>
      </c>
      <c r="F114" s="66">
        <v>11</v>
      </c>
      <c r="G114" s="66">
        <v>12</v>
      </c>
      <c r="H114" s="66">
        <v>13</v>
      </c>
      <c r="I114" s="66">
        <v>14</v>
      </c>
      <c r="J114" s="66">
        <v>15</v>
      </c>
      <c r="K114" s="66">
        <v>16</v>
      </c>
      <c r="L114" s="66">
        <v>17</v>
      </c>
      <c r="M114" s="66">
        <v>18</v>
      </c>
      <c r="N114" s="66">
        <v>19</v>
      </c>
      <c r="O114" s="66">
        <v>20</v>
      </c>
      <c r="P114" s="66">
        <v>21</v>
      </c>
      <c r="Q114" s="66">
        <v>22</v>
      </c>
      <c r="R114" s="66">
        <v>23</v>
      </c>
      <c r="S114" s="66">
        <v>24</v>
      </c>
      <c r="T114" s="66">
        <v>25</v>
      </c>
      <c r="U114" s="66">
        <v>26</v>
      </c>
      <c r="V114" s="66">
        <v>27</v>
      </c>
      <c r="W114" s="66">
        <v>28</v>
      </c>
      <c r="X114" s="66">
        <v>29</v>
      </c>
      <c r="Y114" s="66">
        <v>30</v>
      </c>
      <c r="Z114" s="66">
        <v>31</v>
      </c>
      <c r="AA114" s="66">
        <v>32</v>
      </c>
      <c r="AB114" s="66">
        <v>33</v>
      </c>
      <c r="AC114" s="66">
        <v>34</v>
      </c>
      <c r="AD114" s="66">
        <v>35</v>
      </c>
      <c r="AE114" s="66">
        <v>36</v>
      </c>
      <c r="AF114" s="67">
        <v>37</v>
      </c>
      <c r="AG114" s="66">
        <v>38</v>
      </c>
      <c r="AH114" s="66">
        <v>39</v>
      </c>
      <c r="AI114" s="66">
        <v>40</v>
      </c>
      <c r="AJ114" s="66">
        <v>41</v>
      </c>
      <c r="AK114" s="66">
        <v>42</v>
      </c>
      <c r="AL114" s="66">
        <v>43</v>
      </c>
      <c r="AM114" s="66">
        <v>44</v>
      </c>
      <c r="AN114" s="66">
        <v>45</v>
      </c>
      <c r="AO114" s="66">
        <v>46</v>
      </c>
      <c r="AP114" s="66">
        <v>47</v>
      </c>
      <c r="AQ114" s="66">
        <v>48</v>
      </c>
      <c r="AR114" s="66">
        <v>49</v>
      </c>
      <c r="AS114" s="66">
        <v>50</v>
      </c>
      <c r="AT114" s="66">
        <v>51</v>
      </c>
      <c r="AU114" s="66">
        <v>52</v>
      </c>
      <c r="AV114" s="66">
        <v>53</v>
      </c>
      <c r="AW114" s="66">
        <v>54</v>
      </c>
      <c r="AX114" s="66">
        <v>55</v>
      </c>
      <c r="AY114" s="66">
        <v>56</v>
      </c>
      <c r="AZ114" s="66">
        <v>57</v>
      </c>
      <c r="BA114" s="66">
        <v>58</v>
      </c>
      <c r="BB114" s="66">
        <v>59</v>
      </c>
      <c r="BC114" s="68">
        <v>60</v>
      </c>
    </row>
    <row r="115" spans="1:55" ht="15.75">
      <c r="A115" s="113" t="s">
        <v>96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/>
      <c r="AG115" s="114" t="s">
        <v>153</v>
      </c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27"/>
    </row>
    <row r="116" spans="1:55">
      <c r="A116" s="43" t="s">
        <v>97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27"/>
    </row>
    <row r="117" spans="1:55">
      <c r="A117" s="43" t="s">
        <v>98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293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873</v>
      </c>
      <c r="AC117" s="69">
        <v>1484</v>
      </c>
      <c r="AD117" s="69">
        <v>3486</v>
      </c>
      <c r="AE117" s="69">
        <v>5814</v>
      </c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27"/>
    </row>
    <row r="118" spans="1:55">
      <c r="A118" s="44" t="s">
        <v>145</v>
      </c>
      <c r="B118" s="37">
        <v>0</v>
      </c>
      <c r="C118" s="37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536</v>
      </c>
      <c r="AD118" s="72">
        <v>1249</v>
      </c>
      <c r="AE118" s="72">
        <v>2520</v>
      </c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28"/>
    </row>
    <row r="121" spans="1:55" s="110" customFormat="1">
      <c r="A121" s="111" t="s">
        <v>13</v>
      </c>
    </row>
    <row r="123" spans="1:55">
      <c r="A123" s="46" t="s">
        <v>147</v>
      </c>
      <c r="B123" s="66">
        <v>7</v>
      </c>
      <c r="C123" s="66">
        <v>8</v>
      </c>
      <c r="D123" s="66">
        <v>9</v>
      </c>
      <c r="E123" s="66">
        <v>10</v>
      </c>
      <c r="F123" s="66">
        <v>11</v>
      </c>
      <c r="G123" s="66">
        <v>12</v>
      </c>
      <c r="H123" s="66">
        <v>13</v>
      </c>
      <c r="I123" s="66">
        <v>14</v>
      </c>
      <c r="J123" s="66">
        <v>15</v>
      </c>
      <c r="K123" s="66">
        <v>16</v>
      </c>
      <c r="L123" s="66">
        <v>17</v>
      </c>
      <c r="M123" s="66">
        <v>18</v>
      </c>
      <c r="N123" s="66">
        <v>19</v>
      </c>
      <c r="O123" s="66">
        <v>20</v>
      </c>
      <c r="P123" s="66">
        <v>21</v>
      </c>
      <c r="Q123" s="66">
        <v>22</v>
      </c>
      <c r="R123" s="66">
        <v>23</v>
      </c>
      <c r="S123" s="66">
        <v>24</v>
      </c>
      <c r="T123" s="66">
        <v>25</v>
      </c>
      <c r="U123" s="66">
        <v>26</v>
      </c>
      <c r="V123" s="66">
        <v>27</v>
      </c>
      <c r="W123" s="66">
        <v>28</v>
      </c>
      <c r="X123" s="66">
        <v>29</v>
      </c>
      <c r="Y123" s="66">
        <v>30</v>
      </c>
      <c r="Z123" s="66">
        <v>31</v>
      </c>
      <c r="AA123" s="66">
        <v>32</v>
      </c>
      <c r="AB123" s="66">
        <v>33</v>
      </c>
      <c r="AC123" s="66">
        <v>34</v>
      </c>
      <c r="AD123" s="66">
        <v>35</v>
      </c>
      <c r="AE123" s="66">
        <v>36</v>
      </c>
      <c r="AF123" s="67">
        <v>37</v>
      </c>
      <c r="AG123" s="66">
        <v>38</v>
      </c>
      <c r="AH123" s="66">
        <v>39</v>
      </c>
      <c r="AI123" s="66">
        <v>40</v>
      </c>
      <c r="AJ123" s="66">
        <v>41</v>
      </c>
      <c r="AK123" s="66">
        <v>42</v>
      </c>
      <c r="AL123" s="66">
        <v>43</v>
      </c>
      <c r="AM123" s="66">
        <v>44</v>
      </c>
      <c r="AN123" s="66">
        <v>45</v>
      </c>
      <c r="AO123" s="66">
        <v>46</v>
      </c>
      <c r="AP123" s="66">
        <v>47</v>
      </c>
      <c r="AQ123" s="66">
        <v>48</v>
      </c>
      <c r="AR123" s="66">
        <v>49</v>
      </c>
      <c r="AS123" s="66">
        <v>50</v>
      </c>
      <c r="AT123" s="66">
        <v>51</v>
      </c>
      <c r="AU123" s="66">
        <v>52</v>
      </c>
      <c r="AV123" s="66">
        <v>53</v>
      </c>
      <c r="AW123" s="66">
        <v>54</v>
      </c>
      <c r="AX123" s="66">
        <v>55</v>
      </c>
      <c r="AY123" s="66">
        <v>56</v>
      </c>
      <c r="AZ123" s="66">
        <v>57</v>
      </c>
      <c r="BA123" s="66">
        <v>58</v>
      </c>
      <c r="BB123" s="66">
        <v>59</v>
      </c>
      <c r="BC123" s="68">
        <v>60</v>
      </c>
    </row>
    <row r="124" spans="1:55" ht="15.75">
      <c r="A124" s="113" t="s">
        <v>154</v>
      </c>
      <c r="B124" s="115">
        <v>1</v>
      </c>
      <c r="C124" s="115">
        <v>1</v>
      </c>
      <c r="D124" s="115">
        <v>1</v>
      </c>
      <c r="E124" s="115">
        <v>1</v>
      </c>
      <c r="F124" s="115">
        <v>1</v>
      </c>
      <c r="G124" s="115">
        <v>1</v>
      </c>
      <c r="H124" s="115">
        <v>1</v>
      </c>
      <c r="I124" s="115">
        <v>1</v>
      </c>
      <c r="J124" s="115">
        <v>1</v>
      </c>
      <c r="K124" s="115">
        <v>1</v>
      </c>
      <c r="L124" s="115">
        <v>1</v>
      </c>
      <c r="M124" s="115">
        <v>1</v>
      </c>
      <c r="N124" s="115">
        <v>1</v>
      </c>
      <c r="O124" s="115">
        <v>1</v>
      </c>
      <c r="P124" s="115">
        <v>1</v>
      </c>
      <c r="Q124" s="115">
        <v>1</v>
      </c>
      <c r="R124" s="115">
        <v>1</v>
      </c>
      <c r="S124" s="115">
        <v>1</v>
      </c>
      <c r="T124" s="115">
        <v>1</v>
      </c>
      <c r="U124" s="115">
        <v>1</v>
      </c>
      <c r="V124" s="115">
        <v>1</v>
      </c>
      <c r="W124" s="115">
        <v>1</v>
      </c>
      <c r="X124" s="115">
        <v>1</v>
      </c>
      <c r="Y124" s="115">
        <v>1</v>
      </c>
      <c r="Z124" s="115">
        <v>1</v>
      </c>
      <c r="AA124" s="115">
        <v>1</v>
      </c>
      <c r="AB124" s="115">
        <v>1</v>
      </c>
      <c r="AC124" s="115">
        <v>1</v>
      </c>
      <c r="AD124" s="115">
        <v>1</v>
      </c>
      <c r="AE124" s="115">
        <v>1</v>
      </c>
      <c r="AF124" s="5"/>
      <c r="AG124" s="114" t="s">
        <v>158</v>
      </c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27"/>
    </row>
    <row r="125" spans="1:55">
      <c r="A125" s="43" t="s">
        <v>155</v>
      </c>
      <c r="B125" s="115">
        <v>1</v>
      </c>
      <c r="C125" s="115">
        <v>1</v>
      </c>
      <c r="D125" s="115">
        <v>1</v>
      </c>
      <c r="E125" s="115">
        <v>1</v>
      </c>
      <c r="F125" s="115">
        <v>1</v>
      </c>
      <c r="G125" s="115">
        <v>1</v>
      </c>
      <c r="H125" s="115">
        <v>1</v>
      </c>
      <c r="I125" s="115">
        <v>1</v>
      </c>
      <c r="J125" s="115">
        <v>1</v>
      </c>
      <c r="K125" s="115">
        <v>1</v>
      </c>
      <c r="L125" s="115">
        <v>1</v>
      </c>
      <c r="M125" s="115">
        <v>1</v>
      </c>
      <c r="N125" s="115">
        <v>1</v>
      </c>
      <c r="O125" s="115">
        <v>1</v>
      </c>
      <c r="P125" s="115">
        <v>1</v>
      </c>
      <c r="Q125" s="115">
        <v>1</v>
      </c>
      <c r="R125" s="115">
        <v>1</v>
      </c>
      <c r="S125" s="115">
        <v>1</v>
      </c>
      <c r="T125" s="115">
        <v>1</v>
      </c>
      <c r="U125" s="115">
        <v>1</v>
      </c>
      <c r="V125" s="115">
        <v>1</v>
      </c>
      <c r="W125" s="115">
        <v>1</v>
      </c>
      <c r="X125" s="115">
        <v>1</v>
      </c>
      <c r="Y125" s="115">
        <v>1</v>
      </c>
      <c r="Z125" s="115">
        <v>1</v>
      </c>
      <c r="AA125" s="115">
        <v>1</v>
      </c>
      <c r="AB125" s="115">
        <v>1</v>
      </c>
      <c r="AC125" s="115">
        <v>1</v>
      </c>
      <c r="AD125" s="115">
        <v>1</v>
      </c>
      <c r="AE125" s="115">
        <v>1</v>
      </c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27"/>
    </row>
    <row r="126" spans="1:55">
      <c r="A126" s="43" t="s">
        <v>156</v>
      </c>
      <c r="B126" s="115">
        <v>1</v>
      </c>
      <c r="C126" s="115">
        <v>1</v>
      </c>
      <c r="D126" s="115">
        <v>1</v>
      </c>
      <c r="E126" s="115">
        <v>1</v>
      </c>
      <c r="F126" s="115">
        <v>1</v>
      </c>
      <c r="G126" s="115">
        <v>1</v>
      </c>
      <c r="H126" s="115">
        <v>1</v>
      </c>
      <c r="I126" s="115">
        <v>1</v>
      </c>
      <c r="J126" s="115">
        <v>1</v>
      </c>
      <c r="K126" s="115">
        <v>1</v>
      </c>
      <c r="L126" s="115">
        <v>1</v>
      </c>
      <c r="M126" s="115">
        <v>1</v>
      </c>
      <c r="N126" s="115">
        <v>1</v>
      </c>
      <c r="O126" s="115">
        <v>1</v>
      </c>
      <c r="P126" s="115">
        <v>1</v>
      </c>
      <c r="Q126" s="115">
        <v>1</v>
      </c>
      <c r="R126" s="115">
        <v>1</v>
      </c>
      <c r="S126" s="115">
        <v>1</v>
      </c>
      <c r="T126" s="115">
        <v>0.97099999999999997</v>
      </c>
      <c r="U126" s="115">
        <v>1</v>
      </c>
      <c r="V126" s="115">
        <v>1</v>
      </c>
      <c r="W126" s="115">
        <v>1</v>
      </c>
      <c r="X126" s="115">
        <v>1</v>
      </c>
      <c r="Y126" s="115">
        <v>1</v>
      </c>
      <c r="Z126" s="115">
        <v>1</v>
      </c>
      <c r="AA126" s="115">
        <v>0.91800000000000004</v>
      </c>
      <c r="AB126" s="115">
        <v>0.86499999999999999</v>
      </c>
      <c r="AC126" s="115">
        <v>0.745</v>
      </c>
      <c r="AD126" s="115">
        <v>0.65200000000000002</v>
      </c>
      <c r="AE126" s="115">
        <v>0.61499999999999999</v>
      </c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27"/>
    </row>
    <row r="127" spans="1:55">
      <c r="A127" s="44" t="s">
        <v>157</v>
      </c>
      <c r="B127" s="116">
        <v>1</v>
      </c>
      <c r="C127" s="116">
        <v>1</v>
      </c>
      <c r="D127" s="116">
        <v>1</v>
      </c>
      <c r="E127" s="116">
        <v>1</v>
      </c>
      <c r="F127" s="116">
        <v>1</v>
      </c>
      <c r="G127" s="116">
        <v>1</v>
      </c>
      <c r="H127" s="116">
        <v>1</v>
      </c>
      <c r="I127" s="116">
        <v>1</v>
      </c>
      <c r="J127" s="116">
        <v>1</v>
      </c>
      <c r="K127" s="116">
        <v>1</v>
      </c>
      <c r="L127" s="116">
        <v>1</v>
      </c>
      <c r="M127" s="116">
        <v>1</v>
      </c>
      <c r="N127" s="116">
        <v>1</v>
      </c>
      <c r="O127" s="116">
        <v>1</v>
      </c>
      <c r="P127" s="116">
        <v>1</v>
      </c>
      <c r="Q127" s="116">
        <v>1</v>
      </c>
      <c r="R127" s="116">
        <v>1</v>
      </c>
      <c r="S127" s="116">
        <v>1</v>
      </c>
      <c r="T127" s="116">
        <v>1</v>
      </c>
      <c r="U127" s="116">
        <v>1</v>
      </c>
      <c r="V127" s="116">
        <v>1</v>
      </c>
      <c r="W127" s="116">
        <v>1</v>
      </c>
      <c r="X127" s="116">
        <v>1</v>
      </c>
      <c r="Y127" s="116">
        <v>1</v>
      </c>
      <c r="Z127" s="116">
        <v>1</v>
      </c>
      <c r="AA127" s="116">
        <v>1</v>
      </c>
      <c r="AB127" s="116">
        <v>0.93400000000000005</v>
      </c>
      <c r="AC127" s="116">
        <v>0.84399999999999997</v>
      </c>
      <c r="AD127" s="116">
        <v>0.74099999999999999</v>
      </c>
      <c r="AE127" s="116">
        <v>0.64300000000000002</v>
      </c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28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BC47"/>
  <sheetViews>
    <sheetView showGridLines="0" topLeftCell="A10" workbookViewId="0">
      <selection activeCell="H47" sqref="H47"/>
    </sheetView>
  </sheetViews>
  <sheetFormatPr defaultRowHeight="12.75"/>
  <cols>
    <col min="1" max="1" width="18.625" style="138" customWidth="1"/>
    <col min="2" max="16384" width="9" style="138"/>
  </cols>
  <sheetData>
    <row r="2" spans="1:55" s="25" customFormat="1">
      <c r="A2" s="24" t="s">
        <v>170</v>
      </c>
    </row>
    <row r="4" spans="1:55" s="110" customFormat="1">
      <c r="A4" s="111" t="s">
        <v>161</v>
      </c>
    </row>
    <row r="6" spans="1:55" ht="25.5">
      <c r="A6" s="117" t="s">
        <v>159</v>
      </c>
      <c r="B6" s="66">
        <v>7</v>
      </c>
      <c r="C6" s="66">
        <v>8</v>
      </c>
      <c r="D6" s="66">
        <v>9</v>
      </c>
      <c r="E6" s="66">
        <v>10</v>
      </c>
      <c r="F6" s="66">
        <v>11</v>
      </c>
      <c r="G6" s="66">
        <v>12</v>
      </c>
      <c r="H6" s="66">
        <v>13</v>
      </c>
      <c r="I6" s="66">
        <v>14</v>
      </c>
      <c r="J6" s="66">
        <v>15</v>
      </c>
      <c r="K6" s="66">
        <v>16</v>
      </c>
      <c r="L6" s="66">
        <v>17</v>
      </c>
      <c r="M6" s="66">
        <v>18</v>
      </c>
      <c r="N6" s="66">
        <v>19</v>
      </c>
      <c r="O6" s="66">
        <v>20</v>
      </c>
      <c r="P6" s="66">
        <v>21</v>
      </c>
      <c r="Q6" s="66">
        <v>22</v>
      </c>
      <c r="R6" s="66">
        <v>23</v>
      </c>
      <c r="S6" s="66">
        <v>24</v>
      </c>
      <c r="T6" s="66">
        <v>25</v>
      </c>
      <c r="U6" s="66">
        <v>26</v>
      </c>
      <c r="V6" s="66">
        <v>27</v>
      </c>
      <c r="W6" s="66">
        <v>28</v>
      </c>
      <c r="X6" s="66">
        <v>29</v>
      </c>
      <c r="Y6" s="66">
        <v>30</v>
      </c>
      <c r="Z6" s="66">
        <v>31</v>
      </c>
      <c r="AA6" s="66">
        <v>32</v>
      </c>
      <c r="AB6" s="66">
        <v>33</v>
      </c>
      <c r="AC6" s="66">
        <v>34</v>
      </c>
      <c r="AD6" s="66">
        <v>35</v>
      </c>
      <c r="AE6" s="66">
        <v>36</v>
      </c>
      <c r="AF6" s="67">
        <v>37</v>
      </c>
      <c r="AG6" s="66">
        <v>38</v>
      </c>
      <c r="AH6" s="66">
        <v>39</v>
      </c>
      <c r="AI6" s="66">
        <v>40</v>
      </c>
      <c r="AJ6" s="66">
        <v>41</v>
      </c>
      <c r="AK6" s="66">
        <v>42</v>
      </c>
      <c r="AL6" s="66">
        <v>43</v>
      </c>
      <c r="AM6" s="66">
        <v>44</v>
      </c>
      <c r="AN6" s="66">
        <v>45</v>
      </c>
      <c r="AO6" s="66">
        <v>46</v>
      </c>
      <c r="AP6" s="66">
        <v>47</v>
      </c>
      <c r="AQ6" s="66">
        <v>48</v>
      </c>
      <c r="AR6" s="66">
        <v>49</v>
      </c>
      <c r="AS6" s="66">
        <v>50</v>
      </c>
      <c r="AT6" s="66">
        <v>51</v>
      </c>
      <c r="AU6" s="66">
        <v>52</v>
      </c>
      <c r="AV6" s="66">
        <v>53</v>
      </c>
      <c r="AW6" s="66">
        <v>54</v>
      </c>
      <c r="AX6" s="66">
        <v>55</v>
      </c>
      <c r="AY6" s="66">
        <v>56</v>
      </c>
      <c r="AZ6" s="66">
        <v>57</v>
      </c>
      <c r="BA6" s="66">
        <v>58</v>
      </c>
      <c r="BB6" s="66">
        <v>59</v>
      </c>
      <c r="BC6" s="68">
        <v>60</v>
      </c>
    </row>
    <row r="7" spans="1:55">
      <c r="A7" s="113" t="s">
        <v>96</v>
      </c>
      <c r="B7" s="202">
        <v>185973</v>
      </c>
      <c r="C7" s="202">
        <v>181838</v>
      </c>
      <c r="D7" s="202">
        <v>178821</v>
      </c>
      <c r="E7" s="202">
        <v>178753</v>
      </c>
      <c r="F7" s="202">
        <v>177360</v>
      </c>
      <c r="G7" s="202">
        <v>177174</v>
      </c>
      <c r="H7" s="202">
        <v>176330</v>
      </c>
      <c r="I7" s="202">
        <v>177332</v>
      </c>
      <c r="J7" s="202">
        <v>180432</v>
      </c>
      <c r="K7" s="202">
        <v>183586</v>
      </c>
      <c r="L7" s="202">
        <v>183371</v>
      </c>
      <c r="M7" s="202">
        <v>184533</v>
      </c>
      <c r="N7" s="202">
        <v>182805</v>
      </c>
      <c r="O7" s="202">
        <v>180781</v>
      </c>
      <c r="P7" s="202">
        <v>177597</v>
      </c>
      <c r="Q7" s="202">
        <v>174899</v>
      </c>
      <c r="R7" s="202">
        <v>175939</v>
      </c>
      <c r="S7" s="202">
        <v>176465</v>
      </c>
      <c r="T7" s="202">
        <v>177497</v>
      </c>
      <c r="U7" s="202">
        <v>179161</v>
      </c>
      <c r="V7" s="202">
        <v>180597</v>
      </c>
      <c r="W7" s="202">
        <v>183993</v>
      </c>
      <c r="X7" s="202">
        <v>184984</v>
      </c>
      <c r="Y7" s="202">
        <v>184201</v>
      </c>
      <c r="Z7" s="69">
        <v>183840</v>
      </c>
      <c r="AA7" s="69">
        <v>181798</v>
      </c>
      <c r="AB7" s="69">
        <v>181697</v>
      </c>
      <c r="AC7" s="69">
        <v>179387</v>
      </c>
      <c r="AD7" s="69">
        <v>180671</v>
      </c>
      <c r="AE7" s="69">
        <v>178288</v>
      </c>
      <c r="AF7" s="118" t="s">
        <v>160</v>
      </c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41"/>
    </row>
    <row r="8" spans="1:55">
      <c r="A8" s="43" t="s">
        <v>97</v>
      </c>
      <c r="B8" s="202">
        <v>160635</v>
      </c>
      <c r="C8" s="202">
        <v>160158</v>
      </c>
      <c r="D8" s="202">
        <v>159152</v>
      </c>
      <c r="E8" s="202">
        <v>158054</v>
      </c>
      <c r="F8" s="202">
        <v>157980</v>
      </c>
      <c r="G8" s="202">
        <v>156300</v>
      </c>
      <c r="H8" s="202">
        <v>156280</v>
      </c>
      <c r="I8" s="202">
        <v>155503</v>
      </c>
      <c r="J8" s="202">
        <v>155980</v>
      </c>
      <c r="K8" s="202">
        <v>155212</v>
      </c>
      <c r="L8" s="202">
        <v>155224</v>
      </c>
      <c r="M8" s="202">
        <v>154938</v>
      </c>
      <c r="N8" s="202">
        <v>153129</v>
      </c>
      <c r="O8" s="202">
        <v>152334</v>
      </c>
      <c r="P8" s="202">
        <v>152193</v>
      </c>
      <c r="Q8" s="202">
        <v>150716</v>
      </c>
      <c r="R8" s="202">
        <v>149374</v>
      </c>
      <c r="S8" s="202">
        <v>148290</v>
      </c>
      <c r="T8" s="202">
        <v>147632</v>
      </c>
      <c r="U8" s="202">
        <v>147115</v>
      </c>
      <c r="V8" s="202">
        <v>148166</v>
      </c>
      <c r="W8" s="202">
        <v>147401</v>
      </c>
      <c r="X8" s="202">
        <v>146867</v>
      </c>
      <c r="Y8" s="202">
        <v>146540</v>
      </c>
      <c r="Z8" s="69">
        <v>147002</v>
      </c>
      <c r="AA8" s="69">
        <v>147174</v>
      </c>
      <c r="AB8" s="69">
        <v>146795</v>
      </c>
      <c r="AC8" s="69">
        <v>145118</v>
      </c>
      <c r="AD8" s="69">
        <v>143815</v>
      </c>
      <c r="AE8" s="69">
        <v>143440</v>
      </c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41"/>
    </row>
    <row r="9" spans="1:55">
      <c r="A9" s="43" t="s">
        <v>98</v>
      </c>
      <c r="B9" s="202">
        <v>86952</v>
      </c>
      <c r="C9" s="202">
        <v>87929</v>
      </c>
      <c r="D9" s="202">
        <v>90007</v>
      </c>
      <c r="E9" s="202">
        <v>91029</v>
      </c>
      <c r="F9" s="202">
        <v>91606</v>
      </c>
      <c r="G9" s="202">
        <v>93874</v>
      </c>
      <c r="H9" s="202">
        <v>95595</v>
      </c>
      <c r="I9" s="202">
        <v>96994</v>
      </c>
      <c r="J9" s="202">
        <v>97130</v>
      </c>
      <c r="K9" s="202">
        <v>94974</v>
      </c>
      <c r="L9" s="202">
        <v>93333</v>
      </c>
      <c r="M9" s="202">
        <v>91427</v>
      </c>
      <c r="N9" s="202">
        <v>91470</v>
      </c>
      <c r="O9" s="202">
        <v>92949</v>
      </c>
      <c r="P9" s="202">
        <v>93553</v>
      </c>
      <c r="Q9" s="202">
        <v>94079</v>
      </c>
      <c r="R9" s="202">
        <v>97019</v>
      </c>
      <c r="S9" s="202">
        <v>97606</v>
      </c>
      <c r="T9" s="202">
        <v>97743</v>
      </c>
      <c r="U9" s="202">
        <v>98020</v>
      </c>
      <c r="V9" s="202">
        <v>98348</v>
      </c>
      <c r="W9" s="202">
        <v>97144</v>
      </c>
      <c r="X9" s="202">
        <v>97354</v>
      </c>
      <c r="Y9" s="202">
        <v>96215</v>
      </c>
      <c r="Z9" s="69">
        <v>95330</v>
      </c>
      <c r="AA9" s="69">
        <v>97070</v>
      </c>
      <c r="AB9" s="69">
        <v>98359</v>
      </c>
      <c r="AC9" s="69">
        <v>99799</v>
      </c>
      <c r="AD9" s="69">
        <v>100217</v>
      </c>
      <c r="AE9" s="69">
        <v>103012</v>
      </c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41"/>
    </row>
    <row r="10" spans="1:55">
      <c r="A10" s="44" t="s">
        <v>145</v>
      </c>
      <c r="B10" s="203" t="s">
        <v>305</v>
      </c>
      <c r="C10" s="204">
        <v>45842</v>
      </c>
      <c r="D10" s="204">
        <v>46471</v>
      </c>
      <c r="E10" s="204">
        <v>47025</v>
      </c>
      <c r="F10" s="204">
        <v>48332</v>
      </c>
      <c r="G10" s="204">
        <v>48924</v>
      </c>
      <c r="H10" s="204">
        <v>49833</v>
      </c>
      <c r="I10" s="204">
        <v>49814</v>
      </c>
      <c r="J10" s="204">
        <v>50369</v>
      </c>
      <c r="K10" s="204">
        <v>51577</v>
      </c>
      <c r="L10" s="204">
        <v>51461</v>
      </c>
      <c r="M10" s="204">
        <v>52650</v>
      </c>
      <c r="N10" s="204">
        <v>53805</v>
      </c>
      <c r="O10" s="204">
        <v>54901</v>
      </c>
      <c r="P10" s="204">
        <v>55806</v>
      </c>
      <c r="Q10" s="204">
        <v>56548</v>
      </c>
      <c r="R10" s="204">
        <v>58046</v>
      </c>
      <c r="S10" s="204">
        <v>58206</v>
      </c>
      <c r="T10" s="204">
        <v>59620</v>
      </c>
      <c r="U10" s="204">
        <v>61252</v>
      </c>
      <c r="V10" s="204">
        <v>61505</v>
      </c>
      <c r="W10" s="204">
        <v>63093</v>
      </c>
      <c r="X10" s="204">
        <v>64016</v>
      </c>
      <c r="Y10" s="204">
        <v>65064</v>
      </c>
      <c r="Z10" s="72">
        <v>66396</v>
      </c>
      <c r="AA10" s="72">
        <v>67440</v>
      </c>
      <c r="AB10" s="72">
        <v>68416</v>
      </c>
      <c r="AC10" s="72">
        <v>69680</v>
      </c>
      <c r="AD10" s="72">
        <v>71636</v>
      </c>
      <c r="AE10" s="72">
        <v>72214</v>
      </c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2"/>
    </row>
    <row r="13" spans="1:55" s="110" customFormat="1">
      <c r="A13" s="111" t="s">
        <v>162</v>
      </c>
    </row>
    <row r="15" spans="1:55" ht="25.5">
      <c r="A15" s="117" t="s">
        <v>159</v>
      </c>
      <c r="B15" s="66">
        <v>7</v>
      </c>
      <c r="C15" s="66">
        <v>8</v>
      </c>
      <c r="D15" s="66">
        <v>9</v>
      </c>
      <c r="E15" s="66">
        <v>10</v>
      </c>
      <c r="F15" s="66">
        <v>11</v>
      </c>
      <c r="G15" s="66">
        <v>12</v>
      </c>
      <c r="H15" s="66">
        <v>13</v>
      </c>
      <c r="I15" s="66">
        <v>14</v>
      </c>
      <c r="J15" s="66">
        <v>15</v>
      </c>
      <c r="K15" s="66">
        <v>16</v>
      </c>
      <c r="L15" s="66">
        <v>17</v>
      </c>
      <c r="M15" s="66">
        <v>18</v>
      </c>
      <c r="N15" s="66">
        <v>19</v>
      </c>
      <c r="O15" s="66">
        <v>20</v>
      </c>
      <c r="P15" s="66">
        <v>21</v>
      </c>
      <c r="Q15" s="66">
        <v>22</v>
      </c>
      <c r="R15" s="66">
        <v>23</v>
      </c>
      <c r="S15" s="66">
        <v>24</v>
      </c>
      <c r="T15" s="66">
        <v>25</v>
      </c>
      <c r="U15" s="66">
        <v>26</v>
      </c>
      <c r="V15" s="66">
        <v>27</v>
      </c>
      <c r="W15" s="66">
        <v>28</v>
      </c>
      <c r="X15" s="66">
        <v>29</v>
      </c>
      <c r="Y15" s="66">
        <v>30</v>
      </c>
      <c r="Z15" s="66">
        <v>31</v>
      </c>
      <c r="AA15" s="66">
        <v>32</v>
      </c>
      <c r="AB15" s="66">
        <v>33</v>
      </c>
      <c r="AC15" s="66">
        <v>34</v>
      </c>
      <c r="AD15" s="66">
        <v>35</v>
      </c>
      <c r="AE15" s="66">
        <v>36</v>
      </c>
      <c r="AF15" s="67">
        <v>37</v>
      </c>
      <c r="AG15" s="66">
        <v>38</v>
      </c>
      <c r="AH15" s="66">
        <v>39</v>
      </c>
      <c r="AI15" s="66">
        <v>40</v>
      </c>
      <c r="AJ15" s="66">
        <v>41</v>
      </c>
      <c r="AK15" s="66">
        <v>42</v>
      </c>
      <c r="AL15" s="66">
        <v>43</v>
      </c>
      <c r="AM15" s="66">
        <v>44</v>
      </c>
      <c r="AN15" s="66">
        <v>45</v>
      </c>
      <c r="AO15" s="66">
        <v>46</v>
      </c>
      <c r="AP15" s="66">
        <v>47</v>
      </c>
      <c r="AQ15" s="66">
        <v>48</v>
      </c>
      <c r="AR15" s="66">
        <v>49</v>
      </c>
      <c r="AS15" s="66">
        <v>50</v>
      </c>
      <c r="AT15" s="66">
        <v>51</v>
      </c>
      <c r="AU15" s="66">
        <v>52</v>
      </c>
      <c r="AV15" s="66">
        <v>53</v>
      </c>
      <c r="AW15" s="66">
        <v>54</v>
      </c>
      <c r="AX15" s="66">
        <v>55</v>
      </c>
      <c r="AY15" s="66">
        <v>56</v>
      </c>
      <c r="AZ15" s="66">
        <v>57</v>
      </c>
      <c r="BA15" s="66">
        <v>58</v>
      </c>
      <c r="BB15" s="66">
        <v>59</v>
      </c>
      <c r="BC15" s="68">
        <v>60</v>
      </c>
    </row>
    <row r="16" spans="1:55">
      <c r="A16" s="113" t="s">
        <v>96</v>
      </c>
      <c r="B16" s="202">
        <v>185973</v>
      </c>
      <c r="C16" s="202">
        <v>181838</v>
      </c>
      <c r="D16" s="202">
        <v>178821</v>
      </c>
      <c r="E16" s="202">
        <v>178753</v>
      </c>
      <c r="F16" s="202">
        <v>177360</v>
      </c>
      <c r="G16" s="202">
        <v>177174</v>
      </c>
      <c r="H16" s="202">
        <v>176330</v>
      </c>
      <c r="I16" s="202">
        <v>177332</v>
      </c>
      <c r="J16" s="202">
        <v>180432</v>
      </c>
      <c r="K16" s="202">
        <v>183586</v>
      </c>
      <c r="L16" s="202">
        <v>183371</v>
      </c>
      <c r="M16" s="202">
        <v>184533</v>
      </c>
      <c r="N16" s="202">
        <v>182805</v>
      </c>
      <c r="O16" s="202">
        <v>180781</v>
      </c>
      <c r="P16" s="202">
        <v>177597</v>
      </c>
      <c r="Q16" s="202">
        <v>174899</v>
      </c>
      <c r="R16" s="202">
        <v>175939</v>
      </c>
      <c r="S16" s="202">
        <v>176465</v>
      </c>
      <c r="T16" s="202">
        <v>177497</v>
      </c>
      <c r="U16" s="202">
        <v>179161</v>
      </c>
      <c r="V16" s="202">
        <v>180597</v>
      </c>
      <c r="W16" s="202">
        <v>183993</v>
      </c>
      <c r="X16" s="202">
        <v>184984</v>
      </c>
      <c r="Y16" s="202">
        <v>184201</v>
      </c>
      <c r="Z16" s="112">
        <v>183840</v>
      </c>
      <c r="AA16" s="112">
        <v>181798</v>
      </c>
      <c r="AB16" s="112">
        <v>181697</v>
      </c>
      <c r="AC16" s="112">
        <v>179387</v>
      </c>
      <c r="AD16" s="112">
        <v>180671</v>
      </c>
      <c r="AE16" s="112">
        <v>178288</v>
      </c>
      <c r="AF16" s="118" t="s">
        <v>164</v>
      </c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41"/>
    </row>
    <row r="17" spans="1:55">
      <c r="A17" s="43" t="s">
        <v>97</v>
      </c>
      <c r="B17" s="202">
        <v>160635</v>
      </c>
      <c r="C17" s="202">
        <v>160158</v>
      </c>
      <c r="D17" s="202">
        <v>159152</v>
      </c>
      <c r="E17" s="202">
        <v>158054</v>
      </c>
      <c r="F17" s="202">
        <v>157980</v>
      </c>
      <c r="G17" s="202">
        <v>156300</v>
      </c>
      <c r="H17" s="202">
        <v>156280</v>
      </c>
      <c r="I17" s="202">
        <v>155503</v>
      </c>
      <c r="J17" s="202">
        <v>155980</v>
      </c>
      <c r="K17" s="202">
        <v>155212</v>
      </c>
      <c r="L17" s="202">
        <v>155224</v>
      </c>
      <c r="M17" s="202">
        <v>154938</v>
      </c>
      <c r="N17" s="202">
        <v>153129</v>
      </c>
      <c r="O17" s="202">
        <v>152334</v>
      </c>
      <c r="P17" s="202">
        <v>152193</v>
      </c>
      <c r="Q17" s="202">
        <v>150716</v>
      </c>
      <c r="R17" s="202">
        <v>149374</v>
      </c>
      <c r="S17" s="202">
        <v>148290</v>
      </c>
      <c r="T17" s="202">
        <v>147632</v>
      </c>
      <c r="U17" s="202">
        <v>147115</v>
      </c>
      <c r="V17" s="202">
        <v>148166</v>
      </c>
      <c r="W17" s="202">
        <v>147401</v>
      </c>
      <c r="X17" s="202">
        <v>146867</v>
      </c>
      <c r="Y17" s="202">
        <v>146540</v>
      </c>
      <c r="Z17" s="112">
        <v>147002</v>
      </c>
      <c r="AA17" s="112">
        <v>147174</v>
      </c>
      <c r="AB17" s="112">
        <v>146795</v>
      </c>
      <c r="AC17" s="112">
        <v>145118</v>
      </c>
      <c r="AD17" s="112">
        <v>143815</v>
      </c>
      <c r="AE17" s="112">
        <v>143440</v>
      </c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41"/>
    </row>
    <row r="18" spans="1:55">
      <c r="A18" s="43" t="s">
        <v>98</v>
      </c>
      <c r="B18" s="202">
        <v>86952</v>
      </c>
      <c r="C18" s="202">
        <v>87929</v>
      </c>
      <c r="D18" s="202">
        <v>90007</v>
      </c>
      <c r="E18" s="202">
        <v>91029</v>
      </c>
      <c r="F18" s="202">
        <v>91606</v>
      </c>
      <c r="G18" s="202">
        <v>93874</v>
      </c>
      <c r="H18" s="202">
        <v>95595</v>
      </c>
      <c r="I18" s="202">
        <v>96994</v>
      </c>
      <c r="J18" s="202">
        <v>97130</v>
      </c>
      <c r="K18" s="202">
        <v>94974</v>
      </c>
      <c r="L18" s="202">
        <v>93333</v>
      </c>
      <c r="M18" s="202">
        <v>91427</v>
      </c>
      <c r="N18" s="202">
        <v>91470</v>
      </c>
      <c r="O18" s="202">
        <v>92949</v>
      </c>
      <c r="P18" s="202">
        <v>93553</v>
      </c>
      <c r="Q18" s="202">
        <v>94079</v>
      </c>
      <c r="R18" s="202">
        <v>97019</v>
      </c>
      <c r="S18" s="202">
        <v>97606</v>
      </c>
      <c r="T18" s="202">
        <v>97743</v>
      </c>
      <c r="U18" s="202">
        <v>98020</v>
      </c>
      <c r="V18" s="202">
        <v>98348</v>
      </c>
      <c r="W18" s="202">
        <v>97144</v>
      </c>
      <c r="X18" s="202">
        <v>97354</v>
      </c>
      <c r="Y18" s="202">
        <v>96215</v>
      </c>
      <c r="Z18" s="112">
        <v>95330</v>
      </c>
      <c r="AA18" s="112">
        <v>97070</v>
      </c>
      <c r="AB18" s="112">
        <v>98359</v>
      </c>
      <c r="AC18" s="112">
        <v>99799</v>
      </c>
      <c r="AD18" s="112">
        <v>100217</v>
      </c>
      <c r="AE18" s="112">
        <v>103012</v>
      </c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41"/>
    </row>
    <row r="19" spans="1:55">
      <c r="A19" s="44" t="s">
        <v>145</v>
      </c>
      <c r="B19" s="203" t="s">
        <v>305</v>
      </c>
      <c r="C19" s="204">
        <v>45842</v>
      </c>
      <c r="D19" s="204">
        <v>46471</v>
      </c>
      <c r="E19" s="204">
        <v>47025</v>
      </c>
      <c r="F19" s="204">
        <v>48332</v>
      </c>
      <c r="G19" s="204">
        <v>48924</v>
      </c>
      <c r="H19" s="204">
        <v>49833</v>
      </c>
      <c r="I19" s="204">
        <v>49814</v>
      </c>
      <c r="J19" s="204">
        <v>50369</v>
      </c>
      <c r="K19" s="204">
        <v>51577</v>
      </c>
      <c r="L19" s="204">
        <v>51461</v>
      </c>
      <c r="M19" s="204">
        <v>52650</v>
      </c>
      <c r="N19" s="204">
        <v>53805</v>
      </c>
      <c r="O19" s="204">
        <v>54901</v>
      </c>
      <c r="P19" s="204">
        <v>55806</v>
      </c>
      <c r="Q19" s="204">
        <v>56548</v>
      </c>
      <c r="R19" s="204">
        <v>58046</v>
      </c>
      <c r="S19" s="204">
        <v>58206</v>
      </c>
      <c r="T19" s="204">
        <v>59620</v>
      </c>
      <c r="U19" s="204">
        <v>61252</v>
      </c>
      <c r="V19" s="204">
        <v>61505</v>
      </c>
      <c r="W19" s="204">
        <v>63093</v>
      </c>
      <c r="X19" s="204">
        <v>64016</v>
      </c>
      <c r="Y19" s="204">
        <v>65064</v>
      </c>
      <c r="Z19" s="72">
        <v>66396</v>
      </c>
      <c r="AA19" s="72">
        <v>67440</v>
      </c>
      <c r="AB19" s="72">
        <v>68416</v>
      </c>
      <c r="AC19" s="72">
        <v>69680</v>
      </c>
      <c r="AD19" s="72">
        <v>71636</v>
      </c>
      <c r="AE19" s="72">
        <v>72214</v>
      </c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2"/>
    </row>
    <row r="22" spans="1:55" s="110" customFormat="1">
      <c r="A22" s="111" t="s">
        <v>163</v>
      </c>
    </row>
    <row r="23" spans="1:55">
      <c r="AA23" s="112"/>
      <c r="AB23" s="112"/>
      <c r="AC23" s="112"/>
      <c r="AD23" s="112"/>
      <c r="AE23" s="112"/>
      <c r="AF23" s="112"/>
    </row>
    <row r="24" spans="1:55" ht="25.5">
      <c r="A24" s="117" t="s">
        <v>159</v>
      </c>
      <c r="B24" s="66">
        <v>7</v>
      </c>
      <c r="C24" s="66">
        <v>8</v>
      </c>
      <c r="D24" s="66">
        <v>9</v>
      </c>
      <c r="E24" s="66">
        <v>10</v>
      </c>
      <c r="F24" s="66">
        <v>11</v>
      </c>
      <c r="G24" s="66">
        <v>12</v>
      </c>
      <c r="H24" s="66">
        <v>13</v>
      </c>
      <c r="I24" s="66">
        <v>14</v>
      </c>
      <c r="J24" s="66">
        <v>15</v>
      </c>
      <c r="K24" s="66">
        <v>16</v>
      </c>
      <c r="L24" s="66">
        <v>17</v>
      </c>
      <c r="M24" s="66">
        <v>18</v>
      </c>
      <c r="N24" s="66">
        <v>19</v>
      </c>
      <c r="O24" s="66">
        <v>20</v>
      </c>
      <c r="P24" s="66">
        <v>21</v>
      </c>
      <c r="Q24" s="66">
        <v>22</v>
      </c>
      <c r="R24" s="66">
        <v>23</v>
      </c>
      <c r="S24" s="66">
        <v>24</v>
      </c>
      <c r="T24" s="66">
        <v>25</v>
      </c>
      <c r="U24" s="66">
        <v>26</v>
      </c>
      <c r="V24" s="66">
        <v>27</v>
      </c>
      <c r="W24" s="66">
        <v>28</v>
      </c>
      <c r="X24" s="66">
        <v>29</v>
      </c>
      <c r="Y24" s="66">
        <v>30</v>
      </c>
      <c r="Z24" s="66">
        <v>31</v>
      </c>
      <c r="AA24" s="66">
        <v>32</v>
      </c>
      <c r="AB24" s="66">
        <v>33</v>
      </c>
      <c r="AC24" s="66">
        <v>34</v>
      </c>
      <c r="AD24" s="66">
        <v>35</v>
      </c>
      <c r="AE24" s="66">
        <v>36</v>
      </c>
      <c r="AF24" s="67">
        <v>37</v>
      </c>
      <c r="AG24" s="66">
        <v>38</v>
      </c>
      <c r="AH24" s="66">
        <v>39</v>
      </c>
      <c r="AI24" s="66">
        <v>40</v>
      </c>
      <c r="AJ24" s="66">
        <v>41</v>
      </c>
      <c r="AK24" s="66">
        <v>42</v>
      </c>
      <c r="AL24" s="66">
        <v>43</v>
      </c>
      <c r="AM24" s="66">
        <v>44</v>
      </c>
      <c r="AN24" s="66">
        <v>45</v>
      </c>
      <c r="AO24" s="66">
        <v>46</v>
      </c>
      <c r="AP24" s="66">
        <v>47</v>
      </c>
      <c r="AQ24" s="66">
        <v>48</v>
      </c>
      <c r="AR24" s="66">
        <v>49</v>
      </c>
      <c r="AS24" s="66">
        <v>50</v>
      </c>
      <c r="AT24" s="66">
        <v>51</v>
      </c>
      <c r="AU24" s="66">
        <v>52</v>
      </c>
      <c r="AV24" s="66">
        <v>53</v>
      </c>
      <c r="AW24" s="66">
        <v>54</v>
      </c>
      <c r="AX24" s="66">
        <v>55</v>
      </c>
      <c r="AY24" s="66">
        <v>56</v>
      </c>
      <c r="AZ24" s="66">
        <v>57</v>
      </c>
      <c r="BA24" s="66">
        <v>58</v>
      </c>
      <c r="BB24" s="66">
        <v>59</v>
      </c>
      <c r="BC24" s="68">
        <v>60</v>
      </c>
    </row>
    <row r="25" spans="1:55">
      <c r="A25" s="113" t="s">
        <v>148</v>
      </c>
      <c r="B25" s="205">
        <v>375100</v>
      </c>
      <c r="C25" s="205">
        <v>373093</v>
      </c>
      <c r="D25" s="205">
        <v>367811</v>
      </c>
      <c r="E25" s="205">
        <v>360659</v>
      </c>
      <c r="F25" s="205">
        <v>357574</v>
      </c>
      <c r="G25" s="205">
        <v>356113</v>
      </c>
      <c r="H25" s="205">
        <v>354534</v>
      </c>
      <c r="I25" s="205">
        <v>353504</v>
      </c>
      <c r="J25" s="205">
        <v>353662</v>
      </c>
      <c r="K25" s="205">
        <v>357764</v>
      </c>
      <c r="L25" s="205">
        <v>364018</v>
      </c>
      <c r="M25" s="205">
        <v>366957</v>
      </c>
      <c r="N25" s="205">
        <v>367904</v>
      </c>
      <c r="O25" s="205">
        <v>367338</v>
      </c>
      <c r="P25" s="205">
        <v>363586</v>
      </c>
      <c r="Q25" s="205">
        <v>358378</v>
      </c>
      <c r="R25" s="205">
        <v>352496</v>
      </c>
      <c r="S25" s="205">
        <v>350838</v>
      </c>
      <c r="T25" s="205">
        <v>352404</v>
      </c>
      <c r="U25" s="205">
        <v>353962</v>
      </c>
      <c r="V25" s="205">
        <v>356658</v>
      </c>
      <c r="W25" s="205">
        <v>359758</v>
      </c>
      <c r="X25" s="205">
        <v>364590</v>
      </c>
      <c r="Y25" s="205">
        <v>368977</v>
      </c>
      <c r="Z25" s="112">
        <v>369185</v>
      </c>
      <c r="AA25" s="112">
        <v>368041</v>
      </c>
      <c r="AB25" s="112">
        <v>365638</v>
      </c>
      <c r="AC25" s="112">
        <v>363495</v>
      </c>
      <c r="AD25" s="112">
        <v>361084</v>
      </c>
      <c r="AE25" s="112">
        <v>360058</v>
      </c>
      <c r="AF25" s="118" t="s">
        <v>165</v>
      </c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41"/>
    </row>
    <row r="26" spans="1:55">
      <c r="A26" s="43" t="s">
        <v>149</v>
      </c>
      <c r="B26" s="205">
        <v>318309</v>
      </c>
      <c r="C26" s="205">
        <v>319853</v>
      </c>
      <c r="D26" s="205">
        <v>320793</v>
      </c>
      <c r="E26" s="205">
        <v>319310</v>
      </c>
      <c r="F26" s="205">
        <v>317206</v>
      </c>
      <c r="G26" s="205">
        <v>316034</v>
      </c>
      <c r="H26" s="205">
        <v>314280</v>
      </c>
      <c r="I26" s="205">
        <v>312580</v>
      </c>
      <c r="J26" s="205">
        <v>311783</v>
      </c>
      <c r="K26" s="205">
        <v>311483</v>
      </c>
      <c r="L26" s="205">
        <v>311192</v>
      </c>
      <c r="M26" s="205">
        <v>310436</v>
      </c>
      <c r="N26" s="205">
        <v>310162</v>
      </c>
      <c r="O26" s="205">
        <v>308067</v>
      </c>
      <c r="P26" s="205">
        <v>305463</v>
      </c>
      <c r="Q26" s="205">
        <v>304527</v>
      </c>
      <c r="R26" s="205">
        <v>302909</v>
      </c>
      <c r="S26" s="205">
        <v>300090</v>
      </c>
      <c r="T26" s="205">
        <v>297664</v>
      </c>
      <c r="U26" s="205">
        <v>295922</v>
      </c>
      <c r="V26" s="205">
        <v>294747</v>
      </c>
      <c r="W26" s="205">
        <v>295281</v>
      </c>
      <c r="X26" s="205">
        <v>295567</v>
      </c>
      <c r="Y26" s="205">
        <v>294268</v>
      </c>
      <c r="Z26" s="112">
        <v>293407</v>
      </c>
      <c r="AA26" s="112">
        <v>293542</v>
      </c>
      <c r="AB26" s="112">
        <v>294176</v>
      </c>
      <c r="AC26" s="112">
        <v>293969</v>
      </c>
      <c r="AD26" s="112">
        <v>291913</v>
      </c>
      <c r="AE26" s="112">
        <v>288933</v>
      </c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41"/>
    </row>
    <row r="27" spans="1:55">
      <c r="A27" s="43" t="s">
        <v>150</v>
      </c>
      <c r="B27" s="205">
        <v>176453</v>
      </c>
      <c r="C27" s="205">
        <v>174771</v>
      </c>
      <c r="D27" s="205">
        <v>174881</v>
      </c>
      <c r="E27" s="205">
        <v>177936</v>
      </c>
      <c r="F27" s="205">
        <v>181036</v>
      </c>
      <c r="G27" s="205">
        <v>182635</v>
      </c>
      <c r="H27" s="205">
        <v>185480</v>
      </c>
      <c r="I27" s="205">
        <v>189469</v>
      </c>
      <c r="J27" s="205">
        <v>192589</v>
      </c>
      <c r="K27" s="205">
        <v>194124</v>
      </c>
      <c r="L27" s="205">
        <v>192104</v>
      </c>
      <c r="M27" s="205">
        <v>188307</v>
      </c>
      <c r="N27" s="205">
        <v>184760</v>
      </c>
      <c r="O27" s="205">
        <v>182897</v>
      </c>
      <c r="P27" s="205">
        <v>184419</v>
      </c>
      <c r="Q27" s="205">
        <v>186502</v>
      </c>
      <c r="R27" s="205">
        <v>187632</v>
      </c>
      <c r="S27" s="205">
        <v>191098</v>
      </c>
      <c r="T27" s="205">
        <v>194625</v>
      </c>
      <c r="U27" s="205">
        <v>195349</v>
      </c>
      <c r="V27" s="205">
        <v>195763</v>
      </c>
      <c r="W27" s="205">
        <v>196368</v>
      </c>
      <c r="X27" s="205">
        <v>195492</v>
      </c>
      <c r="Y27" s="205">
        <v>194498</v>
      </c>
      <c r="Z27" s="112">
        <v>193569</v>
      </c>
      <c r="AA27" s="112">
        <v>191545</v>
      </c>
      <c r="AB27" s="112">
        <v>192400</v>
      </c>
      <c r="AC27" s="112">
        <v>195429</v>
      </c>
      <c r="AD27" s="112">
        <v>198158</v>
      </c>
      <c r="AE27" s="112">
        <v>200016</v>
      </c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41"/>
    </row>
    <row r="28" spans="1:55">
      <c r="A28" s="44" t="s">
        <v>151</v>
      </c>
      <c r="B28" s="204">
        <v>90700</v>
      </c>
      <c r="C28" s="206">
        <v>90769</v>
      </c>
      <c r="D28" s="206">
        <v>91142</v>
      </c>
      <c r="E28" s="206">
        <v>92313</v>
      </c>
      <c r="F28" s="206">
        <v>93496</v>
      </c>
      <c r="G28" s="206">
        <v>95357</v>
      </c>
      <c r="H28" s="206">
        <v>97256</v>
      </c>
      <c r="I28" s="206">
        <v>98757</v>
      </c>
      <c r="J28" s="206">
        <v>99647</v>
      </c>
      <c r="K28" s="206">
        <v>100183</v>
      </c>
      <c r="L28" s="206">
        <v>101946</v>
      </c>
      <c r="M28" s="206">
        <v>103038</v>
      </c>
      <c r="N28" s="206">
        <v>104111</v>
      </c>
      <c r="O28" s="206">
        <v>106455</v>
      </c>
      <c r="P28" s="206">
        <v>108706</v>
      </c>
      <c r="Q28" s="206">
        <v>110707</v>
      </c>
      <c r="R28" s="206">
        <v>112354</v>
      </c>
      <c r="S28" s="206">
        <v>114594</v>
      </c>
      <c r="T28" s="206">
        <v>116252</v>
      </c>
      <c r="U28" s="206">
        <v>117826</v>
      </c>
      <c r="V28" s="206">
        <v>120872</v>
      </c>
      <c r="W28" s="206">
        <v>122757</v>
      </c>
      <c r="X28" s="206">
        <v>124598</v>
      </c>
      <c r="Y28" s="206">
        <v>127109</v>
      </c>
      <c r="Z28" s="72">
        <v>129080</v>
      </c>
      <c r="AA28" s="72">
        <v>131460</v>
      </c>
      <c r="AB28" s="72">
        <v>133836</v>
      </c>
      <c r="AC28" s="72">
        <v>135856</v>
      </c>
      <c r="AD28" s="72">
        <v>138096</v>
      </c>
      <c r="AE28" s="72">
        <v>141316</v>
      </c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2"/>
    </row>
    <row r="31" spans="1:55" s="110" customFormat="1">
      <c r="A31" s="111" t="s">
        <v>166</v>
      </c>
    </row>
    <row r="33" spans="1:55" ht="25.5">
      <c r="A33" s="117" t="s">
        <v>159</v>
      </c>
      <c r="B33" s="66">
        <v>7</v>
      </c>
      <c r="C33" s="66">
        <v>8</v>
      </c>
      <c r="D33" s="66">
        <v>9</v>
      </c>
      <c r="E33" s="66">
        <v>10</v>
      </c>
      <c r="F33" s="66">
        <v>11</v>
      </c>
      <c r="G33" s="66">
        <v>12</v>
      </c>
      <c r="H33" s="66">
        <v>13</v>
      </c>
      <c r="I33" s="66">
        <v>14</v>
      </c>
      <c r="J33" s="66">
        <v>15</v>
      </c>
      <c r="K33" s="66">
        <v>16</v>
      </c>
      <c r="L33" s="66">
        <v>17</v>
      </c>
      <c r="M33" s="66">
        <v>18</v>
      </c>
      <c r="N33" s="66">
        <v>19</v>
      </c>
      <c r="O33" s="66">
        <v>20</v>
      </c>
      <c r="P33" s="66">
        <v>21</v>
      </c>
      <c r="Q33" s="66">
        <v>22</v>
      </c>
      <c r="R33" s="66">
        <v>23</v>
      </c>
      <c r="S33" s="66">
        <v>24</v>
      </c>
      <c r="T33" s="66">
        <v>25</v>
      </c>
      <c r="U33" s="66">
        <v>26</v>
      </c>
      <c r="V33" s="66">
        <v>27</v>
      </c>
      <c r="W33" s="66">
        <v>28</v>
      </c>
      <c r="X33" s="66">
        <v>29</v>
      </c>
      <c r="Y33" s="66">
        <v>30</v>
      </c>
      <c r="Z33" s="66">
        <v>31</v>
      </c>
      <c r="AA33" s="66">
        <v>32</v>
      </c>
      <c r="AB33" s="66">
        <v>33</v>
      </c>
      <c r="AC33" s="66">
        <v>34</v>
      </c>
      <c r="AD33" s="66">
        <v>35</v>
      </c>
      <c r="AE33" s="66">
        <v>36</v>
      </c>
      <c r="AF33" s="67">
        <v>37</v>
      </c>
      <c r="AG33" s="66">
        <v>38</v>
      </c>
      <c r="AH33" s="66">
        <v>39</v>
      </c>
      <c r="AI33" s="66">
        <v>40</v>
      </c>
      <c r="AJ33" s="66">
        <v>41</v>
      </c>
      <c r="AK33" s="66">
        <v>42</v>
      </c>
      <c r="AL33" s="66">
        <v>43</v>
      </c>
      <c r="AM33" s="66">
        <v>44</v>
      </c>
      <c r="AN33" s="66">
        <v>45</v>
      </c>
      <c r="AO33" s="66">
        <v>46</v>
      </c>
      <c r="AP33" s="66">
        <v>47</v>
      </c>
      <c r="AQ33" s="66">
        <v>48</v>
      </c>
      <c r="AR33" s="66">
        <v>49</v>
      </c>
      <c r="AS33" s="66">
        <v>50</v>
      </c>
      <c r="AT33" s="66">
        <v>51</v>
      </c>
      <c r="AU33" s="66">
        <v>52</v>
      </c>
      <c r="AV33" s="66">
        <v>53</v>
      </c>
      <c r="AW33" s="66">
        <v>54</v>
      </c>
      <c r="AX33" s="66">
        <v>55</v>
      </c>
      <c r="AY33" s="66">
        <v>56</v>
      </c>
      <c r="AZ33" s="66">
        <v>57</v>
      </c>
      <c r="BA33" s="66">
        <v>58</v>
      </c>
      <c r="BB33" s="66">
        <v>59</v>
      </c>
      <c r="BC33" s="68">
        <v>60</v>
      </c>
    </row>
    <row r="34" spans="1:55">
      <c r="A34" s="113" t="s">
        <v>148</v>
      </c>
      <c r="B34" s="202">
        <v>305393</v>
      </c>
      <c r="C34" s="202">
        <v>329637</v>
      </c>
      <c r="D34" s="202">
        <v>338345</v>
      </c>
      <c r="E34" s="202">
        <v>353921</v>
      </c>
      <c r="F34" s="202">
        <v>359514</v>
      </c>
      <c r="G34" s="202">
        <v>366223</v>
      </c>
      <c r="H34" s="202">
        <v>362635</v>
      </c>
      <c r="I34" s="202">
        <v>344063</v>
      </c>
      <c r="J34" s="202">
        <v>321881</v>
      </c>
      <c r="K34" s="202">
        <v>315915</v>
      </c>
      <c r="L34" s="202">
        <v>302900</v>
      </c>
      <c r="M34" s="202">
        <v>309171</v>
      </c>
      <c r="N34" s="202">
        <v>322092</v>
      </c>
      <c r="O34" s="202">
        <v>343786</v>
      </c>
      <c r="P34" s="202">
        <v>366911</v>
      </c>
      <c r="Q34" s="202">
        <v>368575</v>
      </c>
      <c r="R34" s="202">
        <v>370260</v>
      </c>
      <c r="S34" s="202">
        <v>365198</v>
      </c>
      <c r="T34" s="202">
        <v>352617</v>
      </c>
      <c r="U34" s="202">
        <v>340777</v>
      </c>
      <c r="V34" s="202">
        <v>316269</v>
      </c>
      <c r="W34" s="202">
        <v>303828</v>
      </c>
      <c r="X34" s="202">
        <v>302700</v>
      </c>
      <c r="Y34" s="202">
        <v>301263</v>
      </c>
      <c r="Z34" s="112">
        <v>313667</v>
      </c>
      <c r="AA34" s="112">
        <v>317462</v>
      </c>
      <c r="AB34" s="112">
        <v>333823</v>
      </c>
      <c r="AC34" s="112">
        <v>330572</v>
      </c>
      <c r="AD34" s="112">
        <v>345995</v>
      </c>
      <c r="AE34" s="112">
        <v>348354</v>
      </c>
      <c r="AF34" s="118" t="s">
        <v>167</v>
      </c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41"/>
    </row>
    <row r="35" spans="1:55">
      <c r="A35" s="43" t="s">
        <v>149</v>
      </c>
      <c r="B35" s="202">
        <v>394664</v>
      </c>
      <c r="C35" s="202">
        <v>399634</v>
      </c>
      <c r="D35" s="202">
        <v>406286</v>
      </c>
      <c r="E35" s="202">
        <v>409308</v>
      </c>
      <c r="F35" s="202">
        <v>421568</v>
      </c>
      <c r="G35" s="202">
        <v>424536</v>
      </c>
      <c r="H35" s="202">
        <v>430973</v>
      </c>
      <c r="I35" s="202">
        <v>430589</v>
      </c>
      <c r="J35" s="202">
        <v>435518</v>
      </c>
      <c r="K35" s="202">
        <v>436512</v>
      </c>
      <c r="L35" s="202">
        <v>438508</v>
      </c>
      <c r="M35" s="202">
        <v>450400</v>
      </c>
      <c r="N35" s="202">
        <v>457252</v>
      </c>
      <c r="O35" s="202">
        <v>460989</v>
      </c>
      <c r="P35" s="202">
        <v>472594</v>
      </c>
      <c r="Q35" s="202">
        <v>483061</v>
      </c>
      <c r="R35" s="202">
        <v>492521</v>
      </c>
      <c r="S35" s="202">
        <v>500374</v>
      </c>
      <c r="T35" s="202">
        <v>506559</v>
      </c>
      <c r="U35" s="202">
        <v>502510</v>
      </c>
      <c r="V35" s="202">
        <v>507224</v>
      </c>
      <c r="W35" s="202">
        <v>510661</v>
      </c>
      <c r="X35" s="202">
        <v>512867</v>
      </c>
      <c r="Y35" s="202">
        <v>511723</v>
      </c>
      <c r="Z35" s="112">
        <v>511088</v>
      </c>
      <c r="AA35" s="112">
        <v>513054</v>
      </c>
      <c r="AB35" s="112">
        <v>522860</v>
      </c>
      <c r="AC35" s="112">
        <v>532563</v>
      </c>
      <c r="AD35" s="112">
        <v>538172</v>
      </c>
      <c r="AE35" s="112">
        <v>545109</v>
      </c>
      <c r="AF35" s="118" t="s">
        <v>168</v>
      </c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41"/>
    </row>
    <row r="36" spans="1:55">
      <c r="A36" s="43" t="s">
        <v>150</v>
      </c>
      <c r="B36" s="202">
        <v>89554</v>
      </c>
      <c r="C36" s="202">
        <v>77790</v>
      </c>
      <c r="D36" s="202">
        <v>69472</v>
      </c>
      <c r="E36" s="202">
        <v>61933</v>
      </c>
      <c r="F36" s="202">
        <v>44644</v>
      </c>
      <c r="G36" s="202">
        <v>30454</v>
      </c>
      <c r="H36" s="202">
        <v>17492</v>
      </c>
      <c r="I36" s="202">
        <v>11287</v>
      </c>
      <c r="J36" s="202">
        <v>20966</v>
      </c>
      <c r="K36" s="202">
        <v>31430</v>
      </c>
      <c r="L36" s="202">
        <v>46527</v>
      </c>
      <c r="M36" s="202">
        <v>51971</v>
      </c>
      <c r="N36" s="202">
        <v>46601</v>
      </c>
      <c r="O36" s="202">
        <v>43364</v>
      </c>
      <c r="P36" s="202">
        <v>38078</v>
      </c>
      <c r="Q36" s="202">
        <v>17831</v>
      </c>
      <c r="R36" s="202">
        <v>10240</v>
      </c>
      <c r="S36" s="202">
        <v>5365</v>
      </c>
      <c r="T36" s="207">
        <v>34</v>
      </c>
      <c r="U36" s="207">
        <v>0</v>
      </c>
      <c r="V36" s="202">
        <v>3843</v>
      </c>
      <c r="W36" s="202">
        <v>3181</v>
      </c>
      <c r="X36" s="202">
        <v>10682</v>
      </c>
      <c r="Y36" s="202">
        <v>18121</v>
      </c>
      <c r="Z36" s="112">
        <v>9493</v>
      </c>
      <c r="AA36" s="112">
        <v>2047</v>
      </c>
      <c r="AB36" s="138">
        <v>0</v>
      </c>
      <c r="AC36" s="138">
        <v>0</v>
      </c>
      <c r="AD36" s="138">
        <v>0</v>
      </c>
      <c r="AE36" s="138">
        <v>0</v>
      </c>
      <c r="AF36" s="118" t="s">
        <v>169</v>
      </c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41"/>
    </row>
    <row r="37" spans="1:55">
      <c r="A37" s="44" t="s">
        <v>151</v>
      </c>
      <c r="B37" s="204">
        <v>218944</v>
      </c>
      <c r="C37" s="204">
        <v>214558</v>
      </c>
      <c r="D37" s="204">
        <v>210232</v>
      </c>
      <c r="E37" s="204">
        <v>200663</v>
      </c>
      <c r="F37" s="204">
        <v>194619</v>
      </c>
      <c r="G37" s="204">
        <v>186713</v>
      </c>
      <c r="H37" s="204">
        <v>184018</v>
      </c>
      <c r="I37" s="204">
        <v>179208</v>
      </c>
      <c r="J37" s="204">
        <v>170513</v>
      </c>
      <c r="K37" s="204">
        <v>169462</v>
      </c>
      <c r="L37" s="204">
        <v>160684</v>
      </c>
      <c r="M37" s="204">
        <v>151471</v>
      </c>
      <c r="N37" s="204">
        <v>142667</v>
      </c>
      <c r="O37" s="204">
        <v>133794</v>
      </c>
      <c r="P37" s="204">
        <v>126190</v>
      </c>
      <c r="Q37" s="204">
        <v>114458</v>
      </c>
      <c r="R37" s="204">
        <v>110350</v>
      </c>
      <c r="S37" s="204">
        <v>99466</v>
      </c>
      <c r="T37" s="204">
        <v>86604</v>
      </c>
      <c r="U37" s="204">
        <v>81879</v>
      </c>
      <c r="V37" s="204">
        <v>69053</v>
      </c>
      <c r="W37" s="204">
        <v>60039</v>
      </c>
      <c r="X37" s="204">
        <v>50989</v>
      </c>
      <c r="Y37" s="204">
        <v>39438</v>
      </c>
      <c r="Z37" s="72">
        <v>29866</v>
      </c>
      <c r="AA37" s="72">
        <v>20585</v>
      </c>
      <c r="AB37" s="72">
        <v>9653</v>
      </c>
      <c r="AC37" s="143">
        <v>0</v>
      </c>
      <c r="AD37" s="143">
        <v>0</v>
      </c>
      <c r="AE37" s="143">
        <v>0</v>
      </c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2"/>
    </row>
    <row r="38" spans="1:55">
      <c r="E38" s="112"/>
      <c r="F38" s="112"/>
      <c r="G38" s="112"/>
      <c r="H38" s="112"/>
      <c r="I38" s="112"/>
      <c r="J38" s="112"/>
    </row>
    <row r="39" spans="1:55">
      <c r="E39" s="112"/>
      <c r="F39" s="112"/>
      <c r="G39" s="112"/>
      <c r="H39" s="112"/>
      <c r="I39" s="112"/>
      <c r="J39" s="112"/>
    </row>
    <row r="40" spans="1:55">
      <c r="E40" s="112"/>
      <c r="F40" s="112"/>
      <c r="G40" s="112"/>
      <c r="H40" s="112"/>
      <c r="I40" s="112"/>
      <c r="J40" s="112"/>
    </row>
    <row r="44" spans="1:55">
      <c r="D44" s="112"/>
      <c r="E44" s="112"/>
      <c r="F44" s="112"/>
      <c r="G44" s="112"/>
      <c r="H44" s="112"/>
      <c r="I44" s="112"/>
    </row>
    <row r="45" spans="1:55">
      <c r="D45" s="112"/>
      <c r="E45" s="112"/>
      <c r="F45" s="112"/>
      <c r="G45" s="112"/>
      <c r="H45" s="112"/>
      <c r="I45" s="112"/>
    </row>
    <row r="46" spans="1:55">
      <c r="D46" s="112"/>
      <c r="E46" s="112"/>
    </row>
    <row r="47" spans="1:55">
      <c r="D47" s="112"/>
      <c r="E47" s="112"/>
      <c r="F47" s="112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F156"/>
  <sheetViews>
    <sheetView showGridLines="0" workbookViewId="0">
      <selection activeCell="M41" sqref="M41"/>
    </sheetView>
  </sheetViews>
  <sheetFormatPr defaultRowHeight="12.75"/>
  <cols>
    <col min="1" max="1" width="25.375" style="138" customWidth="1"/>
    <col min="2" max="2" width="9.125" style="138" customWidth="1"/>
    <col min="3" max="16384" width="9" style="138"/>
  </cols>
  <sheetData>
    <row r="2" spans="1:32" s="25" customFormat="1">
      <c r="A2" s="24" t="s">
        <v>171</v>
      </c>
    </row>
    <row r="4" spans="1:32" s="110" customFormat="1">
      <c r="A4" s="111" t="s">
        <v>172</v>
      </c>
    </row>
    <row r="5" spans="1:32" s="140" customFormat="1">
      <c r="A5" s="119"/>
    </row>
    <row r="6" spans="1:32" ht="46.5" customHeight="1">
      <c r="A6" s="45" t="s">
        <v>173</v>
      </c>
      <c r="B6" s="51" t="s">
        <v>104</v>
      </c>
      <c r="C6" s="76" t="s">
        <v>105</v>
      </c>
      <c r="D6" s="76" t="s">
        <v>106</v>
      </c>
      <c r="E6" s="77" t="s">
        <v>107</v>
      </c>
    </row>
    <row r="7" spans="1:32">
      <c r="A7" s="43" t="s">
        <v>174</v>
      </c>
      <c r="B7" s="122">
        <v>1.2930000000000001E-3</v>
      </c>
      <c r="C7" s="125">
        <v>1.653E-3</v>
      </c>
      <c r="D7" s="125">
        <v>2.7079999999999999E-3</v>
      </c>
      <c r="E7" s="126">
        <v>4.7869999999999996E-3</v>
      </c>
    </row>
    <row r="8" spans="1:32">
      <c r="A8" s="43" t="s">
        <v>175</v>
      </c>
      <c r="B8" s="123">
        <v>1.671E-3</v>
      </c>
      <c r="C8" s="127">
        <v>4.5820000000000001E-3</v>
      </c>
      <c r="D8" s="127">
        <v>1.82E-3</v>
      </c>
      <c r="E8" s="120">
        <v>5.2199999999999998E-3</v>
      </c>
    </row>
    <row r="9" spans="1:32">
      <c r="A9" s="43" t="s">
        <v>176</v>
      </c>
      <c r="B9" s="123">
        <v>3.895E-3</v>
      </c>
      <c r="C9" s="127">
        <v>2.7330000000000002E-3</v>
      </c>
      <c r="D9" s="127">
        <v>4.2240000000000003E-3</v>
      </c>
      <c r="E9" s="120">
        <v>5.8149999999999999E-3</v>
      </c>
    </row>
    <row r="10" spans="1:32">
      <c r="A10" s="44" t="s">
        <v>177</v>
      </c>
      <c r="B10" s="124">
        <v>2.5370000000000002E-3</v>
      </c>
      <c r="C10" s="128">
        <v>4.4320000000000002E-3</v>
      </c>
      <c r="D10" s="128">
        <v>5.0090000000000004E-3</v>
      </c>
      <c r="E10" s="121">
        <v>7.0549999999999996E-3</v>
      </c>
    </row>
    <row r="13" spans="1:32" s="140" customFormat="1">
      <c r="A13" s="137"/>
      <c r="B13" s="175"/>
      <c r="C13" s="175"/>
      <c r="D13" s="175"/>
      <c r="E13" s="175"/>
    </row>
    <row r="14" spans="1:32" s="140" customFormat="1">
      <c r="A14" s="146" t="s">
        <v>190</v>
      </c>
      <c r="B14" s="147" t="s">
        <v>191</v>
      </c>
      <c r="C14" s="147" t="s">
        <v>191</v>
      </c>
      <c r="D14" s="147" t="s">
        <v>191</v>
      </c>
      <c r="E14" s="147" t="s">
        <v>191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</row>
    <row r="15" spans="1:32" s="140" customFormat="1">
      <c r="A15" s="145"/>
      <c r="B15" s="145"/>
      <c r="C15" s="145"/>
      <c r="D15" s="145"/>
      <c r="E15" s="145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</row>
    <row r="16" spans="1:32" s="140" customFormat="1" ht="25.5">
      <c r="A16" s="148" t="s">
        <v>192</v>
      </c>
      <c r="B16" s="149">
        <v>7</v>
      </c>
      <c r="C16" s="149">
        <f t="shared" ref="C16:AE16" si="0">B16+1</f>
        <v>8</v>
      </c>
      <c r="D16" s="149">
        <f t="shared" si="0"/>
        <v>9</v>
      </c>
      <c r="E16" s="149">
        <f t="shared" si="0"/>
        <v>10</v>
      </c>
      <c r="F16" s="149">
        <f t="shared" si="0"/>
        <v>11</v>
      </c>
      <c r="G16" s="149">
        <f t="shared" si="0"/>
        <v>12</v>
      </c>
      <c r="H16" s="149">
        <f t="shared" si="0"/>
        <v>13</v>
      </c>
      <c r="I16" s="149">
        <f t="shared" si="0"/>
        <v>14</v>
      </c>
      <c r="J16" s="149">
        <f t="shared" si="0"/>
        <v>15</v>
      </c>
      <c r="K16" s="149">
        <f t="shared" si="0"/>
        <v>16</v>
      </c>
      <c r="L16" s="149">
        <f t="shared" si="0"/>
        <v>17</v>
      </c>
      <c r="M16" s="149">
        <f t="shared" si="0"/>
        <v>18</v>
      </c>
      <c r="N16" s="149">
        <f t="shared" si="0"/>
        <v>19</v>
      </c>
      <c r="O16" s="149">
        <f t="shared" si="0"/>
        <v>20</v>
      </c>
      <c r="P16" s="149">
        <f t="shared" si="0"/>
        <v>21</v>
      </c>
      <c r="Q16" s="149">
        <f t="shared" si="0"/>
        <v>22</v>
      </c>
      <c r="R16" s="149">
        <f t="shared" si="0"/>
        <v>23</v>
      </c>
      <c r="S16" s="152">
        <f t="shared" si="0"/>
        <v>24</v>
      </c>
      <c r="T16" s="149">
        <f t="shared" si="0"/>
        <v>25</v>
      </c>
      <c r="U16" s="149">
        <f t="shared" si="0"/>
        <v>26</v>
      </c>
      <c r="V16" s="149">
        <f t="shared" si="0"/>
        <v>27</v>
      </c>
      <c r="W16" s="149">
        <f t="shared" si="0"/>
        <v>28</v>
      </c>
      <c r="X16" s="149">
        <f t="shared" si="0"/>
        <v>29</v>
      </c>
      <c r="Y16" s="149">
        <f t="shared" si="0"/>
        <v>30</v>
      </c>
      <c r="Z16" s="149">
        <f t="shared" si="0"/>
        <v>31</v>
      </c>
      <c r="AA16" s="149">
        <f t="shared" si="0"/>
        <v>32</v>
      </c>
      <c r="AB16" s="149">
        <f t="shared" si="0"/>
        <v>33</v>
      </c>
      <c r="AC16" s="149">
        <f t="shared" si="0"/>
        <v>34</v>
      </c>
      <c r="AD16" s="149">
        <f t="shared" si="0"/>
        <v>35</v>
      </c>
      <c r="AE16" s="153">
        <f t="shared" si="0"/>
        <v>36</v>
      </c>
      <c r="AF16" s="138"/>
    </row>
    <row r="17" spans="1:32" s="140" customFormat="1">
      <c r="A17" s="163" t="s">
        <v>193</v>
      </c>
      <c r="B17" s="164">
        <v>185973</v>
      </c>
      <c r="C17" s="164">
        <v>181836</v>
      </c>
      <c r="D17" s="164">
        <v>178821</v>
      </c>
      <c r="E17" s="163">
        <v>178.75299999999999</v>
      </c>
      <c r="F17" s="163">
        <v>177.36</v>
      </c>
      <c r="G17" s="163">
        <v>177.17400000000001</v>
      </c>
      <c r="H17" s="163">
        <v>176.33</v>
      </c>
      <c r="I17" s="163">
        <v>177.33199999999999</v>
      </c>
      <c r="J17" s="163">
        <v>180.43199999999999</v>
      </c>
      <c r="K17" s="163">
        <v>183.58600000000001</v>
      </c>
      <c r="L17" s="163">
        <v>183.37100000000001</v>
      </c>
      <c r="M17" s="163">
        <v>184.53299999999999</v>
      </c>
      <c r="N17" s="163">
        <v>182.905</v>
      </c>
      <c r="O17" s="163">
        <v>180.78100000000001</v>
      </c>
      <c r="P17" s="163">
        <v>177.59700000000001</v>
      </c>
      <c r="Q17" s="163">
        <v>174.899</v>
      </c>
      <c r="R17" s="163">
        <v>175.93899999999999</v>
      </c>
      <c r="S17" s="163">
        <v>176.465</v>
      </c>
      <c r="T17" s="163">
        <v>177.49700000000001</v>
      </c>
      <c r="U17" s="163">
        <v>179.161</v>
      </c>
      <c r="V17" s="163">
        <v>180.59700000000001</v>
      </c>
      <c r="W17" s="163">
        <v>183.99299999999999</v>
      </c>
      <c r="X17" s="163">
        <v>184.98400000000001</v>
      </c>
      <c r="Y17" s="163">
        <v>184.20099999999999</v>
      </c>
      <c r="Z17" s="163">
        <v>183.84</v>
      </c>
      <c r="AA17" s="163">
        <v>181.798</v>
      </c>
      <c r="AB17" s="163">
        <v>181.697</v>
      </c>
      <c r="AC17" s="163">
        <v>179.387</v>
      </c>
      <c r="AD17" s="163">
        <v>180671</v>
      </c>
      <c r="AE17" s="165">
        <v>178.28800000000001</v>
      </c>
      <c r="AF17" s="138"/>
    </row>
    <row r="18" spans="1:32" s="140" customFormat="1">
      <c r="A18" s="166" t="s">
        <v>194</v>
      </c>
      <c r="B18" s="167">
        <v>160635</v>
      </c>
      <c r="C18" s="166">
        <v>160.15799999999999</v>
      </c>
      <c r="D18" s="166">
        <v>159.15199999999999</v>
      </c>
      <c r="E18" s="166">
        <v>158.054</v>
      </c>
      <c r="F18" s="166">
        <v>157.97999999999999</v>
      </c>
      <c r="G18" s="166">
        <v>156.30000000000001</v>
      </c>
      <c r="H18" s="166">
        <v>156.28</v>
      </c>
      <c r="I18" s="166">
        <v>155.50299999999999</v>
      </c>
      <c r="J18" s="166">
        <v>155.97999999999999</v>
      </c>
      <c r="K18" s="166">
        <v>155.21199999999999</v>
      </c>
      <c r="L18" s="166">
        <v>155.22399999999999</v>
      </c>
      <c r="M18" s="166">
        <v>154.93799999999999</v>
      </c>
      <c r="N18" s="166">
        <v>153.12899999999999</v>
      </c>
      <c r="O18" s="166">
        <v>152.334</v>
      </c>
      <c r="P18" s="166">
        <v>152.19300000000001</v>
      </c>
      <c r="Q18" s="166">
        <v>150.71600000000001</v>
      </c>
      <c r="R18" s="166">
        <v>149.374</v>
      </c>
      <c r="S18" s="166">
        <v>148.29</v>
      </c>
      <c r="T18" s="166">
        <v>147.63200000000001</v>
      </c>
      <c r="U18" s="166">
        <v>147.11500000000001</v>
      </c>
      <c r="V18" s="166">
        <v>148.166</v>
      </c>
      <c r="W18" s="167">
        <v>147401</v>
      </c>
      <c r="X18" s="167">
        <v>146867</v>
      </c>
      <c r="Y18" s="167">
        <v>146540</v>
      </c>
      <c r="Z18" s="167">
        <v>147002</v>
      </c>
      <c r="AA18" s="167">
        <v>147174</v>
      </c>
      <c r="AB18" s="167">
        <v>146795</v>
      </c>
      <c r="AC18" s="167">
        <v>145118</v>
      </c>
      <c r="AD18" s="167">
        <v>143815</v>
      </c>
      <c r="AE18" s="168">
        <v>143440</v>
      </c>
      <c r="AF18" s="138"/>
    </row>
    <row r="19" spans="1:32" s="140" customFormat="1">
      <c r="A19" s="169" t="s">
        <v>195</v>
      </c>
      <c r="B19" s="170">
        <v>86952</v>
      </c>
      <c r="C19" s="170">
        <v>87929</v>
      </c>
      <c r="D19" s="170">
        <v>90007</v>
      </c>
      <c r="E19" s="170">
        <v>91029</v>
      </c>
      <c r="F19" s="170">
        <v>91606</v>
      </c>
      <c r="G19" s="170">
        <v>93874</v>
      </c>
      <c r="H19" s="170">
        <v>95595</v>
      </c>
      <c r="I19" s="170">
        <v>96994</v>
      </c>
      <c r="J19" s="170">
        <v>97130</v>
      </c>
      <c r="K19" s="170">
        <v>94974</v>
      </c>
      <c r="L19" s="170">
        <v>93330</v>
      </c>
      <c r="M19" s="170">
        <v>91427</v>
      </c>
      <c r="N19" s="170">
        <v>92470</v>
      </c>
      <c r="O19" s="170">
        <v>92949</v>
      </c>
      <c r="P19" s="170">
        <v>93553</v>
      </c>
      <c r="Q19" s="170">
        <v>94079</v>
      </c>
      <c r="R19" s="170">
        <v>97019</v>
      </c>
      <c r="S19" s="170">
        <v>97606</v>
      </c>
      <c r="T19" s="170">
        <v>97743</v>
      </c>
      <c r="U19" s="169" t="s">
        <v>196</v>
      </c>
      <c r="V19" s="170">
        <v>98348</v>
      </c>
      <c r="W19" s="170">
        <v>97144</v>
      </c>
      <c r="X19" s="170">
        <v>97354</v>
      </c>
      <c r="Y19" s="170">
        <v>96215</v>
      </c>
      <c r="Z19" s="170">
        <v>95330</v>
      </c>
      <c r="AA19" s="170">
        <v>97070</v>
      </c>
      <c r="AB19" s="170">
        <v>98339</v>
      </c>
      <c r="AC19" s="170">
        <v>99799</v>
      </c>
      <c r="AD19" s="170">
        <v>100217</v>
      </c>
      <c r="AE19" s="170">
        <v>103012</v>
      </c>
      <c r="AF19" s="138"/>
    </row>
    <row r="20" spans="1:32" s="140" customFormat="1">
      <c r="A20" s="171" t="s">
        <v>197</v>
      </c>
      <c r="B20" s="172">
        <v>45300</v>
      </c>
      <c r="C20" s="173">
        <v>45842</v>
      </c>
      <c r="D20" s="173">
        <v>46471</v>
      </c>
      <c r="E20" s="173">
        <v>47025</v>
      </c>
      <c r="F20" s="173">
        <v>48332</v>
      </c>
      <c r="G20" s="173">
        <v>48924</v>
      </c>
      <c r="H20" s="173">
        <v>49833</v>
      </c>
      <c r="I20" s="173">
        <v>49814</v>
      </c>
      <c r="J20" s="173">
        <v>50369</v>
      </c>
      <c r="K20" s="173">
        <v>51577</v>
      </c>
      <c r="L20" s="173">
        <v>51461</v>
      </c>
      <c r="M20" s="173">
        <v>52650</v>
      </c>
      <c r="N20" s="173">
        <v>53805</v>
      </c>
      <c r="O20" s="173">
        <v>54901</v>
      </c>
      <c r="P20" s="174">
        <v>55806</v>
      </c>
      <c r="Q20" s="173">
        <v>56548</v>
      </c>
      <c r="R20" s="173">
        <v>58046</v>
      </c>
      <c r="S20" s="173">
        <v>58206</v>
      </c>
      <c r="T20" s="173">
        <v>59620</v>
      </c>
      <c r="U20" s="173">
        <v>61252</v>
      </c>
      <c r="V20" s="173">
        <v>61505</v>
      </c>
      <c r="W20" s="173">
        <v>63093</v>
      </c>
      <c r="X20" s="173">
        <v>64016</v>
      </c>
      <c r="Y20" s="173">
        <v>65064</v>
      </c>
      <c r="Z20" s="173">
        <v>66396</v>
      </c>
      <c r="AA20" s="173">
        <v>67440</v>
      </c>
      <c r="AB20" s="173">
        <v>68416</v>
      </c>
      <c r="AC20" s="173">
        <v>69680</v>
      </c>
      <c r="AD20" s="173">
        <v>71636</v>
      </c>
      <c r="AE20" s="173">
        <v>72214</v>
      </c>
      <c r="AF20" s="138"/>
    </row>
    <row r="21" spans="1:32" s="140" customFormat="1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</row>
    <row r="22" spans="1:32" s="140" customFormat="1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9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</row>
    <row r="23" spans="1:32" s="140" customFormat="1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</row>
    <row r="24" spans="1:32" s="140" customFormat="1">
      <c r="A24" s="146" t="s">
        <v>179</v>
      </c>
      <c r="B24" s="147" t="s">
        <v>191</v>
      </c>
      <c r="C24" s="147" t="s">
        <v>191</v>
      </c>
      <c r="D24" s="147" t="s">
        <v>191</v>
      </c>
      <c r="E24" s="147" t="s">
        <v>191</v>
      </c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</row>
    <row r="25" spans="1:32" s="140" customFormat="1">
      <c r="A25" s="145"/>
      <c r="B25" s="145"/>
      <c r="C25" s="145"/>
      <c r="D25" s="145"/>
      <c r="E25" s="145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</row>
    <row r="26" spans="1:32" s="140" customFormat="1" ht="25.5">
      <c r="A26" s="148" t="s">
        <v>198</v>
      </c>
      <c r="B26" s="149">
        <v>7</v>
      </c>
      <c r="C26" s="149">
        <f t="shared" ref="C26:AE26" si="1">B26+1</f>
        <v>8</v>
      </c>
      <c r="D26" s="149">
        <f t="shared" si="1"/>
        <v>9</v>
      </c>
      <c r="E26" s="149">
        <f t="shared" si="1"/>
        <v>10</v>
      </c>
      <c r="F26" s="149">
        <f t="shared" si="1"/>
        <v>11</v>
      </c>
      <c r="G26" s="149">
        <f t="shared" si="1"/>
        <v>12</v>
      </c>
      <c r="H26" s="149">
        <f t="shared" si="1"/>
        <v>13</v>
      </c>
      <c r="I26" s="149">
        <f t="shared" si="1"/>
        <v>14</v>
      </c>
      <c r="J26" s="149">
        <f t="shared" si="1"/>
        <v>15</v>
      </c>
      <c r="K26" s="149">
        <f t="shared" si="1"/>
        <v>16</v>
      </c>
      <c r="L26" s="149">
        <f t="shared" si="1"/>
        <v>17</v>
      </c>
      <c r="M26" s="149">
        <f t="shared" si="1"/>
        <v>18</v>
      </c>
      <c r="N26" s="149">
        <f t="shared" si="1"/>
        <v>19</v>
      </c>
      <c r="O26" s="149">
        <f t="shared" si="1"/>
        <v>20</v>
      </c>
      <c r="P26" s="149">
        <f t="shared" si="1"/>
        <v>21</v>
      </c>
      <c r="Q26" s="149">
        <f t="shared" si="1"/>
        <v>22</v>
      </c>
      <c r="R26" s="149">
        <f t="shared" si="1"/>
        <v>23</v>
      </c>
      <c r="S26" s="152">
        <f t="shared" si="1"/>
        <v>24</v>
      </c>
      <c r="T26" s="149">
        <f t="shared" si="1"/>
        <v>25</v>
      </c>
      <c r="U26" s="149">
        <f t="shared" si="1"/>
        <v>26</v>
      </c>
      <c r="V26" s="149">
        <f t="shared" si="1"/>
        <v>27</v>
      </c>
      <c r="W26" s="149">
        <f t="shared" si="1"/>
        <v>28</v>
      </c>
      <c r="X26" s="149">
        <f t="shared" si="1"/>
        <v>29</v>
      </c>
      <c r="Y26" s="149">
        <f t="shared" si="1"/>
        <v>30</v>
      </c>
      <c r="Z26" s="149">
        <f t="shared" si="1"/>
        <v>31</v>
      </c>
      <c r="AA26" s="149">
        <f t="shared" si="1"/>
        <v>32</v>
      </c>
      <c r="AB26" s="149">
        <f t="shared" si="1"/>
        <v>33</v>
      </c>
      <c r="AC26" s="149">
        <f t="shared" si="1"/>
        <v>34</v>
      </c>
      <c r="AD26" s="149">
        <f t="shared" si="1"/>
        <v>35</v>
      </c>
      <c r="AE26" s="153">
        <f t="shared" si="1"/>
        <v>36</v>
      </c>
      <c r="AF26" s="138"/>
    </row>
    <row r="27" spans="1:32" s="140" customFormat="1">
      <c r="A27" s="150" t="s">
        <v>199</v>
      </c>
      <c r="B27" s="138">
        <v>1.0860000000000001</v>
      </c>
      <c r="C27" s="138">
        <v>1.0780000000000001</v>
      </c>
      <c r="D27" s="138">
        <v>1.0760000000000001</v>
      </c>
      <c r="E27" s="138">
        <v>1.0740000000000001</v>
      </c>
      <c r="F27" s="138">
        <v>1.075</v>
      </c>
      <c r="G27" s="138">
        <v>1.0760000000000001</v>
      </c>
      <c r="H27" s="138">
        <v>1.079</v>
      </c>
      <c r="I27" s="138">
        <v>1.0780000000000001</v>
      </c>
      <c r="J27" s="138">
        <v>1.081</v>
      </c>
      <c r="K27" s="138">
        <v>1.079</v>
      </c>
      <c r="L27" s="138">
        <v>1.0680000000000001</v>
      </c>
      <c r="M27" s="138">
        <v>1.0649999999999999</v>
      </c>
      <c r="N27" s="138">
        <v>1.06</v>
      </c>
      <c r="O27" s="138">
        <v>1.0620000000000001</v>
      </c>
      <c r="P27" s="138">
        <v>1.0589999999999999</v>
      </c>
      <c r="Q27" s="138">
        <v>1.0529999999999999</v>
      </c>
      <c r="R27" s="138">
        <v>1.0640000000000001</v>
      </c>
      <c r="S27" s="138">
        <v>1.0609999999999999</v>
      </c>
      <c r="T27" s="138">
        <v>1.0649999999999999</v>
      </c>
      <c r="U27" s="138">
        <v>1.071</v>
      </c>
      <c r="V27" s="138">
        <v>1.073</v>
      </c>
      <c r="W27" s="138">
        <v>1.0760000000000001</v>
      </c>
      <c r="X27" s="138">
        <v>1.0780000000000001</v>
      </c>
      <c r="Y27" s="138">
        <v>1.0740000000000001</v>
      </c>
      <c r="Z27" s="138">
        <v>1.075</v>
      </c>
      <c r="AA27" s="138">
        <v>1.079</v>
      </c>
      <c r="AB27" s="138">
        <v>1.0820000000000001</v>
      </c>
      <c r="AC27" s="138">
        <v>1.083</v>
      </c>
      <c r="AD27" s="138">
        <v>1.089</v>
      </c>
      <c r="AE27" s="154">
        <v>1.0920000000000001</v>
      </c>
      <c r="AF27" s="138"/>
    </row>
    <row r="28" spans="1:32" s="140" customFormat="1">
      <c r="A28" s="150" t="s">
        <v>200</v>
      </c>
      <c r="B28" s="138">
        <v>1.601</v>
      </c>
      <c r="C28" s="138">
        <v>1.5880000000000001</v>
      </c>
      <c r="D28" s="138">
        <v>1.577</v>
      </c>
      <c r="E28" s="138">
        <v>1.57</v>
      </c>
      <c r="F28" s="138">
        <v>1.569</v>
      </c>
      <c r="G28" s="138">
        <v>1.5609999999999999</v>
      </c>
      <c r="H28" s="138">
        <v>1.5620000000000001</v>
      </c>
      <c r="I28" s="138">
        <v>1.556</v>
      </c>
      <c r="J28" s="138">
        <v>1.5609999999999999</v>
      </c>
      <c r="K28" s="138">
        <v>1.56</v>
      </c>
      <c r="L28" s="138">
        <v>1.5489999999999999</v>
      </c>
      <c r="M28" s="138">
        <v>1.5469999999999999</v>
      </c>
      <c r="N28" s="138">
        <v>1.536</v>
      </c>
      <c r="O28" s="138">
        <v>1.532</v>
      </c>
      <c r="P28" s="138">
        <v>1.526</v>
      </c>
      <c r="Q28" s="138">
        <v>1.512</v>
      </c>
      <c r="R28" s="138">
        <v>1.518</v>
      </c>
      <c r="S28" s="138">
        <v>1.5109999999999999</v>
      </c>
      <c r="T28" s="138">
        <v>1.512</v>
      </c>
      <c r="U28" s="138">
        <v>1.5169999999999999</v>
      </c>
      <c r="V28" s="138">
        <v>1.522</v>
      </c>
      <c r="W28" s="138">
        <v>1.5249999999999999</v>
      </c>
      <c r="X28" s="138">
        <v>1.5249999999999999</v>
      </c>
      <c r="Y28" s="138">
        <v>1.5209999999999999</v>
      </c>
      <c r="Z28" s="138">
        <v>1.5229999999999999</v>
      </c>
      <c r="AA28" s="138">
        <v>1.5249999999999999</v>
      </c>
      <c r="AB28" s="138">
        <v>1.526</v>
      </c>
      <c r="AC28" s="138">
        <v>1.5189999999999999</v>
      </c>
      <c r="AD28" s="138">
        <v>1.522</v>
      </c>
      <c r="AE28" s="141">
        <v>1.52</v>
      </c>
      <c r="AF28" s="138"/>
    </row>
    <row r="29" spans="1:32" s="140" customFormat="1">
      <c r="A29" s="150" t="s">
        <v>201</v>
      </c>
      <c r="B29" s="138">
        <v>2.0539999999999998</v>
      </c>
      <c r="C29" s="138">
        <v>2.028</v>
      </c>
      <c r="D29" s="138">
        <v>2.0129999999999999</v>
      </c>
      <c r="E29" s="138">
        <v>2.0059999999999998</v>
      </c>
      <c r="F29" s="138">
        <v>1.9990000000000001</v>
      </c>
      <c r="G29" s="138">
        <v>1.996</v>
      </c>
      <c r="H29" s="138">
        <v>1.9950000000000001</v>
      </c>
      <c r="I29" s="138">
        <v>1.9930000000000001</v>
      </c>
      <c r="J29" s="138">
        <v>2.0019999999999998</v>
      </c>
      <c r="K29" s="138">
        <v>2</v>
      </c>
      <c r="L29" s="138">
        <v>1.9810000000000001</v>
      </c>
      <c r="M29" s="138">
        <v>1.974</v>
      </c>
      <c r="N29" s="138">
        <v>1.9590000000000001</v>
      </c>
      <c r="O29" s="138">
        <v>1.952</v>
      </c>
      <c r="P29" s="138">
        <v>1.9379999999999999</v>
      </c>
      <c r="Q29" s="138">
        <v>1.921</v>
      </c>
      <c r="R29" s="138">
        <v>1.9359999999999999</v>
      </c>
      <c r="S29" s="138">
        <v>1.93</v>
      </c>
      <c r="T29" s="138">
        <v>1.9339999999999999</v>
      </c>
      <c r="U29" s="138">
        <v>1.9419999999999999</v>
      </c>
      <c r="V29" s="138">
        <v>1.946</v>
      </c>
      <c r="W29" s="138">
        <v>1.954</v>
      </c>
      <c r="X29" s="138">
        <v>1.9550000000000001</v>
      </c>
      <c r="Y29" s="138">
        <v>1.9450000000000001</v>
      </c>
      <c r="Z29" s="138">
        <v>1.9410000000000001</v>
      </c>
      <c r="AA29" s="138">
        <v>1.94</v>
      </c>
      <c r="AB29" s="138">
        <v>1.9430000000000001</v>
      </c>
      <c r="AC29" s="138">
        <v>1.9359999999999999</v>
      </c>
      <c r="AD29" s="138">
        <v>1.9430000000000001</v>
      </c>
      <c r="AE29" s="141">
        <v>1.9419999999999999</v>
      </c>
      <c r="AF29" s="138"/>
    </row>
    <row r="30" spans="1:32" s="140" customFormat="1">
      <c r="A30" s="151" t="s">
        <v>202</v>
      </c>
      <c r="B30" s="155">
        <v>2.1880000000000002</v>
      </c>
      <c r="C30" s="143">
        <v>2.17</v>
      </c>
      <c r="D30" s="143">
        <v>2.1619999999999999</v>
      </c>
      <c r="E30" s="143">
        <v>2.1549999999999998</v>
      </c>
      <c r="F30" s="143">
        <v>2.153</v>
      </c>
      <c r="G30" s="143">
        <v>2.1509999999999998</v>
      </c>
      <c r="H30" s="143">
        <v>2.1549999999999998</v>
      </c>
      <c r="I30" s="143">
        <v>2.1520000000000001</v>
      </c>
      <c r="J30" s="143">
        <v>2.157</v>
      </c>
      <c r="K30" s="143">
        <v>2.15</v>
      </c>
      <c r="L30" s="143">
        <v>2.129</v>
      </c>
      <c r="M30" s="143">
        <v>2.12</v>
      </c>
      <c r="N30" s="143">
        <v>2.1070000000000002</v>
      </c>
      <c r="O30" s="143">
        <v>2.105</v>
      </c>
      <c r="P30" s="156">
        <v>2.097</v>
      </c>
      <c r="Q30" s="143">
        <v>2.0830000000000002</v>
      </c>
      <c r="R30" s="143">
        <v>2.0979999999999999</v>
      </c>
      <c r="S30" s="143">
        <v>2.0910000000000002</v>
      </c>
      <c r="T30" s="143">
        <v>2.0939999999999999</v>
      </c>
      <c r="U30" s="143">
        <v>2.101</v>
      </c>
      <c r="V30" s="143">
        <v>2.105</v>
      </c>
      <c r="W30" s="143">
        <v>2.1080000000000001</v>
      </c>
      <c r="X30" s="143">
        <v>2.109</v>
      </c>
      <c r="Y30" s="143">
        <v>2.1</v>
      </c>
      <c r="Z30" s="143">
        <v>2.0979999999999999</v>
      </c>
      <c r="AA30" s="143">
        <v>2.1030000000000002</v>
      </c>
      <c r="AB30" s="143">
        <v>2.1070000000000002</v>
      </c>
      <c r="AC30" s="143">
        <v>2.1030000000000002</v>
      </c>
      <c r="AD30" s="143">
        <v>2.11</v>
      </c>
      <c r="AE30" s="142">
        <v>2.113</v>
      </c>
      <c r="AF30" s="138"/>
    </row>
    <row r="31" spans="1:32" s="140" customFormat="1">
      <c r="A31" s="145"/>
      <c r="B31" s="145"/>
      <c r="C31" s="145"/>
      <c r="D31" s="145"/>
      <c r="E31" s="145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</row>
    <row r="32" spans="1:32" s="140" customFormat="1">
      <c r="A32" s="145"/>
      <c r="B32" s="145"/>
      <c r="C32" s="145"/>
      <c r="D32" s="145"/>
      <c r="E32" s="145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</row>
    <row r="33" spans="1:32" s="140" customFormat="1">
      <c r="A33" s="145"/>
      <c r="B33" s="145"/>
      <c r="C33" s="145"/>
      <c r="D33" s="145"/>
      <c r="E33" s="145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</row>
    <row r="34" spans="1:32">
      <c r="A34" s="145"/>
      <c r="B34" s="145"/>
      <c r="C34" s="145"/>
      <c r="D34" s="145"/>
      <c r="E34" s="145"/>
    </row>
    <row r="35" spans="1:32">
      <c r="A35" s="145"/>
      <c r="B35" s="145"/>
      <c r="C35" s="145"/>
      <c r="D35" s="145"/>
      <c r="E35" s="145"/>
    </row>
    <row r="36" spans="1:32">
      <c r="A36" s="146" t="s">
        <v>178</v>
      </c>
      <c r="B36" s="147" t="s">
        <v>191</v>
      </c>
      <c r="C36" s="147" t="s">
        <v>191</v>
      </c>
      <c r="D36" s="147" t="s">
        <v>191</v>
      </c>
      <c r="E36" s="147" t="s">
        <v>191</v>
      </c>
    </row>
    <row r="37" spans="1:32">
      <c r="A37" s="145"/>
      <c r="B37" s="145"/>
      <c r="C37" s="145"/>
      <c r="D37" s="145"/>
      <c r="E37" s="145"/>
    </row>
    <row r="38" spans="1:32">
      <c r="A38" s="148" t="s">
        <v>203</v>
      </c>
      <c r="B38" s="149">
        <v>7</v>
      </c>
      <c r="C38" s="149">
        <f t="shared" ref="C38:AE38" si="2">B38+1</f>
        <v>8</v>
      </c>
      <c r="D38" s="149">
        <f t="shared" si="2"/>
        <v>9</v>
      </c>
      <c r="E38" s="149">
        <f t="shared" si="2"/>
        <v>10</v>
      </c>
      <c r="F38" s="149">
        <f t="shared" si="2"/>
        <v>11</v>
      </c>
      <c r="G38" s="149">
        <f t="shared" si="2"/>
        <v>12</v>
      </c>
      <c r="H38" s="149">
        <f t="shared" si="2"/>
        <v>13</v>
      </c>
      <c r="I38" s="149">
        <f t="shared" si="2"/>
        <v>14</v>
      </c>
      <c r="J38" s="149">
        <f t="shared" si="2"/>
        <v>15</v>
      </c>
      <c r="K38" s="149">
        <f t="shared" si="2"/>
        <v>16</v>
      </c>
      <c r="L38" s="149">
        <f t="shared" si="2"/>
        <v>17</v>
      </c>
      <c r="M38" s="149">
        <f t="shared" si="2"/>
        <v>18</v>
      </c>
      <c r="N38" s="149">
        <f t="shared" si="2"/>
        <v>19</v>
      </c>
      <c r="O38" s="149">
        <f t="shared" si="2"/>
        <v>20</v>
      </c>
      <c r="P38" s="149">
        <f t="shared" si="2"/>
        <v>21</v>
      </c>
      <c r="Q38" s="149">
        <f t="shared" si="2"/>
        <v>22</v>
      </c>
      <c r="R38" s="149">
        <f t="shared" si="2"/>
        <v>23</v>
      </c>
      <c r="S38" s="152">
        <f t="shared" si="2"/>
        <v>24</v>
      </c>
      <c r="T38" s="149">
        <f t="shared" si="2"/>
        <v>25</v>
      </c>
      <c r="U38" s="149">
        <f t="shared" si="2"/>
        <v>26</v>
      </c>
      <c r="V38" s="149">
        <f t="shared" si="2"/>
        <v>27</v>
      </c>
      <c r="W38" s="149">
        <f t="shared" si="2"/>
        <v>28</v>
      </c>
      <c r="X38" s="149">
        <f t="shared" si="2"/>
        <v>29</v>
      </c>
      <c r="Y38" s="149">
        <f t="shared" si="2"/>
        <v>30</v>
      </c>
      <c r="Z38" s="149">
        <f t="shared" si="2"/>
        <v>31</v>
      </c>
      <c r="AA38" s="149">
        <f t="shared" si="2"/>
        <v>32</v>
      </c>
      <c r="AB38" s="149">
        <f t="shared" si="2"/>
        <v>33</v>
      </c>
      <c r="AC38" s="149">
        <f t="shared" si="2"/>
        <v>34</v>
      </c>
      <c r="AD38" s="149">
        <f t="shared" si="2"/>
        <v>35</v>
      </c>
      <c r="AE38" s="153">
        <f t="shared" si="2"/>
        <v>36</v>
      </c>
    </row>
    <row r="39" spans="1:32">
      <c r="A39" s="150" t="s">
        <v>204</v>
      </c>
      <c r="B39" s="157">
        <v>0.7</v>
      </c>
      <c r="C39" s="157">
        <v>0.71</v>
      </c>
      <c r="D39" s="157">
        <v>0.71599999999999997</v>
      </c>
      <c r="E39" s="157">
        <v>0.72399999999999998</v>
      </c>
      <c r="F39" s="157">
        <v>0.72899999999999998</v>
      </c>
      <c r="G39" s="157">
        <v>0.72699999999999998</v>
      </c>
      <c r="H39" s="157">
        <v>0.72799999999999998</v>
      </c>
      <c r="I39" s="157">
        <v>0.72199999999999998</v>
      </c>
      <c r="J39" s="157">
        <v>0.71799999999999997</v>
      </c>
      <c r="K39" s="157">
        <v>0.70899999999999996</v>
      </c>
      <c r="L39" s="157">
        <v>0.70099999999999996</v>
      </c>
      <c r="M39" s="157">
        <v>0.69399999999999995</v>
      </c>
      <c r="N39" s="157">
        <v>0.69399999999999995</v>
      </c>
      <c r="O39" s="157">
        <v>0.70899999999999996</v>
      </c>
      <c r="P39" s="157">
        <v>0.71</v>
      </c>
      <c r="Q39" s="157">
        <v>0.71</v>
      </c>
      <c r="R39" s="157">
        <v>0.71299999999999997</v>
      </c>
      <c r="S39" s="157">
        <v>0.71399999999999997</v>
      </c>
      <c r="T39" s="157">
        <v>0.72099999999999997</v>
      </c>
      <c r="U39" s="157">
        <v>0.70799999999999996</v>
      </c>
      <c r="V39" s="157">
        <v>0.71299999999999997</v>
      </c>
      <c r="W39" s="157">
        <v>0.71</v>
      </c>
      <c r="X39" s="157">
        <v>0.70199999999999996</v>
      </c>
      <c r="Y39" s="157">
        <v>0.69899999999999995</v>
      </c>
      <c r="Z39" s="157">
        <v>0.69399999999999995</v>
      </c>
      <c r="AA39" s="157">
        <v>0.69499999999999995</v>
      </c>
      <c r="AB39" s="157">
        <v>0.70299999999999996</v>
      </c>
      <c r="AC39" s="157">
        <v>0.70299999999999996</v>
      </c>
      <c r="AD39" s="157">
        <v>0.70199999999999996</v>
      </c>
      <c r="AE39" s="158">
        <v>0.7</v>
      </c>
    </row>
    <row r="40" spans="1:32">
      <c r="A40" s="150" t="s">
        <v>205</v>
      </c>
      <c r="B40" s="157">
        <v>0.76500000000000001</v>
      </c>
      <c r="C40" s="157">
        <v>0.72199999999999998</v>
      </c>
      <c r="D40" s="157">
        <v>0.77300000000000002</v>
      </c>
      <c r="E40" s="157">
        <v>0.77100000000000002</v>
      </c>
      <c r="F40" s="157">
        <v>0.77900000000000003</v>
      </c>
      <c r="G40" s="157">
        <v>0.78100000000000003</v>
      </c>
      <c r="H40" s="157">
        <v>0.78400000000000003</v>
      </c>
      <c r="I40" s="157">
        <v>0.77900000000000003</v>
      </c>
      <c r="J40" s="157">
        <v>0.78400000000000003</v>
      </c>
      <c r="K40" s="157">
        <v>0.77900000000000003</v>
      </c>
      <c r="L40" s="157">
        <v>0.77700000000000002</v>
      </c>
      <c r="M40" s="157">
        <v>0.76800000000000002</v>
      </c>
      <c r="N40" s="157">
        <v>0.76200000000000001</v>
      </c>
      <c r="O40" s="157">
        <v>0.76800000000000002</v>
      </c>
      <c r="P40" s="157">
        <v>0.76600000000000001</v>
      </c>
      <c r="Q40" s="157">
        <v>0.76800000000000002</v>
      </c>
      <c r="R40" s="157">
        <v>0.77100000000000002</v>
      </c>
      <c r="S40" s="157">
        <v>0.77100000000000002</v>
      </c>
      <c r="T40" s="157">
        <v>0.78200000000000003</v>
      </c>
      <c r="U40" s="157">
        <v>0.77600000000000002</v>
      </c>
      <c r="V40" s="157">
        <v>0.78400000000000003</v>
      </c>
      <c r="W40" s="157">
        <v>0.78100000000000003</v>
      </c>
      <c r="X40" s="157">
        <v>0.77400000000000002</v>
      </c>
      <c r="Y40" s="157">
        <v>0.76700000000000002</v>
      </c>
      <c r="Z40" s="157">
        <v>0.76200000000000001</v>
      </c>
      <c r="AA40" s="157">
        <v>0.76200000000000001</v>
      </c>
      <c r="AB40" s="157">
        <v>0.76600000000000001</v>
      </c>
      <c r="AC40" s="157">
        <v>0.75900000000000001</v>
      </c>
      <c r="AD40" s="157">
        <v>0.75900000000000001</v>
      </c>
      <c r="AE40" s="159">
        <v>0.75600000000000001</v>
      </c>
    </row>
    <row r="41" spans="1:32">
      <c r="A41" s="150" t="s">
        <v>206</v>
      </c>
      <c r="B41" s="157">
        <v>0.67900000000000005</v>
      </c>
      <c r="C41" s="157">
        <v>0.67100000000000004</v>
      </c>
      <c r="D41" s="157">
        <v>0.66600000000000004</v>
      </c>
      <c r="E41" s="157">
        <v>0.66300000000000003</v>
      </c>
      <c r="F41" s="157">
        <v>0.66100000000000003</v>
      </c>
      <c r="G41" s="157">
        <v>0.66</v>
      </c>
      <c r="H41" s="157">
        <v>0.66</v>
      </c>
      <c r="I41" s="157">
        <v>0.65900000000000003</v>
      </c>
      <c r="J41" s="157">
        <v>0.66200000000000003</v>
      </c>
      <c r="K41" s="157">
        <v>0.66100000000000003</v>
      </c>
      <c r="L41" s="157">
        <v>0.65500000000000003</v>
      </c>
      <c r="M41" s="157">
        <v>0.65300000000000002</v>
      </c>
      <c r="N41" s="157">
        <v>0.64800000000000002</v>
      </c>
      <c r="O41" s="157">
        <v>0.64600000000000002</v>
      </c>
      <c r="P41" s="157">
        <v>0.64100000000000001</v>
      </c>
      <c r="Q41" s="157">
        <v>0.63500000000000001</v>
      </c>
      <c r="R41" s="157">
        <v>0.64</v>
      </c>
      <c r="S41" s="157">
        <v>0.63800000000000001</v>
      </c>
      <c r="T41" s="157">
        <v>0.63900000000000001</v>
      </c>
      <c r="U41" s="157">
        <v>0.64200000000000002</v>
      </c>
      <c r="V41" s="157">
        <v>0.64300000000000002</v>
      </c>
      <c r="W41" s="157">
        <v>0.64600000000000002</v>
      </c>
      <c r="X41" s="157">
        <v>0.64700000000000002</v>
      </c>
      <c r="Y41" s="157">
        <v>0.64300000000000002</v>
      </c>
      <c r="Z41" s="157">
        <v>0.64200000000000002</v>
      </c>
      <c r="AA41" s="157">
        <v>0.64200000000000002</v>
      </c>
      <c r="AB41" s="157">
        <v>0.64200000000000002</v>
      </c>
      <c r="AC41" s="157">
        <v>0.64</v>
      </c>
      <c r="AD41" s="157">
        <v>0.64300000000000002</v>
      </c>
      <c r="AE41" s="159">
        <v>0.64200000000000002</v>
      </c>
    </row>
    <row r="42" spans="1:32">
      <c r="A42" s="151" t="s">
        <v>207</v>
      </c>
      <c r="B42" s="160">
        <v>0.86699999999999999</v>
      </c>
      <c r="C42" s="144">
        <v>0.879</v>
      </c>
      <c r="D42" s="144">
        <v>0.88500000000000001</v>
      </c>
      <c r="E42" s="144">
        <v>0.89</v>
      </c>
      <c r="F42" s="144">
        <v>0.89700000000000002</v>
      </c>
      <c r="G42" s="144">
        <v>0.89600000000000002</v>
      </c>
      <c r="H42" s="144">
        <v>0.89800000000000002</v>
      </c>
      <c r="I42" s="144">
        <v>0.89300000000000002</v>
      </c>
      <c r="J42" s="144">
        <v>0.89200000000000002</v>
      </c>
      <c r="K42" s="144">
        <v>0.88100000000000001</v>
      </c>
      <c r="L42" s="144">
        <v>0.873</v>
      </c>
      <c r="M42" s="144">
        <v>0.86299999999999999</v>
      </c>
      <c r="N42" s="144">
        <v>0.86299999999999999</v>
      </c>
      <c r="O42" s="144">
        <v>0.877</v>
      </c>
      <c r="P42" s="161">
        <v>0.88</v>
      </c>
      <c r="Q42" s="144">
        <v>0.88200000000000001</v>
      </c>
      <c r="R42" s="144">
        <v>0.88600000000000001</v>
      </c>
      <c r="S42" s="144">
        <v>0.88700000000000001</v>
      </c>
      <c r="T42" s="144">
        <v>0.89800000000000002</v>
      </c>
      <c r="U42" s="144">
        <v>0.88400000000000001</v>
      </c>
      <c r="V42" s="144">
        <v>0.89100000000000001</v>
      </c>
      <c r="W42" s="144">
        <v>0.88700000000000001</v>
      </c>
      <c r="X42" s="144">
        <v>0.879</v>
      </c>
      <c r="Y42" s="144">
        <v>0.872</v>
      </c>
      <c r="Z42" s="144">
        <v>0.86799999999999999</v>
      </c>
      <c r="AA42" s="144">
        <v>0.86899999999999999</v>
      </c>
      <c r="AB42" s="144">
        <v>0.878</v>
      </c>
      <c r="AC42" s="144">
        <v>0.877</v>
      </c>
      <c r="AD42" s="144">
        <v>0.875</v>
      </c>
      <c r="AE42" s="162">
        <v>0.872</v>
      </c>
    </row>
    <row r="47" spans="1:32">
      <c r="A47" s="146" t="s">
        <v>208</v>
      </c>
      <c r="B47" s="147" t="s">
        <v>191</v>
      </c>
      <c r="C47" s="147" t="s">
        <v>191</v>
      </c>
      <c r="D47" s="147" t="s">
        <v>191</v>
      </c>
      <c r="E47" s="147" t="s">
        <v>191</v>
      </c>
    </row>
    <row r="48" spans="1:32">
      <c r="A48" s="145"/>
      <c r="B48" s="145"/>
      <c r="C48" s="145"/>
      <c r="D48" s="145"/>
      <c r="E48" s="145"/>
    </row>
    <row r="49" spans="1:31" ht="25.5">
      <c r="A49" s="148" t="s">
        <v>209</v>
      </c>
      <c r="B49" s="149">
        <v>7</v>
      </c>
      <c r="C49" s="149">
        <f t="shared" ref="C49:AE49" si="3">B49+1</f>
        <v>8</v>
      </c>
      <c r="D49" s="149">
        <f t="shared" si="3"/>
        <v>9</v>
      </c>
      <c r="E49" s="149">
        <f t="shared" si="3"/>
        <v>10</v>
      </c>
      <c r="F49" s="149">
        <f t="shared" si="3"/>
        <v>11</v>
      </c>
      <c r="G49" s="149">
        <f t="shared" si="3"/>
        <v>12</v>
      </c>
      <c r="H49" s="149">
        <f t="shared" si="3"/>
        <v>13</v>
      </c>
      <c r="I49" s="149">
        <f t="shared" si="3"/>
        <v>14</v>
      </c>
      <c r="J49" s="149">
        <f t="shared" si="3"/>
        <v>15</v>
      </c>
      <c r="K49" s="149">
        <f t="shared" si="3"/>
        <v>16</v>
      </c>
      <c r="L49" s="149">
        <f t="shared" si="3"/>
        <v>17</v>
      </c>
      <c r="M49" s="149">
        <f t="shared" si="3"/>
        <v>18</v>
      </c>
      <c r="N49" s="149">
        <f t="shared" si="3"/>
        <v>19</v>
      </c>
      <c r="O49" s="149">
        <f t="shared" si="3"/>
        <v>20</v>
      </c>
      <c r="P49" s="149">
        <f t="shared" si="3"/>
        <v>21</v>
      </c>
      <c r="Q49" s="149">
        <f t="shared" si="3"/>
        <v>22</v>
      </c>
      <c r="R49" s="149">
        <f t="shared" si="3"/>
        <v>23</v>
      </c>
      <c r="S49" s="152">
        <f t="shared" si="3"/>
        <v>24</v>
      </c>
      <c r="T49" s="149">
        <f t="shared" si="3"/>
        <v>25</v>
      </c>
      <c r="U49" s="149">
        <f t="shared" si="3"/>
        <v>26</v>
      </c>
      <c r="V49" s="149">
        <f t="shared" si="3"/>
        <v>27</v>
      </c>
      <c r="W49" s="149">
        <f t="shared" si="3"/>
        <v>28</v>
      </c>
      <c r="X49" s="149">
        <f t="shared" si="3"/>
        <v>29</v>
      </c>
      <c r="Y49" s="149">
        <f t="shared" si="3"/>
        <v>30</v>
      </c>
      <c r="Z49" s="149">
        <f t="shared" si="3"/>
        <v>31</v>
      </c>
      <c r="AA49" s="149">
        <f t="shared" si="3"/>
        <v>32</v>
      </c>
      <c r="AB49" s="149">
        <f t="shared" si="3"/>
        <v>33</v>
      </c>
      <c r="AC49" s="149">
        <f t="shared" si="3"/>
        <v>34</v>
      </c>
      <c r="AD49" s="149">
        <f t="shared" si="3"/>
        <v>35</v>
      </c>
      <c r="AE49" s="153">
        <f t="shared" si="3"/>
        <v>36</v>
      </c>
    </row>
    <row r="50" spans="1:31">
      <c r="A50" s="150" t="s">
        <v>210</v>
      </c>
      <c r="B50" s="138">
        <v>1551</v>
      </c>
      <c r="C50" s="138">
        <v>1.518</v>
      </c>
      <c r="D50" s="138">
        <v>1.502</v>
      </c>
      <c r="E50" s="138">
        <v>1.484</v>
      </c>
      <c r="F50" s="138">
        <v>1.4750000000000001</v>
      </c>
      <c r="G50" s="138">
        <v>1.48</v>
      </c>
      <c r="H50" s="138">
        <v>1.4830000000000001</v>
      </c>
      <c r="I50" s="138">
        <v>1.494</v>
      </c>
      <c r="J50" s="138">
        <v>1.506</v>
      </c>
      <c r="K50" s="138">
        <v>1.522</v>
      </c>
      <c r="L50" s="138">
        <v>1.5229999999999999</v>
      </c>
      <c r="M50" s="138">
        <v>1.534</v>
      </c>
      <c r="N50" s="138">
        <v>1.528</v>
      </c>
      <c r="O50" s="138">
        <v>1.498</v>
      </c>
      <c r="P50" s="138">
        <v>1.492</v>
      </c>
      <c r="Q50" s="138">
        <v>1.484</v>
      </c>
      <c r="R50" s="138">
        <v>1.492</v>
      </c>
      <c r="S50" s="138">
        <v>1.4870000000000001</v>
      </c>
      <c r="T50" s="138">
        <v>1.476</v>
      </c>
      <c r="U50" s="138">
        <v>1.512</v>
      </c>
      <c r="V50" s="138">
        <v>1.504</v>
      </c>
      <c r="W50" s="138">
        <v>1.516</v>
      </c>
      <c r="X50" s="138">
        <v>1.5349999999999999</v>
      </c>
      <c r="Y50" s="138">
        <v>1.538</v>
      </c>
      <c r="Z50" s="138">
        <v>1.548</v>
      </c>
      <c r="AA50" s="138">
        <v>1.552</v>
      </c>
      <c r="AB50" s="138">
        <v>1.54</v>
      </c>
      <c r="AC50" s="138">
        <v>1.5409999999999999</v>
      </c>
      <c r="AD50" s="138">
        <v>1.5509999999999999</v>
      </c>
      <c r="AE50" s="154">
        <v>1.5609999999999999</v>
      </c>
    </row>
    <row r="51" spans="1:31">
      <c r="A51" s="150" t="s">
        <v>211</v>
      </c>
      <c r="B51" s="138">
        <v>2.0920000000000001</v>
      </c>
      <c r="C51" s="138">
        <v>2.056</v>
      </c>
      <c r="D51" s="138">
        <v>2.0409999999999999</v>
      </c>
      <c r="E51" s="138">
        <v>2.036</v>
      </c>
      <c r="F51" s="138">
        <v>2.0139999999999998</v>
      </c>
      <c r="G51" s="138">
        <v>2</v>
      </c>
      <c r="H51" s="138">
        <v>1.992</v>
      </c>
      <c r="I51" s="138">
        <v>1.9990000000000001</v>
      </c>
      <c r="J51" s="138">
        <v>1.9910000000000001</v>
      </c>
      <c r="K51" s="138">
        <v>2.0019999999999998</v>
      </c>
      <c r="L51" s="138">
        <v>1.9950000000000001</v>
      </c>
      <c r="M51" s="138">
        <v>2.0150000000000001</v>
      </c>
      <c r="N51" s="138">
        <v>2.016</v>
      </c>
      <c r="O51" s="138">
        <v>1.9930000000000001</v>
      </c>
      <c r="P51" s="138">
        <v>1.9930000000000001</v>
      </c>
      <c r="Q51" s="138">
        <v>1.9710000000000001</v>
      </c>
      <c r="R51" s="138">
        <v>1.968</v>
      </c>
      <c r="S51" s="138">
        <v>1.96</v>
      </c>
      <c r="T51" s="138">
        <v>1.9350000000000001</v>
      </c>
      <c r="U51" s="138">
        <v>1.9550000000000001</v>
      </c>
      <c r="V51" s="138">
        <v>1.9410000000000001</v>
      </c>
      <c r="W51" s="138">
        <v>1.952</v>
      </c>
      <c r="X51" s="138">
        <v>1.9710000000000001</v>
      </c>
      <c r="Y51" s="138">
        <v>1.984</v>
      </c>
      <c r="Z51" s="138">
        <v>1.998</v>
      </c>
      <c r="AA51" s="138">
        <v>2</v>
      </c>
      <c r="AB51" s="138">
        <v>1.9910000000000001</v>
      </c>
      <c r="AC51" s="138">
        <v>2</v>
      </c>
      <c r="AD51" s="138">
        <v>2.0049999999999999</v>
      </c>
      <c r="AE51" s="141">
        <v>2.0089999999999999</v>
      </c>
    </row>
    <row r="52" spans="1:31">
      <c r="A52" s="150" t="s">
        <v>212</v>
      </c>
      <c r="B52" s="138">
        <v>3.024</v>
      </c>
      <c r="C52" s="138">
        <v>3.024</v>
      </c>
      <c r="D52" s="138">
        <v>3.024</v>
      </c>
      <c r="E52" s="138">
        <v>3.024</v>
      </c>
      <c r="F52" s="138">
        <v>3.024</v>
      </c>
      <c r="G52" s="138">
        <v>3.024</v>
      </c>
      <c r="H52" s="138">
        <v>3.024</v>
      </c>
      <c r="I52" s="138">
        <v>3.024</v>
      </c>
      <c r="J52" s="138">
        <v>3.024</v>
      </c>
      <c r="K52" s="138">
        <v>3.024</v>
      </c>
      <c r="L52" s="138">
        <v>3.024</v>
      </c>
      <c r="M52" s="138">
        <v>3.024</v>
      </c>
      <c r="N52" s="138">
        <v>3.024</v>
      </c>
      <c r="O52" s="138">
        <v>3.024</v>
      </c>
      <c r="P52" s="138">
        <v>3.024</v>
      </c>
      <c r="Q52" s="138">
        <v>3.024</v>
      </c>
      <c r="R52" s="138">
        <v>3.024</v>
      </c>
      <c r="S52" s="138">
        <v>3.024</v>
      </c>
      <c r="T52" s="138">
        <v>3.024</v>
      </c>
      <c r="U52" s="138">
        <v>3.024</v>
      </c>
      <c r="V52" s="138">
        <v>3.024</v>
      </c>
      <c r="W52" s="138">
        <v>3.024</v>
      </c>
      <c r="X52" s="138">
        <v>3.024</v>
      </c>
      <c r="Y52" s="138">
        <v>3.024</v>
      </c>
      <c r="Z52" s="138">
        <v>3.024</v>
      </c>
      <c r="AA52" s="138">
        <v>3.024</v>
      </c>
      <c r="AB52" s="138">
        <v>3.024</v>
      </c>
      <c r="AC52" s="138">
        <v>3.024</v>
      </c>
      <c r="AD52" s="138">
        <v>3.024</v>
      </c>
      <c r="AE52" s="138">
        <v>3.024</v>
      </c>
    </row>
    <row r="53" spans="1:31">
      <c r="A53" s="151" t="s">
        <v>213</v>
      </c>
      <c r="B53" s="155">
        <v>1.522</v>
      </c>
      <c r="C53" s="143">
        <v>1.4690000000000001</v>
      </c>
      <c r="D53" s="143">
        <v>1.4430000000000001</v>
      </c>
      <c r="E53" s="143">
        <v>1.4219999999999999</v>
      </c>
      <c r="F53" s="143">
        <v>1.401</v>
      </c>
      <c r="G53" s="143">
        <v>1.401</v>
      </c>
      <c r="H53" s="143">
        <v>1.4</v>
      </c>
      <c r="I53" s="143">
        <v>1.409</v>
      </c>
      <c r="J53" s="143">
        <v>1.419</v>
      </c>
      <c r="K53" s="143">
        <v>1.4390000000000001</v>
      </c>
      <c r="L53" s="143">
        <v>1.44</v>
      </c>
      <c r="M53" s="143">
        <v>1.4570000000000001</v>
      </c>
      <c r="N53" s="143">
        <v>1.4419999999999999</v>
      </c>
      <c r="O53" s="143">
        <v>1.399</v>
      </c>
      <c r="P53" s="156">
        <v>1.3839999999999999</v>
      </c>
      <c r="Q53" s="143">
        <v>1.3620000000000001</v>
      </c>
      <c r="R53" s="143">
        <v>1.367</v>
      </c>
      <c r="S53" s="143">
        <v>1.3560000000000001</v>
      </c>
      <c r="T53" s="143">
        <v>1.331</v>
      </c>
      <c r="U53" s="143">
        <v>1.377</v>
      </c>
      <c r="V53" s="143">
        <v>1.363</v>
      </c>
      <c r="W53" s="143">
        <v>1.76</v>
      </c>
      <c r="X53" s="143">
        <v>1.3979999999999999</v>
      </c>
      <c r="Y53" s="143">
        <v>1.409</v>
      </c>
      <c r="Z53" s="143">
        <v>1.4179999999999999</v>
      </c>
      <c r="AA53" s="143">
        <v>1.42</v>
      </c>
      <c r="AB53" s="143">
        <v>1.4</v>
      </c>
      <c r="AC53" s="143">
        <v>1.399</v>
      </c>
      <c r="AD53" s="143">
        <v>1.4119999999999999</v>
      </c>
      <c r="AE53" s="142">
        <v>1.423</v>
      </c>
    </row>
    <row r="56" spans="1:31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</row>
    <row r="57" spans="1:31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</row>
    <row r="58" spans="1:31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</row>
    <row r="59" spans="1:31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</row>
    <row r="60" spans="1:31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</row>
    <row r="61" spans="1:31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</row>
    <row r="62" spans="1:31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</row>
    <row r="63" spans="1:3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</row>
    <row r="64" spans="1:3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</row>
    <row r="65" spans="1:24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</row>
    <row r="66" spans="1:24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</row>
    <row r="67" spans="1:24">
      <c r="A67" s="139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</row>
    <row r="68" spans="1:24">
      <c r="A68" s="139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</row>
    <row r="69" spans="1:24">
      <c r="A69" s="139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</row>
    <row r="70" spans="1:24">
      <c r="A70" s="139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</row>
    <row r="71" spans="1:24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</row>
    <row r="72" spans="1:24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</row>
    <row r="73" spans="1:24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</row>
    <row r="74" spans="1:24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</row>
    <row r="75" spans="1:24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</row>
    <row r="76" spans="1:24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</row>
    <row r="77" spans="1:24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</row>
    <row r="78" spans="1:24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</row>
    <row r="79" spans="1:24">
      <c r="A79" s="139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</row>
    <row r="80" spans="1:24">
      <c r="A80" s="139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</row>
    <row r="81" spans="1:24">
      <c r="A81" s="139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</row>
    <row r="82" spans="1:24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</row>
    <row r="83" spans="1:24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</row>
    <row r="84" spans="1:24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</row>
    <row r="85" spans="1:24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</row>
    <row r="86" spans="1:24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</row>
    <row r="87" spans="1:24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</row>
    <row r="88" spans="1:24">
      <c r="A88" s="139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</row>
    <row r="89" spans="1:24">
      <c r="A89" s="139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</row>
    <row r="90" spans="1:24">
      <c r="A90" s="139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</row>
    <row r="91" spans="1:24">
      <c r="A91" s="139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</row>
    <row r="92" spans="1:24">
      <c r="A92" s="139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</row>
    <row r="93" spans="1:24">
      <c r="A93" s="139"/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</row>
    <row r="94" spans="1:24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</row>
    <row r="95" spans="1:24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</row>
    <row r="96" spans="1:24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</row>
    <row r="97" spans="1:24">
      <c r="A97" s="139"/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</row>
    <row r="98" spans="1:24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</row>
    <row r="99" spans="1:24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</row>
    <row r="100" spans="1:24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</row>
    <row r="101" spans="1:24">
      <c r="A101" s="139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</row>
    <row r="102" spans="1:24">
      <c r="A102" s="139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</row>
    <row r="103" spans="1:24">
      <c r="A103" s="139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</row>
    <row r="104" spans="1:24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</row>
    <row r="105" spans="1:24">
      <c r="A105" s="139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</row>
    <row r="106" spans="1:24">
      <c r="A106" s="139"/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</row>
    <row r="107" spans="1:24">
      <c r="A107" s="139"/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</row>
    <row r="108" spans="1:24">
      <c r="A108" s="139"/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</row>
    <row r="109" spans="1:24">
      <c r="A109" s="139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</row>
    <row r="110" spans="1:24">
      <c r="A110" s="139"/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</row>
    <row r="111" spans="1:24">
      <c r="A111" s="139"/>
      <c r="B111" s="139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</row>
    <row r="112" spans="1:24">
      <c r="A112" s="139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</row>
    <row r="113" spans="1:24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</row>
    <row r="114" spans="1:24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</row>
    <row r="115" spans="1:24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</row>
    <row r="116" spans="1:24">
      <c r="A116" s="139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</row>
    <row r="117" spans="1:24">
      <c r="A117" s="139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</row>
    <row r="118" spans="1:24">
      <c r="A118" s="139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</row>
    <row r="119" spans="1:24">
      <c r="A119" s="139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</row>
    <row r="120" spans="1:24">
      <c r="A120" s="139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</row>
    <row r="121" spans="1:24">
      <c r="A121" s="139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</row>
    <row r="122" spans="1:24">
      <c r="A122" s="139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</row>
    <row r="123" spans="1:24">
      <c r="A123" s="139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</row>
    <row r="124" spans="1:24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</row>
    <row r="125" spans="1:24">
      <c r="A125" s="139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</row>
    <row r="126" spans="1:24">
      <c r="A126" s="139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</row>
    <row r="127" spans="1:24">
      <c r="A127" s="139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</row>
    <row r="128" spans="1:24">
      <c r="A128" s="139"/>
      <c r="B128" s="139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</row>
    <row r="129" spans="1:24">
      <c r="A129" s="139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</row>
    <row r="130" spans="1:24">
      <c r="A130" s="139"/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</row>
    <row r="131" spans="1:24">
      <c r="A131" s="139"/>
      <c r="B131" s="139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</row>
    <row r="132" spans="1:24">
      <c r="A132" s="139"/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</row>
    <row r="133" spans="1:24">
      <c r="A133" s="139"/>
      <c r="B133" s="139"/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</row>
    <row r="134" spans="1:24">
      <c r="A134" s="139"/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</row>
    <row r="135" spans="1:24">
      <c r="A135" s="139"/>
      <c r="B135" s="139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</row>
    <row r="136" spans="1:24">
      <c r="A136" s="139"/>
      <c r="B136" s="139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</row>
    <row r="137" spans="1:24">
      <c r="A137" s="139"/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</row>
    <row r="138" spans="1:24">
      <c r="A138" s="139"/>
      <c r="B138" s="139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</row>
    <row r="139" spans="1:24">
      <c r="A139" s="139"/>
      <c r="B139" s="139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</row>
    <row r="140" spans="1:24">
      <c r="A140" s="139"/>
      <c r="B140" s="139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</row>
    <row r="141" spans="1:24">
      <c r="A141" s="139"/>
      <c r="B141" s="139"/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</row>
    <row r="142" spans="1:24">
      <c r="A142" s="139"/>
      <c r="B142" s="139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</row>
    <row r="143" spans="1:24">
      <c r="A143" s="139"/>
      <c r="B143" s="139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</row>
    <row r="144" spans="1:24">
      <c r="A144" s="139"/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</row>
    <row r="145" spans="1:24">
      <c r="A145" s="139"/>
      <c r="B145" s="139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</row>
    <row r="146" spans="1:24">
      <c r="A146" s="139"/>
      <c r="B146" s="139"/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</row>
    <row r="147" spans="1:24">
      <c r="A147" s="139"/>
      <c r="B147" s="139"/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</row>
    <row r="148" spans="1:24">
      <c r="A148" s="139"/>
      <c r="B148" s="139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</row>
    <row r="149" spans="1:24">
      <c r="A149" s="139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</row>
    <row r="150" spans="1:24">
      <c r="A150" s="139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</row>
    <row r="151" spans="1:24">
      <c r="A151" s="139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</row>
    <row r="152" spans="1:24">
      <c r="A152" s="139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</row>
    <row r="153" spans="1:24">
      <c r="A153" s="139"/>
      <c r="B153" s="139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</row>
    <row r="154" spans="1:24">
      <c r="A154" s="139"/>
      <c r="B154" s="139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</row>
    <row r="155" spans="1:24">
      <c r="A155" s="139"/>
      <c r="B155" s="139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</row>
    <row r="156" spans="1:24">
      <c r="A156" s="139"/>
      <c r="B156" s="139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31"/>
  <sheetViews>
    <sheetView showGridLines="0" workbookViewId="0">
      <selection activeCell="A39" sqref="A39"/>
    </sheetView>
  </sheetViews>
  <sheetFormatPr defaultRowHeight="15"/>
  <cols>
    <col min="1" max="1" width="10.375" style="176" customWidth="1"/>
    <col min="2" max="2" width="15.25" style="176" customWidth="1"/>
    <col min="3" max="3" width="13.375" style="176" customWidth="1"/>
    <col min="4" max="4" width="13.125" style="176" customWidth="1"/>
    <col min="5" max="5" width="13.625" style="176" customWidth="1"/>
    <col min="6" max="16384" width="9" style="176"/>
  </cols>
  <sheetData>
    <row r="1" spans="1:5">
      <c r="A1" s="176" t="s">
        <v>216</v>
      </c>
      <c r="B1" s="176" t="s">
        <v>23</v>
      </c>
      <c r="C1" s="176" t="s">
        <v>24</v>
      </c>
      <c r="D1" s="176" t="s">
        <v>25</v>
      </c>
      <c r="E1" s="176" t="s">
        <v>63</v>
      </c>
    </row>
    <row r="2" spans="1:5">
      <c r="A2" s="176">
        <v>7</v>
      </c>
      <c r="B2" s="176">
        <v>1551</v>
      </c>
      <c r="C2" s="176">
        <v>2092</v>
      </c>
      <c r="D2" s="176">
        <v>3024</v>
      </c>
      <c r="E2" s="176">
        <v>2522</v>
      </c>
    </row>
    <row r="3" spans="1:5">
      <c r="A3" s="176">
        <v>8</v>
      </c>
      <c r="B3" s="176">
        <v>1518</v>
      </c>
      <c r="C3" s="176">
        <v>2056</v>
      </c>
      <c r="D3" s="176">
        <v>3024</v>
      </c>
      <c r="E3" s="176">
        <v>2469</v>
      </c>
    </row>
    <row r="4" spans="1:5">
      <c r="A4" s="176">
        <v>9</v>
      </c>
      <c r="B4" s="176">
        <v>1502</v>
      </c>
      <c r="C4" s="176">
        <v>2041</v>
      </c>
      <c r="D4" s="176">
        <v>3024</v>
      </c>
      <c r="E4" s="176">
        <v>2443</v>
      </c>
    </row>
    <row r="5" spans="1:5">
      <c r="A5" s="176">
        <v>10</v>
      </c>
      <c r="B5" s="176">
        <v>1484</v>
      </c>
      <c r="C5" s="176">
        <v>2036</v>
      </c>
      <c r="D5" s="176">
        <v>3024</v>
      </c>
      <c r="E5" s="176">
        <v>2422</v>
      </c>
    </row>
    <row r="6" spans="1:5">
      <c r="A6" s="176">
        <v>11</v>
      </c>
      <c r="B6" s="176">
        <v>1475</v>
      </c>
      <c r="C6" s="176">
        <v>2014</v>
      </c>
      <c r="D6" s="176">
        <v>3024</v>
      </c>
      <c r="E6" s="176">
        <v>2401</v>
      </c>
    </row>
    <row r="7" spans="1:5">
      <c r="A7" s="176">
        <v>12</v>
      </c>
      <c r="B7" s="176">
        <v>1480</v>
      </c>
      <c r="C7" s="176">
        <v>2000</v>
      </c>
      <c r="D7" s="176">
        <v>3024</v>
      </c>
      <c r="E7" s="176">
        <v>2401</v>
      </c>
    </row>
    <row r="8" spans="1:5">
      <c r="A8" s="176">
        <v>13</v>
      </c>
      <c r="B8" s="176">
        <v>1483</v>
      </c>
      <c r="C8" s="176">
        <v>1992</v>
      </c>
      <c r="D8" s="176">
        <v>3024</v>
      </c>
      <c r="E8" s="176">
        <v>2400</v>
      </c>
    </row>
    <row r="9" spans="1:5">
      <c r="A9" s="176">
        <v>14</v>
      </c>
      <c r="B9" s="176">
        <v>1494</v>
      </c>
      <c r="C9" s="176">
        <v>1999</v>
      </c>
      <c r="D9" s="176">
        <v>3024</v>
      </c>
      <c r="E9" s="176">
        <v>2409</v>
      </c>
    </row>
    <row r="10" spans="1:5">
      <c r="A10" s="176">
        <v>15</v>
      </c>
      <c r="B10" s="176">
        <v>1506</v>
      </c>
      <c r="C10" s="176">
        <v>1991</v>
      </c>
      <c r="D10" s="176">
        <v>3024</v>
      </c>
      <c r="E10" s="176">
        <v>2419</v>
      </c>
    </row>
    <row r="11" spans="1:5">
      <c r="A11" s="176">
        <v>16</v>
      </c>
      <c r="B11" s="176">
        <v>1522</v>
      </c>
      <c r="C11" s="176">
        <v>2002</v>
      </c>
      <c r="D11" s="176">
        <v>3024</v>
      </c>
      <c r="E11" s="176">
        <v>2439</v>
      </c>
    </row>
    <row r="12" spans="1:5">
      <c r="A12" s="176">
        <v>17</v>
      </c>
      <c r="B12" s="176">
        <v>1523</v>
      </c>
      <c r="C12" s="176">
        <v>1995</v>
      </c>
      <c r="D12" s="176">
        <v>3024</v>
      </c>
      <c r="E12" s="176">
        <v>2440</v>
      </c>
    </row>
    <row r="13" spans="1:5">
      <c r="A13" s="176">
        <v>18</v>
      </c>
      <c r="B13" s="176">
        <v>1534</v>
      </c>
      <c r="C13" s="176">
        <v>2015</v>
      </c>
      <c r="D13" s="176">
        <v>3024</v>
      </c>
      <c r="E13" s="176">
        <v>2457</v>
      </c>
    </row>
    <row r="14" spans="1:5">
      <c r="A14" s="176">
        <v>19</v>
      </c>
      <c r="B14" s="176">
        <v>1528</v>
      </c>
      <c r="C14" s="176">
        <v>2016</v>
      </c>
      <c r="D14" s="176">
        <v>3024</v>
      </c>
      <c r="E14" s="176">
        <v>2442</v>
      </c>
    </row>
    <row r="15" spans="1:5">
      <c r="A15" s="176">
        <v>20</v>
      </c>
      <c r="B15" s="176">
        <v>1498</v>
      </c>
      <c r="C15" s="176">
        <v>1993</v>
      </c>
      <c r="D15" s="176">
        <v>3024</v>
      </c>
      <c r="E15" s="176">
        <v>2399</v>
      </c>
    </row>
    <row r="16" spans="1:5">
      <c r="A16" s="176">
        <v>21</v>
      </c>
      <c r="B16" s="176">
        <v>1492</v>
      </c>
      <c r="C16" s="176">
        <v>1993</v>
      </c>
      <c r="D16" s="176">
        <v>3024</v>
      </c>
      <c r="E16" s="176">
        <v>2384</v>
      </c>
    </row>
    <row r="17" spans="1:5">
      <c r="A17" s="176">
        <v>22</v>
      </c>
      <c r="B17" s="176">
        <v>1484</v>
      </c>
      <c r="C17" s="176">
        <v>1971</v>
      </c>
      <c r="D17" s="176">
        <v>3024</v>
      </c>
      <c r="E17" s="176">
        <v>2362</v>
      </c>
    </row>
    <row r="18" spans="1:5">
      <c r="A18" s="176">
        <v>23</v>
      </c>
      <c r="B18" s="176">
        <v>1492</v>
      </c>
      <c r="C18" s="176">
        <v>1968</v>
      </c>
      <c r="D18" s="176">
        <v>3024</v>
      </c>
      <c r="E18" s="176">
        <v>2367</v>
      </c>
    </row>
    <row r="19" spans="1:5">
      <c r="A19" s="176">
        <v>24</v>
      </c>
      <c r="B19" s="176">
        <v>1487</v>
      </c>
      <c r="C19" s="176">
        <v>1960</v>
      </c>
      <c r="D19" s="176">
        <v>3024</v>
      </c>
      <c r="E19" s="176">
        <v>2356</v>
      </c>
    </row>
    <row r="20" spans="1:5">
      <c r="A20" s="176">
        <v>25</v>
      </c>
      <c r="B20" s="176">
        <v>1476</v>
      </c>
      <c r="C20" s="176">
        <v>1935</v>
      </c>
      <c r="D20" s="176">
        <v>3024</v>
      </c>
      <c r="E20" s="176">
        <v>2331</v>
      </c>
    </row>
    <row r="21" spans="1:5">
      <c r="A21" s="176">
        <v>26</v>
      </c>
      <c r="B21" s="176">
        <v>1512</v>
      </c>
      <c r="C21" s="176">
        <v>1955</v>
      </c>
      <c r="D21" s="176">
        <v>3024</v>
      </c>
      <c r="E21" s="176">
        <v>2377</v>
      </c>
    </row>
    <row r="22" spans="1:5">
      <c r="A22" s="176">
        <v>27</v>
      </c>
      <c r="B22" s="176">
        <v>1504</v>
      </c>
      <c r="C22" s="176">
        <v>1941</v>
      </c>
      <c r="D22" s="176">
        <v>3024</v>
      </c>
      <c r="E22" s="176">
        <v>2363</v>
      </c>
    </row>
    <row r="23" spans="1:5">
      <c r="A23" s="176">
        <v>28</v>
      </c>
      <c r="B23" s="176">
        <v>1516</v>
      </c>
      <c r="C23" s="176">
        <v>1952</v>
      </c>
      <c r="D23" s="176">
        <v>3024</v>
      </c>
      <c r="E23" s="176">
        <v>2376</v>
      </c>
    </row>
    <row r="24" spans="1:5">
      <c r="A24" s="176">
        <v>29</v>
      </c>
      <c r="B24" s="176">
        <v>1535</v>
      </c>
      <c r="C24" s="176">
        <v>1971</v>
      </c>
      <c r="D24" s="176">
        <v>3024</v>
      </c>
      <c r="E24" s="176">
        <v>2398</v>
      </c>
    </row>
    <row r="25" spans="1:5">
      <c r="A25" s="176">
        <v>30</v>
      </c>
      <c r="B25" s="176">
        <v>1538</v>
      </c>
      <c r="C25" s="176">
        <v>1984</v>
      </c>
      <c r="D25" s="176">
        <v>3024</v>
      </c>
      <c r="E25" s="176">
        <v>2409</v>
      </c>
    </row>
    <row r="26" spans="1:5">
      <c r="A26" s="176">
        <v>31</v>
      </c>
      <c r="B26" s="176">
        <v>1548</v>
      </c>
      <c r="C26" s="176">
        <v>1998</v>
      </c>
      <c r="D26" s="176">
        <v>3024</v>
      </c>
      <c r="E26" s="176">
        <v>2418</v>
      </c>
    </row>
    <row r="27" spans="1:5">
      <c r="A27" s="176">
        <v>32</v>
      </c>
      <c r="B27" s="176">
        <v>1552</v>
      </c>
      <c r="C27" s="176">
        <v>2000</v>
      </c>
      <c r="D27" s="176">
        <v>3024</v>
      </c>
      <c r="E27" s="176">
        <v>2420</v>
      </c>
    </row>
    <row r="28" spans="1:5">
      <c r="A28" s="176">
        <v>33</v>
      </c>
      <c r="B28" s="176">
        <v>1540</v>
      </c>
      <c r="C28" s="176">
        <v>1991</v>
      </c>
      <c r="D28" s="176">
        <v>3024</v>
      </c>
      <c r="E28" s="176">
        <v>2400</v>
      </c>
    </row>
    <row r="29" spans="1:5">
      <c r="A29" s="176">
        <v>34</v>
      </c>
      <c r="B29" s="176">
        <v>1541</v>
      </c>
      <c r="C29" s="176">
        <v>2000</v>
      </c>
      <c r="D29" s="176">
        <v>3024</v>
      </c>
      <c r="E29" s="176">
        <v>2399</v>
      </c>
    </row>
    <row r="30" spans="1:5">
      <c r="A30" s="176">
        <v>35</v>
      </c>
      <c r="B30" s="176">
        <v>1551</v>
      </c>
      <c r="C30" s="176">
        <v>2005</v>
      </c>
      <c r="D30" s="176">
        <v>3024</v>
      </c>
      <c r="E30" s="176">
        <v>2412</v>
      </c>
    </row>
    <row r="31" spans="1:5">
      <c r="A31" s="176">
        <v>36</v>
      </c>
      <c r="B31" s="176">
        <v>1561</v>
      </c>
      <c r="C31" s="176">
        <v>2009</v>
      </c>
      <c r="D31" s="176">
        <v>3024</v>
      </c>
      <c r="E31" s="176">
        <v>2423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41"/>
  <sheetViews>
    <sheetView showGridLines="0" topLeftCell="A22" workbookViewId="0">
      <selection activeCell="A39" sqref="A39"/>
    </sheetView>
  </sheetViews>
  <sheetFormatPr defaultRowHeight="15"/>
  <cols>
    <col min="1" max="1" width="9.625" style="176" customWidth="1"/>
    <col min="2" max="2" width="25.5" style="176" bestFit="1" customWidth="1"/>
    <col min="3" max="16384" width="9" style="176"/>
  </cols>
  <sheetData>
    <row r="1" spans="1:2">
      <c r="A1" s="176" t="s">
        <v>215</v>
      </c>
      <c r="B1" s="176" t="s">
        <v>214</v>
      </c>
    </row>
    <row r="2" spans="1:2">
      <c r="A2" s="176">
        <v>7</v>
      </c>
      <c r="B2" s="176">
        <v>2076</v>
      </c>
    </row>
    <row r="3" spans="1:2">
      <c r="A3" s="176">
        <v>8</v>
      </c>
      <c r="B3" s="176">
        <v>2011</v>
      </c>
    </row>
    <row r="4" spans="1:2">
      <c r="A4" s="176">
        <v>9</v>
      </c>
      <c r="B4" s="176">
        <v>1961</v>
      </c>
    </row>
    <row r="5" spans="1:2">
      <c r="A5" s="176">
        <v>10</v>
      </c>
      <c r="B5" s="176">
        <v>1943</v>
      </c>
    </row>
    <row r="6" spans="1:2">
      <c r="A6" s="176">
        <v>11</v>
      </c>
      <c r="B6" s="176">
        <v>1913</v>
      </c>
    </row>
    <row r="7" spans="1:2">
      <c r="A7" s="176">
        <v>12</v>
      </c>
      <c r="B7" s="176">
        <v>1897</v>
      </c>
    </row>
    <row r="8" spans="1:2">
      <c r="A8" s="176">
        <v>13</v>
      </c>
      <c r="B8" s="176">
        <v>1874</v>
      </c>
    </row>
    <row r="9" spans="1:2">
      <c r="A9" s="176">
        <v>14</v>
      </c>
      <c r="B9" s="176">
        <v>1872</v>
      </c>
    </row>
    <row r="10" spans="1:2">
      <c r="A10" s="176">
        <v>15</v>
      </c>
      <c r="B10" s="176">
        <v>1891</v>
      </c>
    </row>
    <row r="11" spans="1:2">
      <c r="A11" s="176">
        <v>16</v>
      </c>
      <c r="B11" s="176">
        <v>1912</v>
      </c>
    </row>
    <row r="12" spans="1:2">
      <c r="A12" s="176">
        <v>17</v>
      </c>
      <c r="B12" s="176">
        <v>1898</v>
      </c>
    </row>
    <row r="13" spans="1:2">
      <c r="A13" s="176">
        <v>18</v>
      </c>
      <c r="B13" s="176">
        <v>1898</v>
      </c>
    </row>
    <row r="14" spans="1:2">
      <c r="A14" s="176">
        <v>19</v>
      </c>
      <c r="B14" s="176">
        <v>1868</v>
      </c>
    </row>
    <row r="15" spans="1:2">
      <c r="A15" s="176">
        <v>20</v>
      </c>
      <c r="B15" s="176">
        <v>1837</v>
      </c>
    </row>
    <row r="16" spans="1:2">
      <c r="A16" s="176">
        <v>21</v>
      </c>
      <c r="B16" s="176">
        <v>1794</v>
      </c>
    </row>
    <row r="17" spans="1:2">
      <c r="A17" s="176">
        <v>22</v>
      </c>
      <c r="B17" s="176">
        <v>1756</v>
      </c>
    </row>
    <row r="18" spans="1:2">
      <c r="A18" s="176">
        <v>23</v>
      </c>
      <c r="B18" s="176">
        <v>1757</v>
      </c>
    </row>
    <row r="19" spans="1:2">
      <c r="A19" s="176">
        <v>24</v>
      </c>
      <c r="B19" s="176">
        <v>1753</v>
      </c>
    </row>
    <row r="20" spans="1:2">
      <c r="A20" s="176">
        <v>25</v>
      </c>
      <c r="B20" s="176">
        <v>1754</v>
      </c>
    </row>
    <row r="21" spans="1:2">
      <c r="A21" s="176">
        <v>26</v>
      </c>
      <c r="B21" s="176">
        <v>1762</v>
      </c>
    </row>
    <row r="22" spans="1:2">
      <c r="A22" s="176">
        <v>27</v>
      </c>
      <c r="B22" s="176">
        <v>1767</v>
      </c>
    </row>
    <row r="23" spans="1:2">
      <c r="A23" s="176">
        <v>28</v>
      </c>
      <c r="B23" s="176">
        <v>1792</v>
      </c>
    </row>
    <row r="24" spans="1:2">
      <c r="A24" s="176">
        <v>29</v>
      </c>
      <c r="B24" s="176">
        <v>1793</v>
      </c>
    </row>
    <row r="25" spans="1:2">
      <c r="A25" s="176">
        <v>30</v>
      </c>
      <c r="B25" s="176">
        <v>1777</v>
      </c>
    </row>
    <row r="26" spans="1:2">
      <c r="A26" s="176">
        <v>31</v>
      </c>
      <c r="B26" s="176">
        <v>1766</v>
      </c>
    </row>
    <row r="27" spans="1:2">
      <c r="A27" s="176">
        <v>32</v>
      </c>
      <c r="B27" s="176">
        <v>1738</v>
      </c>
    </row>
    <row r="28" spans="1:2">
      <c r="A28" s="176">
        <v>33</v>
      </c>
      <c r="B28" s="176">
        <v>1729</v>
      </c>
    </row>
    <row r="29" spans="1:2">
      <c r="A29" s="176">
        <v>34</v>
      </c>
      <c r="B29" s="176">
        <v>1700</v>
      </c>
    </row>
    <row r="30" spans="1:2">
      <c r="A30" s="176">
        <v>35</v>
      </c>
      <c r="B30" s="176">
        <v>1705</v>
      </c>
    </row>
    <row r="31" spans="1:2">
      <c r="A31" s="176">
        <v>36</v>
      </c>
      <c r="B31" s="176">
        <v>1675</v>
      </c>
    </row>
    <row r="41" spans="1:2">
      <c r="A41" s="176" t="s">
        <v>215</v>
      </c>
      <c r="B41" s="176" t="s">
        <v>214</v>
      </c>
    </row>
    <row r="42" spans="1:2">
      <c r="A42" s="176">
        <v>7</v>
      </c>
      <c r="B42" s="176">
        <v>2296</v>
      </c>
    </row>
    <row r="43" spans="1:2">
      <c r="A43" s="176">
        <v>8</v>
      </c>
      <c r="B43" s="176">
        <v>2283</v>
      </c>
    </row>
    <row r="44" spans="1:2">
      <c r="A44" s="176">
        <v>9</v>
      </c>
      <c r="B44" s="176">
        <v>2263</v>
      </c>
    </row>
    <row r="45" spans="1:2">
      <c r="A45" s="176">
        <v>10</v>
      </c>
      <c r="B45" s="176">
        <v>2241</v>
      </c>
    </row>
    <row r="46" spans="1:2">
      <c r="A46" s="176">
        <v>11</v>
      </c>
      <c r="B46" s="176">
        <v>2234</v>
      </c>
    </row>
    <row r="47" spans="1:2">
      <c r="A47" s="176">
        <v>12</v>
      </c>
      <c r="B47" s="176">
        <v>2204</v>
      </c>
    </row>
    <row r="48" spans="1:2">
      <c r="A48" s="176">
        <v>13</v>
      </c>
      <c r="B48" s="176">
        <v>2198</v>
      </c>
    </row>
    <row r="49" spans="1:2">
      <c r="A49" s="176">
        <v>14</v>
      </c>
      <c r="B49" s="176">
        <v>2182</v>
      </c>
    </row>
    <row r="50" spans="1:2">
      <c r="A50" s="176">
        <v>15</v>
      </c>
      <c r="B50" s="176">
        <v>2183</v>
      </c>
    </row>
    <row r="51" spans="1:2">
      <c r="A51" s="176">
        <v>16</v>
      </c>
      <c r="B51" s="176">
        <v>2167</v>
      </c>
    </row>
    <row r="52" spans="1:2">
      <c r="A52" s="176">
        <v>17</v>
      </c>
      <c r="B52" s="176">
        <v>2162</v>
      </c>
    </row>
    <row r="53" spans="1:2">
      <c r="A53" s="176">
        <v>18</v>
      </c>
      <c r="B53" s="176">
        <v>2153</v>
      </c>
    </row>
    <row r="54" spans="1:2">
      <c r="A54" s="176">
        <v>19</v>
      </c>
      <c r="B54" s="176">
        <v>2123</v>
      </c>
    </row>
    <row r="55" spans="1:2">
      <c r="A55" s="176">
        <v>20</v>
      </c>
      <c r="B55" s="176">
        <v>2107</v>
      </c>
    </row>
    <row r="56" spans="1:2">
      <c r="A56" s="176">
        <v>21</v>
      </c>
      <c r="B56" s="176">
        <v>2101</v>
      </c>
    </row>
    <row r="57" spans="1:2">
      <c r="A57" s="176">
        <v>22</v>
      </c>
      <c r="B57" s="176">
        <v>2076</v>
      </c>
    </row>
    <row r="58" spans="1:2">
      <c r="A58" s="176">
        <v>23</v>
      </c>
      <c r="B58" s="176">
        <v>2053</v>
      </c>
    </row>
    <row r="59" spans="1:2">
      <c r="A59" s="176">
        <v>24</v>
      </c>
      <c r="B59" s="176">
        <v>2034</v>
      </c>
    </row>
    <row r="60" spans="1:2">
      <c r="A60" s="176">
        <v>25</v>
      </c>
      <c r="B60" s="176">
        <v>2020</v>
      </c>
    </row>
    <row r="61" spans="1:2">
      <c r="A61" s="176">
        <v>26</v>
      </c>
      <c r="B61" s="176">
        <v>2009</v>
      </c>
    </row>
    <row r="62" spans="1:2">
      <c r="A62" s="176">
        <v>27</v>
      </c>
      <c r="B62" s="176">
        <v>2019</v>
      </c>
    </row>
    <row r="63" spans="1:2">
      <c r="A63" s="176">
        <v>28</v>
      </c>
      <c r="B63" s="176">
        <v>2005</v>
      </c>
    </row>
    <row r="64" spans="1:2">
      <c r="A64" s="176">
        <v>29</v>
      </c>
      <c r="B64" s="176">
        <v>1994</v>
      </c>
    </row>
    <row r="65" spans="1:2">
      <c r="A65" s="176">
        <v>30</v>
      </c>
      <c r="B65" s="176">
        <v>1986</v>
      </c>
    </row>
    <row r="66" spans="1:2">
      <c r="A66" s="176">
        <v>31</v>
      </c>
      <c r="B66" s="176">
        <v>1988</v>
      </c>
    </row>
    <row r="67" spans="1:2">
      <c r="A67" s="176">
        <v>32</v>
      </c>
      <c r="B67" s="176">
        <v>1987</v>
      </c>
    </row>
    <row r="68" spans="1:2">
      <c r="A68" s="176">
        <v>33</v>
      </c>
      <c r="B68" s="176">
        <v>1978</v>
      </c>
    </row>
    <row r="69" spans="1:2">
      <c r="A69" s="176">
        <v>34</v>
      </c>
      <c r="B69" s="176">
        <v>1952</v>
      </c>
    </row>
    <row r="70" spans="1:2">
      <c r="A70" s="176">
        <v>35</v>
      </c>
      <c r="B70" s="176">
        <v>1930</v>
      </c>
    </row>
    <row r="71" spans="1:2">
      <c r="A71" s="176">
        <v>36</v>
      </c>
      <c r="B71" s="176">
        <v>1922</v>
      </c>
    </row>
    <row r="75" spans="1:2">
      <c r="A75" s="176" t="s">
        <v>215</v>
      </c>
      <c r="B75" s="176" t="s">
        <v>214</v>
      </c>
    </row>
    <row r="76" spans="1:2">
      <c r="A76" s="176">
        <v>7</v>
      </c>
      <c r="B76" s="176">
        <v>1426</v>
      </c>
    </row>
    <row r="77" spans="1:2">
      <c r="A77" s="176">
        <v>8</v>
      </c>
      <c r="B77" s="176">
        <v>1431</v>
      </c>
    </row>
    <row r="78" spans="1:2">
      <c r="A78" s="176">
        <v>9</v>
      </c>
      <c r="B78" s="176">
        <v>1453</v>
      </c>
    </row>
    <row r="79" spans="1:2">
      <c r="A79" s="176">
        <v>10</v>
      </c>
      <c r="B79" s="176">
        <v>1459</v>
      </c>
    </row>
    <row r="80" spans="1:2">
      <c r="A80" s="176">
        <v>11</v>
      </c>
      <c r="B80" s="176">
        <v>1457</v>
      </c>
    </row>
    <row r="81" spans="1:2">
      <c r="A81" s="176">
        <v>12</v>
      </c>
      <c r="B81" s="176">
        <v>1482</v>
      </c>
    </row>
    <row r="82" spans="1:2">
      <c r="A82" s="176">
        <v>13</v>
      </c>
      <c r="B82" s="176">
        <v>1499</v>
      </c>
    </row>
    <row r="83" spans="1:2">
      <c r="A83" s="176">
        <v>14</v>
      </c>
      <c r="B83" s="176">
        <v>1510</v>
      </c>
    </row>
    <row r="84" spans="1:2">
      <c r="A84" s="176">
        <v>15</v>
      </c>
      <c r="B84" s="176">
        <v>1502</v>
      </c>
    </row>
    <row r="85" spans="1:2">
      <c r="A85" s="176">
        <v>16</v>
      </c>
      <c r="B85" s="176">
        <v>1458</v>
      </c>
    </row>
    <row r="86" spans="1:2">
      <c r="A86" s="176">
        <v>17</v>
      </c>
      <c r="B86" s="176">
        <v>1423</v>
      </c>
    </row>
    <row r="87" spans="1:2">
      <c r="A87" s="176">
        <v>18</v>
      </c>
      <c r="B87" s="176">
        <v>1385</v>
      </c>
    </row>
    <row r="88" spans="1:2">
      <c r="A88" s="176">
        <v>19</v>
      </c>
      <c r="B88" s="176">
        <v>1377</v>
      </c>
    </row>
    <row r="89" spans="1:2">
      <c r="A89" s="176">
        <v>20</v>
      </c>
      <c r="B89" s="176">
        <v>1390</v>
      </c>
    </row>
    <row r="90" spans="1:2">
      <c r="A90" s="176">
        <v>21</v>
      </c>
      <c r="B90" s="176">
        <v>1391</v>
      </c>
    </row>
    <row r="91" spans="1:2">
      <c r="A91" s="176">
        <v>22</v>
      </c>
      <c r="B91" s="176">
        <v>1391</v>
      </c>
    </row>
    <row r="92" spans="1:2">
      <c r="A92" s="176">
        <v>23</v>
      </c>
      <c r="B92" s="176">
        <v>1427</v>
      </c>
    </row>
    <row r="93" spans="1:2">
      <c r="A93" s="176">
        <v>24</v>
      </c>
      <c r="B93" s="176">
        <v>1427</v>
      </c>
    </row>
    <row r="94" spans="1:2">
      <c r="A94" s="176">
        <v>25</v>
      </c>
      <c r="B94" s="176">
        <v>1421</v>
      </c>
    </row>
    <row r="95" spans="1:2">
      <c r="A95" s="176">
        <v>26</v>
      </c>
      <c r="B95" s="176">
        <v>1418</v>
      </c>
    </row>
    <row r="96" spans="1:2">
      <c r="A96" s="176">
        <v>27</v>
      </c>
      <c r="B96" s="176">
        <v>1415</v>
      </c>
    </row>
    <row r="97" spans="1:2">
      <c r="A97" s="176">
        <v>28</v>
      </c>
      <c r="B97" s="176">
        <v>1390</v>
      </c>
    </row>
    <row r="98" spans="1:2">
      <c r="A98" s="176">
        <v>29</v>
      </c>
      <c r="B98" s="176">
        <v>1386</v>
      </c>
    </row>
    <row r="99" spans="1:2">
      <c r="A99" s="176">
        <v>30</v>
      </c>
      <c r="B99" s="176">
        <v>1362</v>
      </c>
    </row>
    <row r="100" spans="1:2">
      <c r="A100" s="176">
        <v>31</v>
      </c>
      <c r="B100" s="176">
        <v>1343</v>
      </c>
    </row>
    <row r="101" spans="1:2">
      <c r="A101" s="176">
        <v>32</v>
      </c>
      <c r="B101" s="176">
        <v>1361</v>
      </c>
    </row>
    <row r="102" spans="1:2">
      <c r="A102" s="176">
        <v>33</v>
      </c>
      <c r="B102" s="176">
        <v>1372</v>
      </c>
    </row>
    <row r="103" spans="1:2">
      <c r="A103" s="176">
        <v>34</v>
      </c>
      <c r="B103" s="176">
        <v>1386</v>
      </c>
    </row>
    <row r="104" spans="1:2">
      <c r="A104" s="176">
        <v>35</v>
      </c>
      <c r="B104" s="176">
        <v>1386</v>
      </c>
    </row>
    <row r="105" spans="1:2">
      <c r="A105" s="176">
        <v>36</v>
      </c>
      <c r="B105" s="176">
        <v>1418</v>
      </c>
    </row>
    <row r="111" spans="1:2">
      <c r="A111" s="176" t="s">
        <v>215</v>
      </c>
      <c r="B111" s="176" t="s">
        <v>214</v>
      </c>
    </row>
    <row r="112" spans="1:2">
      <c r="A112" s="176">
        <v>7</v>
      </c>
      <c r="B112" s="176">
        <v>1130</v>
      </c>
    </row>
    <row r="113" spans="1:2">
      <c r="A113" s="176">
        <v>8</v>
      </c>
      <c r="B113" s="176">
        <v>1140</v>
      </c>
    </row>
    <row r="114" spans="1:2">
      <c r="A114" s="176">
        <v>9</v>
      </c>
      <c r="B114" s="176">
        <v>1152</v>
      </c>
    </row>
    <row r="115" spans="1:2">
      <c r="A115" s="176">
        <v>10</v>
      </c>
      <c r="B115" s="176">
        <v>1162</v>
      </c>
    </row>
    <row r="116" spans="1:2">
      <c r="A116" s="176">
        <v>11</v>
      </c>
      <c r="B116" s="176">
        <v>1191</v>
      </c>
    </row>
    <row r="117" spans="1:2">
      <c r="A117" s="176">
        <v>12</v>
      </c>
      <c r="B117" s="176">
        <v>1201</v>
      </c>
    </row>
    <row r="118" spans="1:2">
      <c r="A118" s="176">
        <v>13</v>
      </c>
      <c r="B118" s="176">
        <v>1220</v>
      </c>
    </row>
    <row r="119" spans="1:2">
      <c r="A119" s="176">
        <v>14</v>
      </c>
      <c r="B119" s="176">
        <v>1216</v>
      </c>
    </row>
    <row r="120" spans="1:2">
      <c r="A120" s="176">
        <v>15</v>
      </c>
      <c r="B120" s="176">
        <v>1226</v>
      </c>
    </row>
    <row r="121" spans="1:2">
      <c r="A121" s="176">
        <v>16</v>
      </c>
      <c r="B121" s="176">
        <v>1251</v>
      </c>
    </row>
    <row r="122" spans="1:2">
      <c r="A122" s="176">
        <v>17</v>
      </c>
      <c r="B122" s="176">
        <v>1244</v>
      </c>
    </row>
    <row r="123" spans="1:2">
      <c r="A123" s="176">
        <v>18</v>
      </c>
      <c r="B123" s="176">
        <v>1269</v>
      </c>
    </row>
    <row r="124" spans="1:2">
      <c r="A124" s="176">
        <v>19</v>
      </c>
      <c r="B124" s="176">
        <v>1293</v>
      </c>
    </row>
    <row r="125" spans="1:2">
      <c r="A125" s="176">
        <v>20</v>
      </c>
      <c r="B125" s="176">
        <v>1316</v>
      </c>
    </row>
    <row r="126" spans="1:2">
      <c r="A126" s="176">
        <v>21</v>
      </c>
      <c r="B126" s="176">
        <v>1334</v>
      </c>
    </row>
    <row r="127" spans="1:2">
      <c r="A127" s="176">
        <v>22</v>
      </c>
      <c r="B127" s="176">
        <v>1347</v>
      </c>
    </row>
    <row r="128" spans="1:2">
      <c r="A128" s="176">
        <v>23</v>
      </c>
      <c r="B128" s="176">
        <v>1379</v>
      </c>
    </row>
    <row r="129" spans="1:2">
      <c r="A129" s="176">
        <v>24</v>
      </c>
      <c r="B129" s="176">
        <v>1379</v>
      </c>
    </row>
    <row r="130" spans="1:2">
      <c r="A130" s="176">
        <v>25</v>
      </c>
      <c r="B130" s="176">
        <v>1408</v>
      </c>
    </row>
    <row r="131" spans="1:2">
      <c r="A131" s="176">
        <v>26</v>
      </c>
      <c r="B131" s="176">
        <v>1442</v>
      </c>
    </row>
    <row r="132" spans="1:2">
      <c r="A132" s="176">
        <v>27</v>
      </c>
      <c r="B132" s="176">
        <v>1444</v>
      </c>
    </row>
    <row r="133" spans="1:2">
      <c r="A133" s="176">
        <v>28</v>
      </c>
      <c r="B133" s="176">
        <v>1477</v>
      </c>
    </row>
    <row r="134" spans="1:2">
      <c r="A134" s="176">
        <v>29</v>
      </c>
      <c r="B134" s="176">
        <v>1494</v>
      </c>
    </row>
    <row r="135" spans="1:2">
      <c r="A135" s="176">
        <v>30</v>
      </c>
      <c r="B135" s="176">
        <v>1515</v>
      </c>
    </row>
    <row r="136" spans="1:2">
      <c r="A136" s="176">
        <v>31</v>
      </c>
      <c r="B136" s="176">
        <v>1541</v>
      </c>
    </row>
    <row r="137" spans="1:2">
      <c r="A137" s="176">
        <v>32</v>
      </c>
      <c r="B137" s="176">
        <v>1561</v>
      </c>
    </row>
    <row r="138" spans="1:2">
      <c r="A138" s="176">
        <v>33</v>
      </c>
      <c r="B138" s="176">
        <v>1579</v>
      </c>
    </row>
    <row r="139" spans="1:2">
      <c r="A139" s="176">
        <v>34</v>
      </c>
      <c r="B139" s="176">
        <v>1603</v>
      </c>
    </row>
    <row r="140" spans="1:2">
      <c r="A140" s="176">
        <v>35</v>
      </c>
      <c r="B140" s="176">
        <v>1644</v>
      </c>
    </row>
    <row r="141" spans="1:2">
      <c r="A141" s="176">
        <v>36</v>
      </c>
      <c r="B141" s="176">
        <v>1652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Information </vt:lpstr>
      <vt:lpstr>Master Data</vt:lpstr>
      <vt:lpstr>Spokesman perspective data</vt:lpstr>
      <vt:lpstr>Performance &amp; Costing</vt:lpstr>
      <vt:lpstr> Demand &amp; Service Quality</vt:lpstr>
      <vt:lpstr>Supply</vt:lpstr>
      <vt:lpstr>Capacity</vt:lpstr>
      <vt:lpstr>Available production capacity</vt:lpstr>
      <vt:lpstr>Implied workload per month</vt:lpstr>
      <vt:lpstr>Implied workload month, stage</vt:lpstr>
      <vt:lpstr>Workload product-month, stage</vt:lpstr>
      <vt:lpstr>Implied capacity utilization</vt:lpstr>
      <vt:lpstr>Capacity utilization</vt:lpstr>
      <vt:lpstr>Decisions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Annika Vrbsky</dc:creator>
  <cp:keywords/>
  <dc:description/>
  <cp:lastModifiedBy>Annika Vrbsky</cp:lastModifiedBy>
  <dcterms:created xsi:type="dcterms:W3CDTF">2021-09-14T22:19:04Z</dcterms:created>
  <dcterms:modified xsi:type="dcterms:W3CDTF">2021-09-25T09:53:38Z</dcterms:modified>
  <cp:category/>
</cp:coreProperties>
</file>