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najaber/Zeena Doc's/FS/Academic/Semester 3/Managerial Accounting/Business Game/"/>
    </mc:Choice>
  </mc:AlternateContent>
  <xr:revisionPtr revIDLastSave="0" documentId="8_{BA80687A-9ACF-DC44-BEAC-86064F6DF2F3}" xr6:coauthVersionLast="47" xr6:coauthVersionMax="47" xr10:uidLastSave="{00000000-0000-0000-0000-000000000000}"/>
  <bookViews>
    <workbookView xWindow="0" yWindow="500" windowWidth="28800" windowHeight="16280" xr2:uid="{70A298D0-A66C-6040-91F1-4BE41CC70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4" i="1" s="1"/>
  <c r="D43" i="1"/>
  <c r="D44" i="1" s="1"/>
  <c r="C43" i="1"/>
  <c r="C44" i="1" s="1"/>
  <c r="B43" i="1"/>
  <c r="B44" i="1" s="1"/>
  <c r="D36" i="1"/>
  <c r="D37" i="1" s="1"/>
  <c r="E34" i="1"/>
  <c r="D34" i="1"/>
  <c r="C34" i="1"/>
  <c r="B34" i="1"/>
  <c r="E42" i="1"/>
  <c r="C42" i="1"/>
  <c r="D42" i="1"/>
  <c r="B42" i="1"/>
  <c r="C40" i="1"/>
  <c r="D40" i="1"/>
  <c r="E40" i="1"/>
  <c r="B40" i="1"/>
  <c r="C28" i="1"/>
  <c r="D28" i="1"/>
  <c r="E28" i="1"/>
  <c r="B28" i="1"/>
  <c r="B25" i="1"/>
  <c r="C25" i="1"/>
  <c r="D25" i="1"/>
  <c r="E25" i="1"/>
  <c r="C22" i="1"/>
  <c r="D22" i="1"/>
  <c r="E22" i="1"/>
  <c r="B22" i="1"/>
  <c r="C19" i="1"/>
  <c r="D19" i="1"/>
  <c r="E19" i="1"/>
  <c r="B19" i="1"/>
  <c r="C15" i="1"/>
  <c r="D15" i="1"/>
  <c r="E15" i="1"/>
  <c r="B15" i="1"/>
  <c r="C12" i="1"/>
  <c r="D12" i="1"/>
  <c r="E12" i="1"/>
  <c r="B12" i="1"/>
  <c r="C30" i="1"/>
  <c r="C31" i="1" s="1"/>
  <c r="D30" i="1"/>
  <c r="D31" i="1" s="1"/>
  <c r="E30" i="1"/>
  <c r="E31" i="1" s="1"/>
  <c r="B30" i="1"/>
  <c r="B31" i="1" s="1"/>
  <c r="C7" i="1"/>
  <c r="D7" i="1"/>
  <c r="E7" i="1"/>
  <c r="B7" i="1"/>
  <c r="C47" i="1" l="1"/>
  <c r="E36" i="1"/>
  <c r="E37" i="1" s="1"/>
  <c r="B36" i="1"/>
  <c r="B37" i="1" s="1"/>
  <c r="C36" i="1"/>
  <c r="C37" i="1" s="1"/>
  <c r="A47" i="1"/>
  <c r="D47" i="1" l="1"/>
  <c r="B47" i="1"/>
</calcChain>
</file>

<file path=xl/sharedStrings.xml><?xml version="1.0" encoding="utf-8"?>
<sst xmlns="http://schemas.openxmlformats.org/spreadsheetml/2006/main" count="40" uniqueCount="39">
  <si>
    <t>Operating Income</t>
  </si>
  <si>
    <t>Value</t>
  </si>
  <si>
    <t>P1</t>
  </si>
  <si>
    <t>P2</t>
  </si>
  <si>
    <t>P3</t>
  </si>
  <si>
    <t>P4</t>
  </si>
  <si>
    <t>Sales Price (€/PU)</t>
  </si>
  <si>
    <t>Sales Volume (SV)</t>
  </si>
  <si>
    <t>Revenue (Sales Price * SV)</t>
  </si>
  <si>
    <t>Production Quantity (PQ)</t>
  </si>
  <si>
    <t>PU - Fixed Material &amp; Purchasing Costs</t>
  </si>
  <si>
    <t>Allocated Fixed Material &amp; Purchasing * PQ</t>
  </si>
  <si>
    <t>PU - Fixed Quality Costs</t>
  </si>
  <si>
    <t>Allocated Fixed Quality Costs * PQ</t>
  </si>
  <si>
    <t>Production Costs:</t>
  </si>
  <si>
    <t>Granulation</t>
  </si>
  <si>
    <t>Granulation * PQ</t>
  </si>
  <si>
    <t>Blending</t>
  </si>
  <si>
    <t>Blending * PQ</t>
  </si>
  <si>
    <t>Tableting</t>
  </si>
  <si>
    <t>Tableting * PQ</t>
  </si>
  <si>
    <t>Packaging</t>
  </si>
  <si>
    <t>Packaging * PQ</t>
  </si>
  <si>
    <t>Allocated Fixed Sales &amp; Admin Costs</t>
  </si>
  <si>
    <t>Allocated Fixed Sales &amp; Admin Costs * SV</t>
  </si>
  <si>
    <t>Variable Manufacturing Costs</t>
  </si>
  <si>
    <t>Total Variable Manufacturing Costs</t>
  </si>
  <si>
    <t>Variable Sales &amp; Admin Costs</t>
  </si>
  <si>
    <t>Variable Sales &amp; Admin Costs * SV</t>
  </si>
  <si>
    <t>VC PU</t>
  </si>
  <si>
    <t>Full VC no</t>
  </si>
  <si>
    <t>Month:</t>
  </si>
  <si>
    <t>Full Manafacturing Costs PU (SUM Above)</t>
  </si>
  <si>
    <t>Full Manafacturing Costs TOTAL</t>
  </si>
  <si>
    <t>Total Revenue</t>
  </si>
  <si>
    <t>Total Fixed Costs</t>
  </si>
  <si>
    <t>Total Variable Costs</t>
  </si>
  <si>
    <t>Full Fixed Costs PU</t>
  </si>
  <si>
    <t>Full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</si>
</sst>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8F360-EF25-FE4E-B3E2-B54970A7BE3A}" name="Table1" displayName="Table1" ref="A3:E44" totalsRowShown="0">
  <autoFilter ref="A3:E44" xr:uid="{5CB8F360-EF25-FE4E-B3E2-B54970A7BE3A}"/>
  <tableColumns count="5">
    <tableColumn id="1" xr3:uid="{6AA90639-85EE-A54D-AB75-FE1F27741AD0}" name="Value"/>
    <tableColumn id="2" xr3:uid="{C062A1E0-40B7-C443-B2F1-43417F901987}" name="P1"/>
    <tableColumn id="3" xr3:uid="{E889B4D1-9A67-AA4B-A780-2B6BF1FE0CE0}" name="P2"/>
    <tableColumn id="4" xr3:uid="{7E4CB70F-F60E-E147-8AE7-30CD90CD85A8}" name="P3"/>
    <tableColumn id="5" xr3:uid="{F711ABA5-9B75-6C41-B864-4FF3D910F242}" name="P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A2617-1DDC-774F-8D23-A1D2DF2E2F2A}" name="Table2" displayName="Table2" ref="A46:D47" totalsRowShown="0">
  <autoFilter ref="A46:D47" xr:uid="{9DCA2617-1DDC-774F-8D23-A1D2DF2E2F2A}"/>
  <tableColumns count="4">
    <tableColumn id="1" xr3:uid="{7171B5FD-FB48-844D-BA42-EAFE917B262A}" name="Total Revenue">
      <calculatedColumnFormula>SUM(B7:E7)</calculatedColumnFormula>
    </tableColumn>
    <tableColumn id="2" xr3:uid="{96C1213F-1F8D-7846-86A5-EB997F015CEB}" name="Total Fixed Costs">
      <calculatedColumnFormula>SUM(B37:E37)</calculatedColumnFormula>
    </tableColumn>
    <tableColumn id="3" xr3:uid="{9361EB90-A08C-D34A-B755-83A3D5C438A8}" name="Total Variable Costs">
      <calculatedColumnFormula>SUM(B44:E44)</calculatedColumnFormula>
    </tableColumn>
    <tableColumn id="4" xr3:uid="{906DE4C0-34AF-AC47-B567-84FCEFF845E6}" name="Operating Income" dataDxfId="0">
      <calculatedColumnFormula>Table2[[#This Row],[Total Revenue]]-Table2[[#This Row],[Total Fixed Costs]]-Table2[[#This Row],[Total Variable Costs]]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BBB4-BF4B-6342-BF9B-63017AB150E7}">
  <dimension ref="A1:H51"/>
  <sheetViews>
    <sheetView tabSelected="1" zoomScale="68" workbookViewId="0">
      <selection activeCell="E46" sqref="E46"/>
    </sheetView>
  </sheetViews>
  <sheetFormatPr baseColWidth="10" defaultRowHeight="16" x14ac:dyDescent="0.2"/>
  <cols>
    <col min="1" max="1" width="37.6640625" bestFit="1" customWidth="1"/>
    <col min="2" max="2" width="17.33203125" customWidth="1"/>
    <col min="3" max="3" width="19.83203125" customWidth="1"/>
    <col min="4" max="4" width="18.1640625" customWidth="1"/>
    <col min="8" max="8" width="6.6640625" customWidth="1"/>
  </cols>
  <sheetData>
    <row r="1" spans="1:8" x14ac:dyDescent="0.2">
      <c r="A1" s="1" t="s">
        <v>0</v>
      </c>
    </row>
    <row r="2" spans="1:8" x14ac:dyDescent="0.2">
      <c r="G2" t="s">
        <v>31</v>
      </c>
      <c r="H2">
        <v>36</v>
      </c>
    </row>
    <row r="3" spans="1: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5" spans="1:8" x14ac:dyDescent="0.2">
      <c r="A5" s="1" t="s">
        <v>6</v>
      </c>
      <c r="B5">
        <v>6.08</v>
      </c>
      <c r="C5">
        <v>8.73</v>
      </c>
      <c r="D5">
        <v>15.35</v>
      </c>
      <c r="E5">
        <v>22.99</v>
      </c>
    </row>
    <row r="6" spans="1:8" x14ac:dyDescent="0.2">
      <c r="A6" s="1" t="s">
        <v>7</v>
      </c>
      <c r="B6">
        <v>195065</v>
      </c>
      <c r="C6">
        <v>135834</v>
      </c>
      <c r="D6">
        <v>99799</v>
      </c>
      <c r="E6">
        <v>69680</v>
      </c>
    </row>
    <row r="7" spans="1:8" x14ac:dyDescent="0.2">
      <c r="A7" s="1" t="s">
        <v>8</v>
      </c>
      <c r="B7">
        <f>B5*B6</f>
        <v>1185995.2</v>
      </c>
      <c r="C7">
        <f t="shared" ref="C7:E7" si="0">C5*C6</f>
        <v>1185830.82</v>
      </c>
      <c r="D7">
        <f t="shared" si="0"/>
        <v>1531914.65</v>
      </c>
      <c r="E7">
        <f t="shared" si="0"/>
        <v>1601943.2</v>
      </c>
    </row>
    <row r="9" spans="1:8" x14ac:dyDescent="0.2">
      <c r="A9" s="1" t="s">
        <v>9</v>
      </c>
      <c r="B9">
        <v>181697</v>
      </c>
      <c r="C9">
        <v>146795</v>
      </c>
      <c r="D9">
        <v>98359</v>
      </c>
      <c r="E9">
        <v>68416</v>
      </c>
    </row>
    <row r="11" spans="1:8" x14ac:dyDescent="0.2">
      <c r="A11" t="s">
        <v>10</v>
      </c>
      <c r="B11">
        <v>7.0000000000000007E-2</v>
      </c>
      <c r="C11">
        <v>0.1</v>
      </c>
      <c r="D11">
        <v>0.47</v>
      </c>
      <c r="E11">
        <v>0.52</v>
      </c>
    </row>
    <row r="12" spans="1:8" x14ac:dyDescent="0.2">
      <c r="A12" s="1" t="s">
        <v>11</v>
      </c>
      <c r="B12">
        <f>B11*B9</f>
        <v>12718.79</v>
      </c>
      <c r="C12">
        <f t="shared" ref="C12:E12" si="1">C11*C9</f>
        <v>14679.5</v>
      </c>
      <c r="D12">
        <f t="shared" si="1"/>
        <v>46228.729999999996</v>
      </c>
      <c r="E12">
        <f t="shared" si="1"/>
        <v>35576.32</v>
      </c>
    </row>
    <row r="14" spans="1:8" x14ac:dyDescent="0.2">
      <c r="A14" t="s">
        <v>12</v>
      </c>
      <c r="B14">
        <v>0.04</v>
      </c>
      <c r="C14">
        <v>0.06</v>
      </c>
      <c r="D14">
        <v>0.3</v>
      </c>
      <c r="E14">
        <v>0.34</v>
      </c>
    </row>
    <row r="15" spans="1:8" x14ac:dyDescent="0.2">
      <c r="A15" s="1" t="s">
        <v>13</v>
      </c>
      <c r="B15">
        <f>B14*B9</f>
        <v>7267.88</v>
      </c>
      <c r="C15">
        <f t="shared" ref="C15:E15" si="2">C14*C9</f>
        <v>8807.6999999999989</v>
      </c>
      <c r="D15">
        <f t="shared" si="2"/>
        <v>29507.699999999997</v>
      </c>
      <c r="E15">
        <f t="shared" si="2"/>
        <v>23261.440000000002</v>
      </c>
    </row>
    <row r="17" spans="1:5" x14ac:dyDescent="0.2">
      <c r="A17" t="s">
        <v>14</v>
      </c>
    </row>
    <row r="18" spans="1:5" x14ac:dyDescent="0.2">
      <c r="A18" t="s">
        <v>15</v>
      </c>
      <c r="B18">
        <v>0.43</v>
      </c>
      <c r="C18">
        <v>0.55000000000000004</v>
      </c>
      <c r="D18">
        <v>0.89</v>
      </c>
      <c r="E18">
        <v>1.58</v>
      </c>
    </row>
    <row r="19" spans="1:5" x14ac:dyDescent="0.2">
      <c r="A19" s="1" t="s">
        <v>16</v>
      </c>
      <c r="B19">
        <f>B18*B9</f>
        <v>78129.709999999992</v>
      </c>
      <c r="C19">
        <f t="shared" ref="C19:E19" si="3">C18*C9</f>
        <v>80737.25</v>
      </c>
      <c r="D19">
        <f t="shared" si="3"/>
        <v>87539.51</v>
      </c>
      <c r="E19">
        <f t="shared" si="3"/>
        <v>108097.28</v>
      </c>
    </row>
    <row r="21" spans="1:5" x14ac:dyDescent="0.2">
      <c r="A21" t="s">
        <v>17</v>
      </c>
      <c r="B21">
        <v>0.5</v>
      </c>
      <c r="C21">
        <v>1.37</v>
      </c>
      <c r="D21">
        <v>0.54</v>
      </c>
      <c r="E21">
        <v>1.56</v>
      </c>
    </row>
    <row r="22" spans="1:5" x14ac:dyDescent="0.2">
      <c r="A22" s="1" t="s">
        <v>18</v>
      </c>
      <c r="B22">
        <f>B21*B9</f>
        <v>90848.5</v>
      </c>
      <c r="C22">
        <f t="shared" ref="C22:E22" si="4">C21*C9</f>
        <v>201109.15000000002</v>
      </c>
      <c r="D22">
        <f t="shared" si="4"/>
        <v>53113.86</v>
      </c>
      <c r="E22">
        <f t="shared" si="4"/>
        <v>106728.96000000001</v>
      </c>
    </row>
    <row r="24" spans="1:5" x14ac:dyDescent="0.2">
      <c r="A24" t="s">
        <v>19</v>
      </c>
      <c r="B24">
        <v>1.52</v>
      </c>
      <c r="C24">
        <v>1.06</v>
      </c>
      <c r="D24">
        <v>1.65</v>
      </c>
      <c r="E24">
        <v>2.2599999999999998</v>
      </c>
    </row>
    <row r="25" spans="1:5" x14ac:dyDescent="0.2">
      <c r="A25" s="1" t="s">
        <v>20</v>
      </c>
      <c r="B25">
        <f>B24*B9</f>
        <v>276179.44</v>
      </c>
      <c r="C25">
        <f t="shared" ref="C25:E25" si="5">C24*C9</f>
        <v>155602.70000000001</v>
      </c>
      <c r="D25">
        <f t="shared" si="5"/>
        <v>162292.34999999998</v>
      </c>
      <c r="E25">
        <f t="shared" si="5"/>
        <v>154620.15999999997</v>
      </c>
    </row>
    <row r="27" spans="1:5" x14ac:dyDescent="0.2">
      <c r="A27" t="s">
        <v>21</v>
      </c>
      <c r="B27">
        <v>0.35</v>
      </c>
      <c r="C27">
        <v>0.61</v>
      </c>
      <c r="D27">
        <v>0.69</v>
      </c>
      <c r="E27">
        <v>0.97</v>
      </c>
    </row>
    <row r="28" spans="1:5" x14ac:dyDescent="0.2">
      <c r="A28" s="1" t="s">
        <v>22</v>
      </c>
      <c r="B28">
        <f>B27*B9</f>
        <v>63593.95</v>
      </c>
      <c r="C28">
        <f t="shared" ref="C28:E28" si="6">C27*C9</f>
        <v>89544.95</v>
      </c>
      <c r="D28">
        <f t="shared" si="6"/>
        <v>67867.709999999992</v>
      </c>
      <c r="E28">
        <f t="shared" si="6"/>
        <v>66363.520000000004</v>
      </c>
    </row>
    <row r="30" spans="1:5" x14ac:dyDescent="0.2">
      <c r="A30" s="1" t="s">
        <v>32</v>
      </c>
      <c r="B30" s="1">
        <f>B11+B14+B18+B21+B24+B27</f>
        <v>2.91</v>
      </c>
      <c r="C30" s="1">
        <f t="shared" ref="C30:E30" si="7">C11+C14+C18+C21+C24+C27</f>
        <v>3.75</v>
      </c>
      <c r="D30" s="1">
        <f t="shared" si="7"/>
        <v>4.54</v>
      </c>
      <c r="E30" s="1">
        <f t="shared" si="7"/>
        <v>7.2299999999999995</v>
      </c>
    </row>
    <row r="31" spans="1:5" x14ac:dyDescent="0.2">
      <c r="A31" s="1" t="s">
        <v>33</v>
      </c>
      <c r="B31" s="1">
        <f>B30*B9</f>
        <v>528738.27</v>
      </c>
      <c r="C31" s="1">
        <f t="shared" ref="C31:D31" si="8">C30*C9</f>
        <v>550481.25</v>
      </c>
      <c r="D31" s="1">
        <f t="shared" si="8"/>
        <v>446549.86</v>
      </c>
      <c r="E31" s="1">
        <f>E30*E9</f>
        <v>494647.68</v>
      </c>
    </row>
    <row r="32" spans="1:5" x14ac:dyDescent="0.2">
      <c r="A32" s="1"/>
    </row>
    <row r="33" spans="1:5" x14ac:dyDescent="0.2">
      <c r="A33" t="s">
        <v>23</v>
      </c>
      <c r="B33">
        <v>1.21</v>
      </c>
      <c r="C33">
        <v>1.61</v>
      </c>
      <c r="D33">
        <v>3.2</v>
      </c>
      <c r="E33">
        <v>4.3099999999999996</v>
      </c>
    </row>
    <row r="34" spans="1:5" x14ac:dyDescent="0.2">
      <c r="A34" s="1" t="s">
        <v>24</v>
      </c>
      <c r="B34">
        <f>B33*B6</f>
        <v>236028.65</v>
      </c>
      <c r="C34">
        <f t="shared" ref="C34" si="9">C33*C6</f>
        <v>218692.74000000002</v>
      </c>
      <c r="D34">
        <f t="shared" ref="D34" si="10">D33*D6</f>
        <v>319356.80000000005</v>
      </c>
      <c r="E34">
        <f t="shared" ref="E34" si="11">E33*E6</f>
        <v>300320.8</v>
      </c>
    </row>
    <row r="36" spans="1:5" x14ac:dyDescent="0.2">
      <c r="A36" s="3" t="s">
        <v>37</v>
      </c>
      <c r="B36" s="1">
        <f>B30+B33</f>
        <v>4.12</v>
      </c>
      <c r="C36" s="1">
        <f>C30+C33</f>
        <v>5.36</v>
      </c>
      <c r="D36" s="1">
        <f>D30+D33</f>
        <v>7.74</v>
      </c>
      <c r="E36" s="1">
        <f>E30+E33</f>
        <v>11.54</v>
      </c>
    </row>
    <row r="37" spans="1:5" x14ac:dyDescent="0.2">
      <c r="A37" s="3" t="s">
        <v>38</v>
      </c>
      <c r="B37" s="1">
        <f>B36*B9</f>
        <v>748591.64</v>
      </c>
      <c r="C37" s="1">
        <f t="shared" ref="C37:E37" si="12">C36*C9</f>
        <v>786821.20000000007</v>
      </c>
      <c r="D37" s="1">
        <f t="shared" si="12"/>
        <v>761298.66</v>
      </c>
      <c r="E37" s="1">
        <f t="shared" si="12"/>
        <v>789520.6399999999</v>
      </c>
    </row>
    <row r="39" spans="1:5" x14ac:dyDescent="0.2">
      <c r="A39" t="s">
        <v>25</v>
      </c>
      <c r="B39">
        <v>0.73</v>
      </c>
      <c r="C39">
        <v>1.06</v>
      </c>
      <c r="D39">
        <v>5.04</v>
      </c>
      <c r="E39">
        <v>5.66</v>
      </c>
    </row>
    <row r="40" spans="1:5" x14ac:dyDescent="0.2">
      <c r="A40" s="1" t="s">
        <v>26</v>
      </c>
      <c r="B40">
        <f>B39*B9</f>
        <v>132638.81</v>
      </c>
      <c r="C40">
        <f t="shared" ref="C40:E40" si="13">C39*C9</f>
        <v>155602.70000000001</v>
      </c>
      <c r="D40">
        <f t="shared" si="13"/>
        <v>495729.36</v>
      </c>
      <c r="E40">
        <f t="shared" si="13"/>
        <v>387234.56</v>
      </c>
    </row>
    <row r="41" spans="1:5" x14ac:dyDescent="0.2">
      <c r="A41" t="s">
        <v>27</v>
      </c>
      <c r="B41">
        <v>0.21</v>
      </c>
      <c r="C41">
        <v>0.33</v>
      </c>
      <c r="D41">
        <v>0.76</v>
      </c>
      <c r="E41">
        <v>0.81</v>
      </c>
    </row>
    <row r="42" spans="1:5" x14ac:dyDescent="0.2">
      <c r="A42" s="1" t="s">
        <v>28</v>
      </c>
      <c r="B42">
        <f>B41*B9</f>
        <v>38156.369999999995</v>
      </c>
      <c r="C42">
        <f>C41*C9</f>
        <v>48442.350000000006</v>
      </c>
      <c r="D42">
        <f>D41*D9</f>
        <v>74752.84</v>
      </c>
      <c r="E42">
        <f>E41*E9</f>
        <v>55416.960000000006</v>
      </c>
    </row>
    <row r="43" spans="1:5" x14ac:dyDescent="0.2">
      <c r="A43" s="1" t="s">
        <v>29</v>
      </c>
      <c r="B43" s="1">
        <f>B39+B41</f>
        <v>0.94</v>
      </c>
      <c r="C43" s="1">
        <f>C39+C41</f>
        <v>1.3900000000000001</v>
      </c>
      <c r="D43" s="1">
        <f>D39+D41</f>
        <v>5.8</v>
      </c>
      <c r="E43" s="1">
        <f>E39+E41</f>
        <v>6.4700000000000006</v>
      </c>
    </row>
    <row r="44" spans="1:5" x14ac:dyDescent="0.2">
      <c r="A44" s="1" t="s">
        <v>30</v>
      </c>
      <c r="B44" s="1">
        <f>B43*B9</f>
        <v>170795.18</v>
      </c>
      <c r="C44" s="1">
        <f>C43*C9</f>
        <v>204045.05000000002</v>
      </c>
      <c r="D44" s="1">
        <f>D43*D9</f>
        <v>570482.19999999995</v>
      </c>
      <c r="E44" s="1">
        <f>E43*E9</f>
        <v>442651.52</v>
      </c>
    </row>
    <row r="46" spans="1:5" x14ac:dyDescent="0.2">
      <c r="A46" t="s">
        <v>34</v>
      </c>
      <c r="B46" t="s">
        <v>35</v>
      </c>
      <c r="C46" t="s">
        <v>36</v>
      </c>
      <c r="D46" t="s">
        <v>0</v>
      </c>
    </row>
    <row r="47" spans="1:5" x14ac:dyDescent="0.2">
      <c r="A47">
        <f>SUM(B7:E7)</f>
        <v>5505683.8700000001</v>
      </c>
      <c r="B47">
        <f>SUM(B37:E37)</f>
        <v>3086232.1399999997</v>
      </c>
      <c r="C47">
        <f>SUM(B44:E44)</f>
        <v>1387973.95</v>
      </c>
      <c r="D47" s="4">
        <f>Table2[[#This Row],[Total Revenue]]-Table2[[#This Row],[Total Fixed Costs]]-Table2[[#This Row],[Total Variable Costs]]</f>
        <v>1031477.7800000005</v>
      </c>
    </row>
    <row r="50" spans="1:1" x14ac:dyDescent="0.2">
      <c r="A50" s="2"/>
    </row>
    <row r="51" spans="1:1" x14ac:dyDescent="0.2">
      <c r="A51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2021-09-26T13:28:43Z</dcterms:created>
  <dcterms:modified xsi:type="dcterms:W3CDTF">2021-09-26T14:58:55Z</dcterms:modified>
</cp:coreProperties>
</file>