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Biopharma Valuations\SAVA\"/>
    </mc:Choice>
  </mc:AlternateContent>
  <bookViews>
    <workbookView xWindow="0" yWindow="0" windowWidth="25365" windowHeight="11310" activeTab="1"/>
  </bookViews>
  <sheets>
    <sheet name="Main" sheetId="1" r:id="rId1"/>
    <sheet name="PTI-125" sheetId="4" r:id="rId2"/>
    <sheet name="Literature" sheetId="3" r:id="rId3"/>
    <sheet name="Analyst Consnsus " sheetId="5" r:id="rId4"/>
    <sheet name="Sheet6" sheetId="6"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L56" i="4" l="1"/>
  <c r="AL55" i="4"/>
  <c r="AL54" i="4"/>
  <c r="AL47" i="4"/>
  <c r="AL46" i="4"/>
  <c r="AL45" i="4"/>
  <c r="AL44" i="4"/>
  <c r="AL43" i="4"/>
  <c r="AL42" i="4"/>
  <c r="AL41" i="4"/>
  <c r="AJ47" i="4"/>
  <c r="AI47" i="4"/>
  <c r="F6" i="3"/>
  <c r="F9" i="3" s="1"/>
  <c r="F12" i="3" s="1"/>
  <c r="F15" i="3" s="1"/>
  <c r="F18" i="3" s="1"/>
  <c r="F21" i="3" s="1"/>
  <c r="F23" i="3" s="1"/>
  <c r="F25" i="3" s="1"/>
  <c r="F27" i="3" s="1"/>
  <c r="F29" i="3" s="1"/>
  <c r="F31" i="3" s="1"/>
  <c r="F34" i="3" s="1"/>
  <c r="F37" i="3" s="1"/>
  <c r="F40" i="3" s="1"/>
  <c r="F42" i="3" s="1"/>
  <c r="F45" i="3" s="1"/>
</calcChain>
</file>

<file path=xl/comments1.xml><?xml version="1.0" encoding="utf-8"?>
<comments xmlns="http://schemas.openxmlformats.org/spreadsheetml/2006/main">
  <authors>
    <author>Tarik Asaad</author>
  </authors>
  <commentList>
    <comment ref="B14" authorId="0" shapeId="0">
      <text>
        <r>
          <rPr>
            <b/>
            <sz val="9"/>
            <color indexed="81"/>
            <rFont val="Tahoma"/>
            <family val="2"/>
          </rPr>
          <t>Tarik Asaad:</t>
        </r>
        <r>
          <rPr>
            <sz val="9"/>
            <color indexed="81"/>
            <rFont val="Tahoma"/>
            <family val="2"/>
          </rPr>
          <t xml:space="preserve">
Only Specific criteria that could potentially lead to false outcomes
</t>
        </r>
      </text>
    </comment>
    <comment ref="C29" authorId="0" shapeId="0">
      <text>
        <r>
          <rPr>
            <b/>
            <sz val="9"/>
            <color indexed="81"/>
            <rFont val="Tahoma"/>
            <family val="2"/>
          </rPr>
          <t>Tarik Asaad:</t>
        </r>
        <r>
          <rPr>
            <sz val="9"/>
            <color indexed="81"/>
            <rFont val="Tahoma"/>
            <family val="2"/>
          </rPr>
          <t xml:space="preserve">
n22
</t>
        </r>
      </text>
    </comment>
    <comment ref="D29" authorId="0" shapeId="0">
      <text>
        <r>
          <rPr>
            <b/>
            <sz val="9"/>
            <color indexed="81"/>
            <rFont val="Tahoma"/>
            <family val="2"/>
          </rPr>
          <t>Tarik Asaad:</t>
        </r>
        <r>
          <rPr>
            <sz val="9"/>
            <color indexed="81"/>
            <rFont val="Tahoma"/>
            <family val="2"/>
          </rPr>
          <t xml:space="preserve">
n19</t>
        </r>
      </text>
    </comment>
    <comment ref="E29" authorId="0" shapeId="0">
      <text>
        <r>
          <rPr>
            <b/>
            <sz val="9"/>
            <color indexed="81"/>
            <rFont val="Tahoma"/>
            <family val="2"/>
          </rPr>
          <t>Tarik Asaad:</t>
        </r>
        <r>
          <rPr>
            <sz val="9"/>
            <color indexed="81"/>
            <rFont val="Tahoma"/>
            <family val="2"/>
          </rPr>
          <t xml:space="preserve">
n18
</t>
        </r>
      </text>
    </comment>
    <comment ref="C30" authorId="0" shapeId="0">
      <text>
        <r>
          <rPr>
            <b/>
            <sz val="9"/>
            <color indexed="81"/>
            <rFont val="Tahoma"/>
            <family val="2"/>
          </rPr>
          <t>Tarik Asaad:</t>
        </r>
        <r>
          <rPr>
            <sz val="9"/>
            <color indexed="81"/>
            <rFont val="Tahoma"/>
            <family val="2"/>
          </rPr>
          <t xml:space="preserve">
n20
</t>
        </r>
      </text>
    </comment>
    <comment ref="D30" authorId="0" shapeId="0">
      <text>
        <r>
          <rPr>
            <b/>
            <sz val="9"/>
            <color indexed="81"/>
            <rFont val="Tahoma"/>
            <family val="2"/>
          </rPr>
          <t>Tarik Asaad:</t>
        </r>
        <r>
          <rPr>
            <sz val="9"/>
            <color indexed="81"/>
            <rFont val="Tahoma"/>
            <family val="2"/>
          </rPr>
          <t xml:space="preserve">
n17
</t>
        </r>
      </text>
    </comment>
    <comment ref="E30" authorId="0" shapeId="0">
      <text>
        <r>
          <rPr>
            <b/>
            <sz val="9"/>
            <color indexed="81"/>
            <rFont val="Tahoma"/>
            <family val="2"/>
          </rPr>
          <t>Tarik Asaad:</t>
        </r>
        <r>
          <rPr>
            <sz val="9"/>
            <color indexed="81"/>
            <rFont val="Tahoma"/>
            <family val="2"/>
          </rPr>
          <t xml:space="preserve">
n15
</t>
        </r>
      </text>
    </comment>
    <comment ref="AH51" authorId="0" shapeId="0">
      <text>
        <r>
          <rPr>
            <b/>
            <sz val="9"/>
            <color indexed="81"/>
            <rFont val="Tahoma"/>
            <family val="2"/>
          </rPr>
          <t>Tarik Asaad:</t>
        </r>
        <r>
          <rPr>
            <sz val="9"/>
            <color indexed="81"/>
            <rFont val="Tahoma"/>
            <family val="2"/>
          </rPr>
          <t xml:space="preserve">
MMSE is a widely used test of cognitive function among the elderly; it includes tests of orientation, attention, memory, language and visual-spatial skills. It is often used to stage Alzheimer's disease. The scale ranges from 0 to 30. No errors = 30.</t>
        </r>
      </text>
    </comment>
    <comment ref="AH57" authorId="0" shapeId="0">
      <text>
        <r>
          <rPr>
            <b/>
            <sz val="9"/>
            <color indexed="81"/>
            <rFont val="Tahoma"/>
            <family val="2"/>
          </rPr>
          <t>Tarik Asaad:</t>
        </r>
        <r>
          <rPr>
            <sz val="9"/>
            <color indexed="81"/>
            <rFont val="Tahoma"/>
            <family val="2"/>
          </rPr>
          <t xml:space="preserve">
[1] 
Measure Description: Boxes are displayed on the screen and are "opened" in a randomized order. One or more of them contains a pattern. The patterns are then displayed in the middle of the screen, one at a time and the participant must select the box in which the pattern was originally located. If the participant makes an error, the boxes are opened in sequence again to remind the participant of the locations of the patterns. The number of boxes increases progressively to a total of 8.
[2] 
Measure Analysis Population Description: The least impaired patients (11 or fewer errors, representing a ceiling effect) and patients with 54 or more errors (very poor performance suggesting not understanding the task) were removed from the analysis. Also removed were the 3 patients with no detectable drug in plasma, 2 patients with ≥25% non-compliance by pill counts, one patient with no baseline test and one who did not understand instructions per rater notes.</t>
        </r>
      </text>
    </comment>
    <comment ref="AI57" authorId="0" shapeId="0">
      <text>
        <r>
          <rPr>
            <b/>
            <sz val="9"/>
            <color indexed="81"/>
            <rFont val="Tahoma"/>
            <family val="2"/>
          </rPr>
          <t>Tarik Asaad:</t>
        </r>
        <r>
          <rPr>
            <sz val="9"/>
            <color indexed="81"/>
            <rFont val="Tahoma"/>
            <family val="2"/>
          </rPr>
          <t xml:space="preserve">
n = 14 </t>
        </r>
      </text>
    </comment>
    <comment ref="AJ57" authorId="0" shapeId="0">
      <text>
        <r>
          <rPr>
            <b/>
            <sz val="9"/>
            <color indexed="81"/>
            <rFont val="Tahoma"/>
            <family val="2"/>
          </rPr>
          <t>Tarik Asaad:</t>
        </r>
        <r>
          <rPr>
            <sz val="9"/>
            <color indexed="81"/>
            <rFont val="Tahoma"/>
            <family val="2"/>
          </rPr>
          <t xml:space="preserve">
n=30</t>
        </r>
      </text>
    </comment>
    <comment ref="AH58" authorId="0" shapeId="0">
      <text>
        <r>
          <rPr>
            <b/>
            <sz val="9"/>
            <color indexed="81"/>
            <rFont val="Tahoma"/>
            <family val="2"/>
          </rPr>
          <t>Tarik Asaad:</t>
        </r>
        <r>
          <rPr>
            <sz val="9"/>
            <color indexed="81"/>
            <rFont val="Tahoma"/>
            <family val="2"/>
          </rPr>
          <t xml:space="preserve">
[1] 
Measure Description: A number of colored squares (boxes) are shown on the screen. By selecting the boxes and using a process of elimination, the subject should find one yellow 'token' in each of a number of boxes and use them to fill up an empty column on the right-hand side of the screen. The number of boxes is gradually increased to a total of 8 for the subjects to search. The colors and positions of the boxes are changed from trial to trial to discourage stereotyped search strategies.
[2] 
Measure Analysis Population Description: Removed from analysis were the 3 patients with no detectable drug in plasma, 2 patients with ≥25% non-compliance by pill counts, one patient with no baseline test and one who did not understand instructions per rater notes</t>
        </r>
      </text>
    </comment>
    <comment ref="AI58" authorId="0" shapeId="0">
      <text>
        <r>
          <rPr>
            <b/>
            <sz val="9"/>
            <color indexed="81"/>
            <rFont val="Tahoma"/>
            <family val="2"/>
          </rPr>
          <t>Tarik Asaad:</t>
        </r>
        <r>
          <rPr>
            <sz val="9"/>
            <color indexed="81"/>
            <rFont val="Tahoma"/>
            <family val="2"/>
          </rPr>
          <t xml:space="preserve">
n22
</t>
        </r>
      </text>
    </comment>
    <comment ref="AJ58" authorId="0" shapeId="0">
      <text>
        <r>
          <rPr>
            <b/>
            <sz val="9"/>
            <color indexed="81"/>
            <rFont val="Tahoma"/>
            <family val="2"/>
          </rPr>
          <t>Tarik Asaad:</t>
        </r>
        <r>
          <rPr>
            <sz val="9"/>
            <color indexed="81"/>
            <rFont val="Tahoma"/>
            <family val="2"/>
          </rPr>
          <t xml:space="preserve">
n18
</t>
        </r>
      </text>
    </comment>
    <comment ref="AK58" authorId="0" shapeId="0">
      <text>
        <r>
          <rPr>
            <b/>
            <sz val="9"/>
            <color indexed="81"/>
            <rFont val="Tahoma"/>
            <family val="2"/>
          </rPr>
          <t>Tarik Asaad:</t>
        </r>
        <r>
          <rPr>
            <sz val="9"/>
            <color indexed="81"/>
            <rFont val="Tahoma"/>
            <family val="2"/>
          </rPr>
          <t xml:space="preserve">
n17
</t>
        </r>
      </text>
    </comment>
    <comment ref="AI59" authorId="0" shapeId="0">
      <text>
        <r>
          <rPr>
            <b/>
            <sz val="9"/>
            <color indexed="81"/>
            <rFont val="Tahoma"/>
            <family val="2"/>
          </rPr>
          <t>Tarik Asaad:</t>
        </r>
        <r>
          <rPr>
            <sz val="9"/>
            <color indexed="81"/>
            <rFont val="Tahoma"/>
            <family val="2"/>
          </rPr>
          <t xml:space="preserve">
n22 also applies to the rest</t>
        </r>
      </text>
    </comment>
    <comment ref="AJ59" authorId="0" shapeId="0">
      <text>
        <r>
          <rPr>
            <b/>
            <sz val="9"/>
            <color indexed="81"/>
            <rFont val="Tahoma"/>
            <family val="2"/>
          </rPr>
          <t>Tarik Asaad:</t>
        </r>
        <r>
          <rPr>
            <sz val="9"/>
            <color indexed="81"/>
            <rFont val="Tahoma"/>
            <family val="2"/>
          </rPr>
          <t xml:space="preserve">
n19 also applies to the rest</t>
        </r>
      </text>
    </comment>
    <comment ref="AK59" authorId="0" shapeId="0">
      <text>
        <r>
          <rPr>
            <b/>
            <sz val="9"/>
            <color indexed="81"/>
            <rFont val="Tahoma"/>
            <family val="2"/>
          </rPr>
          <t>Tarik Asaad:</t>
        </r>
        <r>
          <rPr>
            <sz val="9"/>
            <color indexed="81"/>
            <rFont val="Tahoma"/>
            <family val="2"/>
          </rPr>
          <t xml:space="preserve">
n18 also applies to the rest
</t>
        </r>
      </text>
    </comment>
  </commentList>
</comments>
</file>

<file path=xl/sharedStrings.xml><?xml version="1.0" encoding="utf-8"?>
<sst xmlns="http://schemas.openxmlformats.org/spreadsheetml/2006/main" count="282" uniqueCount="236">
  <si>
    <t xml:space="preserve">Universe </t>
  </si>
  <si>
    <t xml:space="preserve">Name </t>
  </si>
  <si>
    <t xml:space="preserve">Indication </t>
  </si>
  <si>
    <t>Phase</t>
  </si>
  <si>
    <t>MOA</t>
  </si>
  <si>
    <t>IP</t>
  </si>
  <si>
    <t>Main</t>
  </si>
  <si>
    <t xml:space="preserve">What is the consens </t>
  </si>
  <si>
    <t xml:space="preserve">What is the IV </t>
  </si>
  <si>
    <t>What is the interest rate offered by bloomberg</t>
  </si>
  <si>
    <t>Why the reasent spike</t>
  </si>
  <si>
    <t>PTI-125DX</t>
  </si>
  <si>
    <t>PTI-125</t>
  </si>
  <si>
    <t>related blood test (to PTI-125)</t>
  </si>
  <si>
    <t xml:space="preserve">oral </t>
  </si>
  <si>
    <t>2018 (fourth rejection): Cassava's main candidate Remoxy was rejected in the mid 2018 (abuse-resistant painkillers, Pain Therapeutics)</t>
  </si>
  <si>
    <t>Price</t>
  </si>
  <si>
    <t xml:space="preserve">Cash </t>
  </si>
  <si>
    <t>Debt</t>
  </si>
  <si>
    <t>EV</t>
  </si>
  <si>
    <t>SO</t>
  </si>
  <si>
    <t xml:space="preserve">Minute 35 bei martin shkreli im stream  </t>
  </si>
  <si>
    <t>Read</t>
  </si>
  <si>
    <t xml:space="preserve">Printed </t>
  </si>
  <si>
    <t>Name</t>
  </si>
  <si>
    <t>Index</t>
  </si>
  <si>
    <t>Search Term</t>
  </si>
  <si>
    <t>"PTI-125"</t>
  </si>
  <si>
    <t>PTI-125 Reduces Biomarkers of Alzheimer's Disease in Patients.</t>
  </si>
  <si>
    <t>Wang HY, Pei Z, Lee KC, Lopez-Brignoni E, Nikolov B, Crowley CA, Marsman MR, Barbier R, Friedmann N, Burns LH.J Prev Alzheimers Dis. 2020;7(4):256-264. doi: 10.14283/jpad.2020.6.PMID: 32920628 Clinical Trial.</t>
  </si>
  <si>
    <t>All patients showed a biomarker response to PTI-125. Total tau, neurogranin, and neurofilament light chain decreased by 20%, 32% and 22%, respectively. ...As a result, filamin A linkages with alpha7-nicotinic acetylcholine receptor and toll-like receptor 4, and Abet …</t>
  </si>
  <si>
    <t>PTI-125 binds and reverses an altered conformation of filamin A to reduce Alzheimer's disease pathogenesis.</t>
  </si>
  <si>
    <t>Wang HY, Lee KC, Pei Z, Khan A, Bakshi K, Burns LH.Neurobiol Aging. 2017 Jul;55:99-114. doi: 10.1016/j.neurobiolaging.2017.03.016. Epub 2017 Mar 31.PMID: 28438486</t>
  </si>
  <si>
    <t>PTI-125 also reduced tau hyperphosphorylation, aggregated Abeta(42) deposition, neurofibrillary tangles, and neuroinflammation. Efficacy in postmortem AD and Abeta(42)-treated age-matched control hippocampal slices was concentration-dependent starting at 1 picomolar …</t>
  </si>
  <si>
    <t>Promising candidates from drug clinical trials: Implications for clinical treatment of Alzheimer's disease in China.</t>
  </si>
  <si>
    <t>Cao Y, Yu F, Lyu Y, Lu X.Front Neurol. 2022 Nov 15;13:1034243. doi: 10.3389/fneur.2022.1034243. eCollection 2022.PMID: 36457865 Free PMC article. Review.</t>
  </si>
  <si>
    <t>The research and development pipeline now focuses on disease-modifying therapies such as gantenerumab, aducanumab, ALZ-801, ALZT-OP1, donanemab, lecanemab, simufilam, NE3107, semaglutide, and GV-971, which could put an end to the situation where Alzheimer's patients in Chi …</t>
  </si>
  <si>
    <t>Navigating the dementia landscape: Biomarkers and emerging therapies.</t>
  </si>
  <si>
    <t>Maheshwari S, Singh A, Ansari VA, Mahmood T, Wasim R, Akhtar J, Verma A.Ageing Res Rev. 2024 Feb;94:102193. doi: 10.1016/j.arr.2024.102193. Epub 2024 Jan 10.PMID: 38215913 Review.</t>
  </si>
  <si>
    <t>Lastly, ongoing clinical trials in anti-amyloid therapy for AD, such as Simufilam, Solanezumab, Gantenerumab, and Remternetug, offer hope for individuals affected by this devastating disease, with the potential to alter the course of cognitive decline. ...</t>
  </si>
  <si>
    <t>Targeting α7 nicotinic acetylcholine receptors and their protein interactions in Alzheimer's disease drug development.</t>
  </si>
  <si>
    <t>Burns LH, Pei Z, Wang HY.Drug Dev Res. 2023 Sep;84(6):1085-1095. doi: 10.1002/ddr.22085. Epub 2023 Jun 8.PMID: 37291958 Review.</t>
  </si>
  <si>
    <t>Early clinical trials of simufilam showed improvements in experimental CSF biomarkers and indications of cognitive improvement in mild AD patients at 1 year. Simufilam is currently in phase 3 clinical trials as a disease-modifying treatment for AD....</t>
  </si>
  <si>
    <t>Simufilam Reverses Aberrant Receptor Interactions of Filamin A in Alzheimer's Disease.</t>
  </si>
  <si>
    <t>Wang HY, Cecon E, Dam J, Pei Z, Jockers R, Burns LH.Int J Mol Sci. 2023 Sep 11;24(18):13927. doi: 10.3390/ijms241813927.PMID: 37762230 Free PMC article.</t>
  </si>
  <si>
    <t>Simufilam is a novel oral drug candidate in Phase 3 clinical trials for Alzheimer's disease (AD) dementia. ...These aberrant FLNA linkages, which can be induced in a healthy control brain by Abeta(42) incubation, were disrupted by simufilam. Simufilam reduced …</t>
  </si>
  <si>
    <t>Probe of Alzheimer's studies finds 'egregious misconduct'.</t>
  </si>
  <si>
    <t>Piller C.Science. 2023 Oct 20;382(6668):251-252. doi: 10.1126/science.adl4276. Epub 2023 Oct 19.PMID: 37856608</t>
  </si>
  <si>
    <t>A Review of Scientific Ethics Issues Associated with the Recently Approved Drugs for Alzheimer's Disease.</t>
  </si>
  <si>
    <t>Yeo-Teh NSL, Tang BL.Sci Eng Ethics. 2023 Jan 10;29(1):2. doi: 10.1007/s11948-022-00422-0.PMID: 36625928 Review.</t>
  </si>
  <si>
    <t>'Damning' FDA inspection report undermines Alzheimer's drug.</t>
  </si>
  <si>
    <t>Piller C.Science. 2024 Mar 15;383(6688):1165-1166. doi: 10.1126/science.adp1964. Epub 2024 Mar 14.PMID: 38484070</t>
  </si>
  <si>
    <t>Research backing experimental Alzheimer's drug was first target of suspicion.</t>
  </si>
  <si>
    <t>Piller C.Science. 2022 Jul 22;377(6604):363. doi: 10.1126/science.ade0350. Epub 2022 Jul 21.PMID: 35862534 No abstract available.</t>
  </si>
  <si>
    <t>Piller C.Science. 2022 Jul 22;377(6604):363. doi: 10.1126/science.ade0181. Epub 2022 Jul 21.PMID: 35862516 No abstract available.</t>
  </si>
  <si>
    <t>Reducing amyloid-related Alzheimer's disease pathogenesis by a small molecule targeting filamin A.</t>
  </si>
  <si>
    <t>Wang HY, Bakshi K, Frankfurt M, Stucky A, Goberdhan M, Shah SM, Burns LH.J Neurosci. 2012 Jul 18;32(29):9773-84. doi: 10.1523/JNEUROSCI.0354-12.2012.PMID: 22815492 Free PMC article.</t>
  </si>
  <si>
    <t>PTI-125 prevents Abeta(42) signaling by drastically reducing its affinity for alpha7nAChRs and can even dissociate existing Abeta(42)-alpha7nAChR complexes. Additionally, PTI-125 prevents Abeta-induced inflammatory cytokine release by blocking FLNA rec …</t>
  </si>
  <si>
    <t>Filamin A inhibition reduces seizure activity in a mouse model of focal cortical malformations.</t>
  </si>
  <si>
    <t>Zhang L, Huang T, Teaw S, Nguyen LH, Hsieh LS, Gong X, Burns LH, Bordey A.Sci Transl Med. 2020 Feb 19;12(531):eaay0289. doi: 10.1126/scitranslmed.aay0289.PMID: 32075941</t>
  </si>
  <si>
    <t>Treating mice with a small molecule targeting FLNA, PTI-125, before the onset of seizures alleviated neuronal abnormalities and reduced seizure frequency compared to vehicle-treated mice. ...These data suggest that targeting FLNA with either short hairpin RNAs or th …</t>
  </si>
  <si>
    <t>Altered filamin A enables amyloid beta-induced tau hyperphosphorylation and neuroinflammation in Alzheimer's disease.</t>
  </si>
  <si>
    <t>Burns LH, Wang HY.Neuroimmunol Neuroinflamm. 2017;4(12):263-271. doi: 10.20517/2347-8659.2017.50. Epub 2017 Dec 8.PMID: 34295950 Free PMC article.</t>
  </si>
  <si>
    <t>Altered FLNA also enables a persistent activation of toll-like-receptor 4 (TLR4) by Abeta, leading to excessive inflammatory cytokine release and neuroinflammation. The novel AD therapeutic candidate PTI-125 binds and reverses the altered FLNA conformation to preven …</t>
  </si>
  <si>
    <t>Scientist who worked on Cassava's Alzheimer drug simufilam charged with fraud.</t>
  </si>
  <si>
    <t>Dyer O.BMJ. 2024 Jul 15;386:q1568. doi: 10.1136/bmj.q1568.PMID: 39009358 No abstract available.</t>
  </si>
  <si>
    <t>Simufilam suppresses overactive mTOR and restores its sensitivity to insulin in Alzheimer's disease patient lymphocytes.</t>
  </si>
  <si>
    <t>Wang HY, Pei Z, Lee KC, Nikolov B, Doehner T, Puente J, Friedmann N, Burns LH.Front Aging. 2023 Jun 29;4:1175601. doi: 10.3389/fragi.2023.1175601. eCollection 2023.PMID: 37457922 Free PMC article.</t>
  </si>
  <si>
    <t>Simufilam restores FLNA's normal shape to disrupt its AD-associated protein interactions. ...Discussion: Reducing mTOR's basal overactivity and its resistance to insulin represents another mechanism of simufilam to counteract aging and AD pathology. Simufilam …</t>
  </si>
  <si>
    <t>Expression of concern: Simufilam suppresses overactive mTOR and restores its sensitivity to insulin in Alzheimer's disease patient lymphocytes.</t>
  </si>
  <si>
    <t>Frontiers Editorial Office.Front Aging. 2024 Aug 22;5:1483030. doi: 10.3389/fragi.2024.1483030. eCollection 2024.PMID: 39239266 Free PMC article. No abstract available.</t>
  </si>
  <si>
    <t>Presented Phase 2 Results\</t>
  </si>
  <si>
    <t>not plausible MOA</t>
  </si>
  <si>
    <t xml:space="preserve">Arrested the Chief scientific </t>
  </si>
  <si>
    <t xml:space="preserve">DR Wang Hoau Yan </t>
  </si>
  <si>
    <t>Note</t>
  </si>
  <si>
    <t xml:space="preserve">First Paper published on this molecule </t>
  </si>
  <si>
    <t>NCT</t>
  </si>
  <si>
    <t>Last Update Posted</t>
  </si>
  <si>
    <t>2b</t>
  </si>
  <si>
    <t>NCT04079803</t>
  </si>
  <si>
    <t>Randomized, Double Blind, Placebo-controlled</t>
  </si>
  <si>
    <t>n</t>
  </si>
  <si>
    <t>Simufilam</t>
  </si>
  <si>
    <t>Generic</t>
  </si>
  <si>
    <t>50mg,100mg,Placebo</t>
  </si>
  <si>
    <t>follwing 28-day repeat oral administration</t>
  </si>
  <si>
    <t>Alzheimer's</t>
  </si>
  <si>
    <t xml:space="preserve">Study Director </t>
  </si>
  <si>
    <t>Lindsay Burns, PhD, Cassava Sciences, Inc</t>
  </si>
  <si>
    <t>Notes</t>
  </si>
  <si>
    <t xml:space="preserve">Locations </t>
  </si>
  <si>
    <t>2 Arizona, 2 Florida, 2 Nebraska, 1 New Jersey, 2 Texas =&gt;9</t>
  </si>
  <si>
    <t>Inclusion Criteria</t>
  </si>
  <si>
    <t>"If receiving memantine, rivastigmine, galantamine or an AChEI, receiving a stable dose for at least 3 months. If receiving donepezil, any dose lower than 23 mg once daily."</t>
  </si>
  <si>
    <t>"The patient has a ratio of total tau/Aβ42 in cerebrospinal fluid &gt;= 0.28."</t>
  </si>
  <si>
    <t xml:space="preserve">Primary Purpose </t>
  </si>
  <si>
    <t>Treatment</t>
  </si>
  <si>
    <t>Allocation</t>
  </si>
  <si>
    <t>Dosation</t>
  </si>
  <si>
    <t xml:space="preserve">Parallel Assignment </t>
  </si>
  <si>
    <t xml:space="preserve">Primary Outcome Measures </t>
  </si>
  <si>
    <t xml:space="preserve">Is CSF an appropriate measure </t>
  </si>
  <si>
    <t>CSF, Learning Tests, Working Memory Tests, FLNA linkages, Change in P-tau181</t>
  </si>
  <si>
    <t xml:space="preserve">First Submitted </t>
  </si>
  <si>
    <t>Simufilam suppresses overactive mTOR and restores its sesitivity to insulin in Alzheimer's disease patient lymphocytes</t>
  </si>
  <si>
    <t xml:space="preserve">none </t>
  </si>
  <si>
    <t>found here</t>
  </si>
  <si>
    <t>Placebo</t>
  </si>
  <si>
    <t>100mg</t>
  </si>
  <si>
    <t>50mg</t>
  </si>
  <si>
    <t xml:space="preserve">Started </t>
  </si>
  <si>
    <t>Completed</t>
  </si>
  <si>
    <t>Withdrawal by Subject</t>
  </si>
  <si>
    <t>Number of Baseline Particpants</t>
  </si>
  <si>
    <t>&lt;= 18 years</t>
  </si>
  <si>
    <t>between 18-65</t>
  </si>
  <si>
    <t>&gt;=65</t>
  </si>
  <si>
    <t>\</t>
  </si>
  <si>
    <t>23.1 (2.78)</t>
  </si>
  <si>
    <t>23 (2.66)</t>
  </si>
  <si>
    <t>22.7 (2.67)</t>
  </si>
  <si>
    <t>MMSE</t>
  </si>
  <si>
    <t>CSF total tau/AB42 ratio</t>
  </si>
  <si>
    <t>1.2 (0.55)</t>
  </si>
  <si>
    <t>1.08 (0.5)</t>
  </si>
  <si>
    <t>1.17 (0.58)</t>
  </si>
  <si>
    <t>Taking cholisterase inhibitor or memantine</t>
  </si>
  <si>
    <t xml:space="preserve">Total </t>
  </si>
  <si>
    <t>22.9 (2.7)</t>
  </si>
  <si>
    <t>1.15 (0.54)</t>
  </si>
  <si>
    <t xml:space="preserve">mean </t>
  </si>
  <si>
    <t xml:space="preserve">Results for MMSE test in the Placebo and 100mg testing group are nearly the same =&gt; Know the question is: "If the outcome nearly remains the same,  is it still worth taking this medication </t>
  </si>
  <si>
    <t xml:space="preserve">for such a small effect with keeping in mind the potential sideeffects (Paper Index Number 12 -&gt; Page 1) </t>
  </si>
  <si>
    <t>Heterozygous APOE4</t>
  </si>
  <si>
    <t>Homozygous APOE4</t>
  </si>
  <si>
    <t>Paired Associated Learning total errors</t>
  </si>
  <si>
    <t>35.5 (19.65)</t>
  </si>
  <si>
    <t>31 (20.74)</t>
  </si>
  <si>
    <t>36.1 (18.76)</t>
  </si>
  <si>
    <t>34.2 (19.7)</t>
  </si>
  <si>
    <t>Spatial Working Memory total errors</t>
  </si>
  <si>
    <t>CSF AB42</t>
  </si>
  <si>
    <t xml:space="preserve">CSF total tau </t>
  </si>
  <si>
    <t>CSF P-tau181</t>
  </si>
  <si>
    <t>CSF neurogranin</t>
  </si>
  <si>
    <t>CSF Neurofilament Light Chain</t>
  </si>
  <si>
    <t>CSF YKL-40</t>
  </si>
  <si>
    <t>CSF IL-6</t>
  </si>
  <si>
    <t>CSF sTREM2</t>
  </si>
  <si>
    <t>CSF HMGB1</t>
  </si>
  <si>
    <t>CSF/plasma albumin ratio</t>
  </si>
  <si>
    <t>CSF/plasma IgG ratio</t>
  </si>
  <si>
    <t>Lymphocyte filamin A - TLR4, Ratio to total filamin A</t>
  </si>
  <si>
    <t>19 (7.49)</t>
  </si>
  <si>
    <t>22.1 (5.88)</t>
  </si>
  <si>
    <t>22.3 (6.64)</t>
  </si>
  <si>
    <t>108 (54.8)</t>
  </si>
  <si>
    <t>117 (51.4)</t>
  </si>
  <si>
    <t>125 (152)</t>
  </si>
  <si>
    <t>104 (32)</t>
  </si>
  <si>
    <t>106 (27.9)</t>
  </si>
  <si>
    <t>101 (17.6)</t>
  </si>
  <si>
    <t>28.5 (0.73)</t>
  </si>
  <si>
    <t xml:space="preserve">29.7 (1.5) </t>
  </si>
  <si>
    <t>29 (1)</t>
  </si>
  <si>
    <t>1200 (365)</t>
  </si>
  <si>
    <t>1551 (751)</t>
  </si>
  <si>
    <t>1352 (614)</t>
  </si>
  <si>
    <t>161 (42.8)</t>
  </si>
  <si>
    <t>219 (95.3)</t>
  </si>
  <si>
    <t>181 (64.4)</t>
  </si>
  <si>
    <t>206 (29.5)</t>
  </si>
  <si>
    <t>203 (22.7)</t>
  </si>
  <si>
    <t>194 (26)</t>
  </si>
  <si>
    <t>32.5 (1.2)</t>
  </si>
  <si>
    <t>33.6 (1.8)</t>
  </si>
  <si>
    <t>33.6 (1.7)</t>
  </si>
  <si>
    <t>878 (435)</t>
  </si>
  <si>
    <t>861 (421)</t>
  </si>
  <si>
    <t>882 (476)</t>
  </si>
  <si>
    <t>424 (48)</t>
  </si>
  <si>
    <t>446 (67.3)</t>
  </si>
  <si>
    <t>454 (70.6)</t>
  </si>
  <si>
    <t>0.24 (0.03)</t>
  </si>
  <si>
    <t>0.25 (0.08)</t>
  </si>
  <si>
    <t>0.25 (0.05)</t>
  </si>
  <si>
    <t>0.2 (0.07)</t>
  </si>
  <si>
    <t>0.217 (0.11)</t>
  </si>
  <si>
    <t>0.227 (0.07)</t>
  </si>
  <si>
    <t>Lymphocyte filamin A - A7NacHr, Ratio to total filamin A</t>
  </si>
  <si>
    <t>0.59 (0.10)</t>
  </si>
  <si>
    <t>0.69 (0.11)</t>
  </si>
  <si>
    <t>0.66 (0.12)</t>
  </si>
  <si>
    <t>0.55 (0.10)</t>
  </si>
  <si>
    <t>0.6 (0.07)</t>
  </si>
  <si>
    <t>0.58 (0.11)</t>
  </si>
  <si>
    <t>0.58 (0.09)</t>
  </si>
  <si>
    <t>0.65 (0.11)</t>
  </si>
  <si>
    <t>0.215 (0.08)</t>
  </si>
  <si>
    <t>441 (62)</t>
  </si>
  <si>
    <t>874 (444)</t>
  </si>
  <si>
    <t>33.2 (1.6)</t>
  </si>
  <si>
    <t>201 (26.1)</t>
  </si>
  <si>
    <t>187 (67.5)</t>
  </si>
  <si>
    <t>1368 (577)</t>
  </si>
  <si>
    <t>29.1 (1.3)</t>
  </si>
  <si>
    <t>103.7 (25.8)</t>
  </si>
  <si>
    <t>111 (86.1)</t>
  </si>
  <si>
    <t>21.1 (6.67)</t>
  </si>
  <si>
    <t xml:space="preserve">Values in () = standard deviation </t>
  </si>
  <si>
    <r>
      <t xml:space="preserve">                </t>
    </r>
    <r>
      <rPr>
        <b/>
        <sz val="11"/>
        <color theme="1"/>
        <rFont val="Times New Roman"/>
        <family val="1"/>
      </rPr>
      <t>From Day 1 to Day 28</t>
    </r>
  </si>
  <si>
    <t xml:space="preserve">                   Screening to Day 28</t>
  </si>
  <si>
    <t xml:space="preserve">Change From Baseline in CSF Total Tau </t>
  </si>
  <si>
    <t>Change From Baseline in CSF P-tau181</t>
  </si>
  <si>
    <t xml:space="preserve">Change From Baseline in CSF Neurogranin </t>
  </si>
  <si>
    <t xml:space="preserve">Change From Baseline in CSF Neurofilament Light Chain </t>
  </si>
  <si>
    <t>Change From Baseline in CSF YKL-40</t>
  </si>
  <si>
    <t>Paired Associated Learning Test</t>
  </si>
  <si>
    <t xml:space="preserve">Molecule </t>
  </si>
  <si>
    <t>logP = 1.1</t>
  </si>
  <si>
    <t xml:space="preserve">Clinical Trials </t>
  </si>
  <si>
    <t>EP2488177A1, WO2010051476, US73231187</t>
  </si>
  <si>
    <t>Phase 2b n=60 "Randomized, Double-blind, Placebo-controlled, Multiple Dose, Biomarker and Safetz of PTI-125 in Mid-to-moderate Alzheimer's Disease Patients"</t>
  </si>
  <si>
    <t xml:space="preserve">Baseline </t>
  </si>
  <si>
    <t>p Value</t>
  </si>
  <si>
    <t>mean</t>
  </si>
  <si>
    <t>stdev</t>
  </si>
  <si>
    <t xml:space="preserve">100mg </t>
  </si>
  <si>
    <t xml:space="preserve">P-Value </t>
  </si>
  <si>
    <t>CSF Abeta42 Day1</t>
  </si>
  <si>
    <t>CSF Abeta42 Day28</t>
  </si>
  <si>
    <t xml:space="preserve">Adverse Events </t>
  </si>
  <si>
    <t>Plasma P-tau 181Day1</t>
  </si>
  <si>
    <t>Plasma P-tau 181 Day28</t>
  </si>
  <si>
    <r>
      <t xml:space="preserve">CSF </t>
    </r>
    <r>
      <rPr>
        <u/>
        <sz val="11"/>
        <color theme="1"/>
        <rFont val="Times New Roman"/>
        <family val="1"/>
      </rPr>
      <t>IL-6</t>
    </r>
    <r>
      <rPr>
        <sz val="11"/>
        <color theme="1"/>
        <rFont val="Times New Roman"/>
        <family val="1"/>
      </rPr>
      <t>,</t>
    </r>
    <r>
      <rPr>
        <u/>
        <sz val="11"/>
        <color theme="1"/>
        <rFont val="Times New Roman"/>
        <family val="1"/>
      </rPr>
      <t xml:space="preserve"> sTREM2</t>
    </r>
    <r>
      <rPr>
        <sz val="11"/>
        <color theme="1"/>
        <rFont val="Times New Roman"/>
        <family val="1"/>
      </rPr>
      <t>, HMGB1,</t>
    </r>
    <r>
      <rPr>
        <u/>
        <sz val="11"/>
        <color theme="1"/>
        <rFont val="Times New Roman"/>
        <family val="1"/>
      </rPr>
      <t xml:space="preserve"> Ig6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</si>
</sst>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u/>
      <sz val="11"/>
      <color theme="10"/>
      <name val="Calibri"/>
      <family val="2"/>
      <scheme val="minor"/>
    </font>
    <font>
      <sz val="11"/>
      <color theme="1"/>
      <name val="Times New Roman"/>
      <family val="1"/>
    </font>
    <font>
      <u/>
      <sz val="11"/>
      <color theme="10"/>
      <name val="Times New Roman"/>
      <family val="1"/>
    </font>
    <font>
      <i/>
      <sz val="11"/>
      <color theme="1"/>
      <name val="Times New Roman"/>
      <family val="1"/>
    </font>
    <font>
      <b/>
      <sz val="11"/>
      <color theme="1"/>
      <name val="Times New Roman"/>
      <family val="1"/>
    </font>
    <font>
      <sz val="11"/>
      <color rgb="FFFF0000"/>
      <name val="Times New Roman"/>
      <family val="1"/>
    </font>
    <font>
      <sz val="9"/>
      <color indexed="81"/>
      <name val="Tahoma"/>
      <family val="2"/>
    </font>
    <font>
      <b/>
      <sz val="9"/>
      <color indexed="81"/>
      <name val="Tahoma"/>
      <family val="2"/>
    </font>
    <font>
      <b/>
      <u/>
      <sz val="11"/>
      <color theme="1"/>
      <name val="Times New Roman"/>
      <family val="1"/>
    </font>
    <font>
      <b/>
      <sz val="11"/>
      <color theme="4" tint="-0.249977111117893"/>
      <name val="Times New Roman"/>
      <family val="1"/>
    </font>
    <font>
      <sz val="11"/>
      <color theme="4" tint="-0.249977111117893"/>
      <name val="Times New Roman"/>
      <family val="1"/>
    </font>
    <font>
      <sz val="11"/>
      <color theme="1"/>
      <name val="Calibri"/>
      <family val="2"/>
      <scheme val="minor"/>
    </font>
    <font>
      <u/>
      <sz val="11"/>
      <color theme="1"/>
      <name val="Times New Roman"/>
      <family val="1"/>
    </font>
  </fonts>
  <fills count="3">
    <fill>
      <patternFill patternType="none"/>
    </fill>
    <fill>
      <patternFill patternType="gray125"/>
    </fill>
    <fill>
      <patternFill patternType="solid">
        <fgColor rgb="FFFFFF00"/>
        <bgColor indexed="64"/>
      </patternFill>
    </fill>
  </fills>
  <borders count="2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s>
  <cellStyleXfs count="3">
    <xf numFmtId="0" fontId="0" fillId="0" borderId="0"/>
    <xf numFmtId="0" fontId="1" fillId="0" borderId="0" applyNumberFormat="0" applyFill="0" applyBorder="0" applyAlignment="0" applyProtection="0"/>
    <xf numFmtId="9" fontId="12" fillId="0" borderId="0" applyFont="0" applyFill="0" applyBorder="0" applyAlignment="0" applyProtection="0"/>
  </cellStyleXfs>
  <cellXfs count="52">
    <xf numFmtId="0" fontId="0" fillId="0" borderId="0" xfId="0"/>
    <xf numFmtId="0" fontId="1" fillId="0" borderId="0" xfId="1"/>
    <xf numFmtId="0" fontId="2" fillId="0" borderId="0" xfId="0" applyFont="1"/>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xf numFmtId="0" fontId="2" fillId="0" borderId="5" xfId="0" applyFont="1" applyBorder="1"/>
    <xf numFmtId="0" fontId="3" fillId="0" borderId="6" xfId="1" applyFont="1" applyBorder="1" applyAlignment="1">
      <alignment horizontal="center"/>
    </xf>
    <xf numFmtId="0" fontId="2" fillId="0" borderId="0" xfId="0" applyFont="1" applyBorder="1" applyAlignment="1">
      <alignment horizontal="center"/>
    </xf>
    <xf numFmtId="0" fontId="2" fillId="0" borderId="7" xfId="0" applyFont="1" applyBorder="1" applyAlignment="1">
      <alignment horizontal="center"/>
    </xf>
    <xf numFmtId="0" fontId="2" fillId="0" borderId="6" xfId="0" applyFont="1" applyBorder="1"/>
    <xf numFmtId="0" fontId="2" fillId="0" borderId="7" xfId="0" applyFont="1" applyBorder="1"/>
    <xf numFmtId="0" fontId="2" fillId="0" borderId="8" xfId="0" applyFont="1" applyBorder="1" applyAlignment="1">
      <alignment horizontal="center"/>
    </xf>
    <xf numFmtId="0" fontId="2" fillId="0" borderId="10" xfId="0" applyFont="1" applyBorder="1" applyAlignment="1">
      <alignment horizontal="center"/>
    </xf>
    <xf numFmtId="0" fontId="2" fillId="0" borderId="9" xfId="0" applyFont="1" applyBorder="1" applyAlignment="1">
      <alignment horizontal="center"/>
    </xf>
    <xf numFmtId="0" fontId="2" fillId="0" borderId="8" xfId="0" applyFont="1" applyBorder="1"/>
    <xf numFmtId="0" fontId="2" fillId="0" borderId="9" xfId="0" applyFont="1" applyBorder="1"/>
    <xf numFmtId="0" fontId="4" fillId="0" borderId="0" xfId="0" applyFont="1"/>
    <xf numFmtId="0" fontId="3" fillId="0" borderId="0" xfId="1" applyFont="1"/>
    <xf numFmtId="0" fontId="2" fillId="0" borderId="0" xfId="0" applyFont="1" applyAlignment="1">
      <alignment horizontal="center"/>
    </xf>
    <xf numFmtId="0" fontId="5" fillId="0" borderId="0" xfId="0" applyFont="1"/>
    <xf numFmtId="0" fontId="5" fillId="0" borderId="0" xfId="0" applyFont="1" applyAlignment="1">
      <alignment horizontal="center"/>
    </xf>
    <xf numFmtId="0" fontId="6" fillId="0" borderId="0" xfId="0" applyFont="1"/>
    <xf numFmtId="0" fontId="9" fillId="0" borderId="0" xfId="0" applyFont="1"/>
    <xf numFmtId="0" fontId="2" fillId="0" borderId="11" xfId="0" applyFont="1" applyBorder="1"/>
    <xf numFmtId="0" fontId="2" fillId="0" borderId="0" xfId="0" applyFont="1" applyBorder="1"/>
    <xf numFmtId="0" fontId="2" fillId="0" borderId="10" xfId="0" applyFont="1" applyBorder="1"/>
    <xf numFmtId="0" fontId="5" fillId="0" borderId="12" xfId="0" applyFont="1" applyBorder="1" applyAlignment="1">
      <alignment horizontal="center"/>
    </xf>
    <xf numFmtId="0" fontId="5" fillId="0" borderId="13" xfId="0" applyFont="1" applyBorder="1" applyAlignment="1">
      <alignment horizontal="center"/>
    </xf>
    <xf numFmtId="0" fontId="5" fillId="0" borderId="14" xfId="0" applyFont="1" applyBorder="1" applyAlignment="1">
      <alignment horizontal="center"/>
    </xf>
    <xf numFmtId="0" fontId="2" fillId="2" borderId="10" xfId="0" applyFont="1" applyFill="1" applyBorder="1"/>
    <xf numFmtId="0" fontId="2" fillId="2" borderId="9" xfId="0" applyFont="1" applyFill="1" applyBorder="1"/>
    <xf numFmtId="0" fontId="2" fillId="2" borderId="2" xfId="0" applyFont="1" applyFill="1" applyBorder="1"/>
    <xf numFmtId="0" fontId="2" fillId="2" borderId="3" xfId="0" applyFont="1" applyFill="1" applyBorder="1"/>
    <xf numFmtId="0" fontId="5" fillId="0" borderId="15" xfId="0" applyFont="1" applyBorder="1"/>
    <xf numFmtId="0" fontId="5" fillId="0" borderId="16" xfId="0" applyFont="1" applyBorder="1"/>
    <xf numFmtId="0" fontId="5" fillId="0" borderId="17" xfId="0" applyFont="1" applyBorder="1"/>
    <xf numFmtId="0" fontId="5" fillId="0" borderId="18" xfId="0" applyFont="1" applyBorder="1"/>
    <xf numFmtId="0" fontId="5" fillId="0" borderId="0" xfId="0" applyFont="1" applyBorder="1"/>
    <xf numFmtId="14" fontId="2" fillId="0" borderId="0" xfId="0" applyNumberFormat="1" applyFont="1" applyAlignment="1">
      <alignment horizontal="center"/>
    </xf>
    <xf numFmtId="0" fontId="2" fillId="0" borderId="0" xfId="0" applyFont="1" applyAlignment="1">
      <alignment horizontal="left"/>
    </xf>
    <xf numFmtId="0" fontId="10" fillId="0" borderId="16" xfId="0" applyFont="1" applyBorder="1"/>
    <xf numFmtId="0" fontId="11" fillId="0" borderId="10" xfId="0" applyFont="1" applyFill="1" applyBorder="1"/>
    <xf numFmtId="0" fontId="11" fillId="0" borderId="9" xfId="0" applyFont="1" applyFill="1" applyBorder="1"/>
    <xf numFmtId="0" fontId="5" fillId="0" borderId="19" xfId="0" applyFont="1" applyBorder="1"/>
    <xf numFmtId="0" fontId="5" fillId="0" borderId="20" xfId="0" applyFont="1" applyBorder="1"/>
    <xf numFmtId="0" fontId="5" fillId="0" borderId="21" xfId="0" applyFont="1" applyBorder="1"/>
    <xf numFmtId="0" fontId="5" fillId="0" borderId="22" xfId="0" applyFont="1" applyBorder="1"/>
    <xf numFmtId="0" fontId="2" fillId="0" borderId="0" xfId="0" applyFont="1" applyAlignment="1">
      <alignment horizontal="right"/>
    </xf>
    <xf numFmtId="10" fontId="2" fillId="0" borderId="0" xfId="2" applyNumberFormat="1" applyFont="1"/>
    <xf numFmtId="10" fontId="2" fillId="2" borderId="0" xfId="2" applyNumberFormat="1" applyFont="1" applyFill="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clinicaltrials.gov/study/NCT04079803?titles=PTI-125&amp;rank=1"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hyperlink" Target="https://reporter.nih.gov/search/Np784O-2qUW8f6tOrh6hzA/publications?sort_field=pub_year&amp;sort_order=desc" TargetMode="External"/><Relationship Id="rId1" Type="http://schemas.openxmlformats.org/officeDocument/2006/relationships/hyperlink" Target="https://www.ncbi.nlm.nih.gov/pmc/articles/PMC6621293/pdf/zns977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zoomScale="120" zoomScaleNormal="120" workbookViewId="0">
      <selection activeCell="C4" sqref="C4"/>
    </sheetView>
  </sheetViews>
  <sheetFormatPr defaultRowHeight="15" x14ac:dyDescent="0.25"/>
  <cols>
    <col min="1" max="1" width="9.28515625" style="2" bestFit="1" customWidth="1"/>
    <col min="2" max="2" width="9.140625" style="2"/>
    <col min="3" max="3" width="10.28515625" style="2" customWidth="1"/>
    <col min="4" max="4" width="10.85546875" style="2" customWidth="1"/>
    <col min="5" max="12" width="9.140625" style="2"/>
    <col min="13" max="13" width="14.140625" style="2" bestFit="1" customWidth="1"/>
    <col min="14" max="16384" width="9.140625" style="2"/>
  </cols>
  <sheetData>
    <row r="1" spans="1:14" x14ac:dyDescent="0.25">
      <c r="A1" s="2" t="s">
        <v>0</v>
      </c>
    </row>
    <row r="3" spans="1:14" x14ac:dyDescent="0.25">
      <c r="C3" s="3" t="s">
        <v>1</v>
      </c>
      <c r="D3" s="4" t="s">
        <v>2</v>
      </c>
      <c r="E3" s="4" t="s">
        <v>3</v>
      </c>
      <c r="F3" s="4" t="s">
        <v>4</v>
      </c>
      <c r="G3" s="5" t="s">
        <v>5</v>
      </c>
      <c r="M3" s="6" t="s">
        <v>16</v>
      </c>
      <c r="N3" s="7"/>
    </row>
    <row r="4" spans="1:14" x14ac:dyDescent="0.25">
      <c r="C4" s="8" t="s">
        <v>12</v>
      </c>
      <c r="D4" s="9" t="s">
        <v>87</v>
      </c>
      <c r="E4" s="9" t="s">
        <v>79</v>
      </c>
      <c r="F4" s="9" t="s">
        <v>14</v>
      </c>
      <c r="G4" s="10"/>
      <c r="M4" s="11" t="s">
        <v>20</v>
      </c>
      <c r="N4" s="12"/>
    </row>
    <row r="5" spans="1:14" x14ac:dyDescent="0.25">
      <c r="C5" s="13" t="s">
        <v>11</v>
      </c>
      <c r="D5" s="14" t="s">
        <v>87</v>
      </c>
      <c r="E5" s="14"/>
      <c r="F5" s="14"/>
      <c r="G5" s="15"/>
      <c r="H5" s="2" t="s">
        <v>13</v>
      </c>
      <c r="M5" s="11" t="s">
        <v>17</v>
      </c>
      <c r="N5" s="12"/>
    </row>
    <row r="6" spans="1:14" x14ac:dyDescent="0.25">
      <c r="M6" s="11" t="s">
        <v>18</v>
      </c>
      <c r="N6" s="12"/>
    </row>
    <row r="7" spans="1:14" x14ac:dyDescent="0.25">
      <c r="M7" s="16" t="s">
        <v>19</v>
      </c>
      <c r="N7" s="17"/>
    </row>
    <row r="10" spans="1:14" x14ac:dyDescent="0.25">
      <c r="M10" s="2" t="s">
        <v>88</v>
      </c>
      <c r="N10" s="2" t="s">
        <v>89</v>
      </c>
    </row>
    <row r="13" spans="1:14" x14ac:dyDescent="0.25">
      <c r="C13" s="18" t="s">
        <v>90</v>
      </c>
    </row>
    <row r="14" spans="1:14" x14ac:dyDescent="0.25">
      <c r="C14" s="18" t="s">
        <v>15</v>
      </c>
    </row>
    <row r="15" spans="1:14" x14ac:dyDescent="0.25">
      <c r="C15" s="2" t="s">
        <v>102</v>
      </c>
    </row>
    <row r="16" spans="1:14" x14ac:dyDescent="0.25">
      <c r="C16" s="23" t="s">
        <v>132</v>
      </c>
    </row>
    <row r="17" spans="3:17" x14ac:dyDescent="0.25">
      <c r="C17" s="23" t="s">
        <v>133</v>
      </c>
    </row>
    <row r="22" spans="3:17" x14ac:dyDescent="0.25">
      <c r="L22" s="2" t="s">
        <v>7</v>
      </c>
      <c r="Q22" s="2" t="s">
        <v>71</v>
      </c>
    </row>
    <row r="23" spans="3:17" x14ac:dyDescent="0.25">
      <c r="L23" s="2" t="s">
        <v>8</v>
      </c>
      <c r="Q23" s="2" t="s">
        <v>72</v>
      </c>
    </row>
    <row r="24" spans="3:17" x14ac:dyDescent="0.25">
      <c r="L24" s="2" t="s">
        <v>9</v>
      </c>
      <c r="Q24" s="2" t="s">
        <v>73</v>
      </c>
    </row>
    <row r="25" spans="3:17" x14ac:dyDescent="0.25">
      <c r="L25" s="2" t="s">
        <v>10</v>
      </c>
      <c r="Q25" s="2" t="s">
        <v>74</v>
      </c>
    </row>
    <row r="33" spans="2:2" x14ac:dyDescent="0.25">
      <c r="B33" s="2" t="s">
        <v>21</v>
      </c>
    </row>
  </sheetData>
  <hyperlinks>
    <hyperlink ref="C4" location="'PTI-125'!A1" display="PTI-125"/>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91"/>
  <sheetViews>
    <sheetView tabSelected="1" topLeftCell="A19" zoomScale="120" zoomScaleNormal="120" workbookViewId="0">
      <selection activeCell="M31" sqref="M31"/>
    </sheetView>
  </sheetViews>
  <sheetFormatPr defaultRowHeight="15" x14ac:dyDescent="0.25"/>
  <cols>
    <col min="1" max="1" width="5.42578125" style="2" bestFit="1" customWidth="1"/>
    <col min="2" max="2" width="27.28515625" style="2" customWidth="1"/>
    <col min="3" max="3" width="13.28515625" style="2" bestFit="1" customWidth="1"/>
    <col min="4" max="4" width="10.28515625" style="2" customWidth="1"/>
    <col min="5" max="5" width="10.7109375" style="2" customWidth="1"/>
    <col min="6" max="6" width="9.42578125" style="2" customWidth="1"/>
    <col min="7" max="10" width="9.140625" style="2"/>
    <col min="11" max="11" width="8.7109375" style="2" customWidth="1"/>
    <col min="12" max="12" width="9.42578125" style="2" bestFit="1" customWidth="1"/>
    <col min="13" max="16384" width="9.140625" style="2"/>
  </cols>
  <sheetData>
    <row r="1" spans="1:3" x14ac:dyDescent="0.25">
      <c r="A1" s="19" t="s">
        <v>6</v>
      </c>
    </row>
    <row r="2" spans="1:3" x14ac:dyDescent="0.25">
      <c r="B2" s="2" t="s">
        <v>24</v>
      </c>
      <c r="C2" s="2" t="s">
        <v>12</v>
      </c>
    </row>
    <row r="3" spans="1:3" x14ac:dyDescent="0.25">
      <c r="B3" s="2" t="s">
        <v>84</v>
      </c>
      <c r="C3" s="2" t="s">
        <v>83</v>
      </c>
    </row>
    <row r="4" spans="1:3" x14ac:dyDescent="0.25">
      <c r="B4" s="2" t="s">
        <v>219</v>
      </c>
      <c r="C4" s="20" t="s">
        <v>220</v>
      </c>
    </row>
    <row r="5" spans="1:3" x14ac:dyDescent="0.25">
      <c r="B5" s="2" t="s">
        <v>5</v>
      </c>
      <c r="C5" s="41" t="s">
        <v>222</v>
      </c>
    </row>
    <row r="6" spans="1:3" x14ac:dyDescent="0.25">
      <c r="B6" s="2" t="s">
        <v>77</v>
      </c>
      <c r="C6" s="1" t="s">
        <v>80</v>
      </c>
    </row>
    <row r="7" spans="1:3" x14ac:dyDescent="0.25">
      <c r="B7" s="2" t="s">
        <v>104</v>
      </c>
      <c r="C7" s="40">
        <v>43703</v>
      </c>
    </row>
    <row r="8" spans="1:3" x14ac:dyDescent="0.25">
      <c r="B8" s="2" t="s">
        <v>78</v>
      </c>
      <c r="C8" s="40">
        <v>44468</v>
      </c>
    </row>
    <row r="9" spans="1:3" x14ac:dyDescent="0.25">
      <c r="B9" s="2" t="s">
        <v>98</v>
      </c>
      <c r="C9" s="2" t="s">
        <v>81</v>
      </c>
    </row>
    <row r="10" spans="1:3" x14ac:dyDescent="0.25">
      <c r="B10" s="2" t="s">
        <v>100</v>
      </c>
    </row>
    <row r="11" spans="1:3" x14ac:dyDescent="0.25">
      <c r="B11" s="2" t="s">
        <v>99</v>
      </c>
      <c r="C11" s="2" t="s">
        <v>85</v>
      </c>
    </row>
    <row r="12" spans="1:3" x14ac:dyDescent="0.25">
      <c r="C12" s="2" t="s">
        <v>86</v>
      </c>
    </row>
    <row r="13" spans="1:3" x14ac:dyDescent="0.25">
      <c r="B13" s="2" t="s">
        <v>91</v>
      </c>
      <c r="C13" s="2" t="s">
        <v>92</v>
      </c>
    </row>
    <row r="14" spans="1:3" x14ac:dyDescent="0.25">
      <c r="B14" s="2" t="s">
        <v>93</v>
      </c>
      <c r="C14" s="2" t="s">
        <v>94</v>
      </c>
    </row>
    <row r="15" spans="1:3" x14ac:dyDescent="0.25">
      <c r="C15" s="2" t="s">
        <v>95</v>
      </c>
    </row>
    <row r="16" spans="1:3" x14ac:dyDescent="0.25">
      <c r="B16" s="2" t="s">
        <v>96</v>
      </c>
      <c r="C16" s="2" t="s">
        <v>97</v>
      </c>
    </row>
    <row r="17" spans="2:9" x14ac:dyDescent="0.25">
      <c r="B17" s="2" t="s">
        <v>101</v>
      </c>
      <c r="C17" s="2" t="s">
        <v>103</v>
      </c>
    </row>
    <row r="19" spans="2:9" x14ac:dyDescent="0.25">
      <c r="B19" s="2" t="s">
        <v>221</v>
      </c>
    </row>
    <row r="21" spans="2:9" x14ac:dyDescent="0.25">
      <c r="C21" s="24" t="s">
        <v>223</v>
      </c>
    </row>
    <row r="24" spans="2:9" ht="15.75" thickBot="1" x14ac:dyDescent="0.3">
      <c r="F24" s="21"/>
    </row>
    <row r="25" spans="2:9" ht="15.75" thickBot="1" x14ac:dyDescent="0.3">
      <c r="B25" s="49" t="s">
        <v>131</v>
      </c>
      <c r="C25" s="45" t="s">
        <v>108</v>
      </c>
      <c r="D25" s="46" t="s">
        <v>228</v>
      </c>
      <c r="E25" s="47" t="s">
        <v>110</v>
      </c>
    </row>
    <row r="26" spans="2:9" x14ac:dyDescent="0.25">
      <c r="B26" s="45"/>
      <c r="C26" s="6"/>
      <c r="D26" s="25"/>
      <c r="E26" s="7"/>
    </row>
    <row r="27" spans="2:9" x14ac:dyDescent="0.25">
      <c r="B27" s="48"/>
      <c r="C27" s="11"/>
      <c r="D27" s="26"/>
      <c r="E27" s="12"/>
    </row>
    <row r="28" spans="2:9" x14ac:dyDescent="0.25">
      <c r="B28" s="48" t="s">
        <v>229</v>
      </c>
      <c r="C28" s="11"/>
      <c r="D28" s="26"/>
      <c r="E28" s="12"/>
    </row>
    <row r="29" spans="2:9" x14ac:dyDescent="0.25">
      <c r="B29" s="48" t="s">
        <v>233</v>
      </c>
      <c r="C29" s="11">
        <v>28.5</v>
      </c>
      <c r="D29" s="26">
        <v>29.7</v>
      </c>
      <c r="E29" s="12">
        <v>29</v>
      </c>
      <c r="I29" s="2" t="s">
        <v>235</v>
      </c>
    </row>
    <row r="30" spans="2:9" x14ac:dyDescent="0.25">
      <c r="B30" s="48" t="s">
        <v>234</v>
      </c>
      <c r="C30" s="11">
        <v>20.7</v>
      </c>
      <c r="D30" s="26">
        <v>-16.5</v>
      </c>
      <c r="E30" s="12">
        <v>-15.1</v>
      </c>
      <c r="F30" s="26"/>
    </row>
    <row r="31" spans="2:9" x14ac:dyDescent="0.25">
      <c r="B31" s="48" t="s">
        <v>229</v>
      </c>
      <c r="C31" s="11">
        <v>0.01</v>
      </c>
      <c r="D31" s="26">
        <v>0.02</v>
      </c>
      <c r="E31" s="12">
        <v>8.9999999999999993E-3</v>
      </c>
      <c r="F31" s="26"/>
    </row>
    <row r="32" spans="2:9" x14ac:dyDescent="0.25">
      <c r="B32" s="48" t="s">
        <v>230</v>
      </c>
      <c r="C32" s="11"/>
      <c r="D32" s="26"/>
      <c r="E32" s="12"/>
      <c r="F32" s="26"/>
    </row>
    <row r="33" spans="2:39" x14ac:dyDescent="0.25">
      <c r="B33" s="48" t="s">
        <v>231</v>
      </c>
      <c r="C33" s="11"/>
      <c r="D33" s="26"/>
      <c r="E33" s="12"/>
      <c r="F33" s="26"/>
    </row>
    <row r="34" spans="2:39" ht="15.75" thickBot="1" x14ac:dyDescent="0.3">
      <c r="B34" s="38" t="s">
        <v>229</v>
      </c>
      <c r="C34" s="16"/>
      <c r="D34" s="27"/>
      <c r="E34" s="17"/>
    </row>
    <row r="35" spans="2:39" x14ac:dyDescent="0.25">
      <c r="B35" s="21" t="s">
        <v>232</v>
      </c>
      <c r="C35" s="51">
        <v>0.54549999999999998</v>
      </c>
      <c r="D35" s="51">
        <v>0.42859999999999998</v>
      </c>
      <c r="E35" s="50">
        <v>0.1905</v>
      </c>
    </row>
    <row r="39" spans="2:39" ht="15.75" thickBot="1" x14ac:dyDescent="0.3">
      <c r="AI39" s="2" t="s">
        <v>211</v>
      </c>
    </row>
    <row r="40" spans="2:39" ht="15.75" thickBot="1" x14ac:dyDescent="0.3">
      <c r="C40" s="21"/>
      <c r="E40" s="21"/>
      <c r="F40" s="20"/>
      <c r="AH40" s="2" t="s">
        <v>210</v>
      </c>
      <c r="AI40" s="28" t="s">
        <v>108</v>
      </c>
      <c r="AJ40" s="29" t="s">
        <v>109</v>
      </c>
      <c r="AK40" s="30" t="s">
        <v>110</v>
      </c>
      <c r="AL40" s="22" t="s">
        <v>128</v>
      </c>
    </row>
    <row r="41" spans="2:39" x14ac:dyDescent="0.25">
      <c r="B41" s="26">
        <v>10</v>
      </c>
      <c r="AH41" s="35" t="s">
        <v>111</v>
      </c>
      <c r="AI41" s="26">
        <v>22</v>
      </c>
      <c r="AJ41" s="26">
        <v>21</v>
      </c>
      <c r="AK41" s="12">
        <v>21</v>
      </c>
      <c r="AL41" s="2">
        <f>+SUM(AI41:AK41)</f>
        <v>64</v>
      </c>
    </row>
    <row r="42" spans="2:39" x14ac:dyDescent="0.25">
      <c r="B42" s="21"/>
      <c r="AH42" s="36" t="s">
        <v>112</v>
      </c>
      <c r="AI42" s="26">
        <v>22</v>
      </c>
      <c r="AJ42" s="26">
        <v>21</v>
      </c>
      <c r="AK42" s="12">
        <v>20</v>
      </c>
      <c r="AL42" s="2">
        <f t="shared" ref="AL42:AL47" si="0">+SUM(AI42:AK42)</f>
        <v>63</v>
      </c>
    </row>
    <row r="43" spans="2:39" x14ac:dyDescent="0.25">
      <c r="B43" s="21"/>
      <c r="AH43" s="36" t="s">
        <v>113</v>
      </c>
      <c r="AI43" s="26">
        <v>0</v>
      </c>
      <c r="AJ43" s="26">
        <v>0</v>
      </c>
      <c r="AK43" s="12">
        <v>1</v>
      </c>
      <c r="AL43" s="2">
        <f t="shared" si="0"/>
        <v>1</v>
      </c>
    </row>
    <row r="44" spans="2:39" x14ac:dyDescent="0.25">
      <c r="B44" s="21"/>
      <c r="AH44" s="36" t="s">
        <v>114</v>
      </c>
      <c r="AI44" s="27">
        <v>22</v>
      </c>
      <c r="AJ44" s="27">
        <v>21</v>
      </c>
      <c r="AK44" s="17">
        <v>20</v>
      </c>
      <c r="AL44" s="2">
        <f t="shared" si="0"/>
        <v>63</v>
      </c>
    </row>
    <row r="45" spans="2:39" x14ac:dyDescent="0.25">
      <c r="B45" s="21"/>
      <c r="AH45" s="36" t="s">
        <v>115</v>
      </c>
      <c r="AI45" s="25">
        <v>0</v>
      </c>
      <c r="AJ45" s="25">
        <v>0</v>
      </c>
      <c r="AK45" s="7">
        <v>0</v>
      </c>
      <c r="AL45" s="2">
        <f t="shared" si="0"/>
        <v>0</v>
      </c>
    </row>
    <row r="46" spans="2:39" x14ac:dyDescent="0.25">
      <c r="B46" s="21"/>
      <c r="AH46" s="36" t="s">
        <v>116</v>
      </c>
      <c r="AI46" s="26">
        <v>4</v>
      </c>
      <c r="AJ46" s="26">
        <v>9</v>
      </c>
      <c r="AK46" s="12">
        <v>6</v>
      </c>
      <c r="AL46" s="2">
        <f t="shared" si="0"/>
        <v>19</v>
      </c>
    </row>
    <row r="47" spans="2:39" x14ac:dyDescent="0.25">
      <c r="AH47" s="36" t="s">
        <v>117</v>
      </c>
      <c r="AI47" s="26">
        <f>+AI44-AI46</f>
        <v>18</v>
      </c>
      <c r="AJ47" s="26">
        <f t="shared" ref="AJ47" si="1">+AJ44-AJ46</f>
        <v>12</v>
      </c>
      <c r="AK47" s="12">
        <v>15</v>
      </c>
      <c r="AL47" s="2">
        <f t="shared" si="0"/>
        <v>45</v>
      </c>
    </row>
    <row r="48" spans="2:39" x14ac:dyDescent="0.25">
      <c r="AH48" s="36" t="s">
        <v>123</v>
      </c>
      <c r="AI48" s="33" t="s">
        <v>124</v>
      </c>
      <c r="AJ48" s="33" t="s">
        <v>125</v>
      </c>
      <c r="AK48" s="34" t="s">
        <v>126</v>
      </c>
      <c r="AL48" s="2" t="s">
        <v>130</v>
      </c>
      <c r="AM48" s="21" t="s">
        <v>131</v>
      </c>
    </row>
    <row r="49" spans="34:39" x14ac:dyDescent="0.25">
      <c r="AH49" s="42" t="s">
        <v>224</v>
      </c>
      <c r="AI49" s="43"/>
      <c r="AJ49" s="43"/>
      <c r="AK49" s="44"/>
      <c r="AM49" s="21"/>
    </row>
    <row r="50" spans="34:39" x14ac:dyDescent="0.25">
      <c r="AH50" s="42" t="s">
        <v>225</v>
      </c>
      <c r="AI50" s="43"/>
      <c r="AJ50" s="43"/>
      <c r="AK50" s="44"/>
      <c r="AM50" s="21"/>
    </row>
    <row r="51" spans="34:39" x14ac:dyDescent="0.25">
      <c r="AH51" s="36" t="s">
        <v>122</v>
      </c>
      <c r="AI51" s="31" t="s">
        <v>119</v>
      </c>
      <c r="AJ51" s="31" t="s">
        <v>120</v>
      </c>
      <c r="AK51" s="32" t="s">
        <v>121</v>
      </c>
      <c r="AL51" s="2" t="s">
        <v>129</v>
      </c>
      <c r="AM51" s="21" t="s">
        <v>131</v>
      </c>
    </row>
    <row r="52" spans="34:39" x14ac:dyDescent="0.25">
      <c r="AH52" s="42" t="s">
        <v>224</v>
      </c>
      <c r="AI52" s="43"/>
      <c r="AJ52" s="43"/>
      <c r="AK52" s="44"/>
      <c r="AM52" s="21"/>
    </row>
    <row r="53" spans="34:39" x14ac:dyDescent="0.25">
      <c r="AH53" s="42" t="s">
        <v>225</v>
      </c>
      <c r="AI53" s="43"/>
      <c r="AJ53" s="43"/>
      <c r="AK53" s="44"/>
      <c r="AM53" s="21"/>
    </row>
    <row r="54" spans="34:39" x14ac:dyDescent="0.25">
      <c r="AH54" s="36" t="s">
        <v>127</v>
      </c>
      <c r="AI54" s="4">
        <v>8</v>
      </c>
      <c r="AJ54" s="4">
        <v>7</v>
      </c>
      <c r="AK54" s="5">
        <v>5</v>
      </c>
      <c r="AL54" s="2">
        <f>+AK54+AJ54+AI54</f>
        <v>20</v>
      </c>
    </row>
    <row r="55" spans="34:39" x14ac:dyDescent="0.25">
      <c r="AH55" s="36" t="s">
        <v>134</v>
      </c>
      <c r="AI55" s="25">
        <v>12</v>
      </c>
      <c r="AJ55" s="25">
        <v>14</v>
      </c>
      <c r="AK55" s="7">
        <v>9</v>
      </c>
      <c r="AL55" s="2">
        <f>+SUM(AI55:AK55)</f>
        <v>35</v>
      </c>
    </row>
    <row r="56" spans="34:39" x14ac:dyDescent="0.25">
      <c r="AH56" s="36" t="s">
        <v>135</v>
      </c>
      <c r="AI56" s="27">
        <v>1</v>
      </c>
      <c r="AJ56" s="27">
        <v>1</v>
      </c>
      <c r="AK56" s="17">
        <v>3</v>
      </c>
      <c r="AL56" s="2">
        <f>+SUM(AI56:AK56)</f>
        <v>5</v>
      </c>
    </row>
    <row r="57" spans="34:39" x14ac:dyDescent="0.25">
      <c r="AH57" s="36" t="s">
        <v>136</v>
      </c>
      <c r="AI57" s="25" t="s">
        <v>137</v>
      </c>
      <c r="AJ57" s="25" t="s">
        <v>138</v>
      </c>
      <c r="AK57" s="7" t="s">
        <v>139</v>
      </c>
      <c r="AL57" s="2" t="s">
        <v>140</v>
      </c>
      <c r="AM57" s="21" t="s">
        <v>131</v>
      </c>
    </row>
    <row r="58" spans="34:39" x14ac:dyDescent="0.25">
      <c r="AH58" s="36" t="s">
        <v>141</v>
      </c>
      <c r="AI58" s="27" t="s">
        <v>154</v>
      </c>
      <c r="AJ58" s="31" t="s">
        <v>155</v>
      </c>
      <c r="AK58" s="17" t="s">
        <v>156</v>
      </c>
      <c r="AL58" s="2" t="s">
        <v>209</v>
      </c>
      <c r="AM58" s="21" t="s">
        <v>131</v>
      </c>
    </row>
    <row r="59" spans="34:39" x14ac:dyDescent="0.25">
      <c r="AH59" s="36" t="s">
        <v>142</v>
      </c>
      <c r="AI59" s="25" t="s">
        <v>159</v>
      </c>
      <c r="AJ59" s="25" t="s">
        <v>158</v>
      </c>
      <c r="AK59" s="7" t="s">
        <v>157</v>
      </c>
      <c r="AL59" s="2" t="s">
        <v>208</v>
      </c>
      <c r="AM59" s="21" t="s">
        <v>131</v>
      </c>
    </row>
    <row r="60" spans="34:39" x14ac:dyDescent="0.25">
      <c r="AH60" s="36" t="s">
        <v>143</v>
      </c>
      <c r="AI60" s="26" t="s">
        <v>160</v>
      </c>
      <c r="AJ60" s="26" t="s">
        <v>161</v>
      </c>
      <c r="AK60" s="12" t="s">
        <v>162</v>
      </c>
      <c r="AL60" s="2" t="s">
        <v>207</v>
      </c>
      <c r="AM60" s="21" t="s">
        <v>131</v>
      </c>
    </row>
    <row r="61" spans="34:39" x14ac:dyDescent="0.25">
      <c r="AH61" s="36" t="s">
        <v>144</v>
      </c>
      <c r="AI61" s="26" t="s">
        <v>163</v>
      </c>
      <c r="AJ61" s="26" t="s">
        <v>164</v>
      </c>
      <c r="AK61" s="12" t="s">
        <v>165</v>
      </c>
      <c r="AL61" s="2" t="s">
        <v>206</v>
      </c>
      <c r="AM61" s="21" t="s">
        <v>131</v>
      </c>
    </row>
    <row r="62" spans="34:39" x14ac:dyDescent="0.25">
      <c r="AH62" s="36" t="s">
        <v>145</v>
      </c>
      <c r="AI62" s="26" t="s">
        <v>166</v>
      </c>
      <c r="AJ62" s="26" t="s">
        <v>167</v>
      </c>
      <c r="AK62" s="12" t="s">
        <v>168</v>
      </c>
      <c r="AL62" s="2" t="s">
        <v>205</v>
      </c>
      <c r="AM62" s="21" t="s">
        <v>131</v>
      </c>
    </row>
    <row r="63" spans="34:39" x14ac:dyDescent="0.25">
      <c r="AH63" s="36" t="s">
        <v>146</v>
      </c>
      <c r="AI63" s="26" t="s">
        <v>169</v>
      </c>
      <c r="AJ63" s="26" t="s">
        <v>170</v>
      </c>
      <c r="AK63" s="12" t="s">
        <v>171</v>
      </c>
      <c r="AL63" s="2" t="s">
        <v>204</v>
      </c>
      <c r="AM63" s="21" t="s">
        <v>131</v>
      </c>
    </row>
    <row r="64" spans="34:39" x14ac:dyDescent="0.25">
      <c r="AH64" s="36" t="s">
        <v>147</v>
      </c>
      <c r="AI64" s="26" t="s">
        <v>172</v>
      </c>
      <c r="AJ64" s="26" t="s">
        <v>173</v>
      </c>
      <c r="AK64" s="12" t="s">
        <v>174</v>
      </c>
      <c r="AL64" s="2" t="s">
        <v>203</v>
      </c>
      <c r="AM64" s="21" t="s">
        <v>131</v>
      </c>
    </row>
    <row r="65" spans="34:39" x14ac:dyDescent="0.25">
      <c r="AH65" s="36" t="s">
        <v>148</v>
      </c>
      <c r="AI65" s="26" t="s">
        <v>175</v>
      </c>
      <c r="AJ65" s="26" t="s">
        <v>176</v>
      </c>
      <c r="AK65" s="12" t="s">
        <v>177</v>
      </c>
      <c r="AL65" s="2" t="s">
        <v>202</v>
      </c>
      <c r="AM65" s="21" t="s">
        <v>131</v>
      </c>
    </row>
    <row r="66" spans="34:39" x14ac:dyDescent="0.25">
      <c r="AH66" s="36" t="s">
        <v>149</v>
      </c>
      <c r="AI66" s="26" t="s">
        <v>178</v>
      </c>
      <c r="AJ66" s="26" t="s">
        <v>179</v>
      </c>
      <c r="AK66" s="12" t="s">
        <v>180</v>
      </c>
      <c r="AL66" s="2" t="s">
        <v>201</v>
      </c>
      <c r="AM66" s="21" t="s">
        <v>131</v>
      </c>
    </row>
    <row r="67" spans="34:39" x14ac:dyDescent="0.25">
      <c r="AH67" s="36" t="s">
        <v>150</v>
      </c>
      <c r="AI67" s="26" t="s">
        <v>181</v>
      </c>
      <c r="AJ67" s="26" t="s">
        <v>182</v>
      </c>
      <c r="AK67" s="12" t="s">
        <v>183</v>
      </c>
      <c r="AL67" s="2" t="s">
        <v>200</v>
      </c>
      <c r="AM67" s="21" t="s">
        <v>131</v>
      </c>
    </row>
    <row r="68" spans="34:39" x14ac:dyDescent="0.25">
      <c r="AH68" s="36" t="s">
        <v>151</v>
      </c>
      <c r="AI68" s="26" t="s">
        <v>184</v>
      </c>
      <c r="AJ68" s="26" t="s">
        <v>185</v>
      </c>
      <c r="AK68" s="12" t="s">
        <v>186</v>
      </c>
      <c r="AL68" s="2" t="s">
        <v>186</v>
      </c>
      <c r="AM68" s="21" t="s">
        <v>131</v>
      </c>
    </row>
    <row r="69" spans="34:39" x14ac:dyDescent="0.25">
      <c r="AH69" s="36" t="s">
        <v>152</v>
      </c>
      <c r="AI69" s="26" t="s">
        <v>187</v>
      </c>
      <c r="AJ69" s="26" t="s">
        <v>188</v>
      </c>
      <c r="AK69" s="12" t="s">
        <v>189</v>
      </c>
      <c r="AL69" s="2" t="s">
        <v>199</v>
      </c>
      <c r="AM69" s="21" t="s">
        <v>131</v>
      </c>
    </row>
    <row r="70" spans="34:39" x14ac:dyDescent="0.25">
      <c r="AH70" s="36" t="s">
        <v>190</v>
      </c>
      <c r="AI70" s="26" t="s">
        <v>191</v>
      </c>
      <c r="AJ70" s="26" t="s">
        <v>192</v>
      </c>
      <c r="AK70" s="12" t="s">
        <v>193</v>
      </c>
      <c r="AL70" s="2" t="s">
        <v>198</v>
      </c>
      <c r="AM70" s="21" t="s">
        <v>131</v>
      </c>
    </row>
    <row r="71" spans="34:39" ht="15.75" thickBot="1" x14ac:dyDescent="0.3">
      <c r="AH71" s="37" t="s">
        <v>153</v>
      </c>
      <c r="AI71" s="27" t="s">
        <v>194</v>
      </c>
      <c r="AJ71" s="27" t="s">
        <v>195</v>
      </c>
      <c r="AK71" s="17" t="s">
        <v>196</v>
      </c>
      <c r="AL71" s="2" t="s">
        <v>197</v>
      </c>
      <c r="AM71" s="21" t="s">
        <v>131</v>
      </c>
    </row>
    <row r="73" spans="34:39" x14ac:dyDescent="0.25">
      <c r="AI73" s="21" t="s">
        <v>212</v>
      </c>
    </row>
    <row r="74" spans="34:39" x14ac:dyDescent="0.25">
      <c r="AH74" s="39" t="s">
        <v>142</v>
      </c>
    </row>
    <row r="75" spans="34:39" x14ac:dyDescent="0.25">
      <c r="AH75" s="21" t="s">
        <v>213</v>
      </c>
    </row>
    <row r="76" spans="34:39" x14ac:dyDescent="0.25">
      <c r="AH76" s="21" t="s">
        <v>214</v>
      </c>
    </row>
    <row r="77" spans="34:39" x14ac:dyDescent="0.25">
      <c r="AH77" s="21" t="s">
        <v>215</v>
      </c>
    </row>
    <row r="78" spans="34:39" x14ac:dyDescent="0.25">
      <c r="AH78" s="2" t="s">
        <v>216</v>
      </c>
    </row>
    <row r="79" spans="34:39" x14ac:dyDescent="0.25">
      <c r="AH79" s="2" t="s">
        <v>217</v>
      </c>
    </row>
    <row r="80" spans="34:39" x14ac:dyDescent="0.25">
      <c r="AH80" s="2" t="s">
        <v>218</v>
      </c>
    </row>
    <row r="81" spans="34:34" x14ac:dyDescent="0.25">
      <c r="AH81" s="2" t="s">
        <v>215</v>
      </c>
    </row>
    <row r="82" spans="34:34" x14ac:dyDescent="0.25">
      <c r="AH82" s="2" t="s">
        <v>215</v>
      </c>
    </row>
    <row r="83" spans="34:34" x14ac:dyDescent="0.25">
      <c r="AH83" s="2" t="s">
        <v>215</v>
      </c>
    </row>
    <row r="84" spans="34:34" x14ac:dyDescent="0.25">
      <c r="AH84" s="2" t="s">
        <v>215</v>
      </c>
    </row>
    <row r="85" spans="34:34" x14ac:dyDescent="0.25">
      <c r="AH85" s="2" t="s">
        <v>215</v>
      </c>
    </row>
    <row r="86" spans="34:34" x14ac:dyDescent="0.25">
      <c r="AH86" s="2" t="s">
        <v>215</v>
      </c>
    </row>
    <row r="87" spans="34:34" x14ac:dyDescent="0.25">
      <c r="AH87" s="2" t="s">
        <v>215</v>
      </c>
    </row>
    <row r="88" spans="34:34" x14ac:dyDescent="0.25">
      <c r="AH88" s="2" t="s">
        <v>215</v>
      </c>
    </row>
    <row r="89" spans="34:34" x14ac:dyDescent="0.25">
      <c r="AH89" s="2" t="s">
        <v>215</v>
      </c>
    </row>
    <row r="90" spans="34:34" x14ac:dyDescent="0.25">
      <c r="AH90" s="2" t="s">
        <v>215</v>
      </c>
    </row>
    <row r="91" spans="34:34" x14ac:dyDescent="0.25">
      <c r="AH91" s="2" t="s">
        <v>215</v>
      </c>
    </row>
  </sheetData>
  <hyperlinks>
    <hyperlink ref="A1" location="Main!A1" display="Main"/>
    <hyperlink ref="C6" r:id="rId1"/>
  </hyperlinks>
  <pageMargins left="0.7" right="0.7" top="0.75" bottom="0.75" header="0.3" footer="0.3"/>
  <pageSetup paperSize="9" orientation="portrait"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zoomScale="150" zoomScaleNormal="150" workbookViewId="0">
      <pane ySplit="1" topLeftCell="A26" activePane="bottomLeft" state="frozen"/>
      <selection pane="bottomLeft" activeCell="F31" sqref="F31"/>
    </sheetView>
  </sheetViews>
  <sheetFormatPr defaultRowHeight="15" x14ac:dyDescent="0.25"/>
  <cols>
    <col min="1" max="1" width="9.140625" style="2"/>
    <col min="2" max="2" width="10.5703125" style="2" customWidth="1"/>
    <col min="3" max="4" width="9.140625" style="2"/>
    <col min="5" max="5" width="11.85546875" style="2" bestFit="1" customWidth="1"/>
    <col min="6" max="16384" width="9.140625" style="2"/>
  </cols>
  <sheetData>
    <row r="1" spans="1:7" x14ac:dyDescent="0.25">
      <c r="A1" s="19" t="s">
        <v>6</v>
      </c>
      <c r="B1" s="21" t="s">
        <v>75</v>
      </c>
      <c r="C1" s="22" t="s">
        <v>23</v>
      </c>
      <c r="D1" s="22" t="s">
        <v>22</v>
      </c>
      <c r="E1" s="22" t="s">
        <v>26</v>
      </c>
      <c r="F1" s="22" t="s">
        <v>25</v>
      </c>
      <c r="G1" s="22" t="s">
        <v>24</v>
      </c>
    </row>
    <row r="2" spans="1:7" x14ac:dyDescent="0.25">
      <c r="A2" s="20"/>
      <c r="C2" s="20"/>
      <c r="D2" s="20"/>
      <c r="E2" s="22"/>
      <c r="F2" s="20"/>
      <c r="G2" s="20"/>
    </row>
    <row r="3" spans="1:7" x14ac:dyDescent="0.25">
      <c r="E3" s="21" t="s">
        <v>27</v>
      </c>
      <c r="F3" s="2">
        <v>1</v>
      </c>
      <c r="G3" s="2" t="s">
        <v>28</v>
      </c>
    </row>
    <row r="4" spans="1:7" x14ac:dyDescent="0.25">
      <c r="G4" s="2" t="s">
        <v>29</v>
      </c>
    </row>
    <row r="5" spans="1:7" x14ac:dyDescent="0.25">
      <c r="G5" s="2" t="s">
        <v>30</v>
      </c>
    </row>
    <row r="6" spans="1:7" x14ac:dyDescent="0.25">
      <c r="F6" s="2">
        <f>+F3+1</f>
        <v>2</v>
      </c>
      <c r="G6" s="2" t="s">
        <v>31</v>
      </c>
    </row>
    <row r="7" spans="1:7" x14ac:dyDescent="0.25">
      <c r="G7" s="2" t="s">
        <v>32</v>
      </c>
    </row>
    <row r="8" spans="1:7" x14ac:dyDescent="0.25">
      <c r="G8" s="2" t="s">
        <v>33</v>
      </c>
    </row>
    <row r="9" spans="1:7" x14ac:dyDescent="0.25">
      <c r="F9" s="2">
        <f>+F6+1</f>
        <v>3</v>
      </c>
      <c r="G9" s="2" t="s">
        <v>34</v>
      </c>
    </row>
    <row r="10" spans="1:7" x14ac:dyDescent="0.25">
      <c r="G10" s="2" t="s">
        <v>35</v>
      </c>
    </row>
    <row r="11" spans="1:7" x14ac:dyDescent="0.25">
      <c r="G11" s="2" t="s">
        <v>36</v>
      </c>
    </row>
    <row r="12" spans="1:7" x14ac:dyDescent="0.25">
      <c r="F12" s="2">
        <f>+F9+1</f>
        <v>4</v>
      </c>
      <c r="G12" s="2" t="s">
        <v>37</v>
      </c>
    </row>
    <row r="13" spans="1:7" x14ac:dyDescent="0.25">
      <c r="G13" s="2" t="s">
        <v>38</v>
      </c>
    </row>
    <row r="14" spans="1:7" x14ac:dyDescent="0.25">
      <c r="G14" s="2" t="s">
        <v>39</v>
      </c>
    </row>
    <row r="15" spans="1:7" x14ac:dyDescent="0.25">
      <c r="F15" s="2">
        <f>+F12+1</f>
        <v>5</v>
      </c>
      <c r="G15" s="2" t="s">
        <v>40</v>
      </c>
    </row>
    <row r="16" spans="1:7" x14ac:dyDescent="0.25">
      <c r="G16" s="2" t="s">
        <v>41</v>
      </c>
    </row>
    <row r="17" spans="2:7" x14ac:dyDescent="0.25">
      <c r="G17" s="2" t="s">
        <v>42</v>
      </c>
    </row>
    <row r="18" spans="2:7" x14ac:dyDescent="0.25">
      <c r="F18" s="2">
        <f>+F15+1</f>
        <v>6</v>
      </c>
      <c r="G18" s="2" t="s">
        <v>43</v>
      </c>
    </row>
    <row r="19" spans="2:7" x14ac:dyDescent="0.25">
      <c r="G19" s="2" t="s">
        <v>44</v>
      </c>
    </row>
    <row r="20" spans="2:7" x14ac:dyDescent="0.25">
      <c r="G20" s="2" t="s">
        <v>45</v>
      </c>
    </row>
    <row r="21" spans="2:7" x14ac:dyDescent="0.25">
      <c r="F21" s="2">
        <f>+F18+1</f>
        <v>7</v>
      </c>
      <c r="G21" s="2" t="s">
        <v>46</v>
      </c>
    </row>
    <row r="22" spans="2:7" x14ac:dyDescent="0.25">
      <c r="G22" s="2" t="s">
        <v>47</v>
      </c>
    </row>
    <row r="23" spans="2:7" x14ac:dyDescent="0.25">
      <c r="F23" s="2">
        <f>+F21+1</f>
        <v>8</v>
      </c>
      <c r="G23" s="2" t="s">
        <v>48</v>
      </c>
    </row>
    <row r="24" spans="2:7" x14ac:dyDescent="0.25">
      <c r="G24" s="2" t="s">
        <v>49</v>
      </c>
    </row>
    <row r="25" spans="2:7" x14ac:dyDescent="0.25">
      <c r="F25" s="2">
        <f>+F23+1</f>
        <v>9</v>
      </c>
      <c r="G25" s="2" t="s">
        <v>50</v>
      </c>
    </row>
    <row r="26" spans="2:7" x14ac:dyDescent="0.25">
      <c r="G26" s="2" t="s">
        <v>51</v>
      </c>
    </row>
    <row r="27" spans="2:7" x14ac:dyDescent="0.25">
      <c r="F27" s="2">
        <f>+F25+1</f>
        <v>10</v>
      </c>
      <c r="G27" s="2" t="s">
        <v>52</v>
      </c>
    </row>
    <row r="28" spans="2:7" x14ac:dyDescent="0.25">
      <c r="G28" s="2" t="s">
        <v>53</v>
      </c>
    </row>
    <row r="29" spans="2:7" x14ac:dyDescent="0.25">
      <c r="F29" s="2">
        <f>+F27+1</f>
        <v>11</v>
      </c>
      <c r="G29" s="2" t="s">
        <v>52</v>
      </c>
    </row>
    <row r="30" spans="2:7" x14ac:dyDescent="0.25">
      <c r="G30" s="2" t="s">
        <v>54</v>
      </c>
    </row>
    <row r="31" spans="2:7" x14ac:dyDescent="0.25">
      <c r="B31" s="2" t="s">
        <v>76</v>
      </c>
      <c r="F31" s="23">
        <f>+F29+1</f>
        <v>12</v>
      </c>
      <c r="G31" s="19" t="s">
        <v>55</v>
      </c>
    </row>
    <row r="32" spans="2:7" x14ac:dyDescent="0.25">
      <c r="G32" s="2" t="s">
        <v>56</v>
      </c>
    </row>
    <row r="33" spans="2:7" x14ac:dyDescent="0.25">
      <c r="G33" s="2" t="s">
        <v>57</v>
      </c>
    </row>
    <row r="34" spans="2:7" x14ac:dyDescent="0.25">
      <c r="F34" s="2">
        <f>+F31+1</f>
        <v>13</v>
      </c>
      <c r="G34" s="2" t="s">
        <v>58</v>
      </c>
    </row>
    <row r="35" spans="2:7" x14ac:dyDescent="0.25">
      <c r="G35" s="2" t="s">
        <v>59</v>
      </c>
    </row>
    <row r="36" spans="2:7" x14ac:dyDescent="0.25">
      <c r="G36" s="2" t="s">
        <v>60</v>
      </c>
    </row>
    <row r="37" spans="2:7" x14ac:dyDescent="0.25">
      <c r="F37" s="2">
        <f>+F34+1</f>
        <v>14</v>
      </c>
      <c r="G37" s="2" t="s">
        <v>61</v>
      </c>
    </row>
    <row r="38" spans="2:7" x14ac:dyDescent="0.25">
      <c r="G38" s="2" t="s">
        <v>62</v>
      </c>
    </row>
    <row r="39" spans="2:7" x14ac:dyDescent="0.25">
      <c r="G39" s="2" t="s">
        <v>63</v>
      </c>
    </row>
    <row r="40" spans="2:7" x14ac:dyDescent="0.25">
      <c r="F40" s="2">
        <f>+F37+1</f>
        <v>15</v>
      </c>
      <c r="G40" s="2" t="s">
        <v>64</v>
      </c>
    </row>
    <row r="41" spans="2:7" x14ac:dyDescent="0.25">
      <c r="G41" s="2" t="s">
        <v>65</v>
      </c>
    </row>
    <row r="42" spans="2:7" x14ac:dyDescent="0.25">
      <c r="F42" s="2">
        <f>+F40+1</f>
        <v>16</v>
      </c>
      <c r="G42" s="2" t="s">
        <v>66</v>
      </c>
    </row>
    <row r="43" spans="2:7" x14ac:dyDescent="0.25">
      <c r="G43" s="2" t="s">
        <v>67</v>
      </c>
    </row>
    <row r="44" spans="2:7" x14ac:dyDescent="0.25">
      <c r="G44" s="2" t="s">
        <v>68</v>
      </c>
    </row>
    <row r="45" spans="2:7" x14ac:dyDescent="0.25">
      <c r="F45" s="2">
        <f>+F42+1</f>
        <v>17</v>
      </c>
      <c r="G45" s="2" t="s">
        <v>69</v>
      </c>
    </row>
    <row r="46" spans="2:7" x14ac:dyDescent="0.25">
      <c r="G46" s="2" t="s">
        <v>70</v>
      </c>
    </row>
    <row r="47" spans="2:7" x14ac:dyDescent="0.25">
      <c r="B47" s="1" t="s">
        <v>107</v>
      </c>
      <c r="E47" s="2" t="s">
        <v>106</v>
      </c>
      <c r="F47" s="2">
        <v>18</v>
      </c>
      <c r="G47" s="2" t="s">
        <v>105</v>
      </c>
    </row>
  </sheetData>
  <hyperlinks>
    <hyperlink ref="A1" location="Main!A1" display="Main"/>
    <hyperlink ref="G31" r:id="rId1"/>
    <hyperlink ref="B47"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8" sqref="D8"/>
    </sheetView>
  </sheetViews>
  <sheetFormatPr defaultRowHeight="15" x14ac:dyDescent="0.25"/>
  <cols>
    <col min="1" max="1" width="5.42578125" bestFit="1" customWidth="1"/>
  </cols>
  <sheetData>
    <row r="1" spans="1:1" x14ac:dyDescent="0.25">
      <c r="A1" s="1" t="s">
        <v>6</v>
      </c>
    </row>
  </sheetData>
  <hyperlinks>
    <hyperlink ref="A1" location="Main!A1" display="Main"/>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170" zoomScaleNormal="170" workbookViewId="0">
      <selection activeCell="A5" sqref="A5:E6"/>
    </sheetView>
  </sheetViews>
  <sheetFormatPr defaultRowHeight="15" x14ac:dyDescent="0.25"/>
  <sheetData>
    <row r="1" spans="1:8" x14ac:dyDescent="0.25">
      <c r="B1" t="s">
        <v>226</v>
      </c>
      <c r="C1" t="s">
        <v>227</v>
      </c>
      <c r="D1" t="s">
        <v>82</v>
      </c>
    </row>
    <row r="2" spans="1:8" x14ac:dyDescent="0.25">
      <c r="A2" t="s">
        <v>108</v>
      </c>
      <c r="B2">
        <v>4.8</v>
      </c>
      <c r="C2">
        <v>30.9</v>
      </c>
      <c r="D2">
        <v>22</v>
      </c>
    </row>
    <row r="3" spans="1:8" x14ac:dyDescent="0.25">
      <c r="A3" t="s">
        <v>109</v>
      </c>
      <c r="B3">
        <v>12.5</v>
      </c>
      <c r="C3">
        <v>11.9</v>
      </c>
      <c r="D3">
        <v>21</v>
      </c>
    </row>
    <row r="4" spans="1:8" x14ac:dyDescent="0.25">
      <c r="A4" t="s">
        <v>110</v>
      </c>
      <c r="B4">
        <v>16.2</v>
      </c>
      <c r="C4">
        <v>21.1</v>
      </c>
      <c r="D4">
        <v>19</v>
      </c>
    </row>
    <row r="9" spans="1:8" x14ac:dyDescent="0.25">
      <c r="H9"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PTI-125</vt:lpstr>
      <vt:lpstr>Literature</vt:lpstr>
      <vt:lpstr>Analyst Consnsus </vt:lpstr>
      <vt:lpstr>Sheet6</vt:lpstr>
    </vt:vector>
  </TitlesOfParts>
  <Company>Frankfurt School of Finance and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Tarik Asaad</dc:creator>
  <cp:lastModifiedBy>Tarik Asaad</cp:lastModifiedBy>
  <dcterms:created xsi:type="dcterms:W3CDTF">2024-09-17T20:38:03Z</dcterms:created>
  <dcterms:modified xsi:type="dcterms:W3CDTF">2024-09-18T11:01:44Z</dcterms:modified>
</cp:coreProperties>
</file>