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28800" windowHeight="12585"/>
  </bookViews>
  <sheets>
    <sheet name="Gann Box (2)-" sheetId="1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3" l="1"/>
  <c r="B11" i="13"/>
  <c r="B17" i="13"/>
  <c r="B18" i="13"/>
  <c r="G25" i="13" s="1"/>
  <c r="G30" i="13" l="1"/>
  <c r="G27" i="13"/>
  <c r="D27" i="13" s="1"/>
  <c r="B27" i="13" s="1"/>
  <c r="D25" i="13"/>
  <c r="B25" i="13" s="1"/>
  <c r="G29" i="13"/>
  <c r="D29" i="13" s="1"/>
  <c r="B29" i="13" s="1"/>
  <c r="D30" i="13" l="1"/>
  <c r="B30" i="13" s="1"/>
  <c r="G26" i="13"/>
  <c r="D26" i="13" s="1"/>
  <c r="B26" i="13" s="1"/>
  <c r="G28" i="13"/>
  <c r="D28" i="13" s="1"/>
  <c r="B28" i="13" s="1"/>
</calcChain>
</file>

<file path=xl/sharedStrings.xml><?xml version="1.0" encoding="utf-8"?>
<sst xmlns="http://schemas.openxmlformats.org/spreadsheetml/2006/main" count="20" uniqueCount="20">
  <si>
    <t>الزاوية</t>
  </si>
  <si>
    <t>نحدد القاع او القمة وأول مستوى ارتد منه السعر:</t>
  </si>
  <si>
    <r>
      <t xml:space="preserve">    </t>
    </r>
    <r>
      <rPr>
        <b/>
        <sz val="22"/>
        <color rgb="FFC00000"/>
        <rFont val="Arial"/>
        <family val="2"/>
        <scheme val="minor"/>
      </rPr>
      <t xml:space="preserve"> ادخل هنا </t>
    </r>
    <r>
      <rPr>
        <sz val="22"/>
        <color theme="1"/>
        <rFont val="Arial"/>
        <family val="2"/>
        <scheme val="minor"/>
      </rPr>
      <t xml:space="preserve">سعرالقمة او القاع = </t>
    </r>
  </si>
  <si>
    <r>
      <rPr>
        <b/>
        <sz val="22"/>
        <color rgb="FFC00000"/>
        <rFont val="Arial"/>
        <family val="2"/>
        <scheme val="minor"/>
      </rPr>
      <t>ادخل هنا</t>
    </r>
    <r>
      <rPr>
        <sz val="22"/>
        <color theme="1"/>
        <rFont val="Arial"/>
        <family val="2"/>
        <scheme val="minor"/>
      </rPr>
      <t xml:space="preserve"> اول مستوى رد السعر =</t>
    </r>
  </si>
  <si>
    <t>القاع او القمة وأول مستوى ارتد منه السعر حسب الإزاحة:</t>
  </si>
  <si>
    <r>
      <rPr>
        <b/>
        <sz val="22"/>
        <color rgb="FFC00000"/>
        <rFont val="Arial"/>
        <family val="2"/>
        <scheme val="minor"/>
      </rPr>
      <t>ادخل هنا</t>
    </r>
    <r>
      <rPr>
        <sz val="22"/>
        <color theme="1"/>
        <rFont val="Arial"/>
        <family val="2"/>
        <scheme val="minor"/>
      </rPr>
      <t xml:space="preserve"> الإزاحة = </t>
    </r>
  </si>
  <si>
    <t xml:space="preserve">سعرالقمة او القاع حسب الأزاحة = </t>
  </si>
  <si>
    <t xml:space="preserve">اول مستوى رد السعر حسب الإزاحة = </t>
  </si>
  <si>
    <t>حساب الزاوية لأول مستوى ارتد منه السعر:</t>
  </si>
  <si>
    <t>نقوم بطرح الجذر التربيعي للقاع  او القمة من الجذر التربيعي لأول مستوى ارتد منه السعر ونققسم الناتج على الرقم السباعي (0,005555)</t>
  </si>
  <si>
    <t xml:space="preserve">الزاوية لأول مستوى رد السعر =  </t>
  </si>
  <si>
    <t xml:space="preserve">وعليه فإن أقرب زاوية رئيسية =  </t>
  </si>
  <si>
    <t>القيمة = مربع (الجذر التربيعي للقمة - معامل الزاوية) / الإزاحة</t>
  </si>
  <si>
    <t>القيمة = مربع (الجذر التربيعي للقاع + معامل الزاوية) / الإزاحة</t>
  </si>
  <si>
    <t>القيمة</t>
  </si>
  <si>
    <t>المعامل</t>
  </si>
  <si>
    <t xml:space="preserve">طريقة رسم صندوق جان عن طريق اكتمال دورة سعرية ودورة زمنية </t>
  </si>
  <si>
    <t>مستويات فيبوجان الأفقية</t>
  </si>
  <si>
    <t xml:space="preserve">يتم رسم صندوق جان بين الحدود الافقية (سعر القمة/القاع مع السعر عند المستوى 100% فيبوجان) مع ضرورة ضبط الزمن الأول (25%) مع زمن الانطلاق الحقيقي </t>
  </si>
  <si>
    <r>
      <t xml:space="preserve">نحسب القيمة عند مستويات </t>
    </r>
    <r>
      <rPr>
        <b/>
        <sz val="18"/>
        <color theme="1"/>
        <rFont val="Arial"/>
        <family val="2"/>
        <scheme val="minor"/>
      </rPr>
      <t>(فيبو جان 25% , 38.2% , 50% , 61.8% , 75% &amp;  100%):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</si>
</sst>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#,##0.00000"/>
    <numFmt numFmtId="167" formatCode="0.0%"/>
    <numFmt numFmtId="168" formatCode="0.0"/>
  </numFmts>
  <fonts count="19" x14ac:knownFonts="1">
    <font>
      <sz val="11"/>
      <color theme="1"/>
      <name val="Arial"/>
      <family val="2"/>
      <charset val="178"/>
      <scheme val="minor"/>
    </font>
    <font>
      <b/>
      <sz val="2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2"/>
      <color theme="1"/>
      <name val="Arial"/>
      <family val="2"/>
      <charset val="178"/>
      <scheme val="minor"/>
    </font>
    <font>
      <b/>
      <sz val="24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sz val="23"/>
      <color theme="1"/>
      <name val="Arial"/>
      <family val="2"/>
      <charset val="178"/>
      <scheme val="minor"/>
    </font>
    <font>
      <b/>
      <sz val="24"/>
      <color theme="3" tint="-0.499984740745262"/>
      <name val="Arial"/>
      <family val="2"/>
      <scheme val="minor"/>
    </font>
    <font>
      <b/>
      <sz val="36"/>
      <color theme="3" tint="-0.499984740745262"/>
      <name val="Arial"/>
      <family val="2"/>
      <scheme val="minor"/>
    </font>
    <font>
      <sz val="26"/>
      <color theme="1"/>
      <name val="Arial"/>
      <family val="2"/>
      <charset val="178"/>
      <scheme val="minor"/>
    </font>
    <font>
      <sz val="20"/>
      <color theme="1"/>
      <name val="Arial"/>
      <family val="2"/>
      <scheme val="minor"/>
    </font>
    <font>
      <b/>
      <sz val="24"/>
      <name val="Arial"/>
      <family val="2"/>
      <scheme val="minor"/>
    </font>
    <font>
      <sz val="22"/>
      <color rgb="FFC00000"/>
      <name val="Arial"/>
      <family val="2"/>
      <charset val="178"/>
      <scheme val="minor"/>
    </font>
    <font>
      <b/>
      <sz val="22"/>
      <color rgb="FFC00000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28"/>
      <color theme="3" tint="-0.499984740745262"/>
      <name val="Arial"/>
      <family val="2"/>
      <scheme val="minor"/>
    </font>
    <font>
      <b/>
      <sz val="18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theme="9" tint="0.79998168889431442"/>
      </right>
      <top style="medium">
        <color theme="3" tint="-0.499984740745262"/>
      </top>
      <bottom/>
      <diagonal/>
    </border>
    <border>
      <left/>
      <right style="thick">
        <color theme="9" tint="0.7999816888943144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ck">
        <color theme="9" tint="0.79998168889431442"/>
      </right>
      <top/>
      <bottom/>
      <diagonal/>
    </border>
    <border>
      <left style="thick">
        <color theme="9" tint="0.79998168889431442"/>
      </left>
      <right/>
      <top/>
      <bottom/>
      <diagonal/>
    </border>
    <border>
      <left style="thick">
        <color theme="9" tint="0.79998168889431442"/>
      </left>
      <right/>
      <top style="medium">
        <color theme="3" tint="-0.499984740745262"/>
      </top>
      <bottom style="medium">
        <color theme="3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4" fillId="13" borderId="0" xfId="0" applyFont="1" applyFill="1" applyAlignment="1">
      <alignment vertical="center" wrapText="1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9" fillId="4" borderId="0" xfId="0" applyFont="1" applyFill="1" applyAlignment="1">
      <alignment vertical="center"/>
    </xf>
    <xf numFmtId="164" fontId="5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6" fillId="4" borderId="0" xfId="0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7" fillId="14" borderId="0" xfId="0" applyFont="1" applyFill="1" applyAlignment="1">
      <alignment vertical="center"/>
    </xf>
    <xf numFmtId="0" fontId="12" fillId="14" borderId="0" xfId="0" applyFont="1" applyFill="1" applyAlignment="1">
      <alignment vertical="center"/>
    </xf>
    <xf numFmtId="0" fontId="0" fillId="14" borderId="7" xfId="0" applyFill="1" applyBorder="1" applyAlignment="1">
      <alignment vertical="center"/>
    </xf>
    <xf numFmtId="166" fontId="16" fillId="4" borderId="7" xfId="0" applyNumberFormat="1" applyFont="1" applyFill="1" applyBorder="1" applyAlignment="1" applyProtection="1">
      <alignment horizontal="center" vertical="center"/>
      <protection locked="0"/>
    </xf>
    <xf numFmtId="166" fontId="7" fillId="4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6" fillId="15" borderId="0" xfId="0" applyFont="1" applyFill="1" applyAlignment="1">
      <alignment horizontal="center" vertical="top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166" fontId="16" fillId="9" borderId="7" xfId="0" applyNumberFormat="1" applyFont="1" applyFill="1" applyBorder="1" applyAlignment="1" applyProtection="1">
      <alignment horizontal="center" vertical="center"/>
      <protection locked="0"/>
    </xf>
    <xf numFmtId="0" fontId="8" fillId="12" borderId="0" xfId="0" applyFont="1" applyFill="1" applyAlignment="1">
      <alignment horizontal="left" vertical="center"/>
    </xf>
    <xf numFmtId="164" fontId="16" fillId="9" borderId="0" xfId="0" applyNumberFormat="1" applyFont="1" applyFill="1" applyAlignment="1">
      <alignment horizontal="center" vertical="center"/>
    </xf>
    <xf numFmtId="9" fontId="16" fillId="9" borderId="0" xfId="0" applyNumberFormat="1" applyFont="1" applyFill="1" applyAlignment="1">
      <alignment horizontal="center" vertical="center"/>
    </xf>
    <xf numFmtId="9" fontId="16" fillId="9" borderId="6" xfId="0" applyNumberFormat="1" applyFont="1" applyFill="1" applyBorder="1" applyAlignment="1">
      <alignment horizontal="center" vertical="center"/>
    </xf>
    <xf numFmtId="0" fontId="2" fillId="15" borderId="0" xfId="0" applyFont="1" applyFill="1" applyAlignment="1">
      <alignment horizontal="right" vertical="center" wrapText="1"/>
    </xf>
    <xf numFmtId="164" fontId="7" fillId="4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9" fontId="1" fillId="4" borderId="6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Alignment="1">
      <alignment horizontal="center" vertical="center"/>
    </xf>
    <xf numFmtId="167" fontId="1" fillId="4" borderId="6" xfId="0" applyNumberFormat="1" applyFont="1" applyFill="1" applyBorder="1" applyAlignment="1">
      <alignment horizontal="center" vertical="center"/>
    </xf>
    <xf numFmtId="9" fontId="1" fillId="4" borderId="0" xfId="0" applyNumberFormat="1" applyFont="1" applyFill="1" applyAlignment="1">
      <alignment horizontal="center"/>
    </xf>
    <xf numFmtId="9" fontId="1" fillId="4" borderId="6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/>
    </xf>
    <xf numFmtId="9" fontId="16" fillId="4" borderId="2" xfId="0" applyNumberFormat="1" applyFont="1" applyFill="1" applyBorder="1" applyAlignment="1">
      <alignment horizontal="center" vertical="center"/>
    </xf>
    <xf numFmtId="9" fontId="16" fillId="4" borderId="4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right" vertical="center"/>
    </xf>
    <xf numFmtId="0" fontId="4" fillId="13" borderId="0" xfId="0" applyFont="1" applyFill="1" applyAlignment="1">
      <alignment horizontal="right" vertical="center" wrapText="1"/>
    </xf>
    <xf numFmtId="165" fontId="7" fillId="12" borderId="0" xfId="0" applyNumberFormat="1" applyFont="1" applyFill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0" fontId="14" fillId="3" borderId="0" xfId="0" applyFont="1" applyFill="1" applyAlignment="1" applyProtection="1">
      <alignment horizontal="center" vertical="center" wrapText="1"/>
      <protection locked="0"/>
    </xf>
    <xf numFmtId="0" fontId="7" fillId="3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left" vertical="center" wrapText="1"/>
    </xf>
    <xf numFmtId="0" fontId="17" fillId="16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right" vertical="center"/>
    </xf>
    <xf numFmtId="0" fontId="14" fillId="7" borderId="0" xfId="0" applyFont="1" applyFill="1" applyAlignment="1" applyProtection="1">
      <alignment horizontal="right" vertical="center"/>
      <protection locked="0"/>
    </xf>
    <xf numFmtId="0" fontId="7" fillId="7" borderId="0" xfId="0" applyFont="1" applyFill="1" applyAlignment="1">
      <alignment horizontal="center" vertical="center" wrapText="1"/>
    </xf>
    <xf numFmtId="0" fontId="14" fillId="6" borderId="0" xfId="0" applyFont="1" applyFill="1" applyAlignment="1" applyProtection="1">
      <alignment horizontal="right" vertical="center"/>
      <protection locked="0"/>
    </xf>
    <xf numFmtId="0" fontId="7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7" tint="0.79998168889431442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showGridLines="0" tabSelected="1" topLeftCell="B4" zoomScale="50" zoomScaleNormal="50" workbookViewId="0">
      <selection activeCell="B7" sqref="B7:D7"/>
    </sheetView>
  </sheetViews>
  <sheetFormatPr defaultColWidth="8.875" defaultRowHeight="14.25" x14ac:dyDescent="0.2"/>
  <cols>
    <col min="1" max="1" width="15.75" customWidth="1"/>
    <col min="2" max="2" width="34.375" customWidth="1"/>
    <col min="3" max="3" width="1.75" customWidth="1"/>
    <col min="4" max="4" width="13.75" customWidth="1"/>
    <col min="5" max="5" width="12.75" customWidth="1"/>
    <col min="6" max="6" width="1.75" customWidth="1"/>
    <col min="7" max="7" width="34.375" customWidth="1"/>
    <col min="8" max="8" width="1.75" customWidth="1"/>
    <col min="9" max="9" width="23.125" customWidth="1"/>
    <col min="10" max="10" width="10.625" customWidth="1"/>
    <col min="11" max="11" width="20.625" customWidth="1"/>
  </cols>
  <sheetData>
    <row r="1" spans="1:13" ht="50.1" customHeight="1" x14ac:dyDescent="0.2">
      <c r="A1" s="5"/>
      <c r="B1" s="18"/>
      <c r="C1" s="18"/>
      <c r="D1" s="18"/>
      <c r="E1" s="18"/>
      <c r="F1" s="18"/>
      <c r="G1" s="18"/>
      <c r="H1" s="18"/>
      <c r="I1" s="19"/>
      <c r="J1" s="20"/>
      <c r="K1" s="6"/>
    </row>
    <row r="2" spans="1:13" ht="33" customHeight="1" x14ac:dyDescent="0.2">
      <c r="A2" s="5"/>
      <c r="B2" s="73" t="s">
        <v>16</v>
      </c>
      <c r="C2" s="73"/>
      <c r="D2" s="73"/>
      <c r="E2" s="73"/>
      <c r="F2" s="73"/>
      <c r="G2" s="73"/>
      <c r="H2" s="73"/>
      <c r="I2" s="73"/>
      <c r="J2" s="73"/>
      <c r="K2" s="6"/>
    </row>
    <row r="3" spans="1:13" ht="33" customHeight="1" x14ac:dyDescent="0.2">
      <c r="A3" s="5"/>
      <c r="B3" s="73"/>
      <c r="C3" s="73"/>
      <c r="D3" s="73"/>
      <c r="E3" s="73"/>
      <c r="F3" s="73"/>
      <c r="G3" s="73"/>
      <c r="H3" s="73"/>
      <c r="I3" s="73"/>
      <c r="J3" s="73"/>
      <c r="K3" s="6"/>
    </row>
    <row r="4" spans="1:13" ht="33" customHeight="1" x14ac:dyDescent="0.2">
      <c r="A4" s="5"/>
      <c r="B4" s="21"/>
      <c r="C4" s="21"/>
      <c r="D4" s="21"/>
      <c r="E4" s="21"/>
      <c r="F4" s="21"/>
      <c r="G4" s="21"/>
      <c r="H4" s="21"/>
      <c r="I4" s="21"/>
      <c r="J4" s="21"/>
      <c r="K4" s="6"/>
    </row>
    <row r="5" spans="1:13" ht="33" customHeight="1" x14ac:dyDescent="0.2">
      <c r="A5" s="5"/>
      <c r="B5" s="74" t="s">
        <v>1</v>
      </c>
      <c r="C5" s="74"/>
      <c r="D5" s="74"/>
      <c r="E5" s="74"/>
      <c r="F5" s="74"/>
      <c r="G5" s="74"/>
      <c r="H5" s="74"/>
      <c r="I5" s="74"/>
      <c r="J5" s="11">
        <v>-1</v>
      </c>
      <c r="K5" s="6"/>
    </row>
    <row r="6" spans="1:13" ht="33" customHeight="1" x14ac:dyDescent="0.2">
      <c r="A6" s="5"/>
      <c r="B6" s="75">
        <v>4000</v>
      </c>
      <c r="C6" s="75"/>
      <c r="D6" s="75"/>
      <c r="E6" s="76" t="s">
        <v>2</v>
      </c>
      <c r="F6" s="76"/>
      <c r="G6" s="76"/>
      <c r="H6" s="76"/>
      <c r="I6" s="76"/>
      <c r="J6" s="14"/>
      <c r="K6" s="6"/>
    </row>
    <row r="7" spans="1:13" ht="33" customHeight="1" x14ac:dyDescent="0.2">
      <c r="A7" s="5"/>
      <c r="B7" s="77">
        <v>4008</v>
      </c>
      <c r="C7" s="77"/>
      <c r="D7" s="77"/>
      <c r="E7" s="78" t="s">
        <v>3</v>
      </c>
      <c r="F7" s="78"/>
      <c r="G7" s="78"/>
      <c r="H7" s="78"/>
      <c r="I7" s="78"/>
      <c r="J7" s="15"/>
      <c r="K7" s="6"/>
    </row>
    <row r="8" spans="1:13" ht="33" customHeight="1" x14ac:dyDescent="0.2">
      <c r="A8" s="5"/>
      <c r="B8" s="16"/>
      <c r="C8" s="16"/>
      <c r="D8" s="16"/>
      <c r="E8" s="16"/>
      <c r="F8" s="16"/>
      <c r="G8" s="16"/>
      <c r="H8" s="16"/>
      <c r="I8" s="16"/>
      <c r="J8" s="16"/>
      <c r="K8" s="6"/>
    </row>
    <row r="9" spans="1:13" ht="33" customHeight="1" x14ac:dyDescent="0.2">
      <c r="A9" s="5"/>
      <c r="B9" s="68" t="s">
        <v>4</v>
      </c>
      <c r="C9" s="68"/>
      <c r="D9" s="68"/>
      <c r="E9" s="68"/>
      <c r="F9" s="68"/>
      <c r="G9" s="68"/>
      <c r="H9" s="68"/>
      <c r="I9" s="68"/>
      <c r="J9" s="24">
        <v>-2</v>
      </c>
      <c r="K9" s="6"/>
      <c r="L9" s="22"/>
      <c r="M9" s="22"/>
    </row>
    <row r="10" spans="1:13" ht="33" customHeight="1" x14ac:dyDescent="0.2">
      <c r="A10" s="5"/>
      <c r="B10" s="69">
        <v>100</v>
      </c>
      <c r="C10" s="69"/>
      <c r="D10" s="69"/>
      <c r="E10" s="70" t="s">
        <v>5</v>
      </c>
      <c r="F10" s="70"/>
      <c r="G10" s="70"/>
      <c r="H10" s="70"/>
      <c r="I10" s="70"/>
      <c r="J10" s="9"/>
      <c r="K10" s="6"/>
      <c r="L10" s="22"/>
      <c r="M10" s="22"/>
    </row>
    <row r="11" spans="1:13" ht="33" customHeight="1" x14ac:dyDescent="0.2">
      <c r="A11" s="5"/>
      <c r="B11" s="71">
        <f>IF(OR(B10=100000000,B10=10000000,B10=1000000,B10=100000,B10=10000,B10=1000,B10=100,B10=10,B10=1,B10=0.1,B10=0.01,B10=0.001,B10=0.0001,B10=0.00001,B10=0.000001,B10=0.0000001,B10=0.00000001),B6*B10,"خطأ في الإزاحة")</f>
        <v>400000</v>
      </c>
      <c r="C11" s="71"/>
      <c r="D11" s="71"/>
      <c r="E11" s="72" t="s">
        <v>6</v>
      </c>
      <c r="F11" s="72"/>
      <c r="G11" s="72"/>
      <c r="H11" s="72"/>
      <c r="I11" s="72"/>
      <c r="J11" s="23"/>
      <c r="K11" s="6"/>
      <c r="L11" s="22"/>
      <c r="M11" s="22"/>
    </row>
    <row r="12" spans="1:13" ht="33" customHeight="1" x14ac:dyDescent="0.2">
      <c r="A12" s="5"/>
      <c r="B12" s="60">
        <f>IF(OR(B10=100000000,B10=10000000,B10=1000000,B10=100000,B10=10000,B10=1000,B10=100,B10=10,B10=1,B10=0.1,B10=0.01,B10=0.001,B10=0.0001,B10=0.00001,B10=0.000001,B10=0.0000001,B10=0.00000001),B7*B10,"خطأ في الإزاحة")</f>
        <v>400800</v>
      </c>
      <c r="C12" s="60"/>
      <c r="D12" s="60"/>
      <c r="E12" s="61" t="s">
        <v>7</v>
      </c>
      <c r="F12" s="61"/>
      <c r="G12" s="61"/>
      <c r="H12" s="61"/>
      <c r="I12" s="61"/>
      <c r="J12" s="17"/>
      <c r="K12" s="6"/>
      <c r="L12" s="22"/>
      <c r="M12" s="22"/>
    </row>
    <row r="13" spans="1:13" ht="33" customHeight="1" x14ac:dyDescent="0.2">
      <c r="A13" s="5"/>
      <c r="B13" s="16"/>
      <c r="C13" s="16"/>
      <c r="D13" s="16"/>
      <c r="E13" s="16"/>
      <c r="F13" s="16"/>
      <c r="G13" s="16"/>
      <c r="H13" s="16"/>
      <c r="I13" s="16"/>
      <c r="J13" s="16"/>
      <c r="K13" s="6"/>
      <c r="L13" s="22"/>
      <c r="M13" s="22"/>
    </row>
    <row r="14" spans="1:13" ht="33" customHeight="1" x14ac:dyDescent="0.2">
      <c r="A14" s="5"/>
      <c r="B14" s="62" t="s">
        <v>8</v>
      </c>
      <c r="C14" s="62"/>
      <c r="D14" s="62"/>
      <c r="E14" s="62"/>
      <c r="F14" s="62"/>
      <c r="G14" s="62"/>
      <c r="H14" s="62"/>
      <c r="I14" s="62"/>
      <c r="J14" s="10">
        <v>-3</v>
      </c>
      <c r="K14" s="6"/>
      <c r="L14" s="22"/>
      <c r="M14" s="22"/>
    </row>
    <row r="15" spans="1:13" ht="33" customHeight="1" x14ac:dyDescent="0.2">
      <c r="A15" s="5"/>
      <c r="B15" s="63" t="s">
        <v>9</v>
      </c>
      <c r="C15" s="63"/>
      <c r="D15" s="63"/>
      <c r="E15" s="63"/>
      <c r="F15" s="63"/>
      <c r="G15" s="63"/>
      <c r="H15" s="63"/>
      <c r="I15" s="63"/>
      <c r="J15" s="12"/>
      <c r="K15" s="6"/>
      <c r="L15" s="22"/>
      <c r="M15" s="22"/>
    </row>
    <row r="16" spans="1:13" ht="33" customHeight="1" x14ac:dyDescent="0.2">
      <c r="A16" s="5"/>
      <c r="B16" s="63"/>
      <c r="C16" s="63"/>
      <c r="D16" s="63"/>
      <c r="E16" s="63"/>
      <c r="F16" s="63"/>
      <c r="G16" s="63"/>
      <c r="H16" s="63"/>
      <c r="I16" s="63"/>
      <c r="J16" s="13"/>
      <c r="K16" s="6"/>
      <c r="L16" s="22"/>
      <c r="M16" s="22"/>
    </row>
    <row r="17" spans="1:13" ht="33" customHeight="1" x14ac:dyDescent="0.2">
      <c r="A17" s="5"/>
      <c r="B17" s="64">
        <f>ABS(SQRT(B11)-SQRT(B12))/0.005555</f>
        <v>113.79651126923279</v>
      </c>
      <c r="C17" s="64"/>
      <c r="D17" s="64"/>
      <c r="E17" s="65" t="s">
        <v>10</v>
      </c>
      <c r="F17" s="65"/>
      <c r="G17" s="65"/>
      <c r="H17" s="65"/>
      <c r="I17" s="65"/>
      <c r="J17" s="41"/>
      <c r="K17" s="6"/>
      <c r="L17" s="3"/>
      <c r="M17" s="3"/>
    </row>
    <row r="18" spans="1:13" ht="33" customHeight="1" x14ac:dyDescent="0.2">
      <c r="A18" s="5"/>
      <c r="B18" s="66">
        <f>IF(AND(B17&lt;58,B17&gt;=43),(45),IF(AND(B17&lt;70,B17&gt;=58),(60),IF(AND(B17&lt;88,B17&gt;=70),(72),IF(AND(B17&lt;106,B17&gt;=88),(90),IF(AND(B17&lt;118,B17&gt;=106),(108),IF(AND(B17&lt;126.57,B17&gt;=118),(120),IF(AND(B17&lt;133,B17&gt;=126.57),(128.57),IF(AND(B17&lt;138,B17&gt;=133),(135),IF(AND(B17&lt;142,B17&gt;=138),(140),IF(AND(B17&lt;145.27,B17&gt;=142),(144),IF(AND(B17&lt;148,B17&gt;=145.27),(147.27),IF(AND(B17&lt;151.31,B17&gt;=148),(150),IF(AND(B17&lt;153.29,B17&gt;=151.31),(152.31),IF(AND(B17&lt;155,B17&gt;=153.29),(154.29),IF(AND(B17&lt;157.5,B17&gt;=155),(156),IF(AND(B17&lt;158.82,B17&gt;=157.5),(157.5),IF(AND(B17&lt;160,B17&gt;=158.82),(158.82),IF(AND(B17&lt;161.05,B17&gt;=160),(160),IF(AND(B17&lt;162,B17&gt;=161.05),(161.05),IF(AND(B17&lt;178,B17&gt;=162),(162),IF(AND(B17&lt;182,B17&gt;=178),(180),"شيء لم نتعلمه بعد, غيّر الإزاحة")))))))))))))))))))))</f>
        <v>108</v>
      </c>
      <c r="C18" s="66"/>
      <c r="D18" s="66"/>
      <c r="E18" s="65" t="s">
        <v>11</v>
      </c>
      <c r="F18" s="65"/>
      <c r="G18" s="65"/>
      <c r="H18" s="65"/>
      <c r="I18" s="65"/>
      <c r="J18" s="41"/>
      <c r="K18" s="6"/>
    </row>
    <row r="19" spans="1:13" ht="33" customHeight="1" x14ac:dyDescent="0.2">
      <c r="A19" s="5"/>
      <c r="B19" s="16"/>
      <c r="C19" s="16"/>
      <c r="D19" s="16"/>
      <c r="E19" s="16"/>
      <c r="F19" s="16"/>
      <c r="G19" s="16"/>
      <c r="H19" s="16"/>
      <c r="I19" s="16"/>
      <c r="J19" s="16"/>
      <c r="K19" s="6"/>
    </row>
    <row r="20" spans="1:13" ht="33" customHeight="1" x14ac:dyDescent="0.2">
      <c r="A20" s="5"/>
      <c r="B20" s="67" t="s">
        <v>19</v>
      </c>
      <c r="C20" s="67"/>
      <c r="D20" s="67"/>
      <c r="E20" s="67"/>
      <c r="F20" s="67"/>
      <c r="G20" s="67"/>
      <c r="H20" s="67"/>
      <c r="I20" s="67"/>
      <c r="J20" s="7">
        <v>-4</v>
      </c>
      <c r="K20" s="6"/>
    </row>
    <row r="21" spans="1:13" ht="33" customHeight="1" x14ac:dyDescent="0.2">
      <c r="A21" s="5"/>
      <c r="B21" s="59" t="s">
        <v>12</v>
      </c>
      <c r="C21" s="59"/>
      <c r="D21" s="59"/>
      <c r="E21" s="59"/>
      <c r="F21" s="59"/>
      <c r="G21" s="59"/>
      <c r="H21" s="59"/>
      <c r="I21" s="59"/>
      <c r="J21" s="27"/>
      <c r="K21" s="6"/>
    </row>
    <row r="22" spans="1:13" ht="33" customHeight="1" x14ac:dyDescent="0.2">
      <c r="A22" s="5"/>
      <c r="B22" s="59" t="s">
        <v>13</v>
      </c>
      <c r="C22" s="59"/>
      <c r="D22" s="59"/>
      <c r="E22" s="59"/>
      <c r="F22" s="59"/>
      <c r="G22" s="59"/>
      <c r="H22" s="59"/>
      <c r="I22" s="59"/>
      <c r="J22" s="27"/>
      <c r="K22" s="6"/>
    </row>
    <row r="23" spans="1:13" ht="9" customHeight="1" thickBot="1" x14ac:dyDescent="0.25">
      <c r="A23" s="5"/>
      <c r="B23" s="31"/>
      <c r="C23" s="28"/>
      <c r="D23" s="28"/>
      <c r="E23" s="28"/>
      <c r="F23" s="28"/>
      <c r="G23" s="28"/>
      <c r="H23" s="28"/>
      <c r="I23" s="28"/>
      <c r="J23" s="28"/>
      <c r="K23" s="6"/>
    </row>
    <row r="24" spans="1:13" ht="25.9" customHeight="1" thickBot="1" x14ac:dyDescent="0.25">
      <c r="A24" s="5"/>
      <c r="B24" s="38" t="s">
        <v>14</v>
      </c>
      <c r="C24" s="30"/>
      <c r="D24" s="53" t="s">
        <v>15</v>
      </c>
      <c r="E24" s="53"/>
      <c r="F24" s="30"/>
      <c r="G24" s="37" t="s">
        <v>0</v>
      </c>
      <c r="H24" s="28"/>
      <c r="I24" s="54" t="s">
        <v>17</v>
      </c>
      <c r="J24" s="55"/>
      <c r="K24" s="6"/>
    </row>
    <row r="25" spans="1:13" ht="33" customHeight="1" x14ac:dyDescent="0.2">
      <c r="A25" s="5"/>
      <c r="B25" s="32">
        <f t="shared" ref="B25:B30" si="0">IF($B$6/$B$7&gt;1,ROUND(POWER(SQRT($B$11)-D25,2)/$B$10,5),ROUND(POWER(SQRT($B$11)+D25,2)/$B$10,5))</f>
        <v>4007.5930699999999</v>
      </c>
      <c r="C25" s="29"/>
      <c r="D25" s="56">
        <f t="shared" ref="D25:D30" si="1">G25/180</f>
        <v>0.6</v>
      </c>
      <c r="E25" s="56"/>
      <c r="F25" s="29"/>
      <c r="G25" s="25">
        <f>B18</f>
        <v>108</v>
      </c>
      <c r="H25" s="29"/>
      <c r="I25" s="57">
        <v>0.25</v>
      </c>
      <c r="J25" s="58"/>
      <c r="K25" s="6"/>
    </row>
    <row r="26" spans="1:13" ht="33" customHeight="1" x14ac:dyDescent="0.2">
      <c r="A26" s="5"/>
      <c r="B26" s="33">
        <f t="shared" si="0"/>
        <v>4011.60511</v>
      </c>
      <c r="C26" s="29"/>
      <c r="D26" s="46">
        <f t="shared" si="1"/>
        <v>0.91680000000000006</v>
      </c>
      <c r="E26" s="46"/>
      <c r="F26" s="29"/>
      <c r="G26" s="26">
        <f>G30*I26</f>
        <v>165.024</v>
      </c>
      <c r="H26" s="29"/>
      <c r="I26" s="49">
        <v>0.38200000000000001</v>
      </c>
      <c r="J26" s="50"/>
      <c r="K26" s="6"/>
    </row>
    <row r="27" spans="1:13" ht="33" customHeight="1" x14ac:dyDescent="0.2">
      <c r="A27" s="5"/>
      <c r="B27" s="33">
        <f t="shared" si="0"/>
        <v>4015.1933300000001</v>
      </c>
      <c r="C27" s="29"/>
      <c r="D27" s="46">
        <f t="shared" si="1"/>
        <v>1.2</v>
      </c>
      <c r="E27" s="46"/>
      <c r="F27" s="29"/>
      <c r="G27" s="20">
        <f>G$25*2</f>
        <v>216</v>
      </c>
      <c r="H27" s="29"/>
      <c r="I27" s="47">
        <v>0.5</v>
      </c>
      <c r="J27" s="48"/>
      <c r="K27" s="6"/>
    </row>
    <row r="28" spans="1:13" ht="33" customHeight="1" x14ac:dyDescent="0.2">
      <c r="A28" s="5"/>
      <c r="B28" s="33">
        <f t="shared" si="0"/>
        <v>4018.78316</v>
      </c>
      <c r="C28" s="29"/>
      <c r="D28" s="46">
        <f t="shared" si="1"/>
        <v>1.4832000000000001</v>
      </c>
      <c r="E28" s="46"/>
      <c r="F28" s="29"/>
      <c r="G28" s="26">
        <f>G30*I28</f>
        <v>266.976</v>
      </c>
      <c r="H28" s="29"/>
      <c r="I28" s="49">
        <v>0.61799999999999999</v>
      </c>
      <c r="J28" s="50"/>
      <c r="K28" s="6"/>
    </row>
    <row r="29" spans="1:13" ht="33" customHeight="1" x14ac:dyDescent="0.4">
      <c r="A29" s="5"/>
      <c r="B29" s="33">
        <f t="shared" si="0"/>
        <v>4022.8008</v>
      </c>
      <c r="C29" s="29"/>
      <c r="D29" s="46">
        <f t="shared" si="1"/>
        <v>1.8</v>
      </c>
      <c r="E29" s="46"/>
      <c r="F29" s="29"/>
      <c r="G29" s="20">
        <f>G$25*3</f>
        <v>324</v>
      </c>
      <c r="H29" s="29"/>
      <c r="I29" s="51">
        <v>0.75</v>
      </c>
      <c r="J29" s="52"/>
      <c r="K29" s="6"/>
    </row>
    <row r="30" spans="1:13" ht="33" customHeight="1" x14ac:dyDescent="0.2">
      <c r="A30" s="5"/>
      <c r="B30" s="40">
        <f t="shared" si="0"/>
        <v>4030.4154699999999</v>
      </c>
      <c r="C30" s="29"/>
      <c r="D30" s="42">
        <f t="shared" si="1"/>
        <v>2.4</v>
      </c>
      <c r="E30" s="42"/>
      <c r="F30" s="29"/>
      <c r="G30" s="39">
        <f>G$25*4</f>
        <v>432</v>
      </c>
      <c r="H30" s="29"/>
      <c r="I30" s="43">
        <v>1</v>
      </c>
      <c r="J30" s="44"/>
      <c r="K30" s="6"/>
    </row>
    <row r="31" spans="1:13" ht="9" customHeight="1" x14ac:dyDescent="0.2">
      <c r="A31" s="5"/>
      <c r="B31" s="31"/>
      <c r="C31" s="28"/>
      <c r="D31" s="28"/>
      <c r="E31" s="28"/>
      <c r="F31" s="28"/>
      <c r="G31" s="28"/>
      <c r="H31" s="28"/>
      <c r="I31" s="28"/>
      <c r="J31" s="28"/>
      <c r="K31" s="6"/>
    </row>
    <row r="32" spans="1:13" ht="33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34"/>
      <c r="K32" s="5"/>
    </row>
    <row r="33" spans="1:11" ht="61.9" customHeight="1" x14ac:dyDescent="0.2">
      <c r="A33" s="5"/>
      <c r="B33" s="45" t="s">
        <v>18</v>
      </c>
      <c r="C33" s="45"/>
      <c r="D33" s="45"/>
      <c r="E33" s="45"/>
      <c r="F33" s="45"/>
      <c r="G33" s="45"/>
      <c r="H33" s="45"/>
      <c r="I33" s="45"/>
      <c r="J33" s="36">
        <v>-5</v>
      </c>
      <c r="K33" s="5"/>
    </row>
    <row r="34" spans="1:11" ht="33" customHeight="1" x14ac:dyDescent="0.35">
      <c r="A34" s="5"/>
      <c r="B34" s="35"/>
      <c r="C34" s="35"/>
      <c r="D34" s="35"/>
      <c r="E34" s="35"/>
      <c r="F34" s="35"/>
      <c r="G34" s="35"/>
      <c r="H34" s="35"/>
      <c r="I34" s="35"/>
      <c r="J34" s="35"/>
      <c r="K34" s="5"/>
    </row>
    <row r="35" spans="1:11" ht="33" customHeight="1" x14ac:dyDescent="0.45">
      <c r="A35" s="8"/>
      <c r="C35" s="8"/>
      <c r="F35" s="8"/>
      <c r="G35" s="8"/>
      <c r="H35" s="8"/>
      <c r="I35" s="8"/>
    </row>
    <row r="36" spans="1:11" ht="33" customHeight="1" x14ac:dyDescent="0.45">
      <c r="A36" s="8"/>
      <c r="C36" s="8"/>
      <c r="F36" s="8"/>
      <c r="G36" s="8"/>
      <c r="H36" s="8"/>
      <c r="I36" s="8"/>
    </row>
    <row r="37" spans="1:11" ht="33" customHeight="1" x14ac:dyDescent="0.45">
      <c r="C37" s="8"/>
      <c r="F37" s="8"/>
      <c r="G37" s="8"/>
      <c r="H37" s="8"/>
      <c r="I37" s="8"/>
    </row>
    <row r="38" spans="1:11" ht="33" customHeight="1" x14ac:dyDescent="0.45">
      <c r="C38" s="8"/>
      <c r="F38" s="8"/>
      <c r="H38" s="8"/>
    </row>
    <row r="39" spans="1:11" ht="33" customHeight="1" x14ac:dyDescent="0.45">
      <c r="C39" s="8"/>
      <c r="F39" s="8"/>
      <c r="H39" s="8"/>
    </row>
    <row r="40" spans="1:11" ht="33" customHeight="1" x14ac:dyDescent="0.45">
      <c r="C40" s="8"/>
      <c r="F40" s="8"/>
      <c r="H40" s="8"/>
    </row>
    <row r="41" spans="1:11" ht="33" customHeight="1" x14ac:dyDescent="0.45">
      <c r="C41" s="8"/>
      <c r="F41" s="8"/>
      <c r="H41" s="8"/>
    </row>
    <row r="42" spans="1:11" ht="33" customHeight="1" x14ac:dyDescent="0.45">
      <c r="C42" s="8"/>
      <c r="F42" s="8"/>
      <c r="H42" s="8"/>
    </row>
    <row r="43" spans="1:11" ht="33" customHeight="1" x14ac:dyDescent="0.45">
      <c r="C43" s="8"/>
      <c r="F43" s="8"/>
      <c r="H43" s="8"/>
    </row>
    <row r="44" spans="1:11" ht="33" customHeight="1" x14ac:dyDescent="0.45">
      <c r="C44" s="8"/>
      <c r="F44" s="8"/>
      <c r="H44" s="8"/>
    </row>
    <row r="45" spans="1:11" ht="33" customHeight="1" x14ac:dyDescent="0.45">
      <c r="C45" s="8"/>
      <c r="F45" s="8"/>
      <c r="H45" s="8"/>
    </row>
    <row r="46" spans="1:11" ht="49.35" customHeight="1" x14ac:dyDescent="0.2"/>
    <row r="47" spans="1:11" ht="49.35" customHeight="1" x14ac:dyDescent="0.2"/>
    <row r="48" spans="1:11" ht="49.35" customHeight="1" x14ac:dyDescent="0.2"/>
    <row r="49" ht="49.35" customHeight="1" x14ac:dyDescent="0.2"/>
    <row r="50" ht="49.35" customHeight="1" x14ac:dyDescent="0.2"/>
    <row r="51" ht="49.35" customHeight="1" x14ac:dyDescent="0.2"/>
    <row r="52" ht="49.35" customHeight="1" x14ac:dyDescent="0.2"/>
    <row r="53" ht="49.35" customHeight="1" x14ac:dyDescent="0.2"/>
    <row r="54" ht="49.35" customHeight="1" x14ac:dyDescent="0.2"/>
    <row r="55" ht="49.35" customHeight="1" x14ac:dyDescent="0.2"/>
    <row r="56" ht="49.35" customHeight="1" x14ac:dyDescent="0.2"/>
    <row r="57" ht="49.35" customHeight="1" x14ac:dyDescent="0.2"/>
    <row r="58" ht="49.35" customHeight="1" x14ac:dyDescent="0.2"/>
    <row r="59" ht="49.35" customHeight="1" x14ac:dyDescent="0.2"/>
    <row r="60" ht="49.35" customHeight="1" x14ac:dyDescent="0.2"/>
    <row r="61" ht="49.35" customHeight="1" x14ac:dyDescent="0.2"/>
    <row r="62" ht="49.35" customHeight="1" x14ac:dyDescent="0.2"/>
    <row r="63" ht="49.35" customHeight="1" x14ac:dyDescent="0.2"/>
    <row r="64" ht="49.35" customHeight="1" x14ac:dyDescent="0.2"/>
    <row r="65" spans="1:9" ht="49.35" customHeight="1" x14ac:dyDescent="0.25">
      <c r="E65" s="2"/>
    </row>
    <row r="66" spans="1:9" ht="49.35" customHeight="1" x14ac:dyDescent="0.2"/>
    <row r="67" spans="1:9" ht="49.35" customHeight="1" x14ac:dyDescent="0.2"/>
    <row r="68" spans="1:9" x14ac:dyDescent="0.2">
      <c r="I68" s="1"/>
    </row>
    <row r="69" spans="1:9" x14ac:dyDescent="0.2">
      <c r="A69" s="4"/>
    </row>
    <row r="70" spans="1:9" x14ac:dyDescent="0.2">
      <c r="A70" s="4"/>
    </row>
    <row r="71" spans="1:9" ht="18" x14ac:dyDescent="0.25">
      <c r="G71" s="2"/>
    </row>
    <row r="73" spans="1:9" x14ac:dyDescent="0.2">
      <c r="A73" s="4"/>
    </row>
    <row r="76" spans="1:9" x14ac:dyDescent="0.2">
      <c r="A76" s="4"/>
    </row>
    <row r="79" spans="1:9" ht="18" x14ac:dyDescent="0.25">
      <c r="A79" s="4"/>
      <c r="C79" s="2"/>
      <c r="F79" s="2"/>
      <c r="H79" s="2"/>
    </row>
  </sheetData>
  <mergeCells count="37">
    <mergeCell ref="B2:J3"/>
    <mergeCell ref="B5:I5"/>
    <mergeCell ref="B6:D6"/>
    <mergeCell ref="E6:I6"/>
    <mergeCell ref="B7:D7"/>
    <mergeCell ref="E7:I7"/>
    <mergeCell ref="B9:I9"/>
    <mergeCell ref="B10:D10"/>
    <mergeCell ref="E10:I10"/>
    <mergeCell ref="B11:D11"/>
    <mergeCell ref="E11:I11"/>
    <mergeCell ref="B22:I22"/>
    <mergeCell ref="B12:D12"/>
    <mergeCell ref="E12:I12"/>
    <mergeCell ref="B14:I14"/>
    <mergeCell ref="B15:I16"/>
    <mergeCell ref="B17:D17"/>
    <mergeCell ref="E17:I17"/>
    <mergeCell ref="B18:D18"/>
    <mergeCell ref="E18:I18"/>
    <mergeCell ref="B20:I20"/>
    <mergeCell ref="B21:I21"/>
    <mergeCell ref="D24:E24"/>
    <mergeCell ref="I24:J24"/>
    <mergeCell ref="D25:E25"/>
    <mergeCell ref="I25:J25"/>
    <mergeCell ref="D26:E26"/>
    <mergeCell ref="I26:J26"/>
    <mergeCell ref="D30:E30"/>
    <mergeCell ref="I30:J30"/>
    <mergeCell ref="B33:I33"/>
    <mergeCell ref="D27:E27"/>
    <mergeCell ref="I27:J27"/>
    <mergeCell ref="D28:E28"/>
    <mergeCell ref="I28:J28"/>
    <mergeCell ref="D29:E29"/>
    <mergeCell ref="I29:J29"/>
  </mergeCells>
  <conditionalFormatting sqref="G26:G30 D26:D30 B26:B30">
    <cfRule type="containsErrors" dxfId="6" priority="4">
      <formula>ISERROR(B26)</formula>
    </cfRule>
  </conditionalFormatting>
  <conditionalFormatting sqref="B17:B18 D17:D18">
    <cfRule type="containsErrors" dxfId="5" priority="3">
      <formula>ISERROR(B17)</formula>
    </cfRule>
  </conditionalFormatting>
  <conditionalFormatting sqref="G26:G28 D26:D28 B26:B29">
    <cfRule type="expression" dxfId="4" priority="5">
      <formula>AND($B$6&gt;$B$7,SQRT($B$11)&lt;$D$27)</formula>
    </cfRule>
  </conditionalFormatting>
  <conditionalFormatting sqref="G29 D29 B29">
    <cfRule type="expression" dxfId="3" priority="6">
      <formula>AND($B$6&gt;$B$7,SQRT($B$11)&lt;$D$29)</formula>
    </cfRule>
  </conditionalFormatting>
  <conditionalFormatting sqref="G30 D30 B30">
    <cfRule type="expression" dxfId="2" priority="7" stopIfTrue="1">
      <formula>AND($B$6&gt;$B$7,SQRT($B$11)&lt;$D$30)</formula>
    </cfRule>
  </conditionalFormatting>
  <conditionalFormatting sqref="G25 D25 B25">
    <cfRule type="containsErrors" dxfId="1" priority="1">
      <formula>ISERROR(B25)</formula>
    </cfRule>
  </conditionalFormatting>
  <conditionalFormatting sqref="G25 D25 B25">
    <cfRule type="expression" dxfId="0" priority="2" stopIfTrue="1">
      <formula>AND($B$6&gt;$B$7,SQRT($B$11)&lt;$D$30)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Gann Box (2)-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A.Baset</dc:creator>
  <cp:keywords/>
  <dc:description/>
  <cp:lastModifiedBy>hp</cp:lastModifiedBy>
  <cp:revision/>
  <dcterms:created xsi:type="dcterms:W3CDTF">2018-07-18T12:23:28Z</dcterms:created>
  <dcterms:modified xsi:type="dcterms:W3CDTF">2023-04-09T22:26:26Z</dcterms:modified>
  <cp:category/>
  <cp:contentStatus/>
</cp:coreProperties>
</file>