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8800" windowHeight="12300"/>
  </bookViews>
  <sheets>
    <sheet name="movie_sample_dataset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3" i="1"/>
  <c r="T4" i="1"/>
  <c r="T5" i="1"/>
  <c r="T6" i="1"/>
  <c r="T7" i="1"/>
  <c r="T8" i="1"/>
  <c r="T9" i="1"/>
  <c r="T10" i="1"/>
  <c r="T11" i="1"/>
  <c r="T12" i="1"/>
  <c r="T13" i="1"/>
  <c r="T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  <c r="B4" i="1"/>
  <c r="B5" i="1"/>
  <c r="B6" i="1"/>
  <c r="B7" i="1"/>
  <c r="B8" i="1"/>
  <c r="B9" i="1"/>
  <c r="B10" i="1"/>
  <c r="B11" i="1"/>
  <c r="B12" i="1"/>
  <c r="B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2" i="1"/>
</calcChain>
</file>

<file path=xl/sharedStrings.xml><?xml version="1.0" encoding="utf-8"?>
<sst xmlns="http://schemas.openxmlformats.org/spreadsheetml/2006/main" count="658" uniqueCount="342">
  <si>
    <t>color</t>
  </si>
  <si>
    <t>director_name</t>
  </si>
  <si>
    <t>duration</t>
  </si>
  <si>
    <t>gross</t>
  </si>
  <si>
    <t>genres</t>
  </si>
  <si>
    <t>movie_title</t>
  </si>
  <si>
    <t>title_year</t>
  </si>
  <si>
    <t>language</t>
  </si>
  <si>
    <t>country</t>
  </si>
  <si>
    <t>budget</t>
  </si>
  <si>
    <t>imdb_score</t>
  </si>
  <si>
    <t>actors</t>
  </si>
  <si>
    <t>movie_facebook_likes</t>
  </si>
  <si>
    <t>Color</t>
  </si>
  <si>
    <t>Martin Scorsese</t>
  </si>
  <si>
    <t>Biography|Comedy|Crime|Drama</t>
  </si>
  <si>
    <t>The Wolf of Wall Street</t>
  </si>
  <si>
    <t>English</t>
  </si>
  <si>
    <t>USA</t>
  </si>
  <si>
    <t>Leonardo DiCaprio,Matthew McConaughey,Jon Favreau</t>
  </si>
  <si>
    <t>Shane Black</t>
  </si>
  <si>
    <t>Action|Adventure|Sci-Fi</t>
  </si>
  <si>
    <t>Iron Man 3</t>
  </si>
  <si>
    <t>Robert Downey Jr.,Jon Favreau,Don Cheadle</t>
  </si>
  <si>
    <t>Quentin Tarantino</t>
  </si>
  <si>
    <t>Crime|Drama|Mystery|Thriller|Western</t>
  </si>
  <si>
    <t>The Hateful Eight</t>
  </si>
  <si>
    <t>Craig Stark,Jennifer Jason Leigh,Zoë Bell</t>
  </si>
  <si>
    <t>Kenneth Lonergan</t>
  </si>
  <si>
    <t>Drama</t>
  </si>
  <si>
    <t>Margaret</t>
  </si>
  <si>
    <t>usa</t>
  </si>
  <si>
    <t>Matt Damon,Kieran Culkin,John Gallagher Jr.</t>
  </si>
  <si>
    <t>Peter Jackson</t>
  </si>
  <si>
    <t>Adventure|Fantasy</t>
  </si>
  <si>
    <t>The Hobbit: The Desolation of Smaug</t>
  </si>
  <si>
    <t>Aidan Turner,Adam Brown,James Nesbitt</t>
  </si>
  <si>
    <t>N/A</t>
  </si>
  <si>
    <t>Batman v Superman: Dawn of Justice</t>
  </si>
  <si>
    <t>Henry Cavill,Lauren Cohan,Alan D. Purwin</t>
  </si>
  <si>
    <t>The Hobbit: An Unexpected Journey</t>
  </si>
  <si>
    <t>Edward Hall</t>
  </si>
  <si>
    <t>Drama|Romance</t>
  </si>
  <si>
    <t>Restless</t>
  </si>
  <si>
    <t>UK</t>
  </si>
  <si>
    <t>Rufus Sewell,Hayley Atwell,Charlotte Rampling</t>
  </si>
  <si>
    <t>Joss Whedon</t>
  </si>
  <si>
    <t>The Avengers</t>
  </si>
  <si>
    <t>Chris Hemsworth,Robert Downey Jr.,Scarlett Johansson</t>
  </si>
  <si>
    <t>Tom Tykwer</t>
  </si>
  <si>
    <t>Drama|Sci-Fi</t>
  </si>
  <si>
    <t>Cloud Atlas</t>
  </si>
  <si>
    <t>Germany</t>
  </si>
  <si>
    <t>-7.5</t>
  </si>
  <si>
    <t>Tom Hanks,Jim Sturgess,Jim Broadbent</t>
  </si>
  <si>
    <t>Null</t>
  </si>
  <si>
    <t>Crime|Drama|Mystery|Thriller</t>
  </si>
  <si>
    <t>The Girl with the Dragon Tattoo</t>
  </si>
  <si>
    <t>Robin Wright,Goran Visnjic,Joely Richardson</t>
  </si>
  <si>
    <t>Christopher Spencer</t>
  </si>
  <si>
    <t>Son of God</t>
  </si>
  <si>
    <t>Roma Downey,Amber Rose Revah,Darwin Shaw</t>
  </si>
  <si>
    <t>Christopher Nolan</t>
  </si>
  <si>
    <t>Adventure|Drama|Sci-Fi</t>
  </si>
  <si>
    <t>Interstellar</t>
  </si>
  <si>
    <t>Matthew McConaughey,Anne Hathaway,Mackenzie Foy</t>
  </si>
  <si>
    <t>F. Gary Gray</t>
  </si>
  <si>
    <t>Biography|Crime|Drama|History|Music</t>
  </si>
  <si>
    <t>Straight Outta Compton</t>
  </si>
  <si>
    <t>Aldis Hodge,Neil Brown Jr.,R. Marcos Taylor</t>
  </si>
  <si>
    <t>Richard Linklater</t>
  </si>
  <si>
    <t>Boyhood</t>
  </si>
  <si>
    <t>Ellar Coltrane,Lorelei Linklater,Libby Villari</t>
  </si>
  <si>
    <t>Drama|Western</t>
  </si>
  <si>
    <t>Django Unchained</t>
  </si>
  <si>
    <t>Leonardo DiCaprio,Christoph Waltz,Ato Essandoh</t>
  </si>
  <si>
    <t>Michael Bay</t>
  </si>
  <si>
    <t>Transformers: Age of Extinction</t>
  </si>
  <si>
    <t>Bingbing Li,Sophia Myles,Kelsey Grammer</t>
  </si>
  <si>
    <t>Action|Thriller</t>
  </si>
  <si>
    <t>The Dark Knight Rises</t>
  </si>
  <si>
    <t>Tom Hardy,Christian Bale,Joseph Gordon-Levitt</t>
  </si>
  <si>
    <t>The Hobbit: The Battle of the Five Armies</t>
  </si>
  <si>
    <t>New Zealand</t>
  </si>
  <si>
    <t>Tom Hooper</t>
  </si>
  <si>
    <t>Drama|Musical|Romance</t>
  </si>
  <si>
    <t>Les Misérables</t>
  </si>
  <si>
    <t>Hugh Jackman,Eddie Redmayne,Anne Hathaway</t>
  </si>
  <si>
    <t>Kathryn Bigelow</t>
  </si>
  <si>
    <t>Drama|History|Thriller</t>
  </si>
  <si>
    <t>Zero Dark Thirty</t>
  </si>
  <si>
    <t>Jennifer Ehle,Harold Perrineau,Parker Sawyers</t>
  </si>
  <si>
    <t>Ridley Scott</t>
  </si>
  <si>
    <t>Action|Adventure|Drama|History</t>
  </si>
  <si>
    <t>Robin Hood</t>
  </si>
  <si>
    <t>Mark Addy,William Hurt,Scott Grimes</t>
  </si>
  <si>
    <t>Adventure|Drama|Thriller|Western</t>
  </si>
  <si>
    <t>The Revenant</t>
  </si>
  <si>
    <t>Leonardo DiCaprio,Tom Hardy,Lukas Haas</t>
  </si>
  <si>
    <t>Transformers: Dark of the Moon</t>
  </si>
  <si>
    <t>Glenn Morshower,Lester Speight,Kevin Dunn</t>
  </si>
  <si>
    <t>Denis Villeneuve</t>
  </si>
  <si>
    <t>Prisoners</t>
  </si>
  <si>
    <t>Hugh Jackman,Jake Gyllenhaal,Dylan Minnette</t>
  </si>
  <si>
    <t>Gnana Rajasekaran</t>
  </si>
  <si>
    <t>Biography|Drama|History</t>
  </si>
  <si>
    <t>Ramanujan</t>
  </si>
  <si>
    <t>India</t>
  </si>
  <si>
    <t>Mani Bharathi,Michael Lieber,Kevin McGowan</t>
  </si>
  <si>
    <t>Marc Webb</t>
  </si>
  <si>
    <t>Action|Adventure|Fantasy</t>
  </si>
  <si>
    <t>The Amazing Spider-Man</t>
  </si>
  <si>
    <t>Emma Stone,Andrew Garfield,Chris Zylka</t>
  </si>
  <si>
    <t>Nan</t>
  </si>
  <si>
    <t>The Martian</t>
  </si>
  <si>
    <t>Matt Damon,Donald Glover,Benedict Wong</t>
  </si>
  <si>
    <t>Action|Adventure|Drama</t>
  </si>
  <si>
    <t>Exodus: Gods and Kings</t>
  </si>
  <si>
    <t>Christian Bale,María Valverde,Ben Mendelsohn</t>
  </si>
  <si>
    <t>Biography|Drama|History|War</t>
  </si>
  <si>
    <t>Lincoln</t>
  </si>
  <si>
    <t>Joseph Gordon-Levitt,Hal Holbrook,Bruce McGill</t>
  </si>
  <si>
    <t>Mike Leigh</t>
  </si>
  <si>
    <t>Mr. Turner</t>
  </si>
  <si>
    <t>Lesley Manville,Ruth Sheen,Karl Johnson</t>
  </si>
  <si>
    <t>Gore Verbinski</t>
  </si>
  <si>
    <t>Action|Adventure|Western</t>
  </si>
  <si>
    <t>The Lone Ranger</t>
  </si>
  <si>
    <t>Johnny Depp,Ruth Wilson,Tom Wilkinson</t>
  </si>
  <si>
    <t>David Fincher</t>
  </si>
  <si>
    <t>Gone Girl</t>
  </si>
  <si>
    <t>Patrick Fugit,Sela Ward,Emily Ratajkowski</t>
  </si>
  <si>
    <t>Bryan Singer</t>
  </si>
  <si>
    <t>Action|Adventure|Fantasy|Sci-Fi|Thriller</t>
  </si>
  <si>
    <t>X-Men: Days of Future Past</t>
  </si>
  <si>
    <t>United States</t>
  </si>
  <si>
    <t>Jennifer Lawrence,Peter Dinklage,Hugh Jackman</t>
  </si>
  <si>
    <t>Jay Oliva</t>
  </si>
  <si>
    <t>Action|Animation|Crime|Sci-Fi|Thriller</t>
  </si>
  <si>
    <t>Batman: The Dark Knight Returns, Part 2</t>
  </si>
  <si>
    <t>Michael Emerson,Mark Valley,Grey Griffin</t>
  </si>
  <si>
    <t>Action|Adventure|Sci-Fi|Thriller</t>
  </si>
  <si>
    <t>Inception</t>
  </si>
  <si>
    <t>Leonardo DiCaprio,Tom Hardy,Joseph Gordon-Levitt</t>
  </si>
  <si>
    <t>Paul Thomas Anderson</t>
  </si>
  <si>
    <t>Comedy|Crime|Drama|Mystery|Romance</t>
  </si>
  <si>
    <t>Inherent Vice</t>
  </si>
  <si>
    <t>Martin Dew,Katherine Waterston,Serena Scott Thomas</t>
  </si>
  <si>
    <t>Sam Mendes</t>
  </si>
  <si>
    <t>Action|Adventure|Thriller</t>
  </si>
  <si>
    <t>Spectre</t>
  </si>
  <si>
    <t>Christoph Waltz,Rory Kinnear,Stephanie Sigman</t>
  </si>
  <si>
    <t>Captain America: Civil War</t>
  </si>
  <si>
    <t>Robert Downey Jr.,Scarlett Johansson,Chris Evans</t>
  </si>
  <si>
    <t>Michael Patrick King</t>
  </si>
  <si>
    <t>Comedy|Drama|Romance</t>
  </si>
  <si>
    <t>Sex and the City 2</t>
  </si>
  <si>
    <t>Chris Noth,Liza Minnelli,Kristin Davis</t>
  </si>
  <si>
    <t>Tate Taylor</t>
  </si>
  <si>
    <t>The Help</t>
  </si>
  <si>
    <t>Emma Stone,Bryce Dallas Howard,Mike Vogel</t>
  </si>
  <si>
    <t>Francis Lawrence</t>
  </si>
  <si>
    <t>Adventure|Sci-Fi|Thriller</t>
  </si>
  <si>
    <t>The Hunger Games: Catching Fire</t>
  </si>
  <si>
    <t>Jennifer Lawrence,Josh Hutcherson,Sandra Ellis Lafferty</t>
  </si>
  <si>
    <t>Black and White</t>
  </si>
  <si>
    <t>Steven Spielberg</t>
  </si>
  <si>
    <t>Drama|War</t>
  </si>
  <si>
    <t>War Horse</t>
  </si>
  <si>
    <t>Jeremy Irvine,Benedict Cumberbatch,Eddie Marsan</t>
  </si>
  <si>
    <t>Action|Drama|Thriller|War</t>
  </si>
  <si>
    <t>13 Hours</t>
  </si>
  <si>
    <t>Toby Stephens,James Badge Dale,David Costabile</t>
  </si>
  <si>
    <t>Guillaume Canet</t>
  </si>
  <si>
    <t>Crime|Drama|Thriller</t>
  </si>
  <si>
    <t>Blood Ties</t>
  </si>
  <si>
    <t>France</t>
  </si>
  <si>
    <t>Mila Kunis,Lili Taylor,Billy Crudup</t>
  </si>
  <si>
    <t>The Master</t>
  </si>
  <si>
    <t>Mike Howard,Jeffrey W. Jenkins,Bruce Goodchild</t>
  </si>
  <si>
    <t>X-Men: Apocalypse</t>
  </si>
  <si>
    <t>Jennifer Lawrence,Michael Fassbender,Tye Sheridan</t>
  </si>
  <si>
    <t>Adam McKay</t>
  </si>
  <si>
    <t>Comedy</t>
  </si>
  <si>
    <t>Anchorman 2: The Legend Continues</t>
  </si>
  <si>
    <t>Harrison Ford,Will Ferrell,Steve Carell</t>
  </si>
  <si>
    <t>Zack Snyder</t>
  </si>
  <si>
    <t>Action|Adventure|Fantasy|Sci-Fi</t>
  </si>
  <si>
    <t>Man of Steel</t>
  </si>
  <si>
    <t>Henry Cavill,Christopher Meloni,Harry Lennix</t>
  </si>
  <si>
    <t>Skyfall</t>
  </si>
  <si>
    <t>Albert Finney,Helen McCrory,Rory Kinnear</t>
  </si>
  <si>
    <t>Baz Luhrmann</t>
  </si>
  <si>
    <t>The Great Gatsby</t>
  </si>
  <si>
    <t>Australia</t>
  </si>
  <si>
    <t>Leonardo DiCaprio,Elizabeth Debicki,Steve Bisley</t>
  </si>
  <si>
    <t>Drama|Horror|Thriller</t>
  </si>
  <si>
    <t>The Ridges</t>
  </si>
  <si>
    <t>Robbie Barnes,Alana Kaniewski,Brandon Landers</t>
  </si>
  <si>
    <t>Bridge of Spies</t>
  </si>
  <si>
    <t>Tom Hanks,Mark Rylance,Amy Ryan</t>
  </si>
  <si>
    <t>The Amazing Spider-Man 2</t>
  </si>
  <si>
    <t>Emma Stone,Andrew Garfield,B.J. Novak</t>
  </si>
  <si>
    <t>Adventure|Drama|Sci-Fi|Thriller</t>
  </si>
  <si>
    <t>The Hunger Games</t>
  </si>
  <si>
    <t>Jennifer Lawrence,Josh Hutcherson,Anthony Reynolds</t>
  </si>
  <si>
    <t>Avengers: Age of Ultron</t>
  </si>
  <si>
    <t>Timur Bekmambetov</t>
  </si>
  <si>
    <t>Adventure|Drama|History</t>
  </si>
  <si>
    <t>Ben-Hur</t>
  </si>
  <si>
    <t>Morgan Freeman,Ayelet Zurer,Moises Arias</t>
  </si>
  <si>
    <t>Justin Chadwick</t>
  </si>
  <si>
    <t>Mandela: Long Walk to Freedom</t>
  </si>
  <si>
    <t>Terry Pheto,Fana Mokoena,Tony Kgoroge</t>
  </si>
  <si>
    <t>Oliver Stone</t>
  </si>
  <si>
    <t>Savages</t>
  </si>
  <si>
    <t>Demián Bichir,Shea Whigham,Gary Stretch</t>
  </si>
  <si>
    <t>David Dobkin</t>
  </si>
  <si>
    <t>Crime|Drama</t>
  </si>
  <si>
    <t>The Judge</t>
  </si>
  <si>
    <t>Robert Downey Jr.,Robert Duvall,Leighton Meester</t>
  </si>
  <si>
    <t>Ryan Murphy</t>
  </si>
  <si>
    <t>Eat Pray Love</t>
  </si>
  <si>
    <t>James Franco,Julia Roberts,Billy Crudup</t>
  </si>
  <si>
    <t>James Wan</t>
  </si>
  <si>
    <t>Action|Crime|Thriller</t>
  </si>
  <si>
    <t>Furious 7</t>
  </si>
  <si>
    <t>Jason Statham,Paul Walker,Vin Diesel</t>
  </si>
  <si>
    <t>Derek Cianfrance</t>
  </si>
  <si>
    <t>The Place Beyond the Pines</t>
  </si>
  <si>
    <t>Ryan Gosling,Ben Mendelsohn,Angelo Anthony Pizza</t>
  </si>
  <si>
    <t>Gavin O'Connor</t>
  </si>
  <si>
    <t>Drama|Sport</t>
  </si>
  <si>
    <t>Warrior</t>
  </si>
  <si>
    <t>Tom Hardy,Frank Grillo,Kevin Dunn</t>
  </si>
  <si>
    <t>Adventure|Mystery|Sci-Fi</t>
  </si>
  <si>
    <t>Divergent</t>
  </si>
  <si>
    <t>Kate Winslet,Theo James,Mekhi Phifer</t>
  </si>
  <si>
    <t>Gary Ross</t>
  </si>
  <si>
    <t>Action|Biography|Drama|History|War</t>
  </si>
  <si>
    <t>Free State of Jones</t>
  </si>
  <si>
    <t>Matthew McConaughey,Donald Watkins,Jessica Collins</t>
  </si>
  <si>
    <t>Biography|Drama|Music</t>
  </si>
  <si>
    <t>Get on Up</t>
  </si>
  <si>
    <t>Tika Sumpter,Josh Hopkins,Aunjanue Ellis</t>
  </si>
  <si>
    <t>Terrence Malick</t>
  </si>
  <si>
    <t>Drama|Fantasy</t>
  </si>
  <si>
    <t>The Tree of Life</t>
  </si>
  <si>
    <t>Brad Pitt,Tye Sheridan,Fiona Shaw</t>
  </si>
  <si>
    <t>American Hustle</t>
  </si>
  <si>
    <t>Jennifer Lawrence,Christian Bale,Bradley Cooper</t>
  </si>
  <si>
    <t>Robert Zemeckis</t>
  </si>
  <si>
    <t>Drama|Thriller</t>
  </si>
  <si>
    <t>Flight</t>
  </si>
  <si>
    <t>Denzel Washington,Bruce Greenwood,Nadine Velazquez</t>
  </si>
  <si>
    <t>Darren Aronofsky</t>
  </si>
  <si>
    <t>Noah</t>
  </si>
  <si>
    <t>Anthony Hopkins,Emma Watson,Logan Lerman</t>
  </si>
  <si>
    <t>Mystery|Thriller</t>
  </si>
  <si>
    <t>Shutter Island</t>
  </si>
  <si>
    <t>Leonardo DiCaprio,Joseph Sikora,Nellie Sciutto</t>
  </si>
  <si>
    <t>The Counselor</t>
  </si>
  <si>
    <t>Michael Fassbender,Brad Pitt,Goran Visnjic</t>
  </si>
  <si>
    <t>James Mangold</t>
  </si>
  <si>
    <t>The Wolverine</t>
  </si>
  <si>
    <t>Hugh Jackman,Tao Okamoto,Rila Fukushima</t>
  </si>
  <si>
    <t>Daniel Espinosa</t>
  </si>
  <si>
    <t>Child 44</t>
  </si>
  <si>
    <t>Czech Republic</t>
  </si>
  <si>
    <t>Tom Hardy,Fares Fares,Michael Nardone</t>
  </si>
  <si>
    <t>Biography|Crime|Drama</t>
  </si>
  <si>
    <t>J. Edgar</t>
  </si>
  <si>
    <t>Leonardo DiCaprio,Naomi Watts,Kaitlyn Dever</t>
  </si>
  <si>
    <t>Walter Salles</t>
  </si>
  <si>
    <t>Adventure|Drama</t>
  </si>
  <si>
    <t>On the Road</t>
  </si>
  <si>
    <t>Kristen Stewart,Viggo Mortensen,Kirsten Dunst</t>
  </si>
  <si>
    <t>Adventure|Sci-Fi</t>
  </si>
  <si>
    <t>The Hunger Games: Mockingjay - Part 2</t>
  </si>
  <si>
    <t>Jennifer Lawrence,Philip Seymour Hoffman,Josh Hutcherson</t>
  </si>
  <si>
    <t>Angelina Jolie Pitt</t>
  </si>
  <si>
    <t>Biography|Drama|Sport|War</t>
  </si>
  <si>
    <t>Unbroken</t>
  </si>
  <si>
    <t>-1.2</t>
  </si>
  <si>
    <t>Finn Wittrock,Jack O'Connell,Alex Russell</t>
  </si>
  <si>
    <t>Seth MacFarlane</t>
  </si>
  <si>
    <t>Comedy|Western</t>
  </si>
  <si>
    <t>A Million Ways to Die in the West</t>
  </si>
  <si>
    <t>Liam Neeson,Charlize Theron,Seth MacFarlane</t>
  </si>
  <si>
    <t>Anthony Russo</t>
  </si>
  <si>
    <t>Captain America: The Winter Soldier</t>
  </si>
  <si>
    <t>Scarlett Johansson,Chris Evans,Hayley Atwell</t>
  </si>
  <si>
    <t>Rob Marshall</t>
  </si>
  <si>
    <t>Pirates of the Caribbean: On Stranger Tides</t>
  </si>
  <si>
    <t>Johnny Depp,Sam Claflin,Stephen Graham</t>
  </si>
  <si>
    <t>Adam Shankman</t>
  </si>
  <si>
    <t>Comedy|Drama|Musical|Romance</t>
  </si>
  <si>
    <t>Rock of Ages</t>
  </si>
  <si>
    <t>James Martin Kelly,Shane Hartline,Celina Beach</t>
  </si>
  <si>
    <t>Wall Street: Money Never Sleeps</t>
  </si>
  <si>
    <t>Frank Langella,Austin Pendleton,John Buffalo Mailer</t>
  </si>
  <si>
    <t>Sadyk Sher-Niyaz</t>
  </si>
  <si>
    <t>Action|Biography|Drama|History</t>
  </si>
  <si>
    <t>Queen of the Mountains</t>
  </si>
  <si>
    <t>Kyrgyzstan</t>
  </si>
  <si>
    <t>Elina Abai Kyzy,Aziz Muradillayev,Mirlan Abdulayev</t>
  </si>
  <si>
    <t>Tony Gilroy</t>
  </si>
  <si>
    <t>The Bourne Legacy</t>
  </si>
  <si>
    <t>Jeremy Renner,Scott Glenn,Stacy Keach</t>
  </si>
  <si>
    <t>Steve McQueen</t>
  </si>
  <si>
    <t>12 Years a Slave</t>
  </si>
  <si>
    <t>Quvenzhané Wallis,Scoot McNairy,Taran Killam</t>
  </si>
  <si>
    <t>Richard J. Lewis</t>
  </si>
  <si>
    <t>Comedy|Drama</t>
  </si>
  <si>
    <t>Barney's Version</t>
  </si>
  <si>
    <t>Canada</t>
  </si>
  <si>
    <t>Mark Addy,Atom Egoyan,Paul Gross</t>
  </si>
  <si>
    <t>Paul Greengrass</t>
  </si>
  <si>
    <t>Biography|Drama|Thriller</t>
  </si>
  <si>
    <t>Captain Phillips</t>
  </si>
  <si>
    <t>Tom Hanks,Chris Mulkey,Michael Chernus</t>
  </si>
  <si>
    <t>David Ayer</t>
  </si>
  <si>
    <t>Action|Drama|War</t>
  </si>
  <si>
    <t>Fury</t>
  </si>
  <si>
    <t>Brad Pitt,Logan Lerman,Jim Parrack</t>
  </si>
  <si>
    <t>Clint Eastwood</t>
  </si>
  <si>
    <t>Biography|Drama|Music|Musical</t>
  </si>
  <si>
    <t>Jersey Boys</t>
  </si>
  <si>
    <t>Johnny Cannizzaro,Steve Schirripa,Scott Vance</t>
  </si>
  <si>
    <t>color_clening</t>
  </si>
  <si>
    <t>director_name_clening</t>
  </si>
  <si>
    <t>gross_clening</t>
  </si>
  <si>
    <t>genres_clening</t>
  </si>
  <si>
    <t>duration_clening</t>
  </si>
  <si>
    <t>budget_clening</t>
  </si>
  <si>
    <t>title_year_clening</t>
  </si>
  <si>
    <t>imdb_score_clening</t>
  </si>
  <si>
    <t>country_clening</t>
  </si>
  <si>
    <t>movie_facebook_likes_clening</t>
  </si>
  <si>
    <t>movie_title_clening</t>
  </si>
  <si>
    <t>actors_clening</t>
  </si>
  <si>
    <t>language_clening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</si>
</sst>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4"/>
  <sheetViews>
    <sheetView tabSelected="1" topLeftCell="B22" zoomScaleNormal="100" workbookViewId="0">
      <selection activeCell="Z7" sqref="Z7"/>
    </sheetView>
  </sheetViews>
  <sheetFormatPr defaultColWidth="12.6640625" defaultRowHeight="15.75" customHeight="1" x14ac:dyDescent="0.25"/>
  <cols>
    <col min="1" max="1" width="0" hidden="1" customWidth="1"/>
    <col min="2" max="2" width="14.6640625" bestFit="1" customWidth="1"/>
    <col min="3" max="3" width="20" hidden="1" customWidth="1"/>
    <col min="4" max="4" width="20" bestFit="1" customWidth="1"/>
    <col min="5" max="5" width="0" hidden="1" customWidth="1"/>
    <col min="6" max="6" width="14.44140625" bestFit="1" customWidth="1"/>
    <col min="7" max="7" width="0" hidden="1" customWidth="1"/>
    <col min="9" max="9" width="35.109375" hidden="1" customWidth="1"/>
    <col min="10" max="10" width="35.109375" customWidth="1"/>
    <col min="11" max="11" width="37.33203125" hidden="1" customWidth="1"/>
    <col min="12" max="12" width="37.33203125" customWidth="1"/>
    <col min="13" max="13" width="0" hidden="1" customWidth="1"/>
    <col min="14" max="14" width="15.21875" bestFit="1" customWidth="1"/>
    <col min="15" max="15" width="0" hidden="1" customWidth="1"/>
    <col min="16" max="16" width="15.21875" bestFit="1" customWidth="1"/>
    <col min="17" max="17" width="12.6640625" hidden="1" customWidth="1"/>
    <col min="18" max="18" width="14" bestFit="1" customWidth="1"/>
    <col min="19" max="19" width="12.6640625" hidden="1" customWidth="1"/>
    <col min="20" max="20" width="13.33203125" customWidth="1"/>
    <col min="21" max="21" width="0" hidden="1" customWidth="1"/>
    <col min="22" max="22" width="17.44140625" bestFit="1" customWidth="1"/>
    <col min="23" max="23" width="51.6640625" hidden="1" customWidth="1"/>
    <col min="24" max="24" width="51.6640625" customWidth="1"/>
    <col min="25" max="25" width="18.88671875" hidden="1" customWidth="1"/>
    <col min="26" max="26" width="25.88671875" bestFit="1" customWidth="1"/>
  </cols>
  <sheetData>
    <row r="1" spans="1:26" x14ac:dyDescent="0.25">
      <c r="A1" s="1" t="s">
        <v>0</v>
      </c>
      <c r="B1" s="1" t="s">
        <v>329</v>
      </c>
      <c r="C1" s="1" t="s">
        <v>1</v>
      </c>
      <c r="D1" s="1" t="s">
        <v>330</v>
      </c>
      <c r="E1" s="1" t="s">
        <v>2</v>
      </c>
      <c r="F1" s="1" t="s">
        <v>333</v>
      </c>
      <c r="G1" s="1" t="s">
        <v>3</v>
      </c>
      <c r="H1" s="1" t="s">
        <v>331</v>
      </c>
      <c r="I1" s="1" t="s">
        <v>4</v>
      </c>
      <c r="J1" s="1" t="s">
        <v>332</v>
      </c>
      <c r="K1" s="1" t="s">
        <v>5</v>
      </c>
      <c r="L1" s="1" t="s">
        <v>339</v>
      </c>
      <c r="M1" s="1" t="s">
        <v>6</v>
      </c>
      <c r="N1" s="1" t="s">
        <v>335</v>
      </c>
      <c r="O1" s="1" t="s">
        <v>7</v>
      </c>
      <c r="P1" s="1" t="s">
        <v>341</v>
      </c>
      <c r="Q1" s="1" t="s">
        <v>8</v>
      </c>
      <c r="R1" s="1" t="s">
        <v>337</v>
      </c>
      <c r="S1" s="1" t="s">
        <v>9</v>
      </c>
      <c r="T1" s="1" t="s">
        <v>334</v>
      </c>
      <c r="U1" s="1" t="s">
        <v>10</v>
      </c>
      <c r="V1" s="1" t="s">
        <v>336</v>
      </c>
      <c r="W1" s="1" t="s">
        <v>11</v>
      </c>
      <c r="X1" s="1" t="s">
        <v>340</v>
      </c>
      <c r="Y1" s="1" t="s">
        <v>12</v>
      </c>
      <c r="Z1" s="1" t="s">
        <v>338</v>
      </c>
    </row>
    <row r="2" spans="1:26" x14ac:dyDescent="0.25">
      <c r="A2" s="1" t="s">
        <v>13</v>
      </c>
      <c r="B2" s="1" t="str">
        <f>IF(OR(A2="", A2="Null"), "N/A", PROPER(A2))</f>
        <v>Color</v>
      </c>
      <c r="C2" s="1" t="s">
        <v>14</v>
      </c>
      <c r="D2" s="1" t="str">
        <f t="shared" ref="D2:D11" si="0">IF(OR(C2="", C2="Null"), "N/A", PROPER(C2))</f>
        <v>Martin Scorsese</v>
      </c>
      <c r="E2" s="1">
        <v>240</v>
      </c>
      <c r="F2" s="1">
        <f>IF(E2 &gt; 100, ABS(E2), 0)</f>
        <v>240</v>
      </c>
      <c r="G2" s="1">
        <v>116866727</v>
      </c>
      <c r="H2" s="1" t="str">
        <f>IF(OR(G2="",G2="Null"), "N/A", PROPER(G2))</f>
        <v>116866727</v>
      </c>
      <c r="I2" s="1" t="s">
        <v>15</v>
      </c>
      <c r="J2" s="1" t="str">
        <f>IF(OR(I2="",I2="Null"), "N/A", PROPER(I2))</f>
        <v>Biography|Comedy|Crime|Drama</v>
      </c>
      <c r="K2" s="1" t="s">
        <v>16</v>
      </c>
      <c r="L2" s="1" t="str">
        <f>PROPER(K2)</f>
        <v>The Wolf Of Wall Street</v>
      </c>
      <c r="M2" s="1">
        <v>2013</v>
      </c>
      <c r="N2" s="1">
        <f>IF(M2 &gt; 2000, ABS(M2), 0)</f>
        <v>2013</v>
      </c>
      <c r="O2" s="1" t="s">
        <v>17</v>
      </c>
      <c r="P2" s="1" t="str">
        <f>PROPER(O2)</f>
        <v>English</v>
      </c>
      <c r="Q2" s="1" t="s">
        <v>18</v>
      </c>
      <c r="R2" s="1" t="str">
        <f>IF(OR(ISNUMBER(SEARCH("USA", Q2)), ISNUMBER(SEARCH("UK", Q2))), UPPER(Q2), PROPER(Q2))</f>
        <v>USA</v>
      </c>
      <c r="S2" s="1">
        <v>100000000</v>
      </c>
      <c r="T2" s="1" t="str">
        <f>IF(OR(S2="",S2="Null"), "N/A", PROPER(S2))</f>
        <v>100000000</v>
      </c>
      <c r="U2" s="2">
        <v>44965</v>
      </c>
      <c r="V2" s="2">
        <f>IF(ISNUMBER(U2), ABS(U2),"Null")</f>
        <v>44965</v>
      </c>
      <c r="W2" s="1" t="s">
        <v>19</v>
      </c>
      <c r="X2" s="1" t="str">
        <f>PROPER(W2)</f>
        <v>Leonardo Dicaprio,Matthew Mcconaughey,Jon Favreau</v>
      </c>
      <c r="Y2" s="1">
        <v>138000</v>
      </c>
      <c r="Z2">
        <f>IF(Y2 &gt; 1000, Y2, 0)</f>
        <v>138000</v>
      </c>
    </row>
    <row r="3" spans="1:26" x14ac:dyDescent="0.25">
      <c r="A3" s="1" t="s">
        <v>13</v>
      </c>
      <c r="B3" s="1" t="str">
        <f t="shared" ref="B3:B66" si="1">IF(OR(A3="", A3="Null"), "N/A", PROPER(A3))</f>
        <v>Color</v>
      </c>
      <c r="C3" s="1" t="s">
        <v>20</v>
      </c>
      <c r="D3" s="1" t="str">
        <f t="shared" si="0"/>
        <v>Shane Black</v>
      </c>
      <c r="E3" s="1">
        <v>195</v>
      </c>
      <c r="F3" s="1">
        <f t="shared" ref="F3:F66" si="2">IF(E3 &gt; 100, ABS(E3), 0)</f>
        <v>195</v>
      </c>
      <c r="G3" s="1">
        <v>408992272</v>
      </c>
      <c r="H3" s="1" t="str">
        <f t="shared" ref="H3:H66" si="3">IF(OR(G3="",G3="Null"), "N/A", PROPER(G3))</f>
        <v>408992272</v>
      </c>
      <c r="I3" s="1" t="s">
        <v>21</v>
      </c>
      <c r="J3" s="1" t="str">
        <f t="shared" ref="J3:J66" si="4">IF(OR(I3="",I3="Null"), "N/A", PROPER(I3))</f>
        <v>Action|Adventure|Sci-Fi</v>
      </c>
      <c r="K3" s="1" t="s">
        <v>22</v>
      </c>
      <c r="L3" s="1" t="str">
        <f t="shared" ref="L3:L66" si="5">PROPER(K3)</f>
        <v>Iron Man 3</v>
      </c>
      <c r="M3" s="1">
        <v>2013</v>
      </c>
      <c r="N3" s="1">
        <f t="shared" ref="N3:N66" si="6">IF(M3 &gt; 2000, ABS(M3), 0)</f>
        <v>2013</v>
      </c>
      <c r="O3" s="1" t="s">
        <v>17</v>
      </c>
      <c r="P3" s="1" t="str">
        <f t="shared" ref="P3:P66" si="7">PROPER(O3)</f>
        <v>English</v>
      </c>
      <c r="Q3" s="1" t="s">
        <v>18</v>
      </c>
      <c r="R3" s="1" t="str">
        <f t="shared" ref="R3:R66" si="8">IF(OR(ISNUMBER(SEARCH("USA", Q3)), ISNUMBER(SEARCH("UK", Q3))), UPPER(Q3), PROPER(Q3))</f>
        <v>USA</v>
      </c>
      <c r="S3" s="1">
        <v>200000000</v>
      </c>
      <c r="T3" s="1" t="str">
        <f>IF(OR(S3="",S3="Null"), "N/A", PROPER(S3))</f>
        <v>200000000</v>
      </c>
      <c r="U3" s="2">
        <v>44964</v>
      </c>
      <c r="V3" s="2">
        <f t="shared" ref="V3:V66" si="9">IF(ISNUMBER(U3), ABS(U3),"Null")</f>
        <v>44964</v>
      </c>
      <c r="W3" s="1" t="s">
        <v>23</v>
      </c>
      <c r="X3" s="1" t="str">
        <f t="shared" ref="X3:X66" si="10">PROPER(W3)</f>
        <v>Robert Downey Jr.,Jon Favreau,Don Cheadle</v>
      </c>
      <c r="Y3" s="1">
        <v>95000</v>
      </c>
      <c r="Z3">
        <f t="shared" ref="Z3:Z66" si="11">IF(Y3 &gt; 1000, Y3, 0)</f>
        <v>95000</v>
      </c>
    </row>
    <row r="4" spans="1:26" x14ac:dyDescent="0.25">
      <c r="A4" s="1" t="s">
        <v>0</v>
      </c>
      <c r="B4" s="1" t="str">
        <f t="shared" si="1"/>
        <v>Color</v>
      </c>
      <c r="C4" s="1" t="s">
        <v>24</v>
      </c>
      <c r="D4" s="1" t="str">
        <f t="shared" si="0"/>
        <v>Quentin Tarantino</v>
      </c>
      <c r="E4" s="1">
        <v>187</v>
      </c>
      <c r="F4" s="1">
        <f t="shared" si="2"/>
        <v>187</v>
      </c>
      <c r="G4" s="1">
        <v>54116191</v>
      </c>
      <c r="H4" s="1" t="str">
        <f t="shared" si="3"/>
        <v>54116191</v>
      </c>
      <c r="I4" s="1" t="s">
        <v>25</v>
      </c>
      <c r="J4" s="1" t="str">
        <f t="shared" si="4"/>
        <v>Crime|Drama|Mystery|Thriller|Western</v>
      </c>
      <c r="K4" s="1" t="s">
        <v>26</v>
      </c>
      <c r="L4" s="1" t="str">
        <f t="shared" si="5"/>
        <v>The Hateful Eight</v>
      </c>
      <c r="M4" s="1">
        <v>2015</v>
      </c>
      <c r="N4" s="1">
        <f t="shared" si="6"/>
        <v>2015</v>
      </c>
      <c r="O4" s="1" t="s">
        <v>17</v>
      </c>
      <c r="P4" s="1" t="str">
        <f t="shared" si="7"/>
        <v>English</v>
      </c>
      <c r="Q4" s="1" t="s">
        <v>18</v>
      </c>
      <c r="R4" s="1" t="str">
        <f t="shared" si="8"/>
        <v>USA</v>
      </c>
      <c r="S4" s="1">
        <v>44000000</v>
      </c>
      <c r="T4" s="1" t="str">
        <f>IF(OR(S4="",S4="Null"), "N/A", PROPER(S4))</f>
        <v>44000000</v>
      </c>
      <c r="U4" s="2">
        <v>45176</v>
      </c>
      <c r="V4" s="2">
        <f t="shared" si="9"/>
        <v>45176</v>
      </c>
      <c r="W4" s="1" t="s">
        <v>27</v>
      </c>
      <c r="X4" s="1" t="str">
        <f t="shared" si="10"/>
        <v>Craig Stark,Jennifer Jason Leigh,Zoë Bell</v>
      </c>
      <c r="Y4" s="1">
        <v>114000</v>
      </c>
      <c r="Z4">
        <f t="shared" si="11"/>
        <v>114000</v>
      </c>
    </row>
    <row r="5" spans="1:26" x14ac:dyDescent="0.25">
      <c r="A5" s="1" t="s">
        <v>13</v>
      </c>
      <c r="B5" s="1" t="str">
        <f t="shared" si="1"/>
        <v>Color</v>
      </c>
      <c r="C5" s="1" t="s">
        <v>28</v>
      </c>
      <c r="D5" s="1" t="str">
        <f t="shared" si="0"/>
        <v>Kenneth Lonergan</v>
      </c>
      <c r="E5" s="1">
        <v>186</v>
      </c>
      <c r="F5" s="1">
        <f t="shared" si="2"/>
        <v>186</v>
      </c>
      <c r="G5" s="1">
        <v>46495</v>
      </c>
      <c r="H5" s="1" t="str">
        <f t="shared" si="3"/>
        <v>46495</v>
      </c>
      <c r="I5" s="1" t="s">
        <v>29</v>
      </c>
      <c r="J5" s="1" t="str">
        <f t="shared" si="4"/>
        <v>Drama</v>
      </c>
      <c r="K5" s="1" t="s">
        <v>30</v>
      </c>
      <c r="L5" s="1" t="str">
        <f t="shared" si="5"/>
        <v>Margaret</v>
      </c>
      <c r="M5" s="1">
        <v>2011</v>
      </c>
      <c r="N5" s="1">
        <f t="shared" si="6"/>
        <v>2011</v>
      </c>
      <c r="O5" s="1" t="s">
        <v>17</v>
      </c>
      <c r="P5" s="1" t="str">
        <f t="shared" si="7"/>
        <v>English</v>
      </c>
      <c r="Q5" s="1" t="s">
        <v>31</v>
      </c>
      <c r="R5" s="1" t="str">
        <f t="shared" si="8"/>
        <v>USA</v>
      </c>
      <c r="S5" s="1">
        <v>14000000</v>
      </c>
      <c r="T5" s="1" t="str">
        <f>IF(OR(S5="",S5="Null"), "N/A", PROPER(S5))</f>
        <v>14000000</v>
      </c>
      <c r="U5" s="2">
        <v>45052</v>
      </c>
      <c r="V5" s="2">
        <f t="shared" si="9"/>
        <v>45052</v>
      </c>
      <c r="W5" s="1" t="s">
        <v>32</v>
      </c>
      <c r="X5" s="1" t="str">
        <f t="shared" si="10"/>
        <v>Matt Damon,Kieran Culkin,John Gallagher Jr.</v>
      </c>
      <c r="Y5" s="1">
        <v>0</v>
      </c>
      <c r="Z5">
        <f t="shared" si="11"/>
        <v>0</v>
      </c>
    </row>
    <row r="6" spans="1:26" x14ac:dyDescent="0.25">
      <c r="A6" s="1" t="s">
        <v>13</v>
      </c>
      <c r="B6" s="1" t="str">
        <f t="shared" si="1"/>
        <v>Color</v>
      </c>
      <c r="C6" s="1" t="s">
        <v>33</v>
      </c>
      <c r="D6" s="1" t="str">
        <f t="shared" si="0"/>
        <v>Peter Jackson</v>
      </c>
      <c r="E6" s="1">
        <v>186</v>
      </c>
      <c r="F6" s="1">
        <f t="shared" si="2"/>
        <v>186</v>
      </c>
      <c r="G6" s="1">
        <v>258355354</v>
      </c>
      <c r="H6" s="1" t="str">
        <f t="shared" si="3"/>
        <v>258355354</v>
      </c>
      <c r="I6" s="1" t="s">
        <v>34</v>
      </c>
      <c r="J6" s="1" t="str">
        <f t="shared" si="4"/>
        <v>Adventure|Fantasy</v>
      </c>
      <c r="K6" s="1" t="s">
        <v>35</v>
      </c>
      <c r="L6" s="1" t="str">
        <f t="shared" si="5"/>
        <v>The Hobbit: The Desolation Of Smaug</v>
      </c>
      <c r="M6" s="1">
        <v>2013</v>
      </c>
      <c r="N6" s="1">
        <f t="shared" si="6"/>
        <v>2013</v>
      </c>
      <c r="O6" s="1" t="s">
        <v>17</v>
      </c>
      <c r="P6" s="1" t="str">
        <f t="shared" si="7"/>
        <v>English</v>
      </c>
      <c r="Q6" s="1" t="s">
        <v>18</v>
      </c>
      <c r="R6" s="1" t="str">
        <f t="shared" si="8"/>
        <v>USA</v>
      </c>
      <c r="S6" s="1">
        <v>225000000</v>
      </c>
      <c r="T6" s="1" t="str">
        <f>IF(OR(S6="",S6="Null"), "N/A", PROPER(S6))</f>
        <v>225000000</v>
      </c>
      <c r="U6" s="2">
        <v>45176</v>
      </c>
      <c r="V6" s="2">
        <f t="shared" si="9"/>
        <v>45176</v>
      </c>
      <c r="W6" s="1" t="s">
        <v>36</v>
      </c>
      <c r="X6" s="1" t="str">
        <f t="shared" si="10"/>
        <v>Aidan Turner,Adam Brown,James Nesbitt</v>
      </c>
      <c r="Y6" s="1">
        <v>83000</v>
      </c>
      <c r="Z6">
        <f t="shared" si="11"/>
        <v>83000</v>
      </c>
    </row>
    <row r="7" spans="1:26" x14ac:dyDescent="0.25">
      <c r="B7" s="1" t="str">
        <f t="shared" si="1"/>
        <v>N/A</v>
      </c>
      <c r="C7" s="1" t="s">
        <v>37</v>
      </c>
      <c r="D7" s="1" t="str">
        <f t="shared" si="0"/>
        <v>N/A</v>
      </c>
      <c r="E7" s="1">
        <v>183</v>
      </c>
      <c r="F7" s="1">
        <f t="shared" si="2"/>
        <v>183</v>
      </c>
      <c r="G7" s="1">
        <v>330249062</v>
      </c>
      <c r="H7" s="1" t="str">
        <f t="shared" si="3"/>
        <v>330249062</v>
      </c>
      <c r="I7" s="1" t="s">
        <v>21</v>
      </c>
      <c r="J7" s="1" t="str">
        <f t="shared" si="4"/>
        <v>Action|Adventure|Sci-Fi</v>
      </c>
      <c r="K7" s="1" t="s">
        <v>38</v>
      </c>
      <c r="L7" s="1" t="str">
        <f t="shared" si="5"/>
        <v>Batman V Superman: Dawn Of Justice</v>
      </c>
      <c r="M7" s="1">
        <v>202</v>
      </c>
      <c r="N7" s="1">
        <f t="shared" si="6"/>
        <v>0</v>
      </c>
      <c r="O7" s="1" t="s">
        <v>17</v>
      </c>
      <c r="P7" s="1" t="str">
        <f t="shared" si="7"/>
        <v>English</v>
      </c>
      <c r="Q7" s="1" t="s">
        <v>18</v>
      </c>
      <c r="R7" s="1" t="str">
        <f t="shared" si="8"/>
        <v>USA</v>
      </c>
      <c r="S7" s="1">
        <v>250000000</v>
      </c>
      <c r="T7" s="1" t="str">
        <f>IF(OR(S7="",S7="Null"), "N/A", PROPER(S7))</f>
        <v>250000000</v>
      </c>
      <c r="U7" s="2">
        <v>45175</v>
      </c>
      <c r="V7" s="2">
        <f t="shared" si="9"/>
        <v>45175</v>
      </c>
      <c r="W7" s="1" t="s">
        <v>39</v>
      </c>
      <c r="X7" s="1" t="str">
        <f t="shared" si="10"/>
        <v>Henry Cavill,Lauren Cohan,Alan D. Purwin</v>
      </c>
      <c r="Y7" s="1">
        <v>197000</v>
      </c>
      <c r="Z7">
        <f t="shared" si="11"/>
        <v>197000</v>
      </c>
    </row>
    <row r="8" spans="1:26" x14ac:dyDescent="0.25">
      <c r="A8" s="1" t="s">
        <v>13</v>
      </c>
      <c r="B8" s="1" t="str">
        <f t="shared" si="1"/>
        <v>Color</v>
      </c>
      <c r="C8" s="1" t="s">
        <v>33</v>
      </c>
      <c r="D8" s="1" t="str">
        <f t="shared" si="0"/>
        <v>Peter Jackson</v>
      </c>
      <c r="E8" s="1">
        <v>-50</v>
      </c>
      <c r="F8" s="1">
        <f t="shared" si="2"/>
        <v>0</v>
      </c>
      <c r="G8" s="1">
        <v>303001229</v>
      </c>
      <c r="H8" s="1" t="str">
        <f t="shared" si="3"/>
        <v>303001229</v>
      </c>
      <c r="I8" s="1" t="s">
        <v>34</v>
      </c>
      <c r="J8" s="1" t="str">
        <f t="shared" si="4"/>
        <v>Adventure|Fantasy</v>
      </c>
      <c r="K8" s="1" t="s">
        <v>40</v>
      </c>
      <c r="L8" s="1" t="str">
        <f t="shared" si="5"/>
        <v>The Hobbit: An Unexpected Journey</v>
      </c>
      <c r="M8" s="1">
        <v>2012</v>
      </c>
      <c r="N8" s="1">
        <f t="shared" si="6"/>
        <v>2012</v>
      </c>
      <c r="O8" s="1" t="s">
        <v>17</v>
      </c>
      <c r="P8" s="1" t="str">
        <f t="shared" si="7"/>
        <v>English</v>
      </c>
      <c r="Q8" s="1" t="s">
        <v>18</v>
      </c>
      <c r="R8" s="1" t="str">
        <f t="shared" si="8"/>
        <v>USA</v>
      </c>
      <c r="S8" s="1">
        <v>180000000</v>
      </c>
      <c r="T8" s="1" t="str">
        <f>IF(OR(S8="",S8="Null"), "N/A", PROPER(S8))</f>
        <v>180000000</v>
      </c>
      <c r="U8" s="2">
        <v>45176</v>
      </c>
      <c r="V8" s="2">
        <f t="shared" si="9"/>
        <v>45176</v>
      </c>
      <c r="W8" s="1" t="s">
        <v>36</v>
      </c>
      <c r="X8" s="1" t="str">
        <f t="shared" si="10"/>
        <v>Aidan Turner,Adam Brown,James Nesbitt</v>
      </c>
      <c r="Y8" s="1">
        <v>166000</v>
      </c>
      <c r="Z8">
        <f t="shared" si="11"/>
        <v>166000</v>
      </c>
    </row>
    <row r="9" spans="1:26" x14ac:dyDescent="0.25">
      <c r="A9" s="1" t="s">
        <v>13</v>
      </c>
      <c r="B9" s="1" t="str">
        <f t="shared" si="1"/>
        <v>Color</v>
      </c>
      <c r="C9" s="1" t="s">
        <v>41</v>
      </c>
      <c r="D9" s="1" t="str">
        <f t="shared" si="0"/>
        <v>Edward Hall</v>
      </c>
      <c r="E9" s="1">
        <v>180</v>
      </c>
      <c r="F9" s="1">
        <f t="shared" si="2"/>
        <v>180</v>
      </c>
      <c r="H9" s="1" t="str">
        <f t="shared" si="3"/>
        <v>N/A</v>
      </c>
      <c r="I9" s="1" t="s">
        <v>42</v>
      </c>
      <c r="J9" s="1" t="str">
        <f t="shared" si="4"/>
        <v>Drama|Romance</v>
      </c>
      <c r="K9" s="1" t="s">
        <v>43</v>
      </c>
      <c r="L9" s="1" t="str">
        <f t="shared" si="5"/>
        <v>Restless</v>
      </c>
      <c r="M9" s="1">
        <v>2012</v>
      </c>
      <c r="N9" s="1">
        <f t="shared" si="6"/>
        <v>2012</v>
      </c>
      <c r="O9" s="1" t="s">
        <v>17</v>
      </c>
      <c r="P9" s="1" t="str">
        <f t="shared" si="7"/>
        <v>English</v>
      </c>
      <c r="Q9" s="1" t="s">
        <v>44</v>
      </c>
      <c r="R9" s="1" t="str">
        <f t="shared" si="8"/>
        <v>UK</v>
      </c>
      <c r="T9" s="1" t="str">
        <f>IF(OR(S9="",S9="Null"), "N/A", PROPER(S9))</f>
        <v>N/A</v>
      </c>
      <c r="U9" s="2">
        <v>44964</v>
      </c>
      <c r="V9" s="2">
        <f t="shared" si="9"/>
        <v>44964</v>
      </c>
      <c r="W9" s="1" t="s">
        <v>45</v>
      </c>
      <c r="X9" s="1" t="str">
        <f t="shared" si="10"/>
        <v>Rufus Sewell,Hayley Atwell,Charlotte Rampling</v>
      </c>
      <c r="Y9" s="1">
        <v>434</v>
      </c>
      <c r="Z9">
        <f t="shared" si="11"/>
        <v>0</v>
      </c>
    </row>
    <row r="10" spans="1:26" x14ac:dyDescent="0.25">
      <c r="A10" s="1" t="s">
        <v>13</v>
      </c>
      <c r="B10" s="1" t="str">
        <f t="shared" si="1"/>
        <v>Color</v>
      </c>
      <c r="C10" s="1" t="s">
        <v>46</v>
      </c>
      <c r="D10" s="1" t="str">
        <f t="shared" si="0"/>
        <v>Joss Whedon</v>
      </c>
      <c r="E10" s="1">
        <v>173</v>
      </c>
      <c r="F10" s="1">
        <f t="shared" si="2"/>
        <v>173</v>
      </c>
      <c r="G10" s="1">
        <v>623279547</v>
      </c>
      <c r="H10" s="1" t="str">
        <f t="shared" si="3"/>
        <v>623279547</v>
      </c>
      <c r="I10" s="1" t="s">
        <v>21</v>
      </c>
      <c r="J10" s="1" t="str">
        <f t="shared" si="4"/>
        <v>Action|Adventure|Sci-Fi</v>
      </c>
      <c r="K10" s="1" t="s">
        <v>47</v>
      </c>
      <c r="L10" s="1" t="str">
        <f t="shared" si="5"/>
        <v>The Avengers</v>
      </c>
      <c r="M10" s="1">
        <v>2012</v>
      </c>
      <c r="N10" s="1">
        <f t="shared" si="6"/>
        <v>2012</v>
      </c>
      <c r="O10" s="1" t="s">
        <v>17</v>
      </c>
      <c r="P10" s="1" t="str">
        <f t="shared" si="7"/>
        <v>English</v>
      </c>
      <c r="Q10" s="1" t="s">
        <v>18</v>
      </c>
      <c r="R10" s="1" t="str">
        <f t="shared" si="8"/>
        <v>USA</v>
      </c>
      <c r="S10" s="1">
        <v>220000000</v>
      </c>
      <c r="T10" s="1" t="str">
        <f>IF(OR(S10="",S10="Null"), "N/A", PROPER(S10))</f>
        <v>220000000</v>
      </c>
      <c r="U10" s="2">
        <v>44934</v>
      </c>
      <c r="V10" s="2">
        <f t="shared" si="9"/>
        <v>44934</v>
      </c>
      <c r="W10" s="1" t="s">
        <v>48</v>
      </c>
      <c r="X10" s="1" t="str">
        <f t="shared" si="10"/>
        <v>Chris Hemsworth,Robert Downey Jr.,Scarlett Johansson</v>
      </c>
      <c r="Y10" s="1">
        <v>123000</v>
      </c>
      <c r="Z10">
        <f t="shared" si="11"/>
        <v>123000</v>
      </c>
    </row>
    <row r="11" spans="1:26" x14ac:dyDescent="0.25">
      <c r="B11" s="1" t="str">
        <f t="shared" si="1"/>
        <v>N/A</v>
      </c>
      <c r="C11" s="1" t="s">
        <v>49</v>
      </c>
      <c r="D11" s="1" t="str">
        <f t="shared" si="0"/>
        <v>Tom Tykwer</v>
      </c>
      <c r="E11" s="1">
        <v>172</v>
      </c>
      <c r="F11" s="1">
        <f t="shared" si="2"/>
        <v>172</v>
      </c>
      <c r="G11" s="1">
        <v>27098580</v>
      </c>
      <c r="H11" s="1" t="str">
        <f t="shared" si="3"/>
        <v>27098580</v>
      </c>
      <c r="I11" s="1" t="s">
        <v>50</v>
      </c>
      <c r="J11" s="1" t="str">
        <f t="shared" si="4"/>
        <v>Drama|Sci-Fi</v>
      </c>
      <c r="K11" s="1" t="s">
        <v>51</v>
      </c>
      <c r="L11" s="1" t="str">
        <f t="shared" si="5"/>
        <v>Cloud Atlas</v>
      </c>
      <c r="M11" s="1">
        <v>2012</v>
      </c>
      <c r="N11" s="1">
        <f t="shared" si="6"/>
        <v>2012</v>
      </c>
      <c r="O11" s="1" t="s">
        <v>17</v>
      </c>
      <c r="P11" s="1" t="str">
        <f t="shared" si="7"/>
        <v>English</v>
      </c>
      <c r="Q11" s="1" t="s">
        <v>52</v>
      </c>
      <c r="R11" s="1" t="str">
        <f t="shared" si="8"/>
        <v>Germany</v>
      </c>
      <c r="S11" s="1">
        <v>102000000</v>
      </c>
      <c r="T11" s="1" t="str">
        <f>IF(OR(S11="",S11="Null"), "N/A", PROPER(S11))</f>
        <v>102000000</v>
      </c>
      <c r="U11" s="1" t="s">
        <v>53</v>
      </c>
      <c r="V11" s="2" t="str">
        <f t="shared" si="9"/>
        <v>Null</v>
      </c>
      <c r="W11" s="1" t="s">
        <v>54</v>
      </c>
      <c r="X11" s="1" t="str">
        <f t="shared" si="10"/>
        <v>Tom Hanks,Jim Sturgess,Jim Broadbent</v>
      </c>
      <c r="Y11" s="1">
        <v>124000</v>
      </c>
      <c r="Z11">
        <f t="shared" si="11"/>
        <v>124000</v>
      </c>
    </row>
    <row r="12" spans="1:26" x14ac:dyDescent="0.25">
      <c r="A12" s="1" t="s">
        <v>13</v>
      </c>
      <c r="B12" s="1" t="str">
        <f t="shared" si="1"/>
        <v>Color</v>
      </c>
      <c r="C12" s="1" t="s">
        <v>55</v>
      </c>
      <c r="D12" s="1" t="str">
        <f>IF(OR(C12="", C12="Null"), "N/A", PROPER(C12))</f>
        <v>N/A</v>
      </c>
      <c r="E12" s="1">
        <v>158</v>
      </c>
      <c r="F12" s="1">
        <f t="shared" si="2"/>
        <v>158</v>
      </c>
      <c r="G12" s="1">
        <v>102515793</v>
      </c>
      <c r="H12" s="1" t="str">
        <f t="shared" si="3"/>
        <v>102515793</v>
      </c>
      <c r="I12" s="1" t="s">
        <v>56</v>
      </c>
      <c r="J12" s="1" t="str">
        <f t="shared" si="4"/>
        <v>Crime|Drama|Mystery|Thriller</v>
      </c>
      <c r="K12" s="1" t="s">
        <v>57</v>
      </c>
      <c r="L12" s="1" t="str">
        <f t="shared" si="5"/>
        <v>The Girl With The Dragon Tattoo</v>
      </c>
      <c r="M12" s="1">
        <v>2011</v>
      </c>
      <c r="N12" s="1">
        <f t="shared" si="6"/>
        <v>2011</v>
      </c>
      <c r="O12" s="1" t="s">
        <v>17</v>
      </c>
      <c r="P12" s="1" t="str">
        <f t="shared" si="7"/>
        <v>English</v>
      </c>
      <c r="Q12" s="1" t="s">
        <v>18</v>
      </c>
      <c r="R12" s="1" t="str">
        <f t="shared" si="8"/>
        <v>USA</v>
      </c>
      <c r="S12" s="1">
        <v>90000000</v>
      </c>
      <c r="T12" s="1" t="str">
        <f>IF(OR(S12="",S12="Null"), "N/A", PROPER(S12))</f>
        <v>90000000</v>
      </c>
      <c r="U12" s="2">
        <v>45145</v>
      </c>
      <c r="V12" s="2">
        <f t="shared" si="9"/>
        <v>45145</v>
      </c>
      <c r="W12" s="1" t="s">
        <v>58</v>
      </c>
      <c r="X12" s="1" t="str">
        <f t="shared" si="10"/>
        <v>Robin Wright,Goran Visnjic,Joely Richardson</v>
      </c>
      <c r="Y12" s="1">
        <v>54000</v>
      </c>
      <c r="Z12">
        <f t="shared" si="11"/>
        <v>54000</v>
      </c>
    </row>
    <row r="13" spans="1:26" x14ac:dyDescent="0.25">
      <c r="A13" s="1" t="s">
        <v>13</v>
      </c>
      <c r="B13" s="1" t="str">
        <f t="shared" si="1"/>
        <v>Color</v>
      </c>
      <c r="C13" s="1" t="s">
        <v>59</v>
      </c>
      <c r="D13" s="1" t="str">
        <f t="shared" ref="D13:D76" si="12">IF(OR(C13="", C13="Null"), "N/A", PROPER(C13))</f>
        <v>Christopher Spencer</v>
      </c>
      <c r="E13" s="1">
        <v>170</v>
      </c>
      <c r="F13" s="1">
        <f t="shared" si="2"/>
        <v>170</v>
      </c>
      <c r="G13" s="1">
        <v>59696176</v>
      </c>
      <c r="H13" s="1" t="str">
        <f t="shared" si="3"/>
        <v>59696176</v>
      </c>
      <c r="J13" s="1" t="str">
        <f t="shared" si="4"/>
        <v>N/A</v>
      </c>
      <c r="K13" s="1" t="s">
        <v>60</v>
      </c>
      <c r="L13" s="1" t="str">
        <f t="shared" si="5"/>
        <v>Son Of God</v>
      </c>
      <c r="M13" s="1">
        <v>2014</v>
      </c>
      <c r="N13" s="1">
        <f t="shared" si="6"/>
        <v>2014</v>
      </c>
      <c r="O13" s="1" t="s">
        <v>17</v>
      </c>
      <c r="P13" s="1" t="str">
        <f t="shared" si="7"/>
        <v>English</v>
      </c>
      <c r="Q13" s="1" t="s">
        <v>18</v>
      </c>
      <c r="R13" s="1" t="str">
        <f t="shared" si="8"/>
        <v>USA</v>
      </c>
      <c r="S13" s="1">
        <v>22000000</v>
      </c>
      <c r="T13" s="1" t="str">
        <f>IF(OR(S13="",S13="Null"), "N/A", PROPER(S13))</f>
        <v>22000000</v>
      </c>
      <c r="U13" s="2">
        <v>45082</v>
      </c>
      <c r="V13" s="2">
        <f t="shared" si="9"/>
        <v>45082</v>
      </c>
      <c r="W13" s="1" t="s">
        <v>61</v>
      </c>
      <c r="X13" s="1" t="str">
        <f t="shared" si="10"/>
        <v>Roma Downey,Amber Rose Revah,Darwin Shaw</v>
      </c>
      <c r="Y13" s="1">
        <v>15000</v>
      </c>
      <c r="Z13">
        <f t="shared" si="11"/>
        <v>15000</v>
      </c>
    </row>
    <row r="14" spans="1:26" x14ac:dyDescent="0.25">
      <c r="A14" s="1" t="s">
        <v>13</v>
      </c>
      <c r="B14" s="1" t="str">
        <f t="shared" si="1"/>
        <v>Color</v>
      </c>
      <c r="C14" s="1" t="s">
        <v>62</v>
      </c>
      <c r="D14" s="1" t="str">
        <f t="shared" si="12"/>
        <v>Christopher Nolan</v>
      </c>
      <c r="E14" s="1">
        <v>169</v>
      </c>
      <c r="F14" s="1">
        <f t="shared" si="2"/>
        <v>169</v>
      </c>
      <c r="G14" s="1">
        <v>187991439</v>
      </c>
      <c r="H14" s="1" t="str">
        <f t="shared" si="3"/>
        <v>187991439</v>
      </c>
      <c r="I14" s="1" t="s">
        <v>63</v>
      </c>
      <c r="J14" s="1" t="str">
        <f t="shared" si="4"/>
        <v>Adventure|Drama|Sci-Fi</v>
      </c>
      <c r="K14" s="1" t="s">
        <v>64</v>
      </c>
      <c r="L14" s="1" t="str">
        <f t="shared" si="5"/>
        <v>Interstellar</v>
      </c>
      <c r="M14" s="1">
        <v>2014</v>
      </c>
      <c r="N14" s="1">
        <f t="shared" si="6"/>
        <v>2014</v>
      </c>
      <c r="O14" s="1" t="s">
        <v>17</v>
      </c>
      <c r="P14" s="1" t="str">
        <f t="shared" si="7"/>
        <v>English</v>
      </c>
      <c r="Q14" s="1" t="s">
        <v>18</v>
      </c>
      <c r="R14" s="1" t="str">
        <f t="shared" si="8"/>
        <v>USA</v>
      </c>
      <c r="S14" s="1">
        <v>165000000</v>
      </c>
      <c r="T14" s="1" t="str">
        <f>IF(OR(S14="",S14="Null"), "N/A", PROPER(S14))</f>
        <v>165000000</v>
      </c>
      <c r="U14" s="2">
        <v>45085</v>
      </c>
      <c r="V14" s="2">
        <f t="shared" si="9"/>
        <v>45085</v>
      </c>
      <c r="W14" s="1" t="s">
        <v>65</v>
      </c>
      <c r="X14" s="1" t="str">
        <f t="shared" si="10"/>
        <v>Matthew Mcconaughey,Anne Hathaway,Mackenzie Foy</v>
      </c>
      <c r="Y14" s="1">
        <v>349000</v>
      </c>
      <c r="Z14">
        <f t="shared" si="11"/>
        <v>349000</v>
      </c>
    </row>
    <row r="15" spans="1:26" x14ac:dyDescent="0.25">
      <c r="A15" s="1" t="s">
        <v>13</v>
      </c>
      <c r="B15" s="1" t="str">
        <f t="shared" si="1"/>
        <v>Color</v>
      </c>
      <c r="C15" s="1" t="s">
        <v>66</v>
      </c>
      <c r="D15" s="1" t="str">
        <f t="shared" si="12"/>
        <v>F. Gary Gray</v>
      </c>
      <c r="E15" s="1">
        <v>167</v>
      </c>
      <c r="F15" s="1">
        <f t="shared" si="2"/>
        <v>167</v>
      </c>
      <c r="G15" s="1">
        <v>161029270</v>
      </c>
      <c r="H15" s="1" t="str">
        <f t="shared" si="3"/>
        <v>161029270</v>
      </c>
      <c r="I15" s="1" t="s">
        <v>67</v>
      </c>
      <c r="J15" s="1" t="str">
        <f t="shared" si="4"/>
        <v>Biography|Crime|Drama|History|Music</v>
      </c>
      <c r="K15" s="1" t="s">
        <v>68</v>
      </c>
      <c r="L15" s="1" t="str">
        <f t="shared" si="5"/>
        <v>Straight Outta Compton</v>
      </c>
      <c r="M15" s="1">
        <v>2015</v>
      </c>
      <c r="N15" s="1">
        <f t="shared" si="6"/>
        <v>2015</v>
      </c>
      <c r="O15" s="1" t="s">
        <v>17</v>
      </c>
      <c r="P15" s="1" t="str">
        <f t="shared" si="7"/>
        <v>English</v>
      </c>
      <c r="Q15" s="1" t="s">
        <v>18</v>
      </c>
      <c r="R15" s="1" t="str">
        <f t="shared" si="8"/>
        <v>USA</v>
      </c>
      <c r="S15" s="1">
        <v>28000000</v>
      </c>
      <c r="T15" s="1" t="str">
        <f>IF(OR(S15="",S15="Null"), "N/A", PROPER(S15))</f>
        <v>28000000</v>
      </c>
      <c r="U15" s="2">
        <v>45176</v>
      </c>
      <c r="V15" s="2">
        <f t="shared" si="9"/>
        <v>45176</v>
      </c>
      <c r="W15" s="1" t="s">
        <v>69</v>
      </c>
      <c r="X15" s="1" t="str">
        <f t="shared" si="10"/>
        <v>Aldis Hodge,Neil Brown Jr.,R. Marcos Taylor</v>
      </c>
      <c r="Y15" s="1">
        <v>76000</v>
      </c>
      <c r="Z15">
        <f t="shared" si="11"/>
        <v>76000</v>
      </c>
    </row>
    <row r="16" spans="1:26" x14ac:dyDescent="0.25">
      <c r="B16" s="1" t="str">
        <f t="shared" si="1"/>
        <v>N/A</v>
      </c>
      <c r="C16" s="1" t="s">
        <v>70</v>
      </c>
      <c r="D16" s="1" t="str">
        <f t="shared" si="12"/>
        <v>Richard Linklater</v>
      </c>
      <c r="E16" s="1">
        <v>165</v>
      </c>
      <c r="F16" s="1">
        <f t="shared" si="2"/>
        <v>165</v>
      </c>
      <c r="G16" s="1">
        <v>25359200</v>
      </c>
      <c r="H16" s="1" t="str">
        <f t="shared" si="3"/>
        <v>25359200</v>
      </c>
      <c r="I16" s="1" t="s">
        <v>29</v>
      </c>
      <c r="J16" s="1" t="str">
        <f t="shared" si="4"/>
        <v>Drama</v>
      </c>
      <c r="K16" s="1" t="s">
        <v>71</v>
      </c>
      <c r="L16" s="1" t="str">
        <f t="shared" si="5"/>
        <v>Boyhood</v>
      </c>
      <c r="M16" s="1">
        <v>2014</v>
      </c>
      <c r="N16" s="1">
        <f t="shared" si="6"/>
        <v>2014</v>
      </c>
      <c r="O16" s="1" t="s">
        <v>17</v>
      </c>
      <c r="P16" s="1" t="str">
        <f t="shared" si="7"/>
        <v>English</v>
      </c>
      <c r="Q16" s="1" t="s">
        <v>18</v>
      </c>
      <c r="R16" s="1" t="str">
        <f t="shared" si="8"/>
        <v>USA</v>
      </c>
      <c r="S16" s="1">
        <v>4000000</v>
      </c>
      <c r="T16" s="1" t="str">
        <f>IF(OR(S16="",S16="Null"), "N/A", PROPER(S16))</f>
        <v>4000000</v>
      </c>
      <c r="U16" s="1">
        <v>8</v>
      </c>
      <c r="V16" s="2">
        <f t="shared" si="9"/>
        <v>8</v>
      </c>
      <c r="W16" s="1" t="s">
        <v>72</v>
      </c>
      <c r="X16" s="1" t="str">
        <f t="shared" si="10"/>
        <v>Ellar Coltrane,Lorelei Linklater,Libby Villari</v>
      </c>
      <c r="Y16" s="1">
        <v>92000</v>
      </c>
      <c r="Z16">
        <f t="shared" si="11"/>
        <v>92000</v>
      </c>
    </row>
    <row r="17" spans="1:26" x14ac:dyDescent="0.25">
      <c r="A17" s="1" t="s">
        <v>13</v>
      </c>
      <c r="B17" s="1" t="str">
        <f t="shared" si="1"/>
        <v>Color</v>
      </c>
      <c r="C17" s="1" t="s">
        <v>24</v>
      </c>
      <c r="D17" s="1" t="str">
        <f t="shared" si="12"/>
        <v>Quentin Tarantino</v>
      </c>
      <c r="E17" s="1">
        <v>580</v>
      </c>
      <c r="F17" s="1">
        <f t="shared" si="2"/>
        <v>580</v>
      </c>
      <c r="G17" s="1">
        <v>162804648</v>
      </c>
      <c r="H17" s="1" t="str">
        <f t="shared" si="3"/>
        <v>162804648</v>
      </c>
      <c r="I17" s="1" t="s">
        <v>73</v>
      </c>
      <c r="J17" s="1" t="str">
        <f t="shared" si="4"/>
        <v>Drama|Western</v>
      </c>
      <c r="K17" s="1" t="s">
        <v>74</v>
      </c>
      <c r="L17" s="1" t="str">
        <f t="shared" si="5"/>
        <v>Django Unchained</v>
      </c>
      <c r="M17" s="1">
        <v>2012</v>
      </c>
      <c r="N17" s="1">
        <f t="shared" si="6"/>
        <v>2012</v>
      </c>
      <c r="O17" s="1" t="s">
        <v>17</v>
      </c>
      <c r="P17" s="1" t="str">
        <f t="shared" si="7"/>
        <v>English</v>
      </c>
      <c r="Q17" s="1" t="s">
        <v>18</v>
      </c>
      <c r="R17" s="1" t="str">
        <f t="shared" si="8"/>
        <v>USA</v>
      </c>
      <c r="S17" s="1">
        <v>100000000</v>
      </c>
      <c r="T17" s="1" t="str">
        <f>IF(OR(S17="",S17="Null"), "N/A", PROPER(S17))</f>
        <v>100000000</v>
      </c>
      <c r="U17" s="2">
        <v>45054</v>
      </c>
      <c r="V17" s="2">
        <f t="shared" si="9"/>
        <v>45054</v>
      </c>
      <c r="W17" s="1" t="s">
        <v>75</v>
      </c>
      <c r="X17" s="1" t="str">
        <f t="shared" si="10"/>
        <v>Leonardo Dicaprio,Christoph Waltz,Ato Essandoh</v>
      </c>
      <c r="Y17" s="1">
        <v>199000</v>
      </c>
      <c r="Z17">
        <f t="shared" si="11"/>
        <v>199000</v>
      </c>
    </row>
    <row r="18" spans="1:26" x14ac:dyDescent="0.25">
      <c r="A18" s="1" t="s">
        <v>13</v>
      </c>
      <c r="B18" s="1" t="str">
        <f t="shared" si="1"/>
        <v>Color</v>
      </c>
      <c r="C18" s="1" t="s">
        <v>76</v>
      </c>
      <c r="D18" s="1" t="str">
        <f t="shared" si="12"/>
        <v>Michael Bay</v>
      </c>
      <c r="E18" s="1">
        <v>165</v>
      </c>
      <c r="F18" s="1">
        <f t="shared" si="2"/>
        <v>165</v>
      </c>
      <c r="G18" s="1">
        <v>245428137</v>
      </c>
      <c r="H18" s="1" t="str">
        <f t="shared" si="3"/>
        <v>245428137</v>
      </c>
      <c r="I18" s="1" t="s">
        <v>21</v>
      </c>
      <c r="J18" s="1" t="str">
        <f t="shared" si="4"/>
        <v>Action|Adventure|Sci-Fi</v>
      </c>
      <c r="K18" s="1" t="s">
        <v>77</v>
      </c>
      <c r="L18" s="1" t="str">
        <f t="shared" si="5"/>
        <v>Transformers: Age Of Extinction</v>
      </c>
      <c r="M18" s="1">
        <v>2014</v>
      </c>
      <c r="N18" s="1">
        <f t="shared" si="6"/>
        <v>2014</v>
      </c>
      <c r="O18" s="1" t="s">
        <v>17</v>
      </c>
      <c r="P18" s="1" t="str">
        <f t="shared" si="7"/>
        <v>English</v>
      </c>
      <c r="Q18" s="1" t="s">
        <v>18</v>
      </c>
      <c r="R18" s="1" t="str">
        <f t="shared" si="8"/>
        <v>USA</v>
      </c>
      <c r="S18" s="1">
        <v>210000000</v>
      </c>
      <c r="T18" s="1" t="str">
        <f>IF(OR(S18="",S18="Null"), "N/A", PROPER(S18))</f>
        <v>210000000</v>
      </c>
      <c r="U18" s="2">
        <v>45112</v>
      </c>
      <c r="V18" s="2">
        <f t="shared" si="9"/>
        <v>45112</v>
      </c>
      <c r="W18" s="1" t="s">
        <v>78</v>
      </c>
      <c r="X18" s="1" t="str">
        <f t="shared" si="10"/>
        <v>Bingbing Li,Sophia Myles,Kelsey Grammer</v>
      </c>
      <c r="Y18" s="1">
        <v>56000</v>
      </c>
      <c r="Z18">
        <f t="shared" si="11"/>
        <v>56000</v>
      </c>
    </row>
    <row r="19" spans="1:26" x14ac:dyDescent="0.25">
      <c r="B19" s="1" t="str">
        <f t="shared" si="1"/>
        <v>N/A</v>
      </c>
      <c r="C19" s="1" t="s">
        <v>62</v>
      </c>
      <c r="D19" s="1" t="str">
        <f t="shared" si="12"/>
        <v>Christopher Nolan</v>
      </c>
      <c r="E19" s="1">
        <v>164</v>
      </c>
      <c r="F19" s="1">
        <f t="shared" si="2"/>
        <v>164</v>
      </c>
      <c r="G19" s="1">
        <v>448130642</v>
      </c>
      <c r="H19" s="1" t="str">
        <f t="shared" si="3"/>
        <v>448130642</v>
      </c>
      <c r="I19" s="1" t="s">
        <v>79</v>
      </c>
      <c r="J19" s="1" t="str">
        <f t="shared" si="4"/>
        <v>Action|Thriller</v>
      </c>
      <c r="K19" s="1" t="s">
        <v>80</v>
      </c>
      <c r="L19" s="1" t="str">
        <f t="shared" si="5"/>
        <v>The Dark Knight Rises</v>
      </c>
      <c r="M19" s="1">
        <v>2012</v>
      </c>
      <c r="N19" s="1">
        <f t="shared" si="6"/>
        <v>2012</v>
      </c>
      <c r="O19" s="1" t="s">
        <v>17</v>
      </c>
      <c r="P19" s="1" t="str">
        <f t="shared" si="7"/>
        <v>English</v>
      </c>
      <c r="Q19" s="1" t="s">
        <v>18</v>
      </c>
      <c r="R19" s="1" t="str">
        <f t="shared" si="8"/>
        <v>USA</v>
      </c>
      <c r="S19" s="1">
        <v>250000000</v>
      </c>
      <c r="T19" s="1" t="str">
        <f>IF(OR(S19="",S19="Null"), "N/A", PROPER(S19))</f>
        <v>250000000</v>
      </c>
      <c r="U19" s="2">
        <v>45054</v>
      </c>
      <c r="V19" s="2">
        <f t="shared" si="9"/>
        <v>45054</v>
      </c>
      <c r="W19" s="1" t="s">
        <v>81</v>
      </c>
      <c r="X19" s="1" t="str">
        <f t="shared" si="10"/>
        <v>Tom Hardy,Christian Bale,Joseph Gordon-Levitt</v>
      </c>
      <c r="Y19" s="1">
        <v>164000</v>
      </c>
      <c r="Z19">
        <f t="shared" si="11"/>
        <v>164000</v>
      </c>
    </row>
    <row r="20" spans="1:26" x14ac:dyDescent="0.25">
      <c r="A20" s="1" t="s">
        <v>13</v>
      </c>
      <c r="B20" s="1" t="str">
        <f t="shared" si="1"/>
        <v>Color</v>
      </c>
      <c r="C20" s="1" t="s">
        <v>33</v>
      </c>
      <c r="D20" s="1" t="str">
        <f t="shared" si="12"/>
        <v>Peter Jackson</v>
      </c>
      <c r="E20" s="1">
        <v>164</v>
      </c>
      <c r="F20" s="1">
        <f t="shared" si="2"/>
        <v>164</v>
      </c>
      <c r="G20" s="1">
        <v>255108370</v>
      </c>
      <c r="H20" s="1" t="str">
        <f t="shared" si="3"/>
        <v>255108370</v>
      </c>
      <c r="I20" s="1" t="s">
        <v>34</v>
      </c>
      <c r="J20" s="1" t="str">
        <f t="shared" si="4"/>
        <v>Adventure|Fantasy</v>
      </c>
      <c r="K20" s="1" t="s">
        <v>82</v>
      </c>
      <c r="L20" s="1" t="str">
        <f t="shared" si="5"/>
        <v>The Hobbit: The Battle Of The Five Armies</v>
      </c>
      <c r="M20" s="1">
        <v>2014</v>
      </c>
      <c r="N20" s="1">
        <f t="shared" si="6"/>
        <v>2014</v>
      </c>
      <c r="O20" s="1" t="s">
        <v>17</v>
      </c>
      <c r="P20" s="1" t="str">
        <f t="shared" si="7"/>
        <v>English</v>
      </c>
      <c r="Q20" s="1" t="s">
        <v>83</v>
      </c>
      <c r="R20" s="1" t="str">
        <f t="shared" si="8"/>
        <v>New Zealand</v>
      </c>
      <c r="S20" s="1">
        <v>250000000</v>
      </c>
      <c r="T20" s="1" t="str">
        <f>IF(OR(S20="",S20="Null"), "N/A", PROPER(S20))</f>
        <v>250000000</v>
      </c>
      <c r="U20" s="2">
        <v>45053</v>
      </c>
      <c r="V20" s="2">
        <f t="shared" si="9"/>
        <v>45053</v>
      </c>
      <c r="W20" s="1" t="s">
        <v>36</v>
      </c>
      <c r="X20" s="1" t="str">
        <f t="shared" si="10"/>
        <v>Aidan Turner,Adam Brown,James Nesbitt</v>
      </c>
      <c r="Y20" s="1">
        <v>65000</v>
      </c>
      <c r="Z20">
        <f t="shared" si="11"/>
        <v>65000</v>
      </c>
    </row>
    <row r="21" spans="1:26" x14ac:dyDescent="0.25">
      <c r="A21" s="1" t="s">
        <v>13</v>
      </c>
      <c r="B21" s="1" t="str">
        <f t="shared" si="1"/>
        <v>Color</v>
      </c>
      <c r="C21" s="1" t="s">
        <v>84</v>
      </c>
      <c r="D21" s="1" t="str">
        <f t="shared" si="12"/>
        <v>Tom Hooper</v>
      </c>
      <c r="E21" s="1">
        <v>158</v>
      </c>
      <c r="F21" s="1">
        <f t="shared" si="2"/>
        <v>158</v>
      </c>
      <c r="G21" s="1">
        <v>148775460</v>
      </c>
      <c r="H21" s="1" t="str">
        <f t="shared" si="3"/>
        <v>148775460</v>
      </c>
      <c r="I21" s="1" t="s">
        <v>85</v>
      </c>
      <c r="J21" s="1" t="str">
        <f t="shared" si="4"/>
        <v>Drama|Musical|Romance</v>
      </c>
      <c r="K21" s="1" t="s">
        <v>86</v>
      </c>
      <c r="L21" s="1" t="str">
        <f t="shared" si="5"/>
        <v>Les Misérables</v>
      </c>
      <c r="M21" s="1">
        <v>2012</v>
      </c>
      <c r="N21" s="1">
        <f t="shared" si="6"/>
        <v>2012</v>
      </c>
      <c r="O21" s="1" t="s">
        <v>17</v>
      </c>
      <c r="P21" s="1" t="str">
        <f t="shared" si="7"/>
        <v>English</v>
      </c>
      <c r="Q21" s="1" t="s">
        <v>18</v>
      </c>
      <c r="R21" s="1" t="str">
        <f t="shared" si="8"/>
        <v>USA</v>
      </c>
      <c r="S21" s="1">
        <v>61000000</v>
      </c>
      <c r="T21" s="1" t="str">
        <f>IF(OR(S21="",S21="Null"), "N/A", PROPER(S21))</f>
        <v>61000000</v>
      </c>
      <c r="U21" s="2">
        <v>45084</v>
      </c>
      <c r="V21" s="2">
        <f t="shared" si="9"/>
        <v>45084</v>
      </c>
      <c r="W21" s="1" t="s">
        <v>87</v>
      </c>
      <c r="X21" s="1" t="str">
        <f t="shared" si="10"/>
        <v>Hugh Jackman,Eddie Redmayne,Anne Hathaway</v>
      </c>
      <c r="Y21" s="1">
        <v>144000</v>
      </c>
      <c r="Z21">
        <f t="shared" si="11"/>
        <v>144000</v>
      </c>
    </row>
    <row r="22" spans="1:26" x14ac:dyDescent="0.25">
      <c r="A22" s="1" t="s">
        <v>13</v>
      </c>
      <c r="B22" s="1" t="str">
        <f t="shared" si="1"/>
        <v>Color</v>
      </c>
      <c r="C22" s="1" t="s">
        <v>88</v>
      </c>
      <c r="D22" s="1" t="str">
        <f t="shared" si="12"/>
        <v>Kathryn Bigelow</v>
      </c>
      <c r="E22" s="1">
        <v>157</v>
      </c>
      <c r="F22" s="1">
        <f t="shared" si="2"/>
        <v>157</v>
      </c>
      <c r="G22" s="1">
        <v>95720716</v>
      </c>
      <c r="H22" s="1" t="str">
        <f t="shared" si="3"/>
        <v>95720716</v>
      </c>
      <c r="I22" s="1" t="s">
        <v>89</v>
      </c>
      <c r="J22" s="1" t="str">
        <f t="shared" si="4"/>
        <v>Drama|History|Thriller</v>
      </c>
      <c r="K22" s="1" t="s">
        <v>90</v>
      </c>
      <c r="L22" s="1" t="str">
        <f t="shared" si="5"/>
        <v>Zero Dark Thirty</v>
      </c>
      <c r="M22" s="1">
        <v>2012</v>
      </c>
      <c r="N22" s="1">
        <f t="shared" si="6"/>
        <v>2012</v>
      </c>
      <c r="O22" s="1" t="s">
        <v>17</v>
      </c>
      <c r="P22" s="1" t="str">
        <f t="shared" si="7"/>
        <v>English</v>
      </c>
      <c r="Q22" s="1" t="s">
        <v>18</v>
      </c>
      <c r="R22" s="1" t="str">
        <f t="shared" si="8"/>
        <v>USA</v>
      </c>
      <c r="S22" s="1">
        <v>40000000</v>
      </c>
      <c r="T22" s="1" t="str">
        <f>IF(OR(S22="",S22="Null"), "N/A", PROPER(S22))</f>
        <v>40000000</v>
      </c>
      <c r="U22" s="2">
        <v>45023</v>
      </c>
      <c r="V22" s="2">
        <f t="shared" si="9"/>
        <v>45023</v>
      </c>
      <c r="W22" s="1" t="s">
        <v>91</v>
      </c>
      <c r="X22" s="1" t="str">
        <f t="shared" si="10"/>
        <v>Jennifer Ehle,Harold Perrineau,Parker Sawyers</v>
      </c>
      <c r="Y22" s="1">
        <v>39000</v>
      </c>
      <c r="Z22">
        <f t="shared" si="11"/>
        <v>39000</v>
      </c>
    </row>
    <row r="23" spans="1:26" x14ac:dyDescent="0.25">
      <c r="A23" s="1" t="s">
        <v>13</v>
      </c>
      <c r="B23" s="1" t="str">
        <f t="shared" si="1"/>
        <v>Color</v>
      </c>
      <c r="C23" s="1" t="s">
        <v>92</v>
      </c>
      <c r="D23" s="1" t="str">
        <f t="shared" si="12"/>
        <v>Ridley Scott</v>
      </c>
      <c r="E23" s="1">
        <v>156</v>
      </c>
      <c r="F23" s="1">
        <f t="shared" si="2"/>
        <v>156</v>
      </c>
      <c r="G23" s="1">
        <v>105219735</v>
      </c>
      <c r="H23" s="1" t="str">
        <f t="shared" si="3"/>
        <v>105219735</v>
      </c>
      <c r="I23" s="1" t="s">
        <v>93</v>
      </c>
      <c r="J23" s="1" t="str">
        <f t="shared" si="4"/>
        <v>Action|Adventure|Drama|History</v>
      </c>
      <c r="K23" s="1" t="s">
        <v>94</v>
      </c>
      <c r="L23" s="1" t="str">
        <f t="shared" si="5"/>
        <v>Robin Hood</v>
      </c>
      <c r="M23" s="1">
        <v>2010</v>
      </c>
      <c r="N23" s="1">
        <f t="shared" si="6"/>
        <v>2010</v>
      </c>
      <c r="O23" s="1" t="s">
        <v>17</v>
      </c>
      <c r="P23" s="1" t="str">
        <f t="shared" si="7"/>
        <v>English</v>
      </c>
      <c r="Q23" s="1" t="s">
        <v>18</v>
      </c>
      <c r="R23" s="1" t="str">
        <f t="shared" si="8"/>
        <v>USA</v>
      </c>
      <c r="S23" s="1">
        <v>200000000</v>
      </c>
      <c r="T23" s="1" t="str">
        <f>IF(OR(S23="",S23="Null"), "N/A", PROPER(S23))</f>
        <v>200000000</v>
      </c>
      <c r="U23" s="2">
        <v>45113</v>
      </c>
      <c r="V23" s="2">
        <f t="shared" si="9"/>
        <v>45113</v>
      </c>
      <c r="W23" s="1" t="s">
        <v>95</v>
      </c>
      <c r="X23" s="1" t="str">
        <f t="shared" si="10"/>
        <v>Mark Addy,William Hurt,Scott Grimes</v>
      </c>
      <c r="Y23" s="1">
        <v>17000</v>
      </c>
      <c r="Z23">
        <f t="shared" si="11"/>
        <v>17000</v>
      </c>
    </row>
    <row r="24" spans="1:26" x14ac:dyDescent="0.25">
      <c r="A24" s="1" t="s">
        <v>13</v>
      </c>
      <c r="B24" s="1" t="str">
        <f t="shared" si="1"/>
        <v>Color</v>
      </c>
      <c r="D24" s="1" t="str">
        <f t="shared" si="12"/>
        <v>N/A</v>
      </c>
      <c r="E24" s="1">
        <v>156</v>
      </c>
      <c r="F24" s="1">
        <f t="shared" si="2"/>
        <v>156</v>
      </c>
      <c r="G24" s="1">
        <v>183635922</v>
      </c>
      <c r="H24" s="1" t="str">
        <f t="shared" si="3"/>
        <v>183635922</v>
      </c>
      <c r="I24" s="1" t="s">
        <v>96</v>
      </c>
      <c r="J24" s="1" t="str">
        <f t="shared" si="4"/>
        <v>Adventure|Drama|Thriller|Western</v>
      </c>
      <c r="K24" s="1" t="s">
        <v>97</v>
      </c>
      <c r="L24" s="1" t="str">
        <f t="shared" si="5"/>
        <v>The Revenant</v>
      </c>
      <c r="M24" s="1">
        <v>2015</v>
      </c>
      <c r="N24" s="1">
        <f t="shared" si="6"/>
        <v>2015</v>
      </c>
      <c r="O24" s="1" t="s">
        <v>17</v>
      </c>
      <c r="P24" s="1" t="str">
        <f t="shared" si="7"/>
        <v>English</v>
      </c>
      <c r="Q24" s="1" t="s">
        <v>18</v>
      </c>
      <c r="R24" s="1" t="str">
        <f t="shared" si="8"/>
        <v>USA</v>
      </c>
      <c r="S24" s="1">
        <v>135000000</v>
      </c>
      <c r="T24" s="1" t="str">
        <f>IF(OR(S24="",S24="Null"), "N/A", PROPER(S24))</f>
        <v>135000000</v>
      </c>
      <c r="U24" s="2">
        <v>44934</v>
      </c>
      <c r="V24" s="2">
        <f t="shared" si="9"/>
        <v>44934</v>
      </c>
      <c r="W24" s="1" t="s">
        <v>98</v>
      </c>
      <c r="X24" s="1" t="str">
        <f t="shared" si="10"/>
        <v>Leonardo Dicaprio,Tom Hardy,Lukas Haas</v>
      </c>
      <c r="Y24" s="1">
        <v>190000</v>
      </c>
      <c r="Z24">
        <f t="shared" si="11"/>
        <v>190000</v>
      </c>
    </row>
    <row r="25" spans="1:26" x14ac:dyDescent="0.25">
      <c r="A25" s="1" t="s">
        <v>13</v>
      </c>
      <c r="B25" s="1" t="str">
        <f t="shared" si="1"/>
        <v>Color</v>
      </c>
      <c r="C25" s="1" t="s">
        <v>76</v>
      </c>
      <c r="D25" s="1" t="str">
        <f t="shared" si="12"/>
        <v>Michael Bay</v>
      </c>
      <c r="E25" s="1">
        <v>154</v>
      </c>
      <c r="F25" s="1">
        <f t="shared" si="2"/>
        <v>154</v>
      </c>
      <c r="G25" s="1">
        <v>352358779</v>
      </c>
      <c r="H25" s="1" t="str">
        <f t="shared" si="3"/>
        <v>352358779</v>
      </c>
      <c r="I25" s="1" t="s">
        <v>21</v>
      </c>
      <c r="J25" s="1" t="str">
        <f t="shared" si="4"/>
        <v>Action|Adventure|Sci-Fi</v>
      </c>
      <c r="K25" s="1" t="s">
        <v>99</v>
      </c>
      <c r="L25" s="1" t="str">
        <f t="shared" si="5"/>
        <v>Transformers: Dark Of The Moon</v>
      </c>
      <c r="M25" s="1">
        <v>2011</v>
      </c>
      <c r="N25" s="1">
        <f t="shared" si="6"/>
        <v>2011</v>
      </c>
      <c r="O25" s="1" t="s">
        <v>17</v>
      </c>
      <c r="P25" s="1" t="str">
        <f t="shared" si="7"/>
        <v>English</v>
      </c>
      <c r="Q25" s="1" t="s">
        <v>18</v>
      </c>
      <c r="R25" s="1" t="str">
        <f t="shared" si="8"/>
        <v>USA</v>
      </c>
      <c r="S25" s="1">
        <v>195000000</v>
      </c>
      <c r="T25" s="1" t="str">
        <f>IF(OR(S25="",S25="Null"), "N/A", PROPER(S25))</f>
        <v>195000000</v>
      </c>
      <c r="U25" s="2">
        <v>44991</v>
      </c>
      <c r="V25" s="2">
        <f t="shared" si="9"/>
        <v>44991</v>
      </c>
      <c r="W25" s="1" t="s">
        <v>100</v>
      </c>
      <c r="X25" s="1" t="str">
        <f t="shared" si="10"/>
        <v>Glenn Morshower,Lester Speight,Kevin Dunn</v>
      </c>
      <c r="Y25" s="1">
        <v>46000</v>
      </c>
      <c r="Z25">
        <f t="shared" si="11"/>
        <v>46000</v>
      </c>
    </row>
    <row r="26" spans="1:26" x14ac:dyDescent="0.25">
      <c r="A26" s="1" t="s">
        <v>13</v>
      </c>
      <c r="B26" s="1" t="str">
        <f t="shared" si="1"/>
        <v>Color</v>
      </c>
      <c r="C26" s="1" t="s">
        <v>101</v>
      </c>
      <c r="D26" s="1" t="str">
        <f t="shared" si="12"/>
        <v>Denis Villeneuve</v>
      </c>
      <c r="E26" s="1">
        <v>153</v>
      </c>
      <c r="F26" s="1">
        <f t="shared" si="2"/>
        <v>153</v>
      </c>
      <c r="G26" s="1">
        <v>60962878</v>
      </c>
      <c r="H26" s="1" t="str">
        <f t="shared" si="3"/>
        <v>60962878</v>
      </c>
      <c r="I26" s="1" t="s">
        <v>56</v>
      </c>
      <c r="J26" s="1" t="str">
        <f t="shared" si="4"/>
        <v>Crime|Drama|Mystery|Thriller</v>
      </c>
      <c r="K26" s="1" t="s">
        <v>102</v>
      </c>
      <c r="L26" s="1" t="str">
        <f t="shared" si="5"/>
        <v>Prisoners</v>
      </c>
      <c r="M26" s="1">
        <v>2013</v>
      </c>
      <c r="N26" s="1">
        <f t="shared" si="6"/>
        <v>2013</v>
      </c>
      <c r="O26" s="1" t="s">
        <v>17</v>
      </c>
      <c r="P26" s="1" t="str">
        <f t="shared" si="7"/>
        <v>English</v>
      </c>
      <c r="Q26" s="1" t="s">
        <v>18</v>
      </c>
      <c r="R26" s="1" t="str">
        <f t="shared" si="8"/>
        <v>USA</v>
      </c>
      <c r="S26" s="1">
        <v>46000000</v>
      </c>
      <c r="T26" s="1" t="str">
        <f>IF(OR(S26="",S26="Null"), "N/A", PROPER(S26))</f>
        <v>46000000</v>
      </c>
      <c r="U26" s="2">
        <v>44934</v>
      </c>
      <c r="V26" s="2">
        <f t="shared" si="9"/>
        <v>44934</v>
      </c>
      <c r="W26" s="1" t="s">
        <v>103</v>
      </c>
      <c r="X26" s="1" t="str">
        <f t="shared" si="10"/>
        <v>Hugh Jackman,Jake Gyllenhaal,Dylan Minnette</v>
      </c>
      <c r="Y26" s="1">
        <v>86000</v>
      </c>
      <c r="Z26">
        <f t="shared" si="11"/>
        <v>86000</v>
      </c>
    </row>
    <row r="27" spans="1:26" x14ac:dyDescent="0.25">
      <c r="A27" s="1" t="s">
        <v>13</v>
      </c>
      <c r="B27" s="1" t="str">
        <f t="shared" si="1"/>
        <v>Color</v>
      </c>
      <c r="C27" s="1" t="s">
        <v>104</v>
      </c>
      <c r="D27" s="1" t="str">
        <f t="shared" si="12"/>
        <v>Gnana Rajasekaran</v>
      </c>
      <c r="E27" s="1">
        <v>153</v>
      </c>
      <c r="F27" s="1">
        <f t="shared" si="2"/>
        <v>153</v>
      </c>
      <c r="H27" s="1" t="str">
        <f t="shared" si="3"/>
        <v>N/A</v>
      </c>
      <c r="I27" s="1" t="s">
        <v>105</v>
      </c>
      <c r="J27" s="1" t="str">
        <f t="shared" si="4"/>
        <v>Biography|Drama|History</v>
      </c>
      <c r="K27" s="1" t="s">
        <v>106</v>
      </c>
      <c r="L27" s="1" t="str">
        <f t="shared" si="5"/>
        <v>Ramanujan</v>
      </c>
      <c r="M27" s="1">
        <v>2014</v>
      </c>
      <c r="N27" s="1">
        <f t="shared" si="6"/>
        <v>2014</v>
      </c>
      <c r="O27" s="1" t="s">
        <v>17</v>
      </c>
      <c r="P27" s="1" t="str">
        <f t="shared" si="7"/>
        <v>English</v>
      </c>
      <c r="Q27" s="1" t="s">
        <v>107</v>
      </c>
      <c r="R27" s="1" t="str">
        <f t="shared" si="8"/>
        <v>India</v>
      </c>
      <c r="T27" s="1" t="str">
        <f>IF(OR(S27="",S27="Null"), "N/A", PROPER(S27))</f>
        <v>N/A</v>
      </c>
      <c r="U27" s="1">
        <v>7</v>
      </c>
      <c r="V27" s="2">
        <f t="shared" si="9"/>
        <v>7</v>
      </c>
      <c r="W27" s="1" t="s">
        <v>108</v>
      </c>
      <c r="X27" s="1" t="str">
        <f t="shared" si="10"/>
        <v>Mani Bharathi,Michael Lieber,Kevin Mcgowan</v>
      </c>
      <c r="Y27" s="1">
        <v>58</v>
      </c>
      <c r="Z27">
        <f t="shared" si="11"/>
        <v>0</v>
      </c>
    </row>
    <row r="28" spans="1:26" x14ac:dyDescent="0.25">
      <c r="A28" s="1" t="s">
        <v>13</v>
      </c>
      <c r="B28" s="1" t="str">
        <f t="shared" si="1"/>
        <v>Color</v>
      </c>
      <c r="C28" s="1" t="s">
        <v>109</v>
      </c>
      <c r="D28" s="1" t="str">
        <f t="shared" si="12"/>
        <v>Marc Webb</v>
      </c>
      <c r="E28" s="1">
        <v>153</v>
      </c>
      <c r="F28" s="1">
        <f t="shared" si="2"/>
        <v>153</v>
      </c>
      <c r="G28" s="1">
        <v>262030663</v>
      </c>
      <c r="H28" s="1" t="str">
        <f t="shared" si="3"/>
        <v>262030663</v>
      </c>
      <c r="I28" s="1" t="s">
        <v>110</v>
      </c>
      <c r="J28" s="1" t="str">
        <f t="shared" si="4"/>
        <v>Action|Adventure|Fantasy</v>
      </c>
      <c r="K28" s="1" t="s">
        <v>111</v>
      </c>
      <c r="L28" s="1" t="str">
        <f t="shared" si="5"/>
        <v>The Amazing Spider-Man</v>
      </c>
      <c r="M28" s="1">
        <v>2012</v>
      </c>
      <c r="N28" s="1">
        <f t="shared" si="6"/>
        <v>2012</v>
      </c>
      <c r="O28" s="1" t="s">
        <v>17</v>
      </c>
      <c r="P28" s="1" t="str">
        <f t="shared" si="7"/>
        <v>English</v>
      </c>
      <c r="Q28" s="1" t="s">
        <v>18</v>
      </c>
      <c r="R28" s="1" t="str">
        <f t="shared" si="8"/>
        <v>USA</v>
      </c>
      <c r="S28" s="1">
        <v>230000000</v>
      </c>
      <c r="T28" s="1" t="str">
        <f>IF(OR(S28="",S28="Null"), "N/A", PROPER(S28))</f>
        <v>230000000</v>
      </c>
      <c r="U28" s="1">
        <v>7</v>
      </c>
      <c r="V28" s="2">
        <f t="shared" si="9"/>
        <v>7</v>
      </c>
      <c r="W28" s="1" t="s">
        <v>112</v>
      </c>
      <c r="X28" s="1" t="str">
        <f t="shared" si="10"/>
        <v>Emma Stone,Andrew Garfield,Chris Zylka</v>
      </c>
      <c r="Y28" s="1">
        <v>56000</v>
      </c>
      <c r="Z28">
        <f t="shared" si="11"/>
        <v>56000</v>
      </c>
    </row>
    <row r="29" spans="1:26" x14ac:dyDescent="0.25">
      <c r="A29" s="1" t="s">
        <v>13</v>
      </c>
      <c r="B29" s="1" t="str">
        <f t="shared" si="1"/>
        <v>Color</v>
      </c>
      <c r="C29" s="1" t="s">
        <v>113</v>
      </c>
      <c r="D29" s="1" t="str">
        <f t="shared" si="12"/>
        <v>Nan</v>
      </c>
      <c r="E29" s="1">
        <v>151</v>
      </c>
      <c r="F29" s="1">
        <f t="shared" si="2"/>
        <v>151</v>
      </c>
      <c r="G29" s="1">
        <v>228430993</v>
      </c>
      <c r="H29" s="1" t="str">
        <f t="shared" si="3"/>
        <v>228430993</v>
      </c>
      <c r="I29" s="1" t="s">
        <v>63</v>
      </c>
      <c r="J29" s="1" t="str">
        <f t="shared" si="4"/>
        <v>Adventure|Drama|Sci-Fi</v>
      </c>
      <c r="K29" s="1" t="s">
        <v>114</v>
      </c>
      <c r="L29" s="1" t="str">
        <f t="shared" si="5"/>
        <v>The Martian</v>
      </c>
      <c r="M29" s="1">
        <v>2015</v>
      </c>
      <c r="N29" s="1">
        <f t="shared" si="6"/>
        <v>2015</v>
      </c>
      <c r="O29" s="1" t="s">
        <v>17</v>
      </c>
      <c r="P29" s="1" t="str">
        <f t="shared" si="7"/>
        <v>English</v>
      </c>
      <c r="Q29" s="1" t="s">
        <v>18</v>
      </c>
      <c r="R29" s="1" t="str">
        <f t="shared" si="8"/>
        <v>USA</v>
      </c>
      <c r="S29" s="1">
        <v>108000000</v>
      </c>
      <c r="T29" s="1" t="str">
        <f>IF(OR(S29="",S29="Null"), "N/A", PROPER(S29))</f>
        <v>108000000</v>
      </c>
      <c r="U29" s="2">
        <v>44934</v>
      </c>
      <c r="V29" s="2">
        <f t="shared" si="9"/>
        <v>44934</v>
      </c>
      <c r="W29" s="1" t="s">
        <v>115</v>
      </c>
      <c r="X29" s="1" t="str">
        <f t="shared" si="10"/>
        <v>Matt Damon,Donald Glover,Benedict Wong</v>
      </c>
      <c r="Y29" s="1">
        <v>153000</v>
      </c>
      <c r="Z29">
        <f t="shared" si="11"/>
        <v>153000</v>
      </c>
    </row>
    <row r="30" spans="1:26" x14ac:dyDescent="0.25">
      <c r="A30" s="1" t="s">
        <v>13</v>
      </c>
      <c r="B30" s="1" t="str">
        <f t="shared" si="1"/>
        <v>Color</v>
      </c>
      <c r="C30" s="1" t="s">
        <v>92</v>
      </c>
      <c r="D30" s="1" t="str">
        <f t="shared" si="12"/>
        <v>Ridley Scott</v>
      </c>
      <c r="E30" s="1">
        <v>150</v>
      </c>
      <c r="F30" s="1">
        <f t="shared" si="2"/>
        <v>150</v>
      </c>
      <c r="G30" s="1">
        <v>65007045</v>
      </c>
      <c r="H30" s="1" t="str">
        <f t="shared" si="3"/>
        <v>65007045</v>
      </c>
      <c r="I30" s="1" t="s">
        <v>116</v>
      </c>
      <c r="J30" s="1" t="str">
        <f t="shared" si="4"/>
        <v>Action|Adventure|Drama</v>
      </c>
      <c r="K30" s="1" t="s">
        <v>117</v>
      </c>
      <c r="L30" s="1" t="str">
        <f t="shared" si="5"/>
        <v>Exodus: Gods And Kings</v>
      </c>
      <c r="M30" s="1">
        <v>2014</v>
      </c>
      <c r="N30" s="1">
        <f t="shared" si="6"/>
        <v>2014</v>
      </c>
      <c r="O30" s="1" t="s">
        <v>17</v>
      </c>
      <c r="P30" s="1" t="str">
        <f t="shared" si="7"/>
        <v>English</v>
      </c>
      <c r="Q30" s="1" t="s">
        <v>44</v>
      </c>
      <c r="R30" s="1" t="str">
        <f t="shared" si="8"/>
        <v>UK</v>
      </c>
      <c r="S30" s="1">
        <v>140000000</v>
      </c>
      <c r="T30" s="1" t="str">
        <f>IF(OR(S30="",S30="Null"), "N/A", PROPER(S30))</f>
        <v>140000000</v>
      </c>
      <c r="U30" s="2">
        <v>44932</v>
      </c>
      <c r="V30" s="2">
        <f t="shared" si="9"/>
        <v>44932</v>
      </c>
      <c r="W30" s="1" t="s">
        <v>118</v>
      </c>
      <c r="X30" s="1" t="str">
        <f t="shared" si="10"/>
        <v>Christian Bale,María Valverde,Ben Mendelsohn</v>
      </c>
      <c r="Y30" s="1">
        <v>51000</v>
      </c>
      <c r="Z30">
        <f t="shared" si="11"/>
        <v>51000</v>
      </c>
    </row>
    <row r="31" spans="1:26" x14ac:dyDescent="0.25">
      <c r="A31" s="1" t="s">
        <v>13</v>
      </c>
      <c r="B31" s="1" t="str">
        <f t="shared" si="1"/>
        <v>Color</v>
      </c>
      <c r="D31" s="1" t="str">
        <f t="shared" si="12"/>
        <v>N/A</v>
      </c>
      <c r="E31" s="1">
        <v>150</v>
      </c>
      <c r="F31" s="1">
        <f t="shared" si="2"/>
        <v>150</v>
      </c>
      <c r="G31" s="1">
        <v>182204440</v>
      </c>
      <c r="H31" s="1" t="str">
        <f t="shared" si="3"/>
        <v>182204440</v>
      </c>
      <c r="I31" s="1" t="s">
        <v>119</v>
      </c>
      <c r="J31" s="1" t="str">
        <f t="shared" si="4"/>
        <v>Biography|Drama|History|War</v>
      </c>
      <c r="K31" s="1" t="s">
        <v>120</v>
      </c>
      <c r="L31" s="1" t="str">
        <f t="shared" si="5"/>
        <v>Lincoln</v>
      </c>
      <c r="M31" s="1">
        <v>2012</v>
      </c>
      <c r="N31" s="1">
        <f t="shared" si="6"/>
        <v>2012</v>
      </c>
      <c r="O31" s="1" t="s">
        <v>17</v>
      </c>
      <c r="P31" s="1" t="str">
        <f t="shared" si="7"/>
        <v>English</v>
      </c>
      <c r="Q31" s="1" t="s">
        <v>18</v>
      </c>
      <c r="R31" s="1" t="str">
        <f t="shared" si="8"/>
        <v>USA</v>
      </c>
      <c r="S31" s="1">
        <v>65000000</v>
      </c>
      <c r="T31" s="1" t="str">
        <f>IF(OR(S31="",S31="Null"), "N/A", PROPER(S31))</f>
        <v>65000000</v>
      </c>
      <c r="U31" s="2">
        <v>45023</v>
      </c>
      <c r="V31" s="2">
        <f t="shared" si="9"/>
        <v>45023</v>
      </c>
      <c r="W31" s="1" t="s">
        <v>121</v>
      </c>
      <c r="X31" s="1" t="str">
        <f t="shared" si="10"/>
        <v>Joseph Gordon-Levitt,Hal Holbrook,Bruce Mcgill</v>
      </c>
      <c r="Y31" s="1">
        <v>71000</v>
      </c>
      <c r="Z31">
        <f t="shared" si="11"/>
        <v>71000</v>
      </c>
    </row>
    <row r="32" spans="1:26" x14ac:dyDescent="0.25">
      <c r="A32" s="1" t="s">
        <v>13</v>
      </c>
      <c r="B32" s="1" t="str">
        <f t="shared" si="1"/>
        <v>Color</v>
      </c>
      <c r="C32" s="1" t="s">
        <v>122</v>
      </c>
      <c r="D32" s="1" t="str">
        <f t="shared" si="12"/>
        <v>Mike Leigh</v>
      </c>
      <c r="E32" s="1">
        <v>150</v>
      </c>
      <c r="F32" s="1">
        <f t="shared" si="2"/>
        <v>150</v>
      </c>
      <c r="G32" s="1">
        <v>3958500</v>
      </c>
      <c r="H32" s="1" t="str">
        <f t="shared" si="3"/>
        <v>3958500</v>
      </c>
      <c r="I32" s="1" t="s">
        <v>105</v>
      </c>
      <c r="J32" s="1" t="str">
        <f t="shared" si="4"/>
        <v>Biography|Drama|History</v>
      </c>
      <c r="K32" s="1" t="s">
        <v>123</v>
      </c>
      <c r="L32" s="1" t="str">
        <f t="shared" si="5"/>
        <v>Mr. Turner</v>
      </c>
      <c r="M32" s="1">
        <v>2014</v>
      </c>
      <c r="N32" s="1">
        <f t="shared" si="6"/>
        <v>2014</v>
      </c>
      <c r="O32" s="1" t="s">
        <v>17</v>
      </c>
      <c r="P32" s="1" t="str">
        <f t="shared" si="7"/>
        <v>English</v>
      </c>
      <c r="Q32" s="1" t="s">
        <v>44</v>
      </c>
      <c r="R32" s="1" t="str">
        <f t="shared" si="8"/>
        <v>UK</v>
      </c>
      <c r="S32" s="1" t="s">
        <v>37</v>
      </c>
      <c r="T32" s="1" t="str">
        <f>IF(OR(S32="",S32="Null"), "N/A", PROPER(S32))</f>
        <v>N/A</v>
      </c>
      <c r="U32" s="2">
        <v>45144</v>
      </c>
      <c r="V32" s="2">
        <f t="shared" si="9"/>
        <v>45144</v>
      </c>
      <c r="W32" s="1" t="s">
        <v>124</v>
      </c>
      <c r="X32" s="1" t="str">
        <f t="shared" si="10"/>
        <v>Lesley Manville,Ruth Sheen,Karl Johnson</v>
      </c>
      <c r="Y32" s="1">
        <v>0</v>
      </c>
      <c r="Z32">
        <f t="shared" si="11"/>
        <v>0</v>
      </c>
    </row>
    <row r="33" spans="1:26" x14ac:dyDescent="0.25">
      <c r="A33" s="1" t="s">
        <v>13</v>
      </c>
      <c r="B33" s="1" t="str">
        <f t="shared" si="1"/>
        <v>Color</v>
      </c>
      <c r="C33" s="1" t="s">
        <v>125</v>
      </c>
      <c r="D33" s="1" t="str">
        <f t="shared" si="12"/>
        <v>Gore Verbinski</v>
      </c>
      <c r="E33" s="1">
        <v>650</v>
      </c>
      <c r="F33" s="1">
        <f t="shared" si="2"/>
        <v>650</v>
      </c>
      <c r="G33" s="1">
        <v>89289910</v>
      </c>
      <c r="H33" s="1" t="str">
        <f t="shared" si="3"/>
        <v>89289910</v>
      </c>
      <c r="I33" s="1" t="s">
        <v>126</v>
      </c>
      <c r="J33" s="1" t="str">
        <f t="shared" si="4"/>
        <v>Action|Adventure|Western</v>
      </c>
      <c r="K33" s="1" t="s">
        <v>127</v>
      </c>
      <c r="L33" s="1" t="str">
        <f t="shared" si="5"/>
        <v>The Lone Ranger</v>
      </c>
      <c r="M33" s="1">
        <v>2013</v>
      </c>
      <c r="N33" s="1">
        <f t="shared" si="6"/>
        <v>2013</v>
      </c>
      <c r="O33" s="1" t="s">
        <v>17</v>
      </c>
      <c r="P33" s="1" t="str">
        <f t="shared" si="7"/>
        <v>English</v>
      </c>
      <c r="Q33" s="1" t="s">
        <v>18</v>
      </c>
      <c r="R33" s="1" t="str">
        <f t="shared" si="8"/>
        <v>USA</v>
      </c>
      <c r="S33" s="1">
        <v>215000000</v>
      </c>
      <c r="T33" s="1" t="str">
        <f>IF(OR(S33="",S33="Null"), "N/A", PROPER(S33))</f>
        <v>215000000</v>
      </c>
      <c r="U33" s="2">
        <v>45052</v>
      </c>
      <c r="V33" s="2">
        <f t="shared" si="9"/>
        <v>45052</v>
      </c>
      <c r="W33" s="1" t="s">
        <v>128</v>
      </c>
      <c r="X33" s="1" t="str">
        <f t="shared" si="10"/>
        <v>Johnny Depp,Ruth Wilson,Tom Wilkinson</v>
      </c>
      <c r="Y33" s="1">
        <v>48000</v>
      </c>
      <c r="Z33">
        <f t="shared" si="11"/>
        <v>48000</v>
      </c>
    </row>
    <row r="34" spans="1:26" x14ac:dyDescent="0.25">
      <c r="A34" s="1" t="s">
        <v>13</v>
      </c>
      <c r="B34" s="1" t="str">
        <f t="shared" si="1"/>
        <v>Color</v>
      </c>
      <c r="C34" s="1" t="s">
        <v>129</v>
      </c>
      <c r="D34" s="1" t="str">
        <f t="shared" si="12"/>
        <v>David Fincher</v>
      </c>
      <c r="E34" s="1">
        <v>149</v>
      </c>
      <c r="F34" s="1">
        <f t="shared" si="2"/>
        <v>149</v>
      </c>
      <c r="G34" s="1">
        <v>167735396</v>
      </c>
      <c r="H34" s="1" t="str">
        <f t="shared" si="3"/>
        <v>167735396</v>
      </c>
      <c r="I34" s="1" t="s">
        <v>56</v>
      </c>
      <c r="J34" s="1" t="str">
        <f t="shared" si="4"/>
        <v>Crime|Drama|Mystery|Thriller</v>
      </c>
      <c r="K34" s="1" t="s">
        <v>130</v>
      </c>
      <c r="L34" s="1" t="str">
        <f t="shared" si="5"/>
        <v>Gone Girl</v>
      </c>
      <c r="M34" s="1">
        <v>2014</v>
      </c>
      <c r="N34" s="1">
        <f t="shared" si="6"/>
        <v>2014</v>
      </c>
      <c r="O34" s="1" t="s">
        <v>17</v>
      </c>
      <c r="P34" s="1" t="str">
        <f t="shared" si="7"/>
        <v>English</v>
      </c>
      <c r="Q34" s="1" t="s">
        <v>18</v>
      </c>
      <c r="R34" s="1" t="str">
        <f t="shared" si="8"/>
        <v>USA</v>
      </c>
      <c r="S34" s="1">
        <v>61000000</v>
      </c>
      <c r="T34" s="1" t="str">
        <f>IF(OR(S34="",S34="Null"), "N/A", PROPER(S34))</f>
        <v>61000000</v>
      </c>
      <c r="U34" s="2">
        <v>44934</v>
      </c>
      <c r="V34" s="2">
        <f t="shared" si="9"/>
        <v>44934</v>
      </c>
      <c r="W34" s="1" t="s">
        <v>131</v>
      </c>
      <c r="X34" s="1" t="str">
        <f t="shared" si="10"/>
        <v>Patrick Fugit,Sela Ward,Emily Ratajkowski</v>
      </c>
      <c r="Y34" s="1">
        <v>146000</v>
      </c>
      <c r="Z34">
        <f t="shared" si="11"/>
        <v>146000</v>
      </c>
    </row>
    <row r="35" spans="1:26" x14ac:dyDescent="0.25">
      <c r="A35" s="1" t="s">
        <v>13</v>
      </c>
      <c r="B35" s="1" t="str">
        <f t="shared" si="1"/>
        <v>Color</v>
      </c>
      <c r="C35" s="1" t="s">
        <v>132</v>
      </c>
      <c r="D35" s="1" t="str">
        <f t="shared" si="12"/>
        <v>Bryan Singer</v>
      </c>
      <c r="E35" s="1">
        <v>149</v>
      </c>
      <c r="F35" s="1">
        <f t="shared" si="2"/>
        <v>149</v>
      </c>
      <c r="G35" s="1">
        <v>233914986</v>
      </c>
      <c r="H35" s="1" t="str">
        <f t="shared" si="3"/>
        <v>233914986</v>
      </c>
      <c r="I35" s="1" t="s">
        <v>133</v>
      </c>
      <c r="J35" s="1" t="str">
        <f t="shared" si="4"/>
        <v>Action|Adventure|Fantasy|Sci-Fi|Thriller</v>
      </c>
      <c r="K35" s="1" t="s">
        <v>134</v>
      </c>
      <c r="L35" s="1" t="str">
        <f t="shared" si="5"/>
        <v>X-Men: Days Of Future Past</v>
      </c>
      <c r="M35" s="1">
        <v>2014</v>
      </c>
      <c r="N35" s="1">
        <f t="shared" si="6"/>
        <v>2014</v>
      </c>
      <c r="O35" s="1" t="s">
        <v>17</v>
      </c>
      <c r="P35" s="1" t="str">
        <f t="shared" si="7"/>
        <v>English</v>
      </c>
      <c r="Q35" s="1" t="s">
        <v>135</v>
      </c>
      <c r="R35" s="1" t="str">
        <f t="shared" si="8"/>
        <v>United States</v>
      </c>
      <c r="S35" s="1">
        <v>200000000</v>
      </c>
      <c r="T35" s="1" t="str">
        <f>IF(OR(S35="",S35="Null"), "N/A", PROPER(S35))</f>
        <v>200000000</v>
      </c>
      <c r="U35" s="1">
        <v>8</v>
      </c>
      <c r="V35" s="2">
        <f t="shared" si="9"/>
        <v>8</v>
      </c>
      <c r="W35" s="1" t="s">
        <v>136</v>
      </c>
      <c r="X35" s="1" t="str">
        <f t="shared" si="10"/>
        <v>Jennifer Lawrence,Peter Dinklage,Hugh Jackman</v>
      </c>
      <c r="Y35" s="1">
        <v>82000</v>
      </c>
      <c r="Z35">
        <f t="shared" si="11"/>
        <v>82000</v>
      </c>
    </row>
    <row r="36" spans="1:26" x14ac:dyDescent="0.25">
      <c r="A36" s="1" t="s">
        <v>13</v>
      </c>
      <c r="B36" s="1" t="str">
        <f t="shared" si="1"/>
        <v>Color</v>
      </c>
      <c r="C36" s="1" t="s">
        <v>137</v>
      </c>
      <c r="D36" s="1" t="str">
        <f t="shared" si="12"/>
        <v>Jay Oliva</v>
      </c>
      <c r="E36" s="1">
        <v>148</v>
      </c>
      <c r="F36" s="1">
        <f t="shared" si="2"/>
        <v>148</v>
      </c>
      <c r="H36" s="1" t="str">
        <f t="shared" si="3"/>
        <v>N/A</v>
      </c>
      <c r="I36" s="1" t="s">
        <v>138</v>
      </c>
      <c r="J36" s="1" t="str">
        <f t="shared" si="4"/>
        <v>Action|Animation|Crime|Sci-Fi|Thriller</v>
      </c>
      <c r="K36" s="1" t="s">
        <v>139</v>
      </c>
      <c r="L36" s="1" t="str">
        <f t="shared" si="5"/>
        <v>Batman: The Dark Knight Returns, Part 2</v>
      </c>
      <c r="M36" s="1">
        <v>2013</v>
      </c>
      <c r="N36" s="1">
        <f t="shared" si="6"/>
        <v>2013</v>
      </c>
      <c r="O36" s="1" t="s">
        <v>17</v>
      </c>
      <c r="P36" s="1" t="str">
        <f t="shared" si="7"/>
        <v>English</v>
      </c>
      <c r="Q36" s="1" t="s">
        <v>18</v>
      </c>
      <c r="R36" s="1" t="str">
        <f t="shared" si="8"/>
        <v>USA</v>
      </c>
      <c r="S36" s="1">
        <v>3500000</v>
      </c>
      <c r="T36" s="1" t="str">
        <f>IF(OR(S36="",S36="Null"), "N/A", PROPER(S36))</f>
        <v>3500000</v>
      </c>
      <c r="U36" s="2">
        <v>45024</v>
      </c>
      <c r="V36" s="2">
        <f t="shared" si="9"/>
        <v>45024</v>
      </c>
      <c r="W36" s="1" t="s">
        <v>140</v>
      </c>
      <c r="X36" s="1" t="str">
        <f t="shared" si="10"/>
        <v>Michael Emerson,Mark Valley,Grey Griffin</v>
      </c>
      <c r="Y36" s="1">
        <v>5000</v>
      </c>
      <c r="Z36">
        <f t="shared" si="11"/>
        <v>5000</v>
      </c>
    </row>
    <row r="37" spans="1:26" x14ac:dyDescent="0.25">
      <c r="A37" s="1" t="s">
        <v>13</v>
      </c>
      <c r="B37" s="1" t="str">
        <f t="shared" si="1"/>
        <v>Color</v>
      </c>
      <c r="C37" s="1" t="s">
        <v>62</v>
      </c>
      <c r="D37" s="1" t="str">
        <f t="shared" si="12"/>
        <v>Christopher Nolan</v>
      </c>
      <c r="E37" s="1">
        <v>148</v>
      </c>
      <c r="F37" s="1">
        <f t="shared" si="2"/>
        <v>148</v>
      </c>
      <c r="G37" s="1">
        <v>292568851</v>
      </c>
      <c r="H37" s="1" t="str">
        <f t="shared" si="3"/>
        <v>292568851</v>
      </c>
      <c r="I37" s="1" t="s">
        <v>141</v>
      </c>
      <c r="J37" s="1" t="str">
        <f t="shared" si="4"/>
        <v>Action|Adventure|Sci-Fi|Thriller</v>
      </c>
      <c r="K37" s="1" t="s">
        <v>142</v>
      </c>
      <c r="L37" s="1" t="str">
        <f t="shared" si="5"/>
        <v>Inception</v>
      </c>
      <c r="M37" s="1">
        <v>2010</v>
      </c>
      <c r="N37" s="1">
        <f t="shared" si="6"/>
        <v>2010</v>
      </c>
      <c r="O37" s="1" t="s">
        <v>17</v>
      </c>
      <c r="P37" s="1" t="str">
        <f t="shared" si="7"/>
        <v>English</v>
      </c>
      <c r="Q37" s="1" t="s">
        <v>18</v>
      </c>
      <c r="R37" s="1" t="str">
        <f t="shared" si="8"/>
        <v>USA</v>
      </c>
      <c r="S37" s="1">
        <v>160000000</v>
      </c>
      <c r="T37" s="1" t="str">
        <f>IF(OR(S37="",S37="Null"), "N/A", PROPER(S37))</f>
        <v>160000000</v>
      </c>
      <c r="U37" s="2">
        <v>45146</v>
      </c>
      <c r="V37" s="2">
        <f t="shared" si="9"/>
        <v>45146</v>
      </c>
      <c r="W37" s="1" t="s">
        <v>143</v>
      </c>
      <c r="X37" s="1" t="str">
        <f t="shared" si="10"/>
        <v>Leonardo Dicaprio,Tom Hardy,Joseph Gordon-Levitt</v>
      </c>
      <c r="Y37" s="1">
        <v>175000</v>
      </c>
      <c r="Z37">
        <f t="shared" si="11"/>
        <v>175000</v>
      </c>
    </row>
    <row r="38" spans="1:26" x14ac:dyDescent="0.25">
      <c r="A38" s="1" t="s">
        <v>13</v>
      </c>
      <c r="B38" s="1" t="str">
        <f t="shared" si="1"/>
        <v>Color</v>
      </c>
      <c r="C38" s="1" t="s">
        <v>144</v>
      </c>
      <c r="D38" s="1" t="str">
        <f t="shared" si="12"/>
        <v>Paul Thomas Anderson</v>
      </c>
      <c r="E38" s="1">
        <v>148</v>
      </c>
      <c r="F38" s="1">
        <f t="shared" si="2"/>
        <v>148</v>
      </c>
      <c r="G38" s="1">
        <v>8093318</v>
      </c>
      <c r="H38" s="1" t="str">
        <f t="shared" si="3"/>
        <v>8093318</v>
      </c>
      <c r="I38" s="1" t="s">
        <v>145</v>
      </c>
      <c r="J38" s="1" t="str">
        <f t="shared" si="4"/>
        <v>Comedy|Crime|Drama|Mystery|Romance</v>
      </c>
      <c r="K38" s="1" t="s">
        <v>146</v>
      </c>
      <c r="L38" s="1" t="str">
        <f t="shared" si="5"/>
        <v>Inherent Vice</v>
      </c>
      <c r="M38" s="1">
        <v>2014</v>
      </c>
      <c r="N38" s="1">
        <f t="shared" si="6"/>
        <v>2014</v>
      </c>
      <c r="O38" s="1" t="s">
        <v>17</v>
      </c>
      <c r="P38" s="1" t="str">
        <f t="shared" si="7"/>
        <v>English</v>
      </c>
      <c r="Q38" s="1" t="s">
        <v>18</v>
      </c>
      <c r="R38" s="1" t="str">
        <f t="shared" si="8"/>
        <v>USA</v>
      </c>
      <c r="S38" s="1">
        <v>20000000</v>
      </c>
      <c r="T38" s="1" t="str">
        <f>IF(OR(S38="",S38="Null"), "N/A", PROPER(S38))</f>
        <v>20000000</v>
      </c>
      <c r="U38" s="2">
        <v>45113</v>
      </c>
      <c r="V38" s="2">
        <f t="shared" si="9"/>
        <v>45113</v>
      </c>
      <c r="W38" s="1" t="s">
        <v>147</v>
      </c>
      <c r="X38" s="1" t="str">
        <f t="shared" si="10"/>
        <v>Martin Dew,Katherine Waterston,Serena Scott Thomas</v>
      </c>
      <c r="Y38" s="1">
        <v>18000</v>
      </c>
      <c r="Z38">
        <f t="shared" si="11"/>
        <v>18000</v>
      </c>
    </row>
    <row r="39" spans="1:26" x14ac:dyDescent="0.25">
      <c r="A39" s="1" t="s">
        <v>13</v>
      </c>
      <c r="B39" s="1" t="str">
        <f t="shared" si="1"/>
        <v>Color</v>
      </c>
      <c r="C39" s="1" t="s">
        <v>148</v>
      </c>
      <c r="D39" s="1" t="str">
        <f t="shared" si="12"/>
        <v>Sam Mendes</v>
      </c>
      <c r="E39" s="1">
        <v>148</v>
      </c>
      <c r="F39" s="1">
        <f t="shared" si="2"/>
        <v>148</v>
      </c>
      <c r="G39" s="1">
        <v>200074175</v>
      </c>
      <c r="H39" s="1" t="str">
        <f t="shared" si="3"/>
        <v>200074175</v>
      </c>
      <c r="I39" s="1" t="s">
        <v>149</v>
      </c>
      <c r="J39" s="1" t="str">
        <f t="shared" si="4"/>
        <v>Action|Adventure|Thriller</v>
      </c>
      <c r="K39" s="1" t="s">
        <v>150</v>
      </c>
      <c r="L39" s="1" t="str">
        <f t="shared" si="5"/>
        <v>Spectre</v>
      </c>
      <c r="M39" s="1">
        <v>2015</v>
      </c>
      <c r="N39" s="1">
        <f t="shared" si="6"/>
        <v>2015</v>
      </c>
      <c r="O39" s="1" t="s">
        <v>17</v>
      </c>
      <c r="P39" s="1" t="str">
        <f t="shared" si="7"/>
        <v>English</v>
      </c>
      <c r="Q39" s="1" t="s">
        <v>44</v>
      </c>
      <c r="R39" s="1" t="str">
        <f t="shared" si="8"/>
        <v>UK</v>
      </c>
      <c r="S39" s="1">
        <v>245000000</v>
      </c>
      <c r="T39" s="1" t="str">
        <f>IF(OR(S39="",S39="Null"), "N/A", PROPER(S39))</f>
        <v>245000000</v>
      </c>
      <c r="U39" s="2">
        <v>45144</v>
      </c>
      <c r="V39" s="2">
        <f t="shared" si="9"/>
        <v>45144</v>
      </c>
      <c r="W39" s="1" t="s">
        <v>151</v>
      </c>
      <c r="X39" s="1" t="str">
        <f t="shared" si="10"/>
        <v>Christoph Waltz,Rory Kinnear,Stephanie Sigman</v>
      </c>
      <c r="Y39" s="1">
        <v>85000</v>
      </c>
      <c r="Z39">
        <f t="shared" si="11"/>
        <v>85000</v>
      </c>
    </row>
    <row r="40" spans="1:26" x14ac:dyDescent="0.25">
      <c r="A40" s="1" t="s">
        <v>13</v>
      </c>
      <c r="B40" s="1" t="str">
        <f t="shared" si="1"/>
        <v>Color</v>
      </c>
      <c r="D40" s="1" t="str">
        <f t="shared" si="12"/>
        <v>N/A</v>
      </c>
      <c r="E40" s="1">
        <v>147</v>
      </c>
      <c r="F40" s="1">
        <f t="shared" si="2"/>
        <v>147</v>
      </c>
      <c r="G40" s="1">
        <v>407197282</v>
      </c>
      <c r="H40" s="1" t="str">
        <f t="shared" si="3"/>
        <v>407197282</v>
      </c>
      <c r="I40" s="1" t="s">
        <v>21</v>
      </c>
      <c r="J40" s="1" t="str">
        <f t="shared" si="4"/>
        <v>Action|Adventure|Sci-Fi</v>
      </c>
      <c r="K40" s="1" t="s">
        <v>152</v>
      </c>
      <c r="L40" s="1" t="str">
        <f t="shared" si="5"/>
        <v>Captain America: Civil War</v>
      </c>
      <c r="M40" s="1">
        <v>2016</v>
      </c>
      <c r="N40" s="1">
        <f t="shared" si="6"/>
        <v>2016</v>
      </c>
      <c r="O40" s="1" t="s">
        <v>17</v>
      </c>
      <c r="P40" s="1" t="str">
        <f t="shared" si="7"/>
        <v>English</v>
      </c>
      <c r="Q40" s="1" t="s">
        <v>18</v>
      </c>
      <c r="R40" s="1" t="str">
        <f t="shared" si="8"/>
        <v>USA</v>
      </c>
      <c r="S40" s="1">
        <v>250000000</v>
      </c>
      <c r="T40" s="1" t="str">
        <f>IF(OR(S40="",S40="Null"), "N/A", PROPER(S40))</f>
        <v>250000000</v>
      </c>
      <c r="U40" s="2">
        <v>44965</v>
      </c>
      <c r="V40" s="2">
        <f t="shared" si="9"/>
        <v>44965</v>
      </c>
      <c r="W40" s="1" t="s">
        <v>153</v>
      </c>
      <c r="X40" s="1" t="str">
        <f t="shared" si="10"/>
        <v>Robert Downey Jr.,Scarlett Johansson,Chris Evans</v>
      </c>
      <c r="Y40" s="1">
        <v>72000</v>
      </c>
      <c r="Z40">
        <f t="shared" si="11"/>
        <v>72000</v>
      </c>
    </row>
    <row r="41" spans="1:26" x14ac:dyDescent="0.25">
      <c r="A41" s="1" t="s">
        <v>13</v>
      </c>
      <c r="B41" s="1" t="str">
        <f t="shared" si="1"/>
        <v>Color</v>
      </c>
      <c r="C41" s="1" t="s">
        <v>154</v>
      </c>
      <c r="D41" s="1" t="str">
        <f t="shared" si="12"/>
        <v>Michael Patrick King</v>
      </c>
      <c r="E41" s="1">
        <v>146</v>
      </c>
      <c r="F41" s="1">
        <f t="shared" si="2"/>
        <v>146</v>
      </c>
      <c r="G41" s="1">
        <v>95328937</v>
      </c>
      <c r="H41" s="1" t="str">
        <f t="shared" si="3"/>
        <v>95328937</v>
      </c>
      <c r="I41" s="1" t="s">
        <v>155</v>
      </c>
      <c r="J41" s="1" t="str">
        <f t="shared" si="4"/>
        <v>Comedy|Drama|Romance</v>
      </c>
      <c r="K41" s="1" t="s">
        <v>156</v>
      </c>
      <c r="L41" s="1" t="str">
        <f t="shared" si="5"/>
        <v>Sex And The City 2</v>
      </c>
      <c r="M41" s="1">
        <v>2010</v>
      </c>
      <c r="N41" s="1">
        <f t="shared" si="6"/>
        <v>2010</v>
      </c>
      <c r="O41" s="1" t="s">
        <v>17</v>
      </c>
      <c r="P41" s="1" t="str">
        <f t="shared" si="7"/>
        <v>English</v>
      </c>
      <c r="Q41" s="1" t="s">
        <v>18</v>
      </c>
      <c r="R41" s="1" t="str">
        <f t="shared" si="8"/>
        <v>USA</v>
      </c>
      <c r="S41" s="1">
        <v>100000000</v>
      </c>
      <c r="T41" s="1" t="str">
        <f>IF(OR(S41="",S41="Null"), "N/A", PROPER(S41))</f>
        <v>100000000</v>
      </c>
      <c r="U41" s="2">
        <v>44989</v>
      </c>
      <c r="V41" s="2">
        <f t="shared" si="9"/>
        <v>44989</v>
      </c>
      <c r="W41" s="1" t="s">
        <v>157</v>
      </c>
      <c r="X41" s="1" t="str">
        <f t="shared" si="10"/>
        <v>Chris Noth,Liza Minnelli,Kristin Davis</v>
      </c>
      <c r="Y41" s="1">
        <v>0</v>
      </c>
      <c r="Z41">
        <f t="shared" si="11"/>
        <v>0</v>
      </c>
    </row>
    <row r="42" spans="1:26" x14ac:dyDescent="0.25">
      <c r="A42" s="1" t="s">
        <v>13</v>
      </c>
      <c r="B42" s="1" t="str">
        <f t="shared" si="1"/>
        <v>Color</v>
      </c>
      <c r="C42" s="1" t="s">
        <v>158</v>
      </c>
      <c r="D42" s="1" t="str">
        <f t="shared" si="12"/>
        <v>Tate Taylor</v>
      </c>
      <c r="E42" s="1">
        <v>146</v>
      </c>
      <c r="F42" s="1">
        <f t="shared" si="2"/>
        <v>146</v>
      </c>
      <c r="G42" s="1">
        <v>169705587</v>
      </c>
      <c r="H42" s="1" t="str">
        <f t="shared" si="3"/>
        <v>169705587</v>
      </c>
      <c r="I42" s="1" t="s">
        <v>29</v>
      </c>
      <c r="J42" s="1" t="str">
        <f t="shared" si="4"/>
        <v>Drama</v>
      </c>
      <c r="K42" s="1" t="s">
        <v>159</v>
      </c>
      <c r="L42" s="1" t="str">
        <f t="shared" si="5"/>
        <v>The Help</v>
      </c>
      <c r="M42" s="1">
        <v>2011</v>
      </c>
      <c r="N42" s="1">
        <f t="shared" si="6"/>
        <v>2011</v>
      </c>
      <c r="O42" s="1" t="s">
        <v>17</v>
      </c>
      <c r="P42" s="1" t="str">
        <f t="shared" si="7"/>
        <v>English</v>
      </c>
      <c r="Q42" s="1" t="s">
        <v>18</v>
      </c>
      <c r="R42" s="1" t="str">
        <f t="shared" si="8"/>
        <v>USA</v>
      </c>
      <c r="S42" s="1">
        <v>25000000</v>
      </c>
      <c r="T42" s="1" t="str">
        <f>IF(OR(S42="",S42="Null"), "N/A", PROPER(S42))</f>
        <v>25000000</v>
      </c>
      <c r="U42" s="2">
        <v>44934</v>
      </c>
      <c r="V42" s="2">
        <f t="shared" si="9"/>
        <v>44934</v>
      </c>
      <c r="W42" s="1" t="s">
        <v>160</v>
      </c>
      <c r="X42" s="1" t="str">
        <f t="shared" si="10"/>
        <v>Emma Stone,Bryce Dallas Howard,Mike Vogel</v>
      </c>
      <c r="Y42" s="1">
        <v>75000</v>
      </c>
      <c r="Z42">
        <f t="shared" si="11"/>
        <v>75000</v>
      </c>
    </row>
    <row r="43" spans="1:26" x14ac:dyDescent="0.25">
      <c r="A43" s="1" t="s">
        <v>13</v>
      </c>
      <c r="B43" s="1" t="str">
        <f t="shared" si="1"/>
        <v>Color</v>
      </c>
      <c r="C43" s="1" t="s">
        <v>161</v>
      </c>
      <c r="D43" s="1" t="str">
        <f t="shared" si="12"/>
        <v>Francis Lawrence</v>
      </c>
      <c r="E43" s="1">
        <v>146</v>
      </c>
      <c r="F43" s="1">
        <f t="shared" si="2"/>
        <v>146</v>
      </c>
      <c r="G43" s="1">
        <v>424645577</v>
      </c>
      <c r="H43" s="1" t="str">
        <f t="shared" si="3"/>
        <v>424645577</v>
      </c>
      <c r="I43" s="1" t="s">
        <v>162</v>
      </c>
      <c r="J43" s="1" t="str">
        <f t="shared" si="4"/>
        <v>Adventure|Sci-Fi|Thriller</v>
      </c>
      <c r="K43" s="1" t="s">
        <v>163</v>
      </c>
      <c r="L43" s="1" t="str">
        <f t="shared" si="5"/>
        <v>The Hunger Games: Catching Fire</v>
      </c>
      <c r="M43" s="1">
        <v>2013</v>
      </c>
      <c r="N43" s="1">
        <f t="shared" si="6"/>
        <v>2013</v>
      </c>
      <c r="O43" s="1" t="s">
        <v>17</v>
      </c>
      <c r="P43" s="1" t="str">
        <f t="shared" si="7"/>
        <v>English</v>
      </c>
      <c r="Q43" s="1" t="s">
        <v>18</v>
      </c>
      <c r="R43" s="1" t="str">
        <f t="shared" si="8"/>
        <v>USA</v>
      </c>
      <c r="S43" s="1">
        <v>130000000</v>
      </c>
      <c r="T43" s="1" t="str">
        <f>IF(OR(S43="",S43="Null"), "N/A", PROPER(S43))</f>
        <v>130000000</v>
      </c>
      <c r="U43" s="2">
        <v>45084</v>
      </c>
      <c r="V43" s="2">
        <f t="shared" si="9"/>
        <v>45084</v>
      </c>
      <c r="W43" s="1" t="s">
        <v>164</v>
      </c>
      <c r="X43" s="1" t="str">
        <f t="shared" si="10"/>
        <v>Jennifer Lawrence,Josh Hutcherson,Sandra Ellis Lafferty</v>
      </c>
      <c r="Y43" s="1">
        <v>82000</v>
      </c>
      <c r="Z43">
        <f t="shared" si="11"/>
        <v>82000</v>
      </c>
    </row>
    <row r="44" spans="1:26" x14ac:dyDescent="0.25">
      <c r="A44" s="1" t="s">
        <v>165</v>
      </c>
      <c r="B44" s="1" t="str">
        <f t="shared" si="1"/>
        <v>Black And White</v>
      </c>
      <c r="C44" s="1" t="s">
        <v>166</v>
      </c>
      <c r="D44" s="1" t="str">
        <f t="shared" si="12"/>
        <v>Steven Spielberg</v>
      </c>
      <c r="E44" s="1">
        <v>146</v>
      </c>
      <c r="F44" s="1">
        <f t="shared" si="2"/>
        <v>146</v>
      </c>
      <c r="G44" s="1">
        <v>79883359</v>
      </c>
      <c r="H44" s="1" t="str">
        <f t="shared" si="3"/>
        <v>79883359</v>
      </c>
      <c r="I44" s="1" t="s">
        <v>167</v>
      </c>
      <c r="J44" s="1" t="str">
        <f t="shared" si="4"/>
        <v>Drama|War</v>
      </c>
      <c r="K44" s="1" t="s">
        <v>168</v>
      </c>
      <c r="L44" s="1" t="str">
        <f t="shared" si="5"/>
        <v>War Horse</v>
      </c>
      <c r="M44" s="1">
        <v>2011</v>
      </c>
      <c r="N44" s="1">
        <f t="shared" si="6"/>
        <v>2011</v>
      </c>
      <c r="O44" s="1" t="s">
        <v>17</v>
      </c>
      <c r="P44" s="1" t="str">
        <f t="shared" si="7"/>
        <v>English</v>
      </c>
      <c r="Q44" s="1" t="s">
        <v>31</v>
      </c>
      <c r="R44" s="1" t="str">
        <f t="shared" si="8"/>
        <v>USA</v>
      </c>
      <c r="S44" s="1">
        <v>66000000</v>
      </c>
      <c r="T44" s="1" t="str">
        <f>IF(OR(S44="",S44="Null"), "N/A", PROPER(S44))</f>
        <v>66000000</v>
      </c>
      <c r="U44" s="2">
        <v>44964</v>
      </c>
      <c r="V44" s="2">
        <f t="shared" si="9"/>
        <v>44964</v>
      </c>
      <c r="W44" s="1" t="s">
        <v>169</v>
      </c>
      <c r="X44" s="1" t="str">
        <f t="shared" si="10"/>
        <v>Jeremy Irvine,Benedict Cumberbatch,Eddie Marsan</v>
      </c>
      <c r="Y44" s="1">
        <v>28000</v>
      </c>
      <c r="Z44">
        <f t="shared" si="11"/>
        <v>28000</v>
      </c>
    </row>
    <row r="45" spans="1:26" x14ac:dyDescent="0.25">
      <c r="A45" s="1" t="s">
        <v>13</v>
      </c>
      <c r="B45" s="1" t="str">
        <f t="shared" si="1"/>
        <v>Color</v>
      </c>
      <c r="C45" s="1" t="s">
        <v>76</v>
      </c>
      <c r="D45" s="1" t="str">
        <f t="shared" si="12"/>
        <v>Michael Bay</v>
      </c>
      <c r="E45" s="1">
        <v>144</v>
      </c>
      <c r="F45" s="1">
        <f t="shared" si="2"/>
        <v>144</v>
      </c>
      <c r="G45" s="1">
        <v>52822418</v>
      </c>
      <c r="H45" s="1" t="str">
        <f t="shared" si="3"/>
        <v>52822418</v>
      </c>
      <c r="I45" s="1" t="s">
        <v>170</v>
      </c>
      <c r="J45" s="1" t="str">
        <f t="shared" si="4"/>
        <v>Action|Drama|Thriller|War</v>
      </c>
      <c r="K45" s="1" t="s">
        <v>171</v>
      </c>
      <c r="L45" s="1" t="str">
        <f t="shared" si="5"/>
        <v>13 Hours</v>
      </c>
      <c r="M45" s="1">
        <v>2016</v>
      </c>
      <c r="N45" s="1">
        <f t="shared" si="6"/>
        <v>2016</v>
      </c>
      <c r="O45" s="1" t="s">
        <v>17</v>
      </c>
      <c r="P45" s="1" t="str">
        <f t="shared" si="7"/>
        <v>English</v>
      </c>
      <c r="Q45" s="1" t="s">
        <v>18</v>
      </c>
      <c r="R45" s="1" t="str">
        <f t="shared" si="8"/>
        <v>USA</v>
      </c>
      <c r="S45" s="1">
        <v>50000000</v>
      </c>
      <c r="T45" s="1" t="str">
        <f>IF(OR(S45="",S45="Null"), "N/A", PROPER(S45))</f>
        <v>50000000</v>
      </c>
      <c r="U45" s="2">
        <v>45023</v>
      </c>
      <c r="V45" s="2">
        <f t="shared" si="9"/>
        <v>45023</v>
      </c>
      <c r="W45" s="1" t="s">
        <v>172</v>
      </c>
      <c r="X45" s="1" t="str">
        <f t="shared" si="10"/>
        <v>Toby Stephens,James Badge Dale,David Costabile</v>
      </c>
      <c r="Y45" s="1">
        <v>44000</v>
      </c>
      <c r="Z45">
        <f t="shared" si="11"/>
        <v>44000</v>
      </c>
    </row>
    <row r="46" spans="1:26" x14ac:dyDescent="0.25">
      <c r="A46" s="1" t="s">
        <v>13</v>
      </c>
      <c r="B46" s="1" t="str">
        <f t="shared" si="1"/>
        <v>Color</v>
      </c>
      <c r="C46" s="1" t="s">
        <v>173</v>
      </c>
      <c r="D46" s="1" t="str">
        <f t="shared" si="12"/>
        <v>Guillaume Canet</v>
      </c>
      <c r="E46" s="1">
        <v>144</v>
      </c>
      <c r="F46" s="1">
        <f t="shared" si="2"/>
        <v>144</v>
      </c>
      <c r="G46" s="1">
        <v>41229</v>
      </c>
      <c r="H46" s="1" t="str">
        <f t="shared" si="3"/>
        <v>41229</v>
      </c>
      <c r="I46" s="1" t="s">
        <v>174</v>
      </c>
      <c r="J46" s="1" t="str">
        <f t="shared" si="4"/>
        <v>Crime|Drama|Thriller</v>
      </c>
      <c r="K46" s="1" t="s">
        <v>175</v>
      </c>
      <c r="L46" s="1" t="str">
        <f t="shared" si="5"/>
        <v>Blood Ties</v>
      </c>
      <c r="M46" s="1">
        <v>2013</v>
      </c>
      <c r="N46" s="1">
        <f t="shared" si="6"/>
        <v>2013</v>
      </c>
      <c r="O46" s="1" t="s">
        <v>17</v>
      </c>
      <c r="P46" s="1" t="str">
        <f t="shared" si="7"/>
        <v>English</v>
      </c>
      <c r="Q46" s="1" t="s">
        <v>176</v>
      </c>
      <c r="R46" s="1" t="str">
        <f t="shared" si="8"/>
        <v>France</v>
      </c>
      <c r="S46" s="1">
        <v>25500000</v>
      </c>
      <c r="T46" s="1" t="str">
        <f>IF(OR(S46="",S46="Null"), "N/A", PROPER(S46))</f>
        <v>25500000</v>
      </c>
      <c r="U46" s="2">
        <v>45052</v>
      </c>
      <c r="V46" s="2">
        <f t="shared" si="9"/>
        <v>45052</v>
      </c>
      <c r="W46" s="1" t="s">
        <v>177</v>
      </c>
      <c r="X46" s="1" t="str">
        <f t="shared" si="10"/>
        <v>Mila Kunis,Lili Taylor,Billy Crudup</v>
      </c>
      <c r="Y46" s="1">
        <v>0</v>
      </c>
      <c r="Z46">
        <f t="shared" si="11"/>
        <v>0</v>
      </c>
    </row>
    <row r="47" spans="1:26" x14ac:dyDescent="0.25">
      <c r="A47" s="1" t="s">
        <v>13</v>
      </c>
      <c r="B47" s="1" t="str">
        <f t="shared" si="1"/>
        <v>Color</v>
      </c>
      <c r="C47" s="1" t="s">
        <v>144</v>
      </c>
      <c r="D47" s="1" t="str">
        <f t="shared" si="12"/>
        <v>Paul Thomas Anderson</v>
      </c>
      <c r="E47" s="1">
        <v>144</v>
      </c>
      <c r="F47" s="1">
        <f t="shared" si="2"/>
        <v>144</v>
      </c>
      <c r="G47" s="1">
        <v>16377274</v>
      </c>
      <c r="H47" s="1" t="str">
        <f t="shared" si="3"/>
        <v>16377274</v>
      </c>
      <c r="I47" s="1" t="s">
        <v>29</v>
      </c>
      <c r="J47" s="1" t="str">
        <f t="shared" si="4"/>
        <v>Drama</v>
      </c>
      <c r="K47" s="1" t="s">
        <v>178</v>
      </c>
      <c r="L47" s="1" t="str">
        <f t="shared" si="5"/>
        <v>The Master</v>
      </c>
      <c r="M47" s="1">
        <v>2012</v>
      </c>
      <c r="N47" s="1">
        <f t="shared" si="6"/>
        <v>2012</v>
      </c>
      <c r="O47" s="1" t="s">
        <v>17</v>
      </c>
      <c r="P47" s="1" t="str">
        <f t="shared" si="7"/>
        <v>English</v>
      </c>
      <c r="Q47" s="1" t="s">
        <v>18</v>
      </c>
      <c r="R47" s="1" t="str">
        <f t="shared" si="8"/>
        <v>USA</v>
      </c>
      <c r="S47" s="1">
        <v>32000000</v>
      </c>
      <c r="T47" s="1" t="str">
        <f>IF(OR(S47="",S47="Null"), "N/A", PROPER(S47))</f>
        <v>32000000</v>
      </c>
      <c r="U47" s="2">
        <v>44933</v>
      </c>
      <c r="V47" s="2">
        <f t="shared" si="9"/>
        <v>44933</v>
      </c>
      <c r="W47" s="1" t="s">
        <v>179</v>
      </c>
      <c r="X47" s="1" t="str">
        <f t="shared" si="10"/>
        <v>Mike Howard,Jeffrey W. Jenkins,Bruce Goodchild</v>
      </c>
      <c r="Y47" s="1">
        <v>27000</v>
      </c>
      <c r="Z47">
        <f t="shared" si="11"/>
        <v>27000</v>
      </c>
    </row>
    <row r="48" spans="1:26" x14ac:dyDescent="0.25">
      <c r="A48" s="1" t="s">
        <v>13</v>
      </c>
      <c r="B48" s="1" t="str">
        <f t="shared" si="1"/>
        <v>Color</v>
      </c>
      <c r="C48" s="1" t="s">
        <v>132</v>
      </c>
      <c r="D48" s="1" t="str">
        <f t="shared" si="12"/>
        <v>Bryan Singer</v>
      </c>
      <c r="E48" s="1">
        <v>144</v>
      </c>
      <c r="F48" s="1">
        <f t="shared" si="2"/>
        <v>144</v>
      </c>
      <c r="G48" s="1">
        <v>154985087</v>
      </c>
      <c r="H48" s="1" t="str">
        <f t="shared" si="3"/>
        <v>154985087</v>
      </c>
      <c r="I48" s="1" t="s">
        <v>21</v>
      </c>
      <c r="J48" s="1" t="str">
        <f t="shared" si="4"/>
        <v>Action|Adventure|Sci-Fi</v>
      </c>
      <c r="K48" s="1" t="s">
        <v>180</v>
      </c>
      <c r="L48" s="1" t="str">
        <f t="shared" si="5"/>
        <v>X-Men: Apocalypse</v>
      </c>
      <c r="M48" s="1">
        <v>2016</v>
      </c>
      <c r="N48" s="1">
        <f t="shared" si="6"/>
        <v>2016</v>
      </c>
      <c r="O48" s="1" t="s">
        <v>17</v>
      </c>
      <c r="P48" s="1" t="str">
        <f t="shared" si="7"/>
        <v>English</v>
      </c>
      <c r="Q48" s="1" t="s">
        <v>18</v>
      </c>
      <c r="R48" s="1" t="str">
        <f t="shared" si="8"/>
        <v>USA</v>
      </c>
      <c r="S48" s="1">
        <v>178000000</v>
      </c>
      <c r="T48" s="1" t="str">
        <f>IF(OR(S48="",S48="Null"), "N/A", PROPER(S48))</f>
        <v>178000000</v>
      </c>
      <c r="U48" s="2">
        <v>44992</v>
      </c>
      <c r="V48" s="2">
        <f t="shared" si="9"/>
        <v>44992</v>
      </c>
      <c r="W48" s="1" t="s">
        <v>181</v>
      </c>
      <c r="X48" s="1" t="str">
        <f t="shared" si="10"/>
        <v>Jennifer Lawrence,Michael Fassbender,Tye Sheridan</v>
      </c>
      <c r="Y48" s="1">
        <v>54000</v>
      </c>
      <c r="Z48">
        <f t="shared" si="11"/>
        <v>54000</v>
      </c>
    </row>
    <row r="49" spans="1:26" x14ac:dyDescent="0.25">
      <c r="A49" s="1" t="s">
        <v>13</v>
      </c>
      <c r="B49" s="1" t="str">
        <f t="shared" si="1"/>
        <v>Color</v>
      </c>
      <c r="C49" s="1" t="s">
        <v>182</v>
      </c>
      <c r="D49" s="1" t="str">
        <f t="shared" si="12"/>
        <v>Adam Mckay</v>
      </c>
      <c r="E49" s="1">
        <v>143</v>
      </c>
      <c r="F49" s="1">
        <f t="shared" si="2"/>
        <v>143</v>
      </c>
      <c r="G49" s="1">
        <v>2175312</v>
      </c>
      <c r="H49" s="1" t="str">
        <f t="shared" si="3"/>
        <v>2175312</v>
      </c>
      <c r="I49" s="1" t="s">
        <v>183</v>
      </c>
      <c r="J49" s="1" t="str">
        <f t="shared" si="4"/>
        <v>Comedy</v>
      </c>
      <c r="K49" s="1" t="s">
        <v>184</v>
      </c>
      <c r="L49" s="1" t="str">
        <f t="shared" si="5"/>
        <v>Anchorman 2: The Legend Continues</v>
      </c>
      <c r="M49" s="1">
        <v>2013</v>
      </c>
      <c r="N49" s="1">
        <f t="shared" si="6"/>
        <v>2013</v>
      </c>
      <c r="O49" s="1" t="s">
        <v>17</v>
      </c>
      <c r="P49" s="1" t="str">
        <f t="shared" si="7"/>
        <v>English</v>
      </c>
      <c r="Q49" s="1" t="s">
        <v>18</v>
      </c>
      <c r="R49" s="1" t="str">
        <f t="shared" si="8"/>
        <v>USA</v>
      </c>
      <c r="S49" s="1">
        <v>50000000</v>
      </c>
      <c r="T49" s="1" t="str">
        <f>IF(OR(S49="",S49="Null"), "N/A", PROPER(S49))</f>
        <v>50000000</v>
      </c>
      <c r="U49" s="2">
        <v>44991</v>
      </c>
      <c r="V49" s="2">
        <f t="shared" si="9"/>
        <v>44991</v>
      </c>
      <c r="W49" s="1" t="s">
        <v>185</v>
      </c>
      <c r="X49" s="1" t="str">
        <f t="shared" si="10"/>
        <v>Harrison Ford,Will Ferrell,Steve Carell</v>
      </c>
      <c r="Y49" s="1">
        <v>41000</v>
      </c>
      <c r="Z49">
        <f t="shared" si="11"/>
        <v>41000</v>
      </c>
    </row>
    <row r="50" spans="1:26" x14ac:dyDescent="0.25">
      <c r="A50" s="1" t="s">
        <v>13</v>
      </c>
      <c r="B50" s="1" t="str">
        <f t="shared" si="1"/>
        <v>Color</v>
      </c>
      <c r="C50" s="1" t="s">
        <v>186</v>
      </c>
      <c r="D50" s="1" t="str">
        <f t="shared" si="12"/>
        <v>Zack Snyder</v>
      </c>
      <c r="E50" s="1">
        <v>143</v>
      </c>
      <c r="F50" s="1">
        <f t="shared" si="2"/>
        <v>143</v>
      </c>
      <c r="G50" s="1">
        <v>291021565</v>
      </c>
      <c r="H50" s="1" t="str">
        <f t="shared" si="3"/>
        <v>291021565</v>
      </c>
      <c r="I50" s="1" t="s">
        <v>187</v>
      </c>
      <c r="J50" s="1" t="str">
        <f t="shared" si="4"/>
        <v>Action|Adventure|Fantasy|Sci-Fi</v>
      </c>
      <c r="K50" s="1" t="s">
        <v>188</v>
      </c>
      <c r="L50" s="1" t="str">
        <f t="shared" si="5"/>
        <v>Man Of Steel</v>
      </c>
      <c r="M50" s="1">
        <v>2013</v>
      </c>
      <c r="N50" s="1">
        <f t="shared" si="6"/>
        <v>2013</v>
      </c>
      <c r="O50" s="1" t="s">
        <v>17</v>
      </c>
      <c r="P50" s="1" t="str">
        <f t="shared" si="7"/>
        <v>English</v>
      </c>
      <c r="Q50" s="1" t="s">
        <v>18</v>
      </c>
      <c r="R50" s="1" t="str">
        <f t="shared" si="8"/>
        <v>USA</v>
      </c>
      <c r="S50" s="1">
        <v>225000000</v>
      </c>
      <c r="T50" s="1" t="str">
        <f>IF(OR(S50="",S50="Null"), "N/A", PROPER(S50))</f>
        <v>225000000</v>
      </c>
      <c r="U50" s="2">
        <v>44964</v>
      </c>
      <c r="V50" s="2">
        <f t="shared" si="9"/>
        <v>44964</v>
      </c>
      <c r="W50" s="1" t="s">
        <v>189</v>
      </c>
      <c r="X50" s="1" t="str">
        <f t="shared" si="10"/>
        <v>Henry Cavill,Christopher Meloni,Harry Lennix</v>
      </c>
      <c r="Y50" s="1">
        <v>118000</v>
      </c>
      <c r="Z50">
        <f t="shared" si="11"/>
        <v>118000</v>
      </c>
    </row>
    <row r="51" spans="1:26" x14ac:dyDescent="0.25">
      <c r="A51" s="1" t="s">
        <v>13</v>
      </c>
      <c r="B51" s="1" t="str">
        <f t="shared" si="1"/>
        <v>Color</v>
      </c>
      <c r="C51" s="1" t="s">
        <v>148</v>
      </c>
      <c r="D51" s="1" t="str">
        <f t="shared" si="12"/>
        <v>Sam Mendes</v>
      </c>
      <c r="E51" s="1">
        <v>143</v>
      </c>
      <c r="F51" s="1">
        <f t="shared" si="2"/>
        <v>143</v>
      </c>
      <c r="G51" s="1">
        <v>304360277</v>
      </c>
      <c r="H51" s="1" t="str">
        <f t="shared" si="3"/>
        <v>304360277</v>
      </c>
      <c r="I51" s="1" t="s">
        <v>149</v>
      </c>
      <c r="J51" s="1" t="str">
        <f t="shared" si="4"/>
        <v>Action|Adventure|Thriller</v>
      </c>
      <c r="K51" s="1" t="s">
        <v>190</v>
      </c>
      <c r="L51" s="1" t="str">
        <f t="shared" si="5"/>
        <v>Skyfall</v>
      </c>
      <c r="M51" s="1">
        <v>2012</v>
      </c>
      <c r="N51" s="1">
        <f t="shared" si="6"/>
        <v>2012</v>
      </c>
      <c r="O51" s="1" t="s">
        <v>17</v>
      </c>
      <c r="P51" s="1" t="str">
        <f t="shared" si="7"/>
        <v>English</v>
      </c>
      <c r="Q51" s="1" t="s">
        <v>44</v>
      </c>
      <c r="R51" s="1" t="str">
        <f t="shared" si="8"/>
        <v>UK</v>
      </c>
      <c r="S51" s="1">
        <v>200000000</v>
      </c>
      <c r="T51" s="1" t="str">
        <f>IF(OR(S51="",S51="Null"), "N/A", PROPER(S51))</f>
        <v>200000000</v>
      </c>
      <c r="U51" s="2">
        <v>45145</v>
      </c>
      <c r="V51" s="2">
        <f t="shared" si="9"/>
        <v>45145</v>
      </c>
      <c r="W51" s="1" t="s">
        <v>191</v>
      </c>
      <c r="X51" s="1" t="str">
        <f t="shared" si="10"/>
        <v>Albert Finney,Helen Mccrory,Rory Kinnear</v>
      </c>
      <c r="Y51" s="1">
        <v>80000</v>
      </c>
      <c r="Z51">
        <f t="shared" si="11"/>
        <v>80000</v>
      </c>
    </row>
    <row r="52" spans="1:26" x14ac:dyDescent="0.25">
      <c r="A52" s="1" t="s">
        <v>13</v>
      </c>
      <c r="B52" s="1" t="str">
        <f t="shared" si="1"/>
        <v>Color</v>
      </c>
      <c r="C52" s="1" t="s">
        <v>192</v>
      </c>
      <c r="D52" s="1" t="str">
        <f t="shared" si="12"/>
        <v>Baz Luhrmann</v>
      </c>
      <c r="E52" s="1">
        <v>143</v>
      </c>
      <c r="F52" s="1">
        <f t="shared" si="2"/>
        <v>143</v>
      </c>
      <c r="G52" s="1">
        <v>144812796</v>
      </c>
      <c r="H52" s="1" t="str">
        <f t="shared" si="3"/>
        <v>144812796</v>
      </c>
      <c r="I52" s="1" t="s">
        <v>42</v>
      </c>
      <c r="J52" s="1" t="str">
        <f t="shared" si="4"/>
        <v>Drama|Romance</v>
      </c>
      <c r="K52" s="1" t="s">
        <v>193</v>
      </c>
      <c r="L52" s="1" t="str">
        <f t="shared" si="5"/>
        <v>The Great Gatsby</v>
      </c>
      <c r="M52" s="1">
        <v>2013</v>
      </c>
      <c r="N52" s="1">
        <f t="shared" si="6"/>
        <v>2013</v>
      </c>
      <c r="O52" s="1" t="s">
        <v>17</v>
      </c>
      <c r="P52" s="1" t="str">
        <f t="shared" si="7"/>
        <v>English</v>
      </c>
      <c r="Q52" s="1" t="s">
        <v>194</v>
      </c>
      <c r="R52" s="1" t="str">
        <f t="shared" si="8"/>
        <v>Australia</v>
      </c>
      <c r="S52" s="1">
        <v>105000000</v>
      </c>
      <c r="T52" s="1" t="str">
        <f>IF(OR(S52="",S52="Null"), "N/A", PROPER(S52))</f>
        <v>105000000</v>
      </c>
      <c r="U52" s="2">
        <v>44992</v>
      </c>
      <c r="V52" s="2">
        <f t="shared" si="9"/>
        <v>44992</v>
      </c>
      <c r="W52" s="1" t="s">
        <v>195</v>
      </c>
      <c r="X52" s="1" t="str">
        <f t="shared" si="10"/>
        <v>Leonardo Dicaprio,Elizabeth Debicki,Steve Bisley</v>
      </c>
      <c r="Y52" s="1">
        <v>115000</v>
      </c>
      <c r="Z52">
        <f t="shared" si="11"/>
        <v>115000</v>
      </c>
    </row>
    <row r="53" spans="1:26" x14ac:dyDescent="0.25">
      <c r="B53" s="1" t="str">
        <f t="shared" si="1"/>
        <v>N/A</v>
      </c>
      <c r="D53" s="1" t="str">
        <f t="shared" si="12"/>
        <v>N/A</v>
      </c>
      <c r="E53" s="1">
        <v>143</v>
      </c>
      <c r="F53" s="1">
        <f t="shared" si="2"/>
        <v>143</v>
      </c>
      <c r="H53" s="1" t="str">
        <f t="shared" si="3"/>
        <v>N/A</v>
      </c>
      <c r="I53" s="1" t="s">
        <v>196</v>
      </c>
      <c r="J53" s="1" t="str">
        <f t="shared" si="4"/>
        <v>Drama|Horror|Thriller</v>
      </c>
      <c r="K53" s="1" t="s">
        <v>197</v>
      </c>
      <c r="L53" s="1" t="str">
        <f t="shared" si="5"/>
        <v>The Ridges</v>
      </c>
      <c r="M53" s="1">
        <v>2011</v>
      </c>
      <c r="N53" s="1">
        <f t="shared" si="6"/>
        <v>2011</v>
      </c>
      <c r="O53" s="1" t="s">
        <v>17</v>
      </c>
      <c r="P53" s="1" t="str">
        <f t="shared" si="7"/>
        <v>English</v>
      </c>
      <c r="Q53" s="1" t="s">
        <v>18</v>
      </c>
      <c r="R53" s="1" t="str">
        <f t="shared" si="8"/>
        <v>USA</v>
      </c>
      <c r="S53" s="1">
        <v>17350</v>
      </c>
      <c r="T53" s="1" t="str">
        <f>IF(OR(S53="",S53="Null"), "N/A", PROPER(S53))</f>
        <v>17350</v>
      </c>
      <c r="U53" s="1">
        <v>3</v>
      </c>
      <c r="V53" s="2">
        <f t="shared" si="9"/>
        <v>3</v>
      </c>
      <c r="W53" s="1" t="s">
        <v>198</v>
      </c>
      <c r="X53" s="1" t="str">
        <f t="shared" si="10"/>
        <v>Robbie Barnes,Alana Kaniewski,Brandon Landers</v>
      </c>
      <c r="Y53" s="1">
        <v>33</v>
      </c>
      <c r="Z53">
        <f t="shared" si="11"/>
        <v>0</v>
      </c>
    </row>
    <row r="54" spans="1:26" x14ac:dyDescent="0.25">
      <c r="A54" s="1" t="s">
        <v>13</v>
      </c>
      <c r="B54" s="1" t="str">
        <f t="shared" si="1"/>
        <v>Color</v>
      </c>
      <c r="C54" s="1" t="s">
        <v>166</v>
      </c>
      <c r="D54" s="1" t="str">
        <f t="shared" si="12"/>
        <v>Steven Spielberg</v>
      </c>
      <c r="E54" s="1">
        <v>142</v>
      </c>
      <c r="F54" s="1">
        <f t="shared" si="2"/>
        <v>142</v>
      </c>
      <c r="G54" s="1">
        <v>72306065</v>
      </c>
      <c r="H54" s="1" t="str">
        <f t="shared" si="3"/>
        <v>72306065</v>
      </c>
      <c r="I54" s="1" t="s">
        <v>89</v>
      </c>
      <c r="J54" s="1" t="str">
        <f t="shared" si="4"/>
        <v>Drama|History|Thriller</v>
      </c>
      <c r="K54" s="1" t="s">
        <v>199</v>
      </c>
      <c r="L54" s="1" t="str">
        <f t="shared" si="5"/>
        <v>Bridge Of Spies</v>
      </c>
      <c r="M54" s="1">
        <v>2015</v>
      </c>
      <c r="N54" s="1">
        <f t="shared" si="6"/>
        <v>2015</v>
      </c>
      <c r="O54" s="1" t="s">
        <v>17</v>
      </c>
      <c r="P54" s="1" t="str">
        <f t="shared" si="7"/>
        <v>English</v>
      </c>
      <c r="Q54" s="1" t="s">
        <v>18</v>
      </c>
      <c r="R54" s="1" t="str">
        <f t="shared" si="8"/>
        <v>USA</v>
      </c>
      <c r="S54" s="1">
        <v>40000000</v>
      </c>
      <c r="T54" s="1" t="str">
        <f>IF(OR(S54="",S54="Null"), "N/A", PROPER(S54))</f>
        <v>40000000</v>
      </c>
      <c r="U54" s="2">
        <v>45084</v>
      </c>
      <c r="V54" s="2">
        <f t="shared" si="9"/>
        <v>45084</v>
      </c>
      <c r="W54" s="1" t="s">
        <v>200</v>
      </c>
      <c r="X54" s="1" t="str">
        <f t="shared" si="10"/>
        <v>Tom Hanks,Mark Rylance,Amy Ryan</v>
      </c>
      <c r="Y54" s="1">
        <v>55000</v>
      </c>
      <c r="Z54">
        <f t="shared" si="11"/>
        <v>55000</v>
      </c>
    </row>
    <row r="55" spans="1:26" x14ac:dyDescent="0.25">
      <c r="A55" s="1" t="s">
        <v>13</v>
      </c>
      <c r="B55" s="1" t="str">
        <f t="shared" si="1"/>
        <v>Color</v>
      </c>
      <c r="C55" s="1" t="s">
        <v>109</v>
      </c>
      <c r="D55" s="1" t="str">
        <f t="shared" si="12"/>
        <v>Marc Webb</v>
      </c>
      <c r="E55" s="1">
        <v>142</v>
      </c>
      <c r="F55" s="1">
        <f t="shared" si="2"/>
        <v>142</v>
      </c>
      <c r="G55" s="1">
        <v>202853933</v>
      </c>
      <c r="H55" s="1" t="str">
        <f t="shared" si="3"/>
        <v>202853933</v>
      </c>
      <c r="I55" s="1" t="s">
        <v>187</v>
      </c>
      <c r="J55" s="1" t="str">
        <f t="shared" si="4"/>
        <v>Action|Adventure|Fantasy|Sci-Fi</v>
      </c>
      <c r="K55" s="1" t="s">
        <v>201</v>
      </c>
      <c r="L55" s="1" t="str">
        <f t="shared" si="5"/>
        <v>The Amazing Spider-Man 2</v>
      </c>
      <c r="M55" s="1">
        <v>2014</v>
      </c>
      <c r="N55" s="1">
        <f t="shared" si="6"/>
        <v>2014</v>
      </c>
      <c r="O55" s="1" t="s">
        <v>17</v>
      </c>
      <c r="P55" s="1" t="str">
        <f t="shared" si="7"/>
        <v>English</v>
      </c>
      <c r="Q55" s="1" t="s">
        <v>18</v>
      </c>
      <c r="R55" s="1" t="str">
        <f t="shared" si="8"/>
        <v>USA</v>
      </c>
      <c r="S55" s="1">
        <v>200000000</v>
      </c>
      <c r="T55" s="1" t="str">
        <f>IF(OR(S55="",S55="Null"), "N/A", PROPER(S55))</f>
        <v>200000000</v>
      </c>
      <c r="U55" s="2">
        <v>45113</v>
      </c>
      <c r="V55" s="2">
        <f t="shared" si="9"/>
        <v>45113</v>
      </c>
      <c r="W55" s="1" t="s">
        <v>202</v>
      </c>
      <c r="X55" s="1" t="str">
        <f t="shared" si="10"/>
        <v>Emma Stone,Andrew Garfield,B.J. Novak</v>
      </c>
      <c r="Y55" s="1">
        <v>41000</v>
      </c>
      <c r="Z55">
        <f t="shared" si="11"/>
        <v>41000</v>
      </c>
    </row>
    <row r="56" spans="1:26" x14ac:dyDescent="0.25">
      <c r="A56" s="1" t="s">
        <v>13</v>
      </c>
      <c r="B56" s="1" t="str">
        <f t="shared" si="1"/>
        <v>Color</v>
      </c>
      <c r="D56" s="1" t="str">
        <f t="shared" si="12"/>
        <v>N/A</v>
      </c>
      <c r="E56" s="1">
        <v>142</v>
      </c>
      <c r="F56" s="1">
        <f t="shared" si="2"/>
        <v>142</v>
      </c>
      <c r="G56" s="1">
        <v>407999255</v>
      </c>
      <c r="H56" s="1" t="str">
        <f t="shared" si="3"/>
        <v>407999255</v>
      </c>
      <c r="I56" s="1" t="s">
        <v>203</v>
      </c>
      <c r="J56" s="1" t="str">
        <f t="shared" si="4"/>
        <v>Adventure|Drama|Sci-Fi|Thriller</v>
      </c>
      <c r="K56" s="1" t="s">
        <v>204</v>
      </c>
      <c r="L56" s="1" t="str">
        <f t="shared" si="5"/>
        <v>The Hunger Games</v>
      </c>
      <c r="M56" s="1">
        <v>2012</v>
      </c>
      <c r="N56" s="1">
        <f t="shared" si="6"/>
        <v>2012</v>
      </c>
      <c r="O56" s="1" t="s">
        <v>17</v>
      </c>
      <c r="P56" s="1" t="str">
        <f t="shared" si="7"/>
        <v>English</v>
      </c>
      <c r="Q56" s="1" t="s">
        <v>18</v>
      </c>
      <c r="R56" s="1" t="str">
        <f t="shared" si="8"/>
        <v>USA</v>
      </c>
      <c r="S56" s="1">
        <v>78000000</v>
      </c>
      <c r="T56" s="1" t="str">
        <f>IF(OR(S56="",S56="Null"), "N/A", PROPER(S56))</f>
        <v>78000000</v>
      </c>
      <c r="U56" s="2">
        <v>44992</v>
      </c>
      <c r="V56" s="2">
        <f t="shared" si="9"/>
        <v>44992</v>
      </c>
      <c r="W56" s="1" t="s">
        <v>205</v>
      </c>
      <c r="X56" s="1" t="str">
        <f t="shared" si="10"/>
        <v>Jennifer Lawrence,Josh Hutcherson,Anthony Reynolds</v>
      </c>
      <c r="Y56" s="1">
        <v>140000</v>
      </c>
      <c r="Z56">
        <f t="shared" si="11"/>
        <v>140000</v>
      </c>
    </row>
    <row r="57" spans="1:26" x14ac:dyDescent="0.25">
      <c r="A57" s="1" t="s">
        <v>13</v>
      </c>
      <c r="B57" s="1" t="str">
        <f t="shared" si="1"/>
        <v>Color</v>
      </c>
      <c r="C57" s="1" t="s">
        <v>46</v>
      </c>
      <c r="D57" s="1" t="str">
        <f t="shared" si="12"/>
        <v>Joss Whedon</v>
      </c>
      <c r="E57" s="1">
        <v>141</v>
      </c>
      <c r="F57" s="1">
        <f t="shared" si="2"/>
        <v>141</v>
      </c>
      <c r="G57" s="1">
        <v>458991599</v>
      </c>
      <c r="H57" s="1" t="str">
        <f t="shared" si="3"/>
        <v>458991599</v>
      </c>
      <c r="I57" s="1" t="s">
        <v>21</v>
      </c>
      <c r="J57" s="1" t="str">
        <f t="shared" si="4"/>
        <v>Action|Adventure|Sci-Fi</v>
      </c>
      <c r="K57" s="1" t="s">
        <v>206</v>
      </c>
      <c r="L57" s="1" t="str">
        <f t="shared" si="5"/>
        <v>Avengers: Age Of Ultron</v>
      </c>
      <c r="M57" s="1">
        <v>2015</v>
      </c>
      <c r="N57" s="1">
        <f t="shared" si="6"/>
        <v>2015</v>
      </c>
      <c r="O57" s="1" t="s">
        <v>17</v>
      </c>
      <c r="P57" s="1" t="str">
        <f t="shared" si="7"/>
        <v>English</v>
      </c>
      <c r="Q57" s="1" t="s">
        <v>18</v>
      </c>
      <c r="R57" s="1" t="str">
        <f t="shared" si="8"/>
        <v>USA</v>
      </c>
      <c r="S57" s="1">
        <v>250000000</v>
      </c>
      <c r="T57" s="1" t="str">
        <f>IF(OR(S57="",S57="Null"), "N/A", PROPER(S57))</f>
        <v>250000000</v>
      </c>
      <c r="U57" s="2">
        <v>45053</v>
      </c>
      <c r="V57" s="2">
        <f t="shared" si="9"/>
        <v>45053</v>
      </c>
      <c r="W57" s="1" t="s">
        <v>48</v>
      </c>
      <c r="X57" s="1" t="str">
        <f t="shared" si="10"/>
        <v>Chris Hemsworth,Robert Downey Jr.,Scarlett Johansson</v>
      </c>
      <c r="Y57" s="1">
        <v>118000</v>
      </c>
      <c r="Z57">
        <f t="shared" si="11"/>
        <v>118000</v>
      </c>
    </row>
    <row r="58" spans="1:26" x14ac:dyDescent="0.25">
      <c r="A58" s="1" t="s">
        <v>13</v>
      </c>
      <c r="B58" s="1" t="str">
        <f t="shared" si="1"/>
        <v>Color</v>
      </c>
      <c r="C58" s="1" t="s">
        <v>207</v>
      </c>
      <c r="D58" s="1" t="str">
        <f t="shared" si="12"/>
        <v>Timur Bekmambetov</v>
      </c>
      <c r="E58" s="1">
        <v>141</v>
      </c>
      <c r="F58" s="1">
        <f t="shared" si="2"/>
        <v>141</v>
      </c>
      <c r="H58" s="1" t="str">
        <f t="shared" si="3"/>
        <v>N/A</v>
      </c>
      <c r="I58" s="1" t="s">
        <v>208</v>
      </c>
      <c r="J58" s="1" t="str">
        <f t="shared" si="4"/>
        <v>Adventure|Drama|History</v>
      </c>
      <c r="K58" s="1" t="s">
        <v>209</v>
      </c>
      <c r="L58" s="1" t="str">
        <f t="shared" si="5"/>
        <v>Ben-Hur</v>
      </c>
      <c r="M58" s="1">
        <v>2016</v>
      </c>
      <c r="N58" s="1">
        <f t="shared" si="6"/>
        <v>2016</v>
      </c>
      <c r="O58" s="1" t="s">
        <v>17</v>
      </c>
      <c r="P58" s="1" t="str">
        <f t="shared" si="7"/>
        <v>English</v>
      </c>
      <c r="Q58" s="1" t="s">
        <v>18</v>
      </c>
      <c r="R58" s="1" t="str">
        <f t="shared" si="8"/>
        <v>USA</v>
      </c>
      <c r="S58" s="1">
        <v>100000000</v>
      </c>
      <c r="T58" s="1" t="str">
        <f>IF(OR(S58="",S58="Null"), "N/A", PROPER(S58))</f>
        <v>100000000</v>
      </c>
      <c r="U58" s="2">
        <v>44932</v>
      </c>
      <c r="V58" s="2">
        <f t="shared" si="9"/>
        <v>44932</v>
      </c>
      <c r="W58" s="1" t="s">
        <v>210</v>
      </c>
      <c r="X58" s="1" t="str">
        <f t="shared" si="10"/>
        <v>Morgan Freeman,Ayelet Zurer,Moises Arias</v>
      </c>
      <c r="Y58" s="1">
        <v>0</v>
      </c>
      <c r="Z58">
        <f t="shared" si="11"/>
        <v>0</v>
      </c>
    </row>
    <row r="59" spans="1:26" x14ac:dyDescent="0.25">
      <c r="A59" s="1" t="s">
        <v>13</v>
      </c>
      <c r="B59" s="1" t="str">
        <f t="shared" si="1"/>
        <v>Color</v>
      </c>
      <c r="C59" s="1" t="s">
        <v>207</v>
      </c>
      <c r="D59" s="1" t="str">
        <f t="shared" si="12"/>
        <v>Timur Bekmambetov</v>
      </c>
      <c r="E59" s="1">
        <v>141</v>
      </c>
      <c r="F59" s="1">
        <f t="shared" si="2"/>
        <v>141</v>
      </c>
      <c r="H59" s="1" t="str">
        <f t="shared" si="3"/>
        <v>N/A</v>
      </c>
      <c r="I59" s="1" t="s">
        <v>208</v>
      </c>
      <c r="J59" s="1" t="str">
        <f t="shared" si="4"/>
        <v>Adventure|Drama|History</v>
      </c>
      <c r="K59" s="1" t="s">
        <v>209</v>
      </c>
      <c r="L59" s="1" t="str">
        <f t="shared" si="5"/>
        <v>Ben-Hur</v>
      </c>
      <c r="M59" s="1">
        <v>2016</v>
      </c>
      <c r="N59" s="1">
        <f t="shared" si="6"/>
        <v>2016</v>
      </c>
      <c r="O59" s="1" t="s">
        <v>17</v>
      </c>
      <c r="P59" s="1" t="str">
        <f t="shared" si="7"/>
        <v>English</v>
      </c>
      <c r="Q59" s="1" t="s">
        <v>18</v>
      </c>
      <c r="R59" s="1" t="str">
        <f t="shared" si="8"/>
        <v>USA</v>
      </c>
      <c r="S59" s="1">
        <v>100000000</v>
      </c>
      <c r="T59" s="1" t="str">
        <f>IF(OR(S59="",S59="Null"), "N/A", PROPER(S59))</f>
        <v>100000000</v>
      </c>
      <c r="U59" s="1">
        <v>6</v>
      </c>
      <c r="V59" s="2">
        <f t="shared" si="9"/>
        <v>6</v>
      </c>
      <c r="W59" s="1" t="s">
        <v>210</v>
      </c>
      <c r="X59" s="1" t="str">
        <f t="shared" si="10"/>
        <v>Morgan Freeman,Ayelet Zurer,Moises Arias</v>
      </c>
      <c r="Y59" s="1">
        <v>0</v>
      </c>
      <c r="Z59">
        <f t="shared" si="11"/>
        <v>0</v>
      </c>
    </row>
    <row r="60" spans="1:26" x14ac:dyDescent="0.25">
      <c r="A60" s="1" t="s">
        <v>13</v>
      </c>
      <c r="B60" s="1" t="str">
        <f t="shared" si="1"/>
        <v>Color</v>
      </c>
      <c r="C60" s="1" t="s">
        <v>211</v>
      </c>
      <c r="D60" s="1" t="str">
        <f t="shared" si="12"/>
        <v>Justin Chadwick</v>
      </c>
      <c r="E60" s="1">
        <v>141</v>
      </c>
      <c r="F60" s="1">
        <f t="shared" si="2"/>
        <v>141</v>
      </c>
      <c r="G60" s="1">
        <v>8324748</v>
      </c>
      <c r="H60" s="1" t="str">
        <f t="shared" si="3"/>
        <v>8324748</v>
      </c>
      <c r="I60" s="1" t="s">
        <v>105</v>
      </c>
      <c r="J60" s="1" t="str">
        <f t="shared" si="4"/>
        <v>Biography|Drama|History</v>
      </c>
      <c r="K60" s="1" t="s">
        <v>212</v>
      </c>
      <c r="L60" s="1" t="str">
        <f t="shared" si="5"/>
        <v>Mandela: Long Walk To Freedom</v>
      </c>
      <c r="M60" s="1">
        <v>2013</v>
      </c>
      <c r="N60" s="1">
        <f t="shared" si="6"/>
        <v>2013</v>
      </c>
      <c r="O60" s="1" t="s">
        <v>17</v>
      </c>
      <c r="P60" s="1" t="str">
        <f t="shared" si="7"/>
        <v>English</v>
      </c>
      <c r="Q60" s="1" t="s">
        <v>44</v>
      </c>
      <c r="R60" s="1" t="str">
        <f t="shared" si="8"/>
        <v>UK</v>
      </c>
      <c r="S60" s="1">
        <v>35000000</v>
      </c>
      <c r="T60" s="1" t="str">
        <f>IF(OR(S60="",S60="Null"), "N/A", PROPER(S60))</f>
        <v>35000000</v>
      </c>
      <c r="U60" s="2">
        <v>44933</v>
      </c>
      <c r="V60" s="2">
        <f t="shared" si="9"/>
        <v>44933</v>
      </c>
      <c r="W60" s="1" t="s">
        <v>213</v>
      </c>
      <c r="X60" s="1" t="str">
        <f t="shared" si="10"/>
        <v>Terry Pheto,Fana Mokoena,Tony Kgoroge</v>
      </c>
      <c r="Y60" s="1">
        <v>13000</v>
      </c>
      <c r="Z60">
        <f t="shared" si="11"/>
        <v>13000</v>
      </c>
    </row>
    <row r="61" spans="1:26" x14ac:dyDescent="0.25">
      <c r="B61" s="1" t="str">
        <f t="shared" si="1"/>
        <v>N/A</v>
      </c>
      <c r="C61" s="1" t="s">
        <v>214</v>
      </c>
      <c r="D61" s="1" t="str">
        <f t="shared" si="12"/>
        <v>Oliver Stone</v>
      </c>
      <c r="E61" s="1">
        <v>141</v>
      </c>
      <c r="F61" s="1">
        <f t="shared" si="2"/>
        <v>141</v>
      </c>
      <c r="G61" s="1">
        <v>47307550</v>
      </c>
      <c r="H61" s="1" t="str">
        <f t="shared" si="3"/>
        <v>47307550</v>
      </c>
      <c r="I61" s="1" t="s">
        <v>174</v>
      </c>
      <c r="J61" s="1" t="str">
        <f t="shared" si="4"/>
        <v>Crime|Drama|Thriller</v>
      </c>
      <c r="K61" s="1" t="s">
        <v>215</v>
      </c>
      <c r="L61" s="1" t="str">
        <f t="shared" si="5"/>
        <v>Savages</v>
      </c>
      <c r="M61" s="1">
        <v>2012</v>
      </c>
      <c r="N61" s="1">
        <f t="shared" si="6"/>
        <v>2012</v>
      </c>
      <c r="O61" s="1" t="s">
        <v>17</v>
      </c>
      <c r="P61" s="1" t="str">
        <f t="shared" si="7"/>
        <v>English</v>
      </c>
      <c r="Q61" s="1" t="s">
        <v>18</v>
      </c>
      <c r="R61" s="1" t="str">
        <f t="shared" si="8"/>
        <v>USA</v>
      </c>
      <c r="S61" s="1">
        <v>45000000</v>
      </c>
      <c r="T61" s="1" t="str">
        <f>IF(OR(S61="",S61="Null"), "N/A", PROPER(S61))</f>
        <v>45000000</v>
      </c>
      <c r="U61" s="2">
        <v>45052</v>
      </c>
      <c r="V61" s="2">
        <f t="shared" si="9"/>
        <v>45052</v>
      </c>
      <c r="W61" s="1" t="s">
        <v>216</v>
      </c>
      <c r="X61" s="1" t="str">
        <f t="shared" si="10"/>
        <v>Demián Bichir,Shea Whigham,Gary Stretch</v>
      </c>
      <c r="Y61" s="1">
        <v>28000</v>
      </c>
      <c r="Z61">
        <f t="shared" si="11"/>
        <v>28000</v>
      </c>
    </row>
    <row r="62" spans="1:26" x14ac:dyDescent="0.25">
      <c r="A62" s="1" t="s">
        <v>13</v>
      </c>
      <c r="B62" s="1" t="str">
        <f t="shared" si="1"/>
        <v>Color</v>
      </c>
      <c r="C62" s="1" t="s">
        <v>217</v>
      </c>
      <c r="D62" s="1" t="str">
        <f t="shared" si="12"/>
        <v>David Dobkin</v>
      </c>
      <c r="E62" s="1">
        <v>141</v>
      </c>
      <c r="F62" s="1">
        <f t="shared" si="2"/>
        <v>141</v>
      </c>
      <c r="G62" s="1">
        <v>47105085</v>
      </c>
      <c r="H62" s="1" t="str">
        <f t="shared" si="3"/>
        <v>47105085</v>
      </c>
      <c r="I62" s="1" t="s">
        <v>218</v>
      </c>
      <c r="J62" s="1" t="str">
        <f t="shared" si="4"/>
        <v>Crime|Drama</v>
      </c>
      <c r="K62" s="1" t="s">
        <v>219</v>
      </c>
      <c r="L62" s="1" t="str">
        <f t="shared" si="5"/>
        <v>The Judge</v>
      </c>
      <c r="M62" s="1">
        <v>2014</v>
      </c>
      <c r="N62" s="1">
        <f t="shared" si="6"/>
        <v>2014</v>
      </c>
      <c r="O62" s="1" t="s">
        <v>17</v>
      </c>
      <c r="P62" s="1" t="str">
        <f t="shared" si="7"/>
        <v>English</v>
      </c>
      <c r="Q62" s="1" t="s">
        <v>18</v>
      </c>
      <c r="R62" s="1" t="str">
        <f t="shared" si="8"/>
        <v>USA</v>
      </c>
      <c r="S62" s="1">
        <v>50000000</v>
      </c>
      <c r="T62" s="1" t="str">
        <f>IF(OR(S62="",S62="Null"), "N/A", PROPER(S62))</f>
        <v>50000000</v>
      </c>
      <c r="U62" s="2">
        <v>45023</v>
      </c>
      <c r="V62" s="2">
        <f t="shared" si="9"/>
        <v>45023</v>
      </c>
      <c r="W62" s="1" t="s">
        <v>220</v>
      </c>
      <c r="X62" s="1" t="str">
        <f t="shared" si="10"/>
        <v>Robert Downey Jr.,Robert Duvall,Leighton Meester</v>
      </c>
      <c r="Y62" s="1">
        <v>47000</v>
      </c>
      <c r="Z62">
        <f t="shared" si="11"/>
        <v>47000</v>
      </c>
    </row>
    <row r="63" spans="1:26" x14ac:dyDescent="0.25">
      <c r="A63" s="1" t="s">
        <v>13</v>
      </c>
      <c r="B63" s="1" t="str">
        <f t="shared" si="1"/>
        <v>Color</v>
      </c>
      <c r="C63" s="1" t="s">
        <v>221</v>
      </c>
      <c r="D63" s="1" t="str">
        <f t="shared" si="12"/>
        <v>Ryan Murphy</v>
      </c>
      <c r="E63" s="1">
        <v>140</v>
      </c>
      <c r="F63" s="1">
        <f t="shared" si="2"/>
        <v>140</v>
      </c>
      <c r="G63" s="1">
        <v>80574010</v>
      </c>
      <c r="H63" s="1" t="str">
        <f t="shared" si="3"/>
        <v>80574010</v>
      </c>
      <c r="I63" s="1" t="s">
        <v>42</v>
      </c>
      <c r="J63" s="1" t="str">
        <f t="shared" si="4"/>
        <v>Drama|Romance</v>
      </c>
      <c r="K63" s="1" t="s">
        <v>222</v>
      </c>
      <c r="L63" s="1" t="str">
        <f t="shared" si="5"/>
        <v>Eat Pray Love</v>
      </c>
      <c r="M63" s="1">
        <v>2010</v>
      </c>
      <c r="N63" s="1">
        <f t="shared" si="6"/>
        <v>2010</v>
      </c>
      <c r="O63" s="1" t="s">
        <v>17</v>
      </c>
      <c r="P63" s="1" t="str">
        <f t="shared" si="7"/>
        <v>English</v>
      </c>
      <c r="Q63" s="1" t="s">
        <v>18</v>
      </c>
      <c r="R63" s="1" t="str">
        <f t="shared" si="8"/>
        <v>USA</v>
      </c>
      <c r="S63" s="1">
        <v>60000000</v>
      </c>
      <c r="T63" s="1" t="str">
        <f>IF(OR(S63="",S63="Null"), "N/A", PROPER(S63))</f>
        <v>60000000</v>
      </c>
      <c r="U63" s="2">
        <v>45112</v>
      </c>
      <c r="V63" s="2">
        <f t="shared" si="9"/>
        <v>45112</v>
      </c>
      <c r="W63" s="1" t="s">
        <v>223</v>
      </c>
      <c r="X63" s="1" t="str">
        <f t="shared" si="10"/>
        <v>James Franco,Julia Roberts,Billy Crudup</v>
      </c>
      <c r="Y63" s="1">
        <v>26000</v>
      </c>
      <c r="Z63">
        <f t="shared" si="11"/>
        <v>26000</v>
      </c>
    </row>
    <row r="64" spans="1:26" x14ac:dyDescent="0.25">
      <c r="A64" s="1" t="s">
        <v>13</v>
      </c>
      <c r="B64" s="1" t="str">
        <f t="shared" si="1"/>
        <v>Color</v>
      </c>
      <c r="C64" s="1" t="s">
        <v>224</v>
      </c>
      <c r="D64" s="1" t="str">
        <f t="shared" si="12"/>
        <v>James Wan</v>
      </c>
      <c r="E64" s="1">
        <v>140</v>
      </c>
      <c r="F64" s="1">
        <f t="shared" si="2"/>
        <v>140</v>
      </c>
      <c r="G64" s="1">
        <v>350034110</v>
      </c>
      <c r="H64" s="1" t="str">
        <f t="shared" si="3"/>
        <v>350034110</v>
      </c>
      <c r="I64" s="1" t="s">
        <v>225</v>
      </c>
      <c r="J64" s="1" t="str">
        <f t="shared" si="4"/>
        <v>Action|Crime|Thriller</v>
      </c>
      <c r="K64" s="1" t="s">
        <v>226</v>
      </c>
      <c r="L64" s="1" t="str">
        <f t="shared" si="5"/>
        <v>Furious 7</v>
      </c>
      <c r="M64" s="1">
        <v>2015</v>
      </c>
      <c r="N64" s="1">
        <f t="shared" si="6"/>
        <v>2015</v>
      </c>
      <c r="O64" s="1" t="s">
        <v>17</v>
      </c>
      <c r="P64" s="1" t="str">
        <f t="shared" si="7"/>
        <v>English</v>
      </c>
      <c r="Q64" s="1" t="s">
        <v>18</v>
      </c>
      <c r="R64" s="1" t="str">
        <f t="shared" si="8"/>
        <v>USA</v>
      </c>
      <c r="S64" s="1">
        <v>190000000</v>
      </c>
      <c r="T64" s="1" t="str">
        <f>IF(OR(S64="",S64="Null"), "N/A", PROPER(S64))</f>
        <v>190000000</v>
      </c>
      <c r="U64" s="2">
        <v>44964</v>
      </c>
      <c r="V64" s="2">
        <f t="shared" si="9"/>
        <v>44964</v>
      </c>
      <c r="W64" s="1" t="s">
        <v>227</v>
      </c>
      <c r="X64" s="1" t="str">
        <f t="shared" si="10"/>
        <v>Jason Statham,Paul Walker,Vin Diesel</v>
      </c>
      <c r="Y64" s="1">
        <v>94000</v>
      </c>
      <c r="Z64">
        <f t="shared" si="11"/>
        <v>94000</v>
      </c>
    </row>
    <row r="65" spans="1:26" x14ac:dyDescent="0.25">
      <c r="A65" s="1" t="s">
        <v>13</v>
      </c>
      <c r="B65" s="1" t="str">
        <f t="shared" si="1"/>
        <v>Color</v>
      </c>
      <c r="C65" s="1" t="s">
        <v>228</v>
      </c>
      <c r="D65" s="1" t="str">
        <f t="shared" si="12"/>
        <v>Derek Cianfrance</v>
      </c>
      <c r="E65" s="1">
        <v>140</v>
      </c>
      <c r="F65" s="1">
        <f t="shared" si="2"/>
        <v>140</v>
      </c>
      <c r="G65" s="1">
        <v>21383298</v>
      </c>
      <c r="H65" s="1" t="str">
        <f t="shared" si="3"/>
        <v>21383298</v>
      </c>
      <c r="I65" s="1" t="s">
        <v>174</v>
      </c>
      <c r="J65" s="1" t="str">
        <f t="shared" si="4"/>
        <v>Crime|Drama|Thriller</v>
      </c>
      <c r="K65" s="1" t="s">
        <v>229</v>
      </c>
      <c r="L65" s="1" t="str">
        <f t="shared" si="5"/>
        <v>The Place Beyond The Pines</v>
      </c>
      <c r="M65" s="1">
        <v>2012</v>
      </c>
      <c r="N65" s="1">
        <f t="shared" si="6"/>
        <v>2012</v>
      </c>
      <c r="O65" s="1" t="s">
        <v>17</v>
      </c>
      <c r="P65" s="1" t="str">
        <f t="shared" si="7"/>
        <v>English</v>
      </c>
      <c r="Q65" s="1" t="s">
        <v>18</v>
      </c>
      <c r="R65" s="1" t="str">
        <f t="shared" si="8"/>
        <v>USA</v>
      </c>
      <c r="S65" s="1">
        <v>15000000</v>
      </c>
      <c r="T65" s="1" t="str">
        <f>IF(OR(S65="",S65="Null"), "N/A", PROPER(S65))</f>
        <v>15000000</v>
      </c>
      <c r="U65" s="2">
        <v>44992</v>
      </c>
      <c r="V65" s="2">
        <f t="shared" si="9"/>
        <v>44992</v>
      </c>
      <c r="W65" s="1" t="s">
        <v>230</v>
      </c>
      <c r="X65" s="1" t="str">
        <f t="shared" si="10"/>
        <v>Ryan Gosling,Ben Mendelsohn,Angelo Anthony Pizza</v>
      </c>
      <c r="Y65" s="1">
        <v>47000</v>
      </c>
      <c r="Z65">
        <f t="shared" si="11"/>
        <v>47000</v>
      </c>
    </row>
    <row r="66" spans="1:26" x14ac:dyDescent="0.25">
      <c r="A66" s="1" t="s">
        <v>13</v>
      </c>
      <c r="B66" s="1" t="str">
        <f t="shared" si="1"/>
        <v>Color</v>
      </c>
      <c r="C66" s="1" t="s">
        <v>231</v>
      </c>
      <c r="D66" s="1" t="str">
        <f t="shared" si="12"/>
        <v>Gavin O'Connor</v>
      </c>
      <c r="E66" s="1">
        <v>140</v>
      </c>
      <c r="F66" s="1">
        <f t="shared" si="2"/>
        <v>140</v>
      </c>
      <c r="G66" s="1">
        <v>13651662</v>
      </c>
      <c r="H66" s="1" t="str">
        <f t="shared" si="3"/>
        <v>13651662</v>
      </c>
      <c r="I66" s="1" t="s">
        <v>232</v>
      </c>
      <c r="J66" s="1" t="str">
        <f t="shared" si="4"/>
        <v>Drama|Sport</v>
      </c>
      <c r="K66" s="1" t="s">
        <v>233</v>
      </c>
      <c r="L66" s="1" t="str">
        <f t="shared" si="5"/>
        <v>Warrior</v>
      </c>
      <c r="M66" s="1">
        <v>2011</v>
      </c>
      <c r="N66" s="1">
        <f t="shared" si="6"/>
        <v>2011</v>
      </c>
      <c r="O66" s="1" t="s">
        <v>17</v>
      </c>
      <c r="P66" s="1" t="str">
        <f t="shared" si="7"/>
        <v>English</v>
      </c>
      <c r="Q66" s="1" t="s">
        <v>18</v>
      </c>
      <c r="R66" s="1" t="str">
        <f t="shared" si="8"/>
        <v>USA</v>
      </c>
      <c r="S66" s="1">
        <v>25000000</v>
      </c>
      <c r="T66" s="1" t="str">
        <f>IF(OR(S66="",S66="Null"), "N/A", PROPER(S66))</f>
        <v>25000000</v>
      </c>
      <c r="U66" s="2">
        <v>44965</v>
      </c>
      <c r="V66" s="2">
        <f t="shared" si="9"/>
        <v>44965</v>
      </c>
      <c r="W66" s="1" t="s">
        <v>234</v>
      </c>
      <c r="X66" s="1" t="str">
        <f t="shared" si="10"/>
        <v>Tom Hardy,Frank Grillo,Kevin Dunn</v>
      </c>
      <c r="Y66" s="1">
        <v>77000</v>
      </c>
      <c r="Z66">
        <f t="shared" si="11"/>
        <v>77000</v>
      </c>
    </row>
    <row r="67" spans="1:26" x14ac:dyDescent="0.25">
      <c r="A67" s="1" t="s">
        <v>13</v>
      </c>
      <c r="B67" s="1" t="str">
        <f t="shared" ref="B67:B94" si="13">IF(OR(A67="", A67="Null"), "N/A", PROPER(A67))</f>
        <v>Color</v>
      </c>
      <c r="D67" s="1" t="str">
        <f t="shared" si="12"/>
        <v>N/A</v>
      </c>
      <c r="E67" s="1">
        <v>139</v>
      </c>
      <c r="F67" s="1">
        <f t="shared" ref="F67:F94" si="14">IF(E67 &gt; 100, ABS(E67), 0)</f>
        <v>139</v>
      </c>
      <c r="G67" s="1">
        <v>150832203</v>
      </c>
      <c r="H67" s="1" t="str">
        <f t="shared" ref="H67:H94" si="15">IF(OR(G67="",G67="Null"), "N/A", PROPER(G67))</f>
        <v>150832203</v>
      </c>
      <c r="I67" s="1" t="s">
        <v>235</v>
      </c>
      <c r="J67" s="1" t="str">
        <f t="shared" ref="J67:J94" si="16">IF(OR(I67="",I67="Null"), "N/A", PROPER(I67))</f>
        <v>Adventure|Mystery|Sci-Fi</v>
      </c>
      <c r="K67" s="1" t="s">
        <v>236</v>
      </c>
      <c r="L67" s="1" t="str">
        <f t="shared" ref="L67:L94" si="17">PROPER(K67)</f>
        <v>Divergent</v>
      </c>
      <c r="M67" s="1">
        <v>2014</v>
      </c>
      <c r="N67" s="1">
        <f t="shared" ref="N67:N94" si="18">IF(M67 &gt; 2000, ABS(M67), 0)</f>
        <v>2014</v>
      </c>
      <c r="O67" s="1" t="s">
        <v>17</v>
      </c>
      <c r="P67" s="1" t="str">
        <f t="shared" ref="P67:P94" si="19">PROPER(O67)</f>
        <v>English</v>
      </c>
      <c r="Q67" s="1" t="s">
        <v>18</v>
      </c>
      <c r="R67" s="1" t="str">
        <f t="shared" ref="R67:R94" si="20">IF(OR(ISNUMBER(SEARCH("USA", Q67)), ISNUMBER(SEARCH("UK", Q67))), UPPER(Q67), PROPER(Q67))</f>
        <v>USA</v>
      </c>
      <c r="S67" s="1">
        <v>85000000</v>
      </c>
      <c r="T67" s="1" t="str">
        <f>IF(OR(S67="",S67="Null"), "N/A", PROPER(S67))</f>
        <v>85000000</v>
      </c>
      <c r="U67" s="2">
        <v>45113</v>
      </c>
      <c r="V67" s="2">
        <f t="shared" ref="V67:V94" si="21">IF(ISNUMBER(U67), ABS(U67),"Null")</f>
        <v>45113</v>
      </c>
      <c r="W67" s="1" t="s">
        <v>237</v>
      </c>
      <c r="X67" s="1" t="str">
        <f t="shared" ref="X67:X94" si="22">PROPER(W67)</f>
        <v>Kate Winslet,Theo James,Mekhi Phifer</v>
      </c>
      <c r="Y67" s="1">
        <v>49000</v>
      </c>
      <c r="Z67">
        <f t="shared" ref="Z67:Z94" si="23">IF(Y67 &gt; 1000, Y67, 0)</f>
        <v>49000</v>
      </c>
    </row>
    <row r="68" spans="1:26" x14ac:dyDescent="0.25">
      <c r="A68" s="1" t="s">
        <v>13</v>
      </c>
      <c r="B68" s="1" t="str">
        <f t="shared" si="13"/>
        <v>Color</v>
      </c>
      <c r="C68" s="1" t="s">
        <v>238</v>
      </c>
      <c r="D68" s="1" t="str">
        <f t="shared" si="12"/>
        <v>Gary Ross</v>
      </c>
      <c r="E68" s="1">
        <v>139</v>
      </c>
      <c r="F68" s="1">
        <f t="shared" si="14"/>
        <v>139</v>
      </c>
      <c r="G68" s="1">
        <v>20389967</v>
      </c>
      <c r="H68" s="1" t="str">
        <f t="shared" si="15"/>
        <v>20389967</v>
      </c>
      <c r="I68" s="1" t="s">
        <v>239</v>
      </c>
      <c r="J68" s="1" t="str">
        <f t="shared" si="16"/>
        <v>Action|Biography|Drama|History|War</v>
      </c>
      <c r="K68" s="1" t="s">
        <v>240</v>
      </c>
      <c r="L68" s="1" t="str">
        <f t="shared" si="17"/>
        <v>Free State Of Jones</v>
      </c>
      <c r="M68" s="1">
        <v>2016</v>
      </c>
      <c r="N68" s="1">
        <f t="shared" si="18"/>
        <v>2016</v>
      </c>
      <c r="O68" s="1" t="s">
        <v>17</v>
      </c>
      <c r="P68" s="1" t="str">
        <f t="shared" si="19"/>
        <v>English</v>
      </c>
      <c r="Q68" s="1" t="s">
        <v>18</v>
      </c>
      <c r="R68" s="1" t="str">
        <f t="shared" si="20"/>
        <v>USA</v>
      </c>
      <c r="S68" s="1">
        <v>50000000</v>
      </c>
      <c r="T68" s="1" t="str">
        <f>IF(OR(S68="",S68="Null"), "N/A", PROPER(S68))</f>
        <v>50000000</v>
      </c>
      <c r="U68" s="2">
        <v>45113</v>
      </c>
      <c r="V68" s="2">
        <f t="shared" si="21"/>
        <v>45113</v>
      </c>
      <c r="W68" s="1" t="s">
        <v>241</v>
      </c>
      <c r="X68" s="1" t="str">
        <f t="shared" si="22"/>
        <v>Matthew Mcconaughey,Donald Watkins,Jessica Collins</v>
      </c>
      <c r="Y68" s="1">
        <v>10000</v>
      </c>
      <c r="Z68">
        <f t="shared" si="23"/>
        <v>10000</v>
      </c>
    </row>
    <row r="69" spans="1:26" x14ac:dyDescent="0.25">
      <c r="A69" s="1" t="s">
        <v>13</v>
      </c>
      <c r="B69" s="1" t="str">
        <f t="shared" si="13"/>
        <v>Color</v>
      </c>
      <c r="C69" s="1" t="s">
        <v>158</v>
      </c>
      <c r="D69" s="1" t="str">
        <f t="shared" si="12"/>
        <v>Tate Taylor</v>
      </c>
      <c r="E69" s="1">
        <v>139</v>
      </c>
      <c r="F69" s="1">
        <f t="shared" si="14"/>
        <v>139</v>
      </c>
      <c r="G69" s="1">
        <v>30513940</v>
      </c>
      <c r="H69" s="1" t="str">
        <f t="shared" si="15"/>
        <v>30513940</v>
      </c>
      <c r="I69" s="1" t="s">
        <v>242</v>
      </c>
      <c r="J69" s="1" t="str">
        <f t="shared" si="16"/>
        <v>Biography|Drama|Music</v>
      </c>
      <c r="K69" s="1" t="s">
        <v>243</v>
      </c>
      <c r="L69" s="1" t="str">
        <f t="shared" si="17"/>
        <v>Get On Up</v>
      </c>
      <c r="M69" s="1">
        <v>2014</v>
      </c>
      <c r="N69" s="1">
        <f t="shared" si="18"/>
        <v>2014</v>
      </c>
      <c r="O69" s="1" t="s">
        <v>17</v>
      </c>
      <c r="P69" s="1" t="str">
        <f t="shared" si="19"/>
        <v>English</v>
      </c>
      <c r="Q69" s="1" t="s">
        <v>18</v>
      </c>
      <c r="R69" s="1" t="str">
        <f t="shared" si="20"/>
        <v>USA</v>
      </c>
      <c r="S69" s="1">
        <v>30000000</v>
      </c>
      <c r="T69" s="1" t="str">
        <f>IF(OR(S69="",S69="Null"), "N/A", PROPER(S69))</f>
        <v>30000000</v>
      </c>
      <c r="U69" s="2">
        <v>45175</v>
      </c>
      <c r="V69" s="2">
        <f t="shared" si="21"/>
        <v>45175</v>
      </c>
      <c r="W69" s="1" t="s">
        <v>244</v>
      </c>
      <c r="X69" s="1" t="str">
        <f t="shared" si="22"/>
        <v>Tika Sumpter,Josh Hopkins,Aunjanue Ellis</v>
      </c>
      <c r="Y69" s="1">
        <v>11000</v>
      </c>
      <c r="Z69">
        <f t="shared" si="23"/>
        <v>11000</v>
      </c>
    </row>
    <row r="70" spans="1:26" x14ac:dyDescent="0.25">
      <c r="B70" s="1" t="str">
        <f t="shared" si="13"/>
        <v>N/A</v>
      </c>
      <c r="C70" s="1" t="s">
        <v>245</v>
      </c>
      <c r="D70" s="1" t="str">
        <f t="shared" si="12"/>
        <v>Terrence Malick</v>
      </c>
      <c r="E70" s="1">
        <v>139</v>
      </c>
      <c r="F70" s="1">
        <f t="shared" si="14"/>
        <v>139</v>
      </c>
      <c r="G70" s="1">
        <v>13303319</v>
      </c>
      <c r="H70" s="1" t="str">
        <f t="shared" si="15"/>
        <v>13303319</v>
      </c>
      <c r="I70" s="1" t="s">
        <v>246</v>
      </c>
      <c r="J70" s="1" t="str">
        <f t="shared" si="16"/>
        <v>Drama|Fantasy</v>
      </c>
      <c r="K70" s="1" t="s">
        <v>247</v>
      </c>
      <c r="L70" s="1" t="str">
        <f t="shared" si="17"/>
        <v>The Tree Of Life</v>
      </c>
      <c r="M70" s="1">
        <v>2011</v>
      </c>
      <c r="N70" s="1">
        <f t="shared" si="18"/>
        <v>2011</v>
      </c>
      <c r="O70" s="1" t="s">
        <v>17</v>
      </c>
      <c r="P70" s="1" t="str">
        <f t="shared" si="19"/>
        <v>English</v>
      </c>
      <c r="Q70" s="1" t="s">
        <v>18</v>
      </c>
      <c r="R70" s="1" t="str">
        <f t="shared" si="20"/>
        <v>USA</v>
      </c>
      <c r="S70" s="1">
        <v>32000000</v>
      </c>
      <c r="T70" s="1" t="str">
        <f>IF(OR(S70="",S70="Null"), "N/A", PROPER(S70))</f>
        <v>32000000</v>
      </c>
      <c r="U70" s="2">
        <v>45113</v>
      </c>
      <c r="V70" s="2">
        <f t="shared" si="21"/>
        <v>45113</v>
      </c>
      <c r="W70" s="1" t="s">
        <v>248</v>
      </c>
      <c r="X70" s="1" t="str">
        <f t="shared" si="22"/>
        <v>Brad Pitt,Tye Sheridan,Fiona Shaw</v>
      </c>
      <c r="Y70" s="1">
        <v>39000</v>
      </c>
      <c r="Z70">
        <f t="shared" si="23"/>
        <v>39000</v>
      </c>
    </row>
    <row r="71" spans="1:26" x14ac:dyDescent="0.25">
      <c r="A71" s="1" t="s">
        <v>13</v>
      </c>
      <c r="B71" s="1" t="str">
        <f t="shared" si="13"/>
        <v>Color</v>
      </c>
      <c r="D71" s="1" t="str">
        <f t="shared" si="12"/>
        <v>N/A</v>
      </c>
      <c r="E71" s="1">
        <v>138</v>
      </c>
      <c r="F71" s="1">
        <f t="shared" si="14"/>
        <v>138</v>
      </c>
      <c r="G71" s="1">
        <v>150117807</v>
      </c>
      <c r="H71" s="1" t="str">
        <f t="shared" si="15"/>
        <v>150117807</v>
      </c>
      <c r="I71" s="1" t="s">
        <v>218</v>
      </c>
      <c r="J71" s="1" t="str">
        <f t="shared" si="16"/>
        <v>Crime|Drama</v>
      </c>
      <c r="K71" s="1" t="s">
        <v>249</v>
      </c>
      <c r="L71" s="1" t="str">
        <f t="shared" si="17"/>
        <v>American Hustle</v>
      </c>
      <c r="M71" s="1">
        <v>2013</v>
      </c>
      <c r="N71" s="1">
        <f t="shared" si="18"/>
        <v>2013</v>
      </c>
      <c r="O71" s="1" t="s">
        <v>17</v>
      </c>
      <c r="P71" s="1" t="str">
        <f t="shared" si="19"/>
        <v>English</v>
      </c>
      <c r="Q71" s="1" t="s">
        <v>18</v>
      </c>
      <c r="R71" s="1" t="str">
        <f t="shared" si="20"/>
        <v>USA</v>
      </c>
      <c r="S71" s="1">
        <v>40000000</v>
      </c>
      <c r="T71" s="1" t="str">
        <f>IF(OR(S71="",S71="Null"), "N/A", PROPER(S71))</f>
        <v>40000000</v>
      </c>
      <c r="U71" s="2">
        <v>44992</v>
      </c>
      <c r="V71" s="2">
        <f t="shared" si="21"/>
        <v>44992</v>
      </c>
      <c r="W71" s="1" t="s">
        <v>250</v>
      </c>
      <c r="X71" s="1" t="str">
        <f t="shared" si="22"/>
        <v>Jennifer Lawrence,Christian Bale,Bradley Cooper</v>
      </c>
      <c r="Y71" s="1">
        <v>63000</v>
      </c>
      <c r="Z71">
        <f t="shared" si="23"/>
        <v>63000</v>
      </c>
    </row>
    <row r="72" spans="1:26" x14ac:dyDescent="0.25">
      <c r="B72" s="1" t="str">
        <f t="shared" si="13"/>
        <v>N/A</v>
      </c>
      <c r="C72" s="1" t="s">
        <v>251</v>
      </c>
      <c r="D72" s="1" t="str">
        <f t="shared" si="12"/>
        <v>Robert Zemeckis</v>
      </c>
      <c r="E72" s="1">
        <v>138</v>
      </c>
      <c r="F72" s="1">
        <f t="shared" si="14"/>
        <v>138</v>
      </c>
      <c r="G72" s="1">
        <v>93749203</v>
      </c>
      <c r="H72" s="1" t="str">
        <f t="shared" si="15"/>
        <v>93749203</v>
      </c>
      <c r="I72" s="1" t="s">
        <v>252</v>
      </c>
      <c r="J72" s="1" t="str">
        <f t="shared" si="16"/>
        <v>Drama|Thriller</v>
      </c>
      <c r="K72" s="1" t="s">
        <v>253</v>
      </c>
      <c r="L72" s="1" t="str">
        <f t="shared" si="17"/>
        <v>Flight</v>
      </c>
      <c r="M72" s="1">
        <v>2012</v>
      </c>
      <c r="N72" s="1">
        <f t="shared" si="18"/>
        <v>2012</v>
      </c>
      <c r="O72" s="1" t="s">
        <v>17</v>
      </c>
      <c r="P72" s="1" t="str">
        <f t="shared" si="19"/>
        <v>English</v>
      </c>
      <c r="Q72" s="1" t="s">
        <v>18</v>
      </c>
      <c r="R72" s="1" t="str">
        <f t="shared" si="20"/>
        <v>USA</v>
      </c>
      <c r="S72" s="1">
        <v>31000000</v>
      </c>
      <c r="T72" s="1" t="str">
        <f>IF(OR(S72="",S72="Null"), "N/A", PROPER(S72))</f>
        <v>31000000</v>
      </c>
      <c r="U72" s="2">
        <v>44992</v>
      </c>
      <c r="V72" s="2">
        <f t="shared" si="21"/>
        <v>44992</v>
      </c>
      <c r="W72" s="1" t="s">
        <v>254</v>
      </c>
      <c r="X72" s="1" t="str">
        <f t="shared" si="22"/>
        <v>Denzel Washington,Bruce Greenwood,Nadine Velazquez</v>
      </c>
      <c r="Y72" s="1">
        <v>64000</v>
      </c>
      <c r="Z72">
        <f t="shared" si="23"/>
        <v>64000</v>
      </c>
    </row>
    <row r="73" spans="1:26" x14ac:dyDescent="0.25">
      <c r="A73" s="1" t="s">
        <v>13</v>
      </c>
      <c r="B73" s="1" t="str">
        <f t="shared" si="13"/>
        <v>Color</v>
      </c>
      <c r="C73" s="1" t="s">
        <v>255</v>
      </c>
      <c r="D73" s="1" t="str">
        <f t="shared" si="12"/>
        <v>Darren Aronofsky</v>
      </c>
      <c r="E73" s="1">
        <v>138</v>
      </c>
      <c r="F73" s="1">
        <f t="shared" si="14"/>
        <v>138</v>
      </c>
      <c r="G73" s="1">
        <v>101160529</v>
      </c>
      <c r="H73" s="1" t="str">
        <f t="shared" si="15"/>
        <v>101160529</v>
      </c>
      <c r="I73" s="1" t="s">
        <v>116</v>
      </c>
      <c r="J73" s="1" t="str">
        <f t="shared" si="16"/>
        <v>Action|Adventure|Drama</v>
      </c>
      <c r="K73" s="1" t="s">
        <v>256</v>
      </c>
      <c r="L73" s="1" t="str">
        <f t="shared" si="17"/>
        <v>Noah</v>
      </c>
      <c r="M73" s="1">
        <v>2014</v>
      </c>
      <c r="N73" s="1">
        <f t="shared" si="18"/>
        <v>2014</v>
      </c>
      <c r="O73" s="1" t="s">
        <v>17</v>
      </c>
      <c r="P73" s="1" t="str">
        <f t="shared" si="19"/>
        <v>English</v>
      </c>
      <c r="Q73" s="1" t="s">
        <v>18</v>
      </c>
      <c r="R73" s="1" t="str">
        <f t="shared" si="20"/>
        <v>USA</v>
      </c>
      <c r="S73" s="1">
        <v>125000000</v>
      </c>
      <c r="T73" s="1" t="str">
        <f>IF(OR(S73="",S73="Null"), "N/A", PROPER(S73))</f>
        <v>125000000</v>
      </c>
      <c r="U73" s="2">
        <v>45143</v>
      </c>
      <c r="V73" s="2">
        <f t="shared" si="21"/>
        <v>45143</v>
      </c>
      <c r="W73" s="1" t="s">
        <v>257</v>
      </c>
      <c r="X73" s="1" t="str">
        <f t="shared" si="22"/>
        <v>Anthony Hopkins,Emma Watson,Logan Lerman</v>
      </c>
      <c r="Y73" s="1">
        <v>71000</v>
      </c>
      <c r="Z73">
        <f t="shared" si="23"/>
        <v>71000</v>
      </c>
    </row>
    <row r="74" spans="1:26" x14ac:dyDescent="0.25">
      <c r="A74" s="1" t="s">
        <v>13</v>
      </c>
      <c r="B74" s="1" t="str">
        <f t="shared" si="13"/>
        <v>Color</v>
      </c>
      <c r="C74" s="1" t="s">
        <v>14</v>
      </c>
      <c r="D74" s="1" t="str">
        <f t="shared" si="12"/>
        <v>Martin Scorsese</v>
      </c>
      <c r="E74" s="1">
        <v>138</v>
      </c>
      <c r="F74" s="1">
        <f t="shared" si="14"/>
        <v>138</v>
      </c>
      <c r="G74" s="1">
        <v>127968405</v>
      </c>
      <c r="H74" s="1" t="str">
        <f t="shared" si="15"/>
        <v>127968405</v>
      </c>
      <c r="I74" s="1" t="s">
        <v>258</v>
      </c>
      <c r="J74" s="1" t="str">
        <f t="shared" si="16"/>
        <v>Mystery|Thriller</v>
      </c>
      <c r="K74" s="1" t="s">
        <v>259</v>
      </c>
      <c r="L74" s="1" t="str">
        <f t="shared" si="17"/>
        <v>Shutter Island</v>
      </c>
      <c r="M74" s="1">
        <v>2010</v>
      </c>
      <c r="N74" s="1">
        <f t="shared" si="18"/>
        <v>2010</v>
      </c>
      <c r="O74" s="1" t="s">
        <v>17</v>
      </c>
      <c r="P74" s="1" t="str">
        <f t="shared" si="19"/>
        <v>English</v>
      </c>
      <c r="Q74" s="1" t="s">
        <v>18</v>
      </c>
      <c r="R74" s="1" t="str">
        <f t="shared" si="20"/>
        <v>USA</v>
      </c>
      <c r="S74" s="1">
        <v>80000000</v>
      </c>
      <c r="T74" s="1" t="str">
        <f>IF(OR(S74="",S74="Null"), "N/A", PROPER(S74))</f>
        <v>80000000</v>
      </c>
      <c r="U74" s="2">
        <v>44934</v>
      </c>
      <c r="V74" s="2">
        <f t="shared" si="21"/>
        <v>44934</v>
      </c>
      <c r="W74" s="1" t="s">
        <v>260</v>
      </c>
      <c r="X74" s="1" t="str">
        <f t="shared" si="22"/>
        <v>Leonardo Dicaprio,Joseph Sikora,Nellie Sciutto</v>
      </c>
      <c r="Y74" s="1">
        <v>53000</v>
      </c>
      <c r="Z74">
        <f t="shared" si="23"/>
        <v>53000</v>
      </c>
    </row>
    <row r="75" spans="1:26" x14ac:dyDescent="0.25">
      <c r="A75" s="1" t="s">
        <v>13</v>
      </c>
      <c r="B75" s="1" t="str">
        <f t="shared" si="13"/>
        <v>Color</v>
      </c>
      <c r="C75" s="1" t="s">
        <v>92</v>
      </c>
      <c r="D75" s="1" t="str">
        <f t="shared" si="12"/>
        <v>Ridley Scott</v>
      </c>
      <c r="E75" s="1">
        <v>138</v>
      </c>
      <c r="F75" s="1">
        <f t="shared" si="14"/>
        <v>138</v>
      </c>
      <c r="G75" s="1">
        <v>16969390</v>
      </c>
      <c r="H75" s="1" t="str">
        <f t="shared" si="15"/>
        <v>16969390</v>
      </c>
      <c r="I75" s="1" t="s">
        <v>174</v>
      </c>
      <c r="J75" s="1" t="str">
        <f t="shared" si="16"/>
        <v>Crime|Drama|Thriller</v>
      </c>
      <c r="K75" s="1" t="s">
        <v>261</v>
      </c>
      <c r="L75" s="1" t="str">
        <f t="shared" si="17"/>
        <v>The Counselor</v>
      </c>
      <c r="M75" s="1">
        <v>2013</v>
      </c>
      <c r="N75" s="1">
        <f t="shared" si="18"/>
        <v>2013</v>
      </c>
      <c r="O75" s="1" t="s">
        <v>17</v>
      </c>
      <c r="P75" s="1" t="str">
        <f t="shared" si="19"/>
        <v>English</v>
      </c>
      <c r="Q75" s="1" t="s">
        <v>18</v>
      </c>
      <c r="R75" s="1" t="str">
        <f t="shared" si="20"/>
        <v>USA</v>
      </c>
      <c r="S75" s="1">
        <v>25000000</v>
      </c>
      <c r="T75" s="1" t="str">
        <f>IF(OR(S75="",S75="Null"), "N/A", PROPER(S75))</f>
        <v>25000000</v>
      </c>
      <c r="U75" s="2">
        <v>44990</v>
      </c>
      <c r="V75" s="2">
        <f t="shared" si="21"/>
        <v>44990</v>
      </c>
      <c r="W75" s="1" t="s">
        <v>262</v>
      </c>
      <c r="X75" s="1" t="str">
        <f t="shared" si="22"/>
        <v>Michael Fassbender,Brad Pitt,Goran Visnjic</v>
      </c>
      <c r="Y75" s="1">
        <v>24000</v>
      </c>
      <c r="Z75">
        <f t="shared" si="23"/>
        <v>24000</v>
      </c>
    </row>
    <row r="76" spans="1:26" x14ac:dyDescent="0.25">
      <c r="B76" s="1" t="str">
        <f t="shared" si="13"/>
        <v>N/A</v>
      </c>
      <c r="C76" s="1" t="s">
        <v>263</v>
      </c>
      <c r="D76" s="1" t="str">
        <f t="shared" si="12"/>
        <v>James Mangold</v>
      </c>
      <c r="E76" s="1">
        <v>138</v>
      </c>
      <c r="F76" s="1">
        <f t="shared" si="14"/>
        <v>138</v>
      </c>
      <c r="G76" s="1">
        <v>132550960</v>
      </c>
      <c r="H76" s="1" t="str">
        <f t="shared" si="15"/>
        <v>132550960</v>
      </c>
      <c r="I76" s="1" t="s">
        <v>141</v>
      </c>
      <c r="J76" s="1" t="str">
        <f t="shared" si="16"/>
        <v>Action|Adventure|Sci-Fi|Thriller</v>
      </c>
      <c r="K76" s="1" t="s">
        <v>264</v>
      </c>
      <c r="L76" s="1" t="str">
        <f t="shared" si="17"/>
        <v>The Wolverine</v>
      </c>
      <c r="M76" s="1">
        <v>2013</v>
      </c>
      <c r="N76" s="1">
        <f t="shared" si="18"/>
        <v>2013</v>
      </c>
      <c r="O76" s="1" t="s">
        <v>17</v>
      </c>
      <c r="P76" s="1" t="str">
        <f t="shared" si="19"/>
        <v>English</v>
      </c>
      <c r="Q76" s="1" t="s">
        <v>18</v>
      </c>
      <c r="R76" s="1" t="str">
        <f t="shared" si="20"/>
        <v>USA</v>
      </c>
      <c r="S76" s="1">
        <v>120000000</v>
      </c>
      <c r="T76" s="1" t="str">
        <f>IF(OR(S76="",S76="Null"), "N/A", PROPER(S76))</f>
        <v>120000000</v>
      </c>
      <c r="U76" s="2">
        <v>45113</v>
      </c>
      <c r="V76" s="2">
        <f t="shared" si="21"/>
        <v>45113</v>
      </c>
      <c r="W76" s="1" t="s">
        <v>265</v>
      </c>
      <c r="X76" s="1" t="str">
        <f t="shared" si="22"/>
        <v>Hugh Jackman,Tao Okamoto,Rila Fukushima</v>
      </c>
      <c r="Y76" s="1">
        <v>68000</v>
      </c>
      <c r="Z76">
        <f t="shared" si="23"/>
        <v>68000</v>
      </c>
    </row>
    <row r="77" spans="1:26" x14ac:dyDescent="0.25">
      <c r="A77" s="1" t="s">
        <v>13</v>
      </c>
      <c r="B77" s="1" t="str">
        <f t="shared" si="13"/>
        <v>Color</v>
      </c>
      <c r="C77" s="1" t="s">
        <v>266</v>
      </c>
      <c r="D77" s="1" t="str">
        <f t="shared" ref="D77:D94" si="24">IF(OR(C77="", C77="Null"), "N/A", PROPER(C77))</f>
        <v>Daniel Espinosa</v>
      </c>
      <c r="E77" s="1">
        <v>137</v>
      </c>
      <c r="F77" s="1">
        <f t="shared" si="14"/>
        <v>137</v>
      </c>
      <c r="G77" s="1">
        <v>1206135</v>
      </c>
      <c r="H77" s="1" t="str">
        <f t="shared" si="15"/>
        <v>1206135</v>
      </c>
      <c r="I77" s="1" t="s">
        <v>174</v>
      </c>
      <c r="J77" s="1" t="str">
        <f t="shared" si="16"/>
        <v>Crime|Drama|Thriller</v>
      </c>
      <c r="K77" s="1" t="s">
        <v>267</v>
      </c>
      <c r="L77" s="1" t="str">
        <f t="shared" si="17"/>
        <v>Child 44</v>
      </c>
      <c r="M77" s="1">
        <v>205</v>
      </c>
      <c r="N77" s="1">
        <f t="shared" si="18"/>
        <v>0</v>
      </c>
      <c r="O77" s="1" t="s">
        <v>17</v>
      </c>
      <c r="P77" s="1" t="str">
        <f t="shared" si="19"/>
        <v>English</v>
      </c>
      <c r="Q77" s="1" t="s">
        <v>268</v>
      </c>
      <c r="R77" s="1" t="str">
        <f t="shared" si="20"/>
        <v>Czech Republic</v>
      </c>
      <c r="S77" s="1">
        <v>50000000</v>
      </c>
      <c r="T77" s="1" t="str">
        <f>IF(OR(S77="",S77="Null"), "N/A", PROPER(S77))</f>
        <v>50000000</v>
      </c>
      <c r="U77" s="2">
        <v>45022</v>
      </c>
      <c r="V77" s="2">
        <f t="shared" si="21"/>
        <v>45022</v>
      </c>
      <c r="W77" s="1" t="s">
        <v>269</v>
      </c>
      <c r="X77" s="1" t="str">
        <f t="shared" si="22"/>
        <v>Tom Hardy,Fares Fares,Michael Nardone</v>
      </c>
      <c r="Y77" s="1">
        <v>18000</v>
      </c>
      <c r="Z77">
        <f t="shared" si="23"/>
        <v>18000</v>
      </c>
    </row>
    <row r="78" spans="1:26" x14ac:dyDescent="0.25">
      <c r="A78" s="1" t="s">
        <v>13</v>
      </c>
      <c r="B78" s="1" t="str">
        <f t="shared" si="13"/>
        <v>Color</v>
      </c>
      <c r="D78" s="1" t="str">
        <f t="shared" si="24"/>
        <v>N/A</v>
      </c>
      <c r="E78" s="1">
        <v>137</v>
      </c>
      <c r="F78" s="1">
        <f t="shared" si="14"/>
        <v>137</v>
      </c>
      <c r="G78" s="1">
        <v>37304950</v>
      </c>
      <c r="H78" s="1" t="str">
        <f t="shared" si="15"/>
        <v>37304950</v>
      </c>
      <c r="I78" s="1" t="s">
        <v>270</v>
      </c>
      <c r="J78" s="1" t="str">
        <f t="shared" si="16"/>
        <v>Biography|Crime|Drama</v>
      </c>
      <c r="K78" s="1" t="s">
        <v>271</v>
      </c>
      <c r="L78" s="1" t="str">
        <f t="shared" si="17"/>
        <v>J. Edgar</v>
      </c>
      <c r="M78" s="1">
        <v>2011</v>
      </c>
      <c r="N78" s="1">
        <f t="shared" si="18"/>
        <v>2011</v>
      </c>
      <c r="O78" s="1" t="s">
        <v>17</v>
      </c>
      <c r="P78" s="1" t="str">
        <f t="shared" si="19"/>
        <v>English</v>
      </c>
      <c r="Q78" s="1" t="s">
        <v>18</v>
      </c>
      <c r="R78" s="1" t="str">
        <f t="shared" si="20"/>
        <v>USA</v>
      </c>
      <c r="S78" s="1">
        <v>35000000</v>
      </c>
      <c r="T78" s="1" t="str">
        <f>IF(OR(S78="",S78="Null"), "N/A", PROPER(S78))</f>
        <v>35000000</v>
      </c>
      <c r="U78" s="2">
        <v>45083</v>
      </c>
      <c r="V78" s="2">
        <f t="shared" si="21"/>
        <v>45083</v>
      </c>
      <c r="W78" s="1" t="s">
        <v>272</v>
      </c>
      <c r="X78" s="1" t="str">
        <f t="shared" si="22"/>
        <v>Leonardo Dicaprio,Naomi Watts,Kaitlyn Dever</v>
      </c>
      <c r="Y78" s="1">
        <v>16000</v>
      </c>
      <c r="Z78">
        <f t="shared" si="23"/>
        <v>16000</v>
      </c>
    </row>
    <row r="79" spans="1:26" x14ac:dyDescent="0.25">
      <c r="B79" s="1" t="str">
        <f t="shared" si="13"/>
        <v>N/A</v>
      </c>
      <c r="C79" s="1" t="s">
        <v>273</v>
      </c>
      <c r="D79" s="1" t="str">
        <f t="shared" si="24"/>
        <v>Walter Salles</v>
      </c>
      <c r="E79" s="1">
        <v>137</v>
      </c>
      <c r="F79" s="1">
        <f t="shared" si="14"/>
        <v>137</v>
      </c>
      <c r="G79" s="1">
        <v>717753</v>
      </c>
      <c r="H79" s="1" t="str">
        <f t="shared" si="15"/>
        <v>717753</v>
      </c>
      <c r="I79" s="1" t="s">
        <v>274</v>
      </c>
      <c r="J79" s="1" t="str">
        <f t="shared" si="16"/>
        <v>Adventure|Drama</v>
      </c>
      <c r="K79" s="1" t="s">
        <v>275</v>
      </c>
      <c r="L79" s="1" t="str">
        <f t="shared" si="17"/>
        <v>On The Road</v>
      </c>
      <c r="M79" s="1">
        <v>2012</v>
      </c>
      <c r="N79" s="1">
        <f t="shared" si="18"/>
        <v>2012</v>
      </c>
      <c r="O79" s="1" t="s">
        <v>17</v>
      </c>
      <c r="P79" s="1" t="str">
        <f t="shared" si="19"/>
        <v>English</v>
      </c>
      <c r="Q79" s="1" t="s">
        <v>176</v>
      </c>
      <c r="R79" s="1" t="str">
        <f t="shared" si="20"/>
        <v>France</v>
      </c>
      <c r="S79" s="1">
        <v>25000000</v>
      </c>
      <c r="T79" s="1" t="str">
        <f>IF(OR(S79="",S79="Null"), "N/A", PROPER(S79))</f>
        <v>25000000</v>
      </c>
      <c r="U79" s="2">
        <v>44932</v>
      </c>
      <c r="V79" s="2">
        <f t="shared" si="21"/>
        <v>44932</v>
      </c>
      <c r="W79" s="1" t="s">
        <v>276</v>
      </c>
      <c r="X79" s="1" t="str">
        <f t="shared" si="22"/>
        <v>Kristen Stewart,Viggo Mortensen,Kirsten Dunst</v>
      </c>
      <c r="Y79" s="1">
        <v>27000</v>
      </c>
      <c r="Z79">
        <f t="shared" si="23"/>
        <v>27000</v>
      </c>
    </row>
    <row r="80" spans="1:26" x14ac:dyDescent="0.25">
      <c r="A80" s="1" t="s">
        <v>13</v>
      </c>
      <c r="B80" s="1" t="str">
        <f t="shared" si="13"/>
        <v>Color</v>
      </c>
      <c r="D80" s="1" t="str">
        <f t="shared" si="24"/>
        <v>N/A</v>
      </c>
      <c r="E80" s="1">
        <v>137</v>
      </c>
      <c r="F80" s="1">
        <f t="shared" si="14"/>
        <v>137</v>
      </c>
      <c r="G80" s="1">
        <v>281666058</v>
      </c>
      <c r="H80" s="1" t="str">
        <f t="shared" si="15"/>
        <v>281666058</v>
      </c>
      <c r="I80" s="1" t="s">
        <v>277</v>
      </c>
      <c r="J80" s="1" t="str">
        <f t="shared" si="16"/>
        <v>Adventure|Sci-Fi</v>
      </c>
      <c r="K80" s="1" t="s">
        <v>278</v>
      </c>
      <c r="L80" s="1" t="str">
        <f t="shared" si="17"/>
        <v>The Hunger Games: Mockingjay - Part 2</v>
      </c>
      <c r="M80" s="1">
        <v>2015</v>
      </c>
      <c r="N80" s="1">
        <f t="shared" si="18"/>
        <v>2015</v>
      </c>
      <c r="O80" s="1" t="s">
        <v>17</v>
      </c>
      <c r="P80" s="1" t="str">
        <f t="shared" si="19"/>
        <v>English</v>
      </c>
      <c r="Q80" s="1" t="s">
        <v>18</v>
      </c>
      <c r="R80" s="1" t="str">
        <f t="shared" si="20"/>
        <v>USA</v>
      </c>
      <c r="S80" s="1">
        <v>160000000</v>
      </c>
      <c r="T80" s="1" t="str">
        <f>IF(OR(S80="",S80="Null"), "N/A", PROPER(S80))</f>
        <v>160000000</v>
      </c>
      <c r="U80" s="2">
        <v>45083</v>
      </c>
      <c r="V80" s="2">
        <f t="shared" si="21"/>
        <v>45083</v>
      </c>
      <c r="W80" s="1" t="s">
        <v>279</v>
      </c>
      <c r="X80" s="1" t="str">
        <f t="shared" si="22"/>
        <v>Jennifer Lawrence,Philip Seymour Hoffman,Josh Hutcherson</v>
      </c>
      <c r="Y80" s="1">
        <v>38000</v>
      </c>
      <c r="Z80">
        <f t="shared" si="23"/>
        <v>38000</v>
      </c>
    </row>
    <row r="81" spans="1:26" x14ac:dyDescent="0.25">
      <c r="A81" s="1" t="s">
        <v>13</v>
      </c>
      <c r="B81" s="1" t="str">
        <f t="shared" si="13"/>
        <v>Color</v>
      </c>
      <c r="C81" s="1" t="s">
        <v>280</v>
      </c>
      <c r="D81" s="1" t="str">
        <f t="shared" si="24"/>
        <v>Angelina Jolie Pitt</v>
      </c>
      <c r="E81" s="1">
        <v>137</v>
      </c>
      <c r="F81" s="1">
        <f t="shared" si="14"/>
        <v>137</v>
      </c>
      <c r="G81" s="1">
        <v>115603980</v>
      </c>
      <c r="H81" s="1" t="str">
        <f t="shared" si="15"/>
        <v>115603980</v>
      </c>
      <c r="I81" s="1" t="s">
        <v>281</v>
      </c>
      <c r="J81" s="1" t="str">
        <f t="shared" si="16"/>
        <v>Biography|Drama|Sport|War</v>
      </c>
      <c r="K81" s="1" t="s">
        <v>282</v>
      </c>
      <c r="L81" s="1" t="str">
        <f t="shared" si="17"/>
        <v>Unbroken</v>
      </c>
      <c r="M81" s="1">
        <v>2014</v>
      </c>
      <c r="N81" s="1">
        <f t="shared" si="18"/>
        <v>2014</v>
      </c>
      <c r="O81" s="1" t="s">
        <v>17</v>
      </c>
      <c r="P81" s="1" t="str">
        <f t="shared" si="19"/>
        <v>English</v>
      </c>
      <c r="Q81" s="1" t="s">
        <v>18</v>
      </c>
      <c r="R81" s="1" t="str">
        <f t="shared" si="20"/>
        <v>USA</v>
      </c>
      <c r="S81" s="1">
        <v>65000000</v>
      </c>
      <c r="T81" s="1" t="str">
        <f>IF(OR(S81="",S81="Null"), "N/A", PROPER(S81))</f>
        <v>65000000</v>
      </c>
      <c r="U81" s="1" t="s">
        <v>283</v>
      </c>
      <c r="V81" s="2" t="str">
        <f t="shared" si="21"/>
        <v>Null</v>
      </c>
      <c r="W81" s="1" t="s">
        <v>284</v>
      </c>
      <c r="X81" s="1" t="str">
        <f t="shared" si="22"/>
        <v>Finn Wittrock,Jack O'Connell,Alex Russell</v>
      </c>
      <c r="Y81" s="1">
        <v>35000</v>
      </c>
      <c r="Z81">
        <f t="shared" si="23"/>
        <v>35000</v>
      </c>
    </row>
    <row r="82" spans="1:26" x14ac:dyDescent="0.25">
      <c r="A82" s="1" t="s">
        <v>13</v>
      </c>
      <c r="B82" s="1" t="str">
        <f t="shared" si="13"/>
        <v>Color</v>
      </c>
      <c r="C82" s="1" t="s">
        <v>280</v>
      </c>
      <c r="D82" s="1" t="str">
        <f t="shared" si="24"/>
        <v>Angelina Jolie Pitt</v>
      </c>
      <c r="E82" s="1">
        <v>137</v>
      </c>
      <c r="F82" s="1">
        <f t="shared" si="14"/>
        <v>137</v>
      </c>
      <c r="G82" s="1">
        <v>115603980</v>
      </c>
      <c r="H82" s="1" t="str">
        <f t="shared" si="15"/>
        <v>115603980</v>
      </c>
      <c r="I82" s="1" t="s">
        <v>281</v>
      </c>
      <c r="J82" s="1" t="str">
        <f t="shared" si="16"/>
        <v>Biography|Drama|Sport|War</v>
      </c>
      <c r="K82" s="1" t="s">
        <v>282</v>
      </c>
      <c r="L82" s="1" t="str">
        <f t="shared" si="17"/>
        <v>Unbroken</v>
      </c>
      <c r="M82" s="1">
        <v>2014</v>
      </c>
      <c r="N82" s="1">
        <f t="shared" si="18"/>
        <v>2014</v>
      </c>
      <c r="O82" s="1" t="s">
        <v>17</v>
      </c>
      <c r="P82" s="1" t="str">
        <f t="shared" si="19"/>
        <v>English</v>
      </c>
      <c r="Q82" s="1" t="s">
        <v>18</v>
      </c>
      <c r="R82" s="1" t="str">
        <f t="shared" si="20"/>
        <v>USA</v>
      </c>
      <c r="S82" s="1">
        <v>65000000</v>
      </c>
      <c r="T82" s="1" t="str">
        <f>IF(OR(S82="",S82="Null"), "N/A", PROPER(S82))</f>
        <v>65000000</v>
      </c>
      <c r="U82" s="2">
        <v>44964</v>
      </c>
      <c r="V82" s="2">
        <f t="shared" si="21"/>
        <v>44964</v>
      </c>
      <c r="W82" s="1" t="s">
        <v>284</v>
      </c>
      <c r="X82" s="1" t="str">
        <f t="shared" si="22"/>
        <v>Finn Wittrock,Jack O'Connell,Alex Russell</v>
      </c>
      <c r="Y82" s="1">
        <v>35000</v>
      </c>
      <c r="Z82">
        <f t="shared" si="23"/>
        <v>35000</v>
      </c>
    </row>
    <row r="83" spans="1:26" x14ac:dyDescent="0.25">
      <c r="B83" s="1" t="str">
        <f t="shared" si="13"/>
        <v>N/A</v>
      </c>
      <c r="C83" s="1" t="s">
        <v>285</v>
      </c>
      <c r="D83" s="1" t="str">
        <f t="shared" si="24"/>
        <v>Seth Macfarlane</v>
      </c>
      <c r="E83" s="1">
        <v>136</v>
      </c>
      <c r="F83" s="1">
        <f t="shared" si="14"/>
        <v>136</v>
      </c>
      <c r="G83" s="1">
        <v>42615685</v>
      </c>
      <c r="H83" s="1" t="str">
        <f t="shared" si="15"/>
        <v>42615685</v>
      </c>
      <c r="I83" s="1" t="s">
        <v>286</v>
      </c>
      <c r="J83" s="1" t="str">
        <f t="shared" si="16"/>
        <v>Comedy|Western</v>
      </c>
      <c r="K83" s="1" t="s">
        <v>287</v>
      </c>
      <c r="L83" s="1" t="str">
        <f t="shared" si="17"/>
        <v>A Million Ways To Die In The West</v>
      </c>
      <c r="M83" s="1">
        <v>2014</v>
      </c>
      <c r="N83" s="1">
        <f t="shared" si="18"/>
        <v>2014</v>
      </c>
      <c r="O83" s="1" t="s">
        <v>17</v>
      </c>
      <c r="P83" s="1" t="str">
        <f t="shared" si="19"/>
        <v>English</v>
      </c>
      <c r="Q83" s="1" t="s">
        <v>18</v>
      </c>
      <c r="R83" s="1" t="str">
        <f t="shared" si="20"/>
        <v>USA</v>
      </c>
      <c r="S83" s="1">
        <v>40000000</v>
      </c>
      <c r="T83" s="1" t="str">
        <f>IF(OR(S83="",S83="Null"), "N/A", PROPER(S83))</f>
        <v>40000000</v>
      </c>
      <c r="U83" s="2">
        <v>44932</v>
      </c>
      <c r="V83" s="2">
        <f t="shared" si="21"/>
        <v>44932</v>
      </c>
      <c r="W83" s="1" t="s">
        <v>288</v>
      </c>
      <c r="X83" s="1" t="str">
        <f t="shared" si="22"/>
        <v>Liam Neeson,Charlize Theron,Seth Macfarlane</v>
      </c>
      <c r="Y83" s="1">
        <v>24000</v>
      </c>
      <c r="Z83">
        <f t="shared" si="23"/>
        <v>24000</v>
      </c>
    </row>
    <row r="84" spans="1:26" x14ac:dyDescent="0.25">
      <c r="A84" s="1" t="s">
        <v>13</v>
      </c>
      <c r="B84" s="1" t="str">
        <f t="shared" si="13"/>
        <v>Color</v>
      </c>
      <c r="C84" s="1" t="s">
        <v>289</v>
      </c>
      <c r="D84" s="1" t="str">
        <f t="shared" si="24"/>
        <v>Anthony Russo</v>
      </c>
      <c r="E84" s="1">
        <v>136</v>
      </c>
      <c r="F84" s="1">
        <f t="shared" si="14"/>
        <v>136</v>
      </c>
      <c r="G84" s="1">
        <v>259746958</v>
      </c>
      <c r="H84" s="1" t="str">
        <f t="shared" si="15"/>
        <v>259746958</v>
      </c>
      <c r="I84" s="1" t="s">
        <v>21</v>
      </c>
      <c r="J84" s="1" t="str">
        <f t="shared" si="16"/>
        <v>Action|Adventure|Sci-Fi</v>
      </c>
      <c r="K84" s="1" t="s">
        <v>290</v>
      </c>
      <c r="L84" s="1" t="str">
        <f t="shared" si="17"/>
        <v>Captain America: The Winter Soldier</v>
      </c>
      <c r="M84" s="1">
        <v>2014</v>
      </c>
      <c r="N84" s="1">
        <f t="shared" si="18"/>
        <v>2014</v>
      </c>
      <c r="O84" s="1" t="s">
        <v>17</v>
      </c>
      <c r="P84" s="1" t="str">
        <f t="shared" si="19"/>
        <v>English</v>
      </c>
      <c r="Q84" s="1" t="s">
        <v>31</v>
      </c>
      <c r="R84" s="1" t="str">
        <f t="shared" si="20"/>
        <v>USA</v>
      </c>
      <c r="S84" s="1">
        <v>170000000</v>
      </c>
      <c r="T84" s="1" t="str">
        <f>IF(OR(S84="",S84="Null"), "N/A", PROPER(S84))</f>
        <v>170000000</v>
      </c>
      <c r="U84" s="2">
        <v>45145</v>
      </c>
      <c r="V84" s="2">
        <f t="shared" si="21"/>
        <v>45145</v>
      </c>
      <c r="W84" s="1" t="s">
        <v>291</v>
      </c>
      <c r="X84" s="1" t="str">
        <f t="shared" si="22"/>
        <v>Scarlett Johansson,Chris Evans,Hayley Atwell</v>
      </c>
      <c r="Y84" s="1">
        <v>55000</v>
      </c>
      <c r="Z84">
        <f t="shared" si="23"/>
        <v>55000</v>
      </c>
    </row>
    <row r="85" spans="1:26" x14ac:dyDescent="0.25">
      <c r="A85" s="1" t="s">
        <v>13</v>
      </c>
      <c r="B85" s="1" t="str">
        <f t="shared" si="13"/>
        <v>Color</v>
      </c>
      <c r="C85" s="1" t="s">
        <v>292</v>
      </c>
      <c r="D85" s="1" t="str">
        <f t="shared" si="24"/>
        <v>Rob Marshall</v>
      </c>
      <c r="E85" s="1">
        <v>136</v>
      </c>
      <c r="F85" s="1">
        <f t="shared" si="14"/>
        <v>136</v>
      </c>
      <c r="G85" s="1">
        <v>241063875</v>
      </c>
      <c r="H85" s="1" t="str">
        <f t="shared" si="15"/>
        <v>241063875</v>
      </c>
      <c r="I85" s="1" t="s">
        <v>110</v>
      </c>
      <c r="J85" s="1" t="str">
        <f t="shared" si="16"/>
        <v>Action|Adventure|Fantasy</v>
      </c>
      <c r="K85" s="1" t="s">
        <v>293</v>
      </c>
      <c r="L85" s="1" t="str">
        <f t="shared" si="17"/>
        <v>Pirates Of The Caribbean: On Stranger Tides</v>
      </c>
      <c r="M85" s="1">
        <v>2011</v>
      </c>
      <c r="N85" s="1">
        <f t="shared" si="18"/>
        <v>2011</v>
      </c>
      <c r="O85" s="1" t="s">
        <v>17</v>
      </c>
      <c r="P85" s="1" t="str">
        <f t="shared" si="19"/>
        <v>English</v>
      </c>
      <c r="Q85" s="1" t="s">
        <v>18</v>
      </c>
      <c r="R85" s="1" t="str">
        <f t="shared" si="20"/>
        <v>USA</v>
      </c>
      <c r="S85" s="1">
        <v>250000000</v>
      </c>
      <c r="T85" s="1" t="str">
        <f>IF(OR(S85="",S85="Null"), "N/A", PROPER(S85))</f>
        <v>250000000</v>
      </c>
      <c r="U85" s="2">
        <v>45113</v>
      </c>
      <c r="V85" s="2">
        <f t="shared" si="21"/>
        <v>45113</v>
      </c>
      <c r="W85" s="1" t="s">
        <v>294</v>
      </c>
      <c r="X85" s="1" t="str">
        <f t="shared" si="22"/>
        <v>Johnny Depp,Sam Claflin,Stephen Graham</v>
      </c>
      <c r="Y85" s="1">
        <v>58000</v>
      </c>
      <c r="Z85">
        <f t="shared" si="23"/>
        <v>58000</v>
      </c>
    </row>
    <row r="86" spans="1:26" x14ac:dyDescent="0.25">
      <c r="A86" s="1" t="s">
        <v>13</v>
      </c>
      <c r="B86" s="1" t="str">
        <f t="shared" si="13"/>
        <v>Color</v>
      </c>
      <c r="C86" s="1" t="s">
        <v>295</v>
      </c>
      <c r="D86" s="1" t="str">
        <f t="shared" si="24"/>
        <v>Adam Shankman</v>
      </c>
      <c r="E86" s="1">
        <v>136</v>
      </c>
      <c r="F86" s="1">
        <f t="shared" si="14"/>
        <v>136</v>
      </c>
      <c r="G86" s="1">
        <v>38509342</v>
      </c>
      <c r="H86" s="1" t="str">
        <f t="shared" si="15"/>
        <v>38509342</v>
      </c>
      <c r="I86" s="1" t="s">
        <v>296</v>
      </c>
      <c r="J86" s="1" t="str">
        <f t="shared" si="16"/>
        <v>Comedy|Drama|Musical|Romance</v>
      </c>
      <c r="K86" s="1" t="s">
        <v>297</v>
      </c>
      <c r="L86" s="1" t="str">
        <f t="shared" si="17"/>
        <v>Rock Of Ages</v>
      </c>
      <c r="M86" s="1">
        <v>2012</v>
      </c>
      <c r="N86" s="1">
        <f t="shared" si="18"/>
        <v>2012</v>
      </c>
      <c r="O86" s="1" t="s">
        <v>17</v>
      </c>
      <c r="P86" s="1" t="str">
        <f t="shared" si="19"/>
        <v>English</v>
      </c>
      <c r="Q86" s="1" t="s">
        <v>18</v>
      </c>
      <c r="R86" s="1" t="str">
        <f t="shared" si="20"/>
        <v>USA</v>
      </c>
      <c r="S86" s="1">
        <v>75000000</v>
      </c>
      <c r="T86" s="1" t="str">
        <f>IF(OR(S86="",S86="Null"), "N/A", PROPER(S86))</f>
        <v>75000000</v>
      </c>
      <c r="U86" s="2">
        <v>45174</v>
      </c>
      <c r="V86" s="2">
        <f t="shared" si="21"/>
        <v>45174</v>
      </c>
      <c r="W86" s="1" t="s">
        <v>298</v>
      </c>
      <c r="X86" s="1" t="str">
        <f t="shared" si="22"/>
        <v>James Martin Kelly,Shane Hartline,Celina Beach</v>
      </c>
      <c r="Y86" s="1">
        <v>33000</v>
      </c>
      <c r="Z86">
        <f t="shared" si="23"/>
        <v>33000</v>
      </c>
    </row>
    <row r="87" spans="1:26" x14ac:dyDescent="0.25">
      <c r="A87" s="1" t="s">
        <v>13</v>
      </c>
      <c r="B87" s="1" t="str">
        <f t="shared" si="13"/>
        <v>Color</v>
      </c>
      <c r="D87" s="1" t="str">
        <f t="shared" si="24"/>
        <v>N/A</v>
      </c>
      <c r="E87" s="1">
        <v>136</v>
      </c>
      <c r="F87" s="1">
        <f t="shared" si="14"/>
        <v>136</v>
      </c>
      <c r="G87" s="1">
        <v>52474616</v>
      </c>
      <c r="H87" s="1" t="str">
        <f t="shared" si="15"/>
        <v>52474616</v>
      </c>
      <c r="I87" s="1" t="s">
        <v>29</v>
      </c>
      <c r="J87" s="1" t="str">
        <f t="shared" si="16"/>
        <v>Drama</v>
      </c>
      <c r="K87" s="1" t="s">
        <v>299</v>
      </c>
      <c r="L87" s="1" t="str">
        <f t="shared" si="17"/>
        <v>Wall Street: Money Never Sleeps</v>
      </c>
      <c r="M87" s="1">
        <v>2010</v>
      </c>
      <c r="N87" s="1">
        <f t="shared" si="18"/>
        <v>2010</v>
      </c>
      <c r="O87" s="1" t="s">
        <v>17</v>
      </c>
      <c r="P87" s="1" t="str">
        <f t="shared" si="19"/>
        <v>English</v>
      </c>
      <c r="Q87" s="1" t="s">
        <v>18</v>
      </c>
      <c r="R87" s="1" t="str">
        <f t="shared" si="20"/>
        <v>USA</v>
      </c>
      <c r="S87" s="1">
        <v>70000000</v>
      </c>
      <c r="T87" s="1" t="str">
        <f>IF(OR(S87="",S87="Null"), "N/A", PROPER(S87))</f>
        <v>70000000</v>
      </c>
      <c r="U87" s="2">
        <v>44991</v>
      </c>
      <c r="V87" s="2">
        <f t="shared" si="21"/>
        <v>44991</v>
      </c>
      <c r="W87" s="1" t="s">
        <v>300</v>
      </c>
      <c r="X87" s="1" t="str">
        <f t="shared" si="22"/>
        <v>Frank Langella,Austin Pendleton,John Buffalo Mailer</v>
      </c>
      <c r="Y87" s="1">
        <v>13000</v>
      </c>
      <c r="Z87">
        <f t="shared" si="23"/>
        <v>13000</v>
      </c>
    </row>
    <row r="88" spans="1:26" x14ac:dyDescent="0.25">
      <c r="A88" s="1" t="s">
        <v>13</v>
      </c>
      <c r="B88" s="1" t="str">
        <f t="shared" si="13"/>
        <v>Color</v>
      </c>
      <c r="C88" s="1" t="s">
        <v>301</v>
      </c>
      <c r="D88" s="1" t="str">
        <f t="shared" si="24"/>
        <v>Sadyk Sher-Niyaz</v>
      </c>
      <c r="E88" s="1">
        <v>135</v>
      </c>
      <c r="F88" s="1">
        <f t="shared" si="14"/>
        <v>135</v>
      </c>
      <c r="H88" s="1" t="str">
        <f t="shared" si="15"/>
        <v>N/A</v>
      </c>
      <c r="I88" s="1" t="s">
        <v>302</v>
      </c>
      <c r="J88" s="1" t="str">
        <f t="shared" si="16"/>
        <v>Action|Biography|Drama|History</v>
      </c>
      <c r="K88" s="1" t="s">
        <v>303</v>
      </c>
      <c r="L88" s="1" t="str">
        <f t="shared" si="17"/>
        <v>Queen Of The Mountains</v>
      </c>
      <c r="M88" s="1">
        <v>2014</v>
      </c>
      <c r="N88" s="1">
        <f t="shared" si="18"/>
        <v>2014</v>
      </c>
      <c r="O88" s="1" t="s">
        <v>17</v>
      </c>
      <c r="P88" s="1" t="str">
        <f t="shared" si="19"/>
        <v>English</v>
      </c>
      <c r="Q88" s="1" t="s">
        <v>304</v>
      </c>
      <c r="R88" s="1" t="str">
        <f t="shared" si="20"/>
        <v>Kyrgyzstan</v>
      </c>
      <c r="S88" s="1">
        <v>1400000</v>
      </c>
      <c r="T88" s="1" t="str">
        <f>IF(OR(S88="",S88="Null"), "N/A", PROPER(S88))</f>
        <v>1400000</v>
      </c>
      <c r="U88" s="2">
        <v>45115</v>
      </c>
      <c r="V88" s="2">
        <f t="shared" si="21"/>
        <v>45115</v>
      </c>
      <c r="W88" s="1" t="s">
        <v>305</v>
      </c>
      <c r="X88" s="1" t="str">
        <f t="shared" si="22"/>
        <v>Elina Abai Kyzy,Aziz Muradillayev,Mirlan Abdulayev</v>
      </c>
      <c r="Y88" s="1">
        <v>0</v>
      </c>
      <c r="Z88">
        <f t="shared" si="23"/>
        <v>0</v>
      </c>
    </row>
    <row r="89" spans="1:26" x14ac:dyDescent="0.25">
      <c r="A89" s="1" t="s">
        <v>13</v>
      </c>
      <c r="B89" s="1" t="str">
        <f t="shared" si="13"/>
        <v>Color</v>
      </c>
      <c r="C89" s="1" t="s">
        <v>306</v>
      </c>
      <c r="D89" s="1" t="str">
        <f t="shared" si="24"/>
        <v>Tony Gilroy</v>
      </c>
      <c r="E89" s="1">
        <v>135</v>
      </c>
      <c r="F89" s="1">
        <f t="shared" si="14"/>
        <v>135</v>
      </c>
      <c r="G89" s="1">
        <v>113165635</v>
      </c>
      <c r="H89" s="1" t="str">
        <f t="shared" si="15"/>
        <v>113165635</v>
      </c>
      <c r="I89" s="1" t="s">
        <v>149</v>
      </c>
      <c r="J89" s="1" t="str">
        <f t="shared" si="16"/>
        <v>Action|Adventure|Thriller</v>
      </c>
      <c r="K89" s="1" t="s">
        <v>307</v>
      </c>
      <c r="L89" s="1" t="str">
        <f t="shared" si="17"/>
        <v>The Bourne Legacy</v>
      </c>
      <c r="M89" s="1">
        <v>2012</v>
      </c>
      <c r="N89" s="1">
        <f t="shared" si="18"/>
        <v>2012</v>
      </c>
      <c r="O89" s="1" t="s">
        <v>17</v>
      </c>
      <c r="P89" s="1" t="str">
        <f t="shared" si="19"/>
        <v>English</v>
      </c>
      <c r="Q89" s="1" t="s">
        <v>18</v>
      </c>
      <c r="R89" s="1" t="str">
        <f t="shared" si="20"/>
        <v>USA</v>
      </c>
      <c r="S89" s="1">
        <v>125000000</v>
      </c>
      <c r="T89" s="1" t="str">
        <f>IF(OR(S89="",S89="Null"), "N/A", PROPER(S89))</f>
        <v>125000000</v>
      </c>
      <c r="U89" s="2">
        <v>45113</v>
      </c>
      <c r="V89" s="2">
        <f t="shared" si="21"/>
        <v>45113</v>
      </c>
      <c r="W89" s="1" t="s">
        <v>308</v>
      </c>
      <c r="X89" s="1" t="str">
        <f t="shared" si="22"/>
        <v>Jeremy Renner,Scott Glenn,Stacy Keach</v>
      </c>
      <c r="Y89" s="1">
        <v>31000</v>
      </c>
      <c r="Z89">
        <f t="shared" si="23"/>
        <v>31000</v>
      </c>
    </row>
    <row r="90" spans="1:26" x14ac:dyDescent="0.25">
      <c r="A90" s="1" t="s">
        <v>13</v>
      </c>
      <c r="B90" s="1" t="str">
        <f t="shared" si="13"/>
        <v>Color</v>
      </c>
      <c r="C90" s="1" t="s">
        <v>309</v>
      </c>
      <c r="D90" s="1" t="str">
        <f t="shared" si="24"/>
        <v>Steve Mcqueen</v>
      </c>
      <c r="E90" s="1">
        <v>134</v>
      </c>
      <c r="F90" s="1">
        <f t="shared" si="14"/>
        <v>134</v>
      </c>
      <c r="G90" s="1">
        <v>56667870</v>
      </c>
      <c r="H90" s="1" t="str">
        <f t="shared" si="15"/>
        <v>56667870</v>
      </c>
      <c r="I90" s="1" t="s">
        <v>105</v>
      </c>
      <c r="J90" s="1" t="str">
        <f t="shared" si="16"/>
        <v>Biography|Drama|History</v>
      </c>
      <c r="K90" s="1" t="s">
        <v>310</v>
      </c>
      <c r="L90" s="1" t="str">
        <f t="shared" si="17"/>
        <v>12 Years A Slave</v>
      </c>
      <c r="M90" s="1">
        <v>2013</v>
      </c>
      <c r="N90" s="1">
        <f t="shared" si="18"/>
        <v>2013</v>
      </c>
      <c r="O90" s="1" t="s">
        <v>17</v>
      </c>
      <c r="P90" s="1" t="str">
        <f t="shared" si="19"/>
        <v>English</v>
      </c>
      <c r="Q90" s="1" t="s">
        <v>18</v>
      </c>
      <c r="R90" s="1" t="str">
        <f t="shared" si="20"/>
        <v>USA</v>
      </c>
      <c r="S90" s="1">
        <v>20000000</v>
      </c>
      <c r="T90" s="1" t="str">
        <f>IF(OR(S90="",S90="Null"), "N/A", PROPER(S90))</f>
        <v>20000000</v>
      </c>
      <c r="U90" s="2">
        <v>44934</v>
      </c>
      <c r="V90" s="2">
        <f t="shared" si="21"/>
        <v>44934</v>
      </c>
      <c r="W90" s="1" t="s">
        <v>311</v>
      </c>
      <c r="X90" s="1" t="str">
        <f t="shared" si="22"/>
        <v>Quvenzhané Wallis,Scoot Mcnairy,Taran Killam</v>
      </c>
      <c r="Y90" s="1">
        <v>83000</v>
      </c>
      <c r="Z90">
        <f t="shared" si="23"/>
        <v>83000</v>
      </c>
    </row>
    <row r="91" spans="1:26" x14ac:dyDescent="0.25">
      <c r="A91" s="1" t="s">
        <v>13</v>
      </c>
      <c r="B91" s="1" t="str">
        <f t="shared" si="13"/>
        <v>Color</v>
      </c>
      <c r="C91" s="1" t="s">
        <v>312</v>
      </c>
      <c r="D91" s="1" t="str">
        <f t="shared" si="24"/>
        <v>Richard J. Lewis</v>
      </c>
      <c r="E91" s="1">
        <v>134</v>
      </c>
      <c r="F91" s="1">
        <f t="shared" si="14"/>
        <v>134</v>
      </c>
      <c r="G91" s="1">
        <v>7501404</v>
      </c>
      <c r="H91" s="1" t="str">
        <f t="shared" si="15"/>
        <v>7501404</v>
      </c>
      <c r="I91" s="1" t="s">
        <v>313</v>
      </c>
      <c r="J91" s="1" t="str">
        <f t="shared" si="16"/>
        <v>Comedy|Drama</v>
      </c>
      <c r="K91" s="1" t="s">
        <v>314</v>
      </c>
      <c r="L91" s="1" t="str">
        <f t="shared" si="17"/>
        <v>Barney'S Version</v>
      </c>
      <c r="M91" s="1">
        <v>2010</v>
      </c>
      <c r="N91" s="1">
        <f t="shared" si="18"/>
        <v>2010</v>
      </c>
      <c r="O91" s="1" t="s">
        <v>17</v>
      </c>
      <c r="P91" s="1" t="str">
        <f t="shared" si="19"/>
        <v>English</v>
      </c>
      <c r="Q91" s="1" t="s">
        <v>315</v>
      </c>
      <c r="R91" s="1" t="str">
        <f t="shared" si="20"/>
        <v>Canada</v>
      </c>
      <c r="T91" s="1" t="str">
        <f>IF(OR(S91="",S91="Null"), "N/A", PROPER(S91))</f>
        <v>N/A</v>
      </c>
      <c r="U91" s="2">
        <v>44992</v>
      </c>
      <c r="V91" s="2">
        <f t="shared" si="21"/>
        <v>44992</v>
      </c>
      <c r="W91" s="1" t="s">
        <v>316</v>
      </c>
      <c r="X91" s="1" t="str">
        <f t="shared" si="22"/>
        <v>Mark Addy,Atom Egoyan,Paul Gross</v>
      </c>
      <c r="Y91" s="1">
        <v>0</v>
      </c>
      <c r="Z91">
        <f t="shared" si="23"/>
        <v>0</v>
      </c>
    </row>
    <row r="92" spans="1:26" x14ac:dyDescent="0.25">
      <c r="A92" s="1" t="s">
        <v>13</v>
      </c>
      <c r="B92" s="1" t="str">
        <f t="shared" si="13"/>
        <v>Color</v>
      </c>
      <c r="C92" s="1" t="s">
        <v>317</v>
      </c>
      <c r="D92" s="1" t="str">
        <f t="shared" si="24"/>
        <v>Paul Greengrass</v>
      </c>
      <c r="E92" s="1">
        <v>134</v>
      </c>
      <c r="F92" s="1">
        <f t="shared" si="14"/>
        <v>134</v>
      </c>
      <c r="G92" s="1">
        <v>107100855</v>
      </c>
      <c r="H92" s="1" t="str">
        <f t="shared" si="15"/>
        <v>107100855</v>
      </c>
      <c r="I92" s="1" t="s">
        <v>318</v>
      </c>
      <c r="J92" s="1" t="str">
        <f t="shared" si="16"/>
        <v>Biography|Drama|Thriller</v>
      </c>
      <c r="K92" s="1" t="s">
        <v>319</v>
      </c>
      <c r="L92" s="1" t="str">
        <f t="shared" si="17"/>
        <v>Captain Phillips</v>
      </c>
      <c r="M92" s="1">
        <v>2013</v>
      </c>
      <c r="N92" s="1">
        <f t="shared" si="18"/>
        <v>2013</v>
      </c>
      <c r="O92" s="1" t="s">
        <v>17</v>
      </c>
      <c r="P92" s="1" t="str">
        <f t="shared" si="19"/>
        <v>English</v>
      </c>
      <c r="Q92" s="1" t="s">
        <v>18</v>
      </c>
      <c r="R92" s="1" t="str">
        <f t="shared" si="20"/>
        <v>USA</v>
      </c>
      <c r="S92" s="1">
        <v>55000000</v>
      </c>
      <c r="T92" s="1" t="str">
        <f>IF(OR(S92="",S92="Null"), "N/A", PROPER(S92))</f>
        <v>55000000</v>
      </c>
      <c r="U92" s="2">
        <v>45176</v>
      </c>
      <c r="V92" s="2">
        <f t="shared" si="21"/>
        <v>45176</v>
      </c>
      <c r="W92" s="1" t="s">
        <v>320</v>
      </c>
      <c r="X92" s="1" t="str">
        <f t="shared" si="22"/>
        <v>Tom Hanks,Chris Mulkey,Michael Chernus</v>
      </c>
      <c r="Y92" s="1">
        <v>65000</v>
      </c>
      <c r="Z92">
        <f t="shared" si="23"/>
        <v>65000</v>
      </c>
    </row>
    <row r="93" spans="1:26" x14ac:dyDescent="0.25">
      <c r="A93" s="1" t="s">
        <v>13</v>
      </c>
      <c r="B93" s="1" t="str">
        <f t="shared" si="13"/>
        <v>Color</v>
      </c>
      <c r="C93" s="1" t="s">
        <v>321</v>
      </c>
      <c r="D93" s="1" t="str">
        <f t="shared" si="24"/>
        <v>David Ayer</v>
      </c>
      <c r="E93" s="1">
        <v>134</v>
      </c>
      <c r="F93" s="1">
        <f t="shared" si="14"/>
        <v>134</v>
      </c>
      <c r="G93" s="1">
        <v>85707116</v>
      </c>
      <c r="H93" s="1" t="str">
        <f t="shared" si="15"/>
        <v>85707116</v>
      </c>
      <c r="I93" s="1" t="s">
        <v>322</v>
      </c>
      <c r="J93" s="1" t="str">
        <f t="shared" si="16"/>
        <v>Action|Drama|War</v>
      </c>
      <c r="K93" s="1" t="s">
        <v>323</v>
      </c>
      <c r="L93" s="1" t="str">
        <f t="shared" si="17"/>
        <v>Fury</v>
      </c>
      <c r="M93" s="1">
        <v>2014</v>
      </c>
      <c r="N93" s="1">
        <f t="shared" si="18"/>
        <v>2014</v>
      </c>
      <c r="O93" s="1" t="s">
        <v>17</v>
      </c>
      <c r="P93" s="1" t="str">
        <f t="shared" si="19"/>
        <v>English</v>
      </c>
      <c r="Q93" s="1" t="s">
        <v>18</v>
      </c>
      <c r="R93" s="1" t="str">
        <f t="shared" si="20"/>
        <v>USA</v>
      </c>
      <c r="S93" s="1">
        <v>68000000</v>
      </c>
      <c r="T93" s="1" t="str">
        <f>IF(OR(S93="",S93="Null"), "N/A", PROPER(S93))</f>
        <v>68000000</v>
      </c>
      <c r="U93" s="2">
        <v>45084</v>
      </c>
      <c r="V93" s="2">
        <f t="shared" si="21"/>
        <v>45084</v>
      </c>
      <c r="W93" s="1" t="s">
        <v>324</v>
      </c>
      <c r="X93" s="1" t="str">
        <f t="shared" si="22"/>
        <v>Brad Pitt,Logan Lerman,Jim Parrack</v>
      </c>
      <c r="Y93" s="1">
        <v>82000</v>
      </c>
      <c r="Z93">
        <f t="shared" si="23"/>
        <v>82000</v>
      </c>
    </row>
    <row r="94" spans="1:26" x14ac:dyDescent="0.25">
      <c r="A94" s="1" t="s">
        <v>13</v>
      </c>
      <c r="B94" s="1" t="str">
        <f t="shared" si="13"/>
        <v>Color</v>
      </c>
      <c r="C94" s="1" t="s">
        <v>325</v>
      </c>
      <c r="D94" s="1" t="str">
        <f t="shared" si="24"/>
        <v>Clint Eastwood</v>
      </c>
      <c r="E94" s="1">
        <v>5</v>
      </c>
      <c r="F94" s="1">
        <f t="shared" si="14"/>
        <v>0</v>
      </c>
      <c r="G94" s="1">
        <v>47034272</v>
      </c>
      <c r="H94" s="1" t="str">
        <f t="shared" si="15"/>
        <v>47034272</v>
      </c>
      <c r="I94" s="1" t="s">
        <v>326</v>
      </c>
      <c r="J94" s="1" t="str">
        <f t="shared" si="16"/>
        <v>Biography|Drama|Music|Musical</v>
      </c>
      <c r="K94" s="1" t="s">
        <v>327</v>
      </c>
      <c r="L94" s="1" t="str">
        <f t="shared" si="17"/>
        <v>Jersey Boys</v>
      </c>
      <c r="M94" s="1">
        <v>2014</v>
      </c>
      <c r="N94" s="1">
        <f t="shared" si="18"/>
        <v>2014</v>
      </c>
      <c r="O94" s="1" t="s">
        <v>17</v>
      </c>
      <c r="P94" s="1" t="str">
        <f t="shared" si="19"/>
        <v>English</v>
      </c>
      <c r="Q94" s="1" t="s">
        <v>18</v>
      </c>
      <c r="R94" s="1" t="str">
        <f t="shared" si="20"/>
        <v>USA</v>
      </c>
      <c r="S94" s="1">
        <v>40000000</v>
      </c>
      <c r="T94" s="1" t="str">
        <f>IF(OR(S94="",S94="Null"), "N/A", PROPER(S94))</f>
        <v>40000000</v>
      </c>
      <c r="U94" s="2">
        <v>45175</v>
      </c>
      <c r="V94" s="2">
        <f t="shared" si="21"/>
        <v>45175</v>
      </c>
      <c r="W94" s="1" t="s">
        <v>328</v>
      </c>
      <c r="X94" s="1" t="str">
        <f t="shared" si="22"/>
        <v>Johnny Cannizzaro,Steve Schirripa,Scott Vance</v>
      </c>
      <c r="Y94" s="1">
        <v>16000</v>
      </c>
      <c r="Z94">
        <f t="shared" si="23"/>
        <v>16000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movie_sample_dataset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2023-11-27T11:32:57Z</dcterms:created>
  <dcterms:modified xsi:type="dcterms:W3CDTF">2023-11-27T11:32:57Z</dcterms:modified>
</cp:coreProperties>
</file>