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tu-my.sharepoint.com/personal/imre_drovtar_ttu_ee/Documents/SECOREA/MATLAB/CASE STUDY/OpenData_ST/Formated data/"/>
    </mc:Choice>
  </mc:AlternateContent>
  <xr:revisionPtr revIDLastSave="1077" documentId="13_ncr:1_{ED130756-3E84-4014-A59C-165B6DEA77CE}" xr6:coauthVersionLast="47" xr6:coauthVersionMax="47" xr10:uidLastSave="{40682FC2-459B-48BA-BE6C-B02025EBBEB7}"/>
  <bookViews>
    <workbookView xWindow="-120" yWindow="-120" windowWidth="29040" windowHeight="15840" xr2:uid="{E866CF7A-2D9B-4287-A9E5-F3B549425AC7}"/>
  </bookViews>
  <sheets>
    <sheet name="Use Case" sheetId="1" r:id="rId1"/>
    <sheet name="Summary" sheetId="4" r:id="rId2"/>
    <sheet name="Flexibility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1" l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T4" i="1"/>
  <c r="U4" i="1"/>
  <c r="T5" i="1"/>
  <c r="U5" i="1"/>
  <c r="T6" i="1"/>
  <c r="U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T46" i="1"/>
  <c r="U46" i="1"/>
  <c r="T47" i="1"/>
  <c r="U47" i="1"/>
  <c r="T48" i="1"/>
  <c r="U48" i="1"/>
  <c r="T49" i="1"/>
  <c r="U49" i="1"/>
  <c r="T50" i="1"/>
  <c r="U50" i="1"/>
  <c r="T51" i="1"/>
  <c r="U51" i="1"/>
  <c r="T52" i="1"/>
  <c r="U52" i="1"/>
  <c r="T53" i="1"/>
  <c r="U53" i="1"/>
  <c r="T54" i="1"/>
  <c r="U54" i="1"/>
  <c r="T3" i="1"/>
  <c r="T2" i="1"/>
  <c r="U3" i="1"/>
  <c r="U2" i="1"/>
  <c r="L54" i="5"/>
  <c r="J54" i="5"/>
  <c r="L53" i="5"/>
  <c r="J53" i="5"/>
  <c r="L52" i="5"/>
  <c r="J52" i="5"/>
  <c r="L51" i="5"/>
  <c r="J51" i="5"/>
  <c r="L50" i="5"/>
  <c r="J50" i="5"/>
  <c r="L49" i="5"/>
  <c r="J49" i="5"/>
  <c r="L48" i="5"/>
  <c r="J48" i="5"/>
  <c r="L47" i="5"/>
  <c r="J47" i="5"/>
  <c r="L46" i="5"/>
  <c r="J46" i="5"/>
  <c r="L45" i="5"/>
  <c r="J45" i="5"/>
  <c r="L44" i="5"/>
  <c r="J44" i="5"/>
  <c r="L43" i="5"/>
  <c r="J43" i="5"/>
  <c r="L42" i="5"/>
  <c r="J42" i="5"/>
  <c r="L41" i="5"/>
  <c r="J41" i="5"/>
  <c r="L40" i="5"/>
  <c r="J40" i="5"/>
  <c r="L39" i="5"/>
  <c r="J39" i="5"/>
  <c r="L38" i="5"/>
  <c r="J38" i="5"/>
  <c r="L37" i="5"/>
  <c r="J37" i="5"/>
  <c r="L36" i="5"/>
  <c r="J36" i="5"/>
  <c r="L35" i="5"/>
  <c r="J35" i="5"/>
  <c r="L34" i="5"/>
  <c r="J34" i="5"/>
  <c r="L33" i="5"/>
  <c r="J33" i="5"/>
  <c r="L32" i="5"/>
  <c r="J32" i="5"/>
  <c r="L31" i="5"/>
  <c r="J31" i="5"/>
  <c r="L30" i="5"/>
  <c r="J30" i="5"/>
  <c r="L29" i="5"/>
  <c r="J29" i="5"/>
  <c r="L28" i="5"/>
  <c r="J28" i="5"/>
  <c r="L27" i="5"/>
  <c r="J27" i="5"/>
  <c r="L26" i="5"/>
  <c r="J26" i="5"/>
  <c r="L25" i="5"/>
  <c r="J25" i="5"/>
  <c r="L24" i="5"/>
  <c r="J24" i="5"/>
  <c r="L23" i="5"/>
  <c r="J23" i="5"/>
  <c r="L22" i="5"/>
  <c r="J22" i="5"/>
  <c r="L21" i="5"/>
  <c r="J21" i="5"/>
  <c r="L20" i="5"/>
  <c r="J20" i="5"/>
  <c r="L19" i="5"/>
  <c r="J19" i="5"/>
  <c r="L18" i="5"/>
  <c r="J18" i="5"/>
  <c r="L17" i="5"/>
  <c r="J17" i="5"/>
  <c r="L16" i="5"/>
  <c r="J16" i="5"/>
  <c r="L15" i="5"/>
  <c r="J15" i="5"/>
  <c r="L14" i="5"/>
  <c r="J14" i="5"/>
  <c r="L13" i="5"/>
  <c r="J13" i="5"/>
  <c r="L12" i="5"/>
  <c r="J12" i="5"/>
  <c r="L11" i="5"/>
  <c r="J11" i="5"/>
  <c r="L10" i="5"/>
  <c r="J10" i="5"/>
  <c r="L9" i="5"/>
  <c r="J9" i="5"/>
  <c r="L8" i="5"/>
  <c r="J8" i="5"/>
  <c r="L7" i="5"/>
  <c r="J7" i="5"/>
  <c r="L6" i="5"/>
  <c r="J6" i="5"/>
  <c r="L5" i="5"/>
  <c r="J5" i="5"/>
  <c r="L4" i="5"/>
  <c r="J4" i="5"/>
  <c r="L3" i="5"/>
  <c r="J3" i="5"/>
  <c r="L2" i="5"/>
  <c r="J2" i="5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J2" i="1"/>
  <c r="I13" i="1"/>
  <c r="L13" i="1" s="1"/>
  <c r="I14" i="1"/>
  <c r="M14" i="1" s="1"/>
  <c r="I15" i="1"/>
  <c r="L15" i="1" s="1"/>
  <c r="I16" i="1"/>
  <c r="M16" i="1" s="1"/>
  <c r="I17" i="1"/>
  <c r="L17" i="1" s="1"/>
  <c r="I18" i="1"/>
  <c r="M18" i="1" s="1"/>
  <c r="I19" i="1"/>
  <c r="M19" i="1" s="1"/>
  <c r="I20" i="1"/>
  <c r="L20" i="1" s="1"/>
  <c r="I21" i="1"/>
  <c r="M21" i="1" s="1"/>
  <c r="I22" i="1"/>
  <c r="M22" i="1" s="1"/>
  <c r="I23" i="1"/>
  <c r="M23" i="1" s="1"/>
  <c r="I24" i="1"/>
  <c r="M24" i="1" s="1"/>
  <c r="I25" i="1"/>
  <c r="M25" i="1" s="1"/>
  <c r="I26" i="1"/>
  <c r="M26" i="1" s="1"/>
  <c r="I27" i="1"/>
  <c r="L27" i="1" s="1"/>
  <c r="I28" i="1"/>
  <c r="L28" i="1" s="1"/>
  <c r="I29" i="1"/>
  <c r="L29" i="1" s="1"/>
  <c r="I30" i="1"/>
  <c r="M30" i="1" s="1"/>
  <c r="I31" i="1"/>
  <c r="M31" i="1" s="1"/>
  <c r="I32" i="1"/>
  <c r="M32" i="1" s="1"/>
  <c r="I33" i="1"/>
  <c r="M33" i="1" s="1"/>
  <c r="I34" i="1"/>
  <c r="M34" i="1" s="1"/>
  <c r="I35" i="1"/>
  <c r="M35" i="1" s="1"/>
  <c r="I36" i="1"/>
  <c r="L36" i="1" s="1"/>
  <c r="I37" i="1"/>
  <c r="L37" i="1" s="1"/>
  <c r="I38" i="1"/>
  <c r="M38" i="1" s="1"/>
  <c r="I39" i="1"/>
  <c r="M39" i="1" s="1"/>
  <c r="I40" i="1"/>
  <c r="L40" i="1" s="1"/>
  <c r="I41" i="1"/>
  <c r="M41" i="1" s="1"/>
  <c r="I42" i="1"/>
  <c r="M42" i="1" s="1"/>
  <c r="I43" i="1"/>
  <c r="M43" i="1" s="1"/>
  <c r="I44" i="1"/>
  <c r="L44" i="1" s="1"/>
  <c r="I45" i="1"/>
  <c r="L45" i="1" s="1"/>
  <c r="I46" i="1"/>
  <c r="M46" i="1" s="1"/>
  <c r="I47" i="1"/>
  <c r="M47" i="1" s="1"/>
  <c r="I48" i="1"/>
  <c r="M48" i="1" s="1"/>
  <c r="I49" i="1"/>
  <c r="M49" i="1" s="1"/>
  <c r="I50" i="1"/>
  <c r="M50" i="1" s="1"/>
  <c r="I51" i="1"/>
  <c r="M51" i="1" s="1"/>
  <c r="I52" i="1"/>
  <c r="L52" i="1" s="1"/>
  <c r="I53" i="1"/>
  <c r="M53" i="1" s="1"/>
  <c r="I54" i="1"/>
  <c r="L54" i="1" s="1"/>
  <c r="I3" i="1"/>
  <c r="M3" i="1" s="1"/>
  <c r="I4" i="1"/>
  <c r="L4" i="1" s="1"/>
  <c r="I5" i="1"/>
  <c r="L5" i="1" s="1"/>
  <c r="I6" i="1"/>
  <c r="M6" i="1" s="1"/>
  <c r="I7" i="1"/>
  <c r="M7" i="1" s="1"/>
  <c r="I8" i="1"/>
  <c r="M8" i="1" s="1"/>
  <c r="I9" i="1"/>
  <c r="L9" i="1" s="1"/>
  <c r="I10" i="1"/>
  <c r="L10" i="1" s="1"/>
  <c r="I11" i="1"/>
  <c r="M11" i="1" s="1"/>
  <c r="I12" i="1"/>
  <c r="L12" i="1" s="1"/>
  <c r="I2" i="1"/>
  <c r="L2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J29" i="1"/>
  <c r="J1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9" i="1"/>
  <c r="J20" i="1"/>
  <c r="J21" i="1"/>
  <c r="J22" i="1"/>
  <c r="J23" i="1"/>
  <c r="J24" i="1"/>
  <c r="J25" i="1"/>
  <c r="J26" i="1"/>
  <c r="J27" i="1"/>
  <c r="J28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M54" i="1" l="1"/>
  <c r="L53" i="1"/>
  <c r="M52" i="1"/>
  <c r="L51" i="1"/>
  <c r="L50" i="1"/>
  <c r="L49" i="1"/>
  <c r="L48" i="1"/>
  <c r="L47" i="1"/>
  <c r="L46" i="1"/>
  <c r="M45" i="1"/>
  <c r="M44" i="1"/>
  <c r="L43" i="1"/>
  <c r="L42" i="1"/>
  <c r="L41" i="1"/>
  <c r="M40" i="1"/>
  <c r="L39" i="1"/>
  <c r="L38" i="1"/>
  <c r="M37" i="1"/>
  <c r="M36" i="1"/>
  <c r="L35" i="1"/>
  <c r="L34" i="1"/>
  <c r="L33" i="1"/>
  <c r="L32" i="1"/>
  <c r="L31" i="1"/>
  <c r="L30" i="1"/>
  <c r="M29" i="1"/>
  <c r="M28" i="1"/>
  <c r="M27" i="1"/>
  <c r="L26" i="1"/>
  <c r="L25" i="1"/>
  <c r="L24" i="1"/>
  <c r="L23" i="1"/>
  <c r="L22" i="1"/>
  <c r="L21" i="1"/>
  <c r="M20" i="1"/>
  <c r="L19" i="1"/>
  <c r="L18" i="1"/>
  <c r="M17" i="1"/>
  <c r="L16" i="1"/>
  <c r="M15" i="1"/>
  <c r="L14" i="1"/>
  <c r="M13" i="1"/>
  <c r="M12" i="1"/>
  <c r="L11" i="1"/>
  <c r="M10" i="1"/>
  <c r="M9" i="1"/>
  <c r="L8" i="1"/>
  <c r="L7" i="1"/>
  <c r="L6" i="1"/>
  <c r="M5" i="1"/>
  <c r="M4" i="1"/>
  <c r="L3" i="1"/>
  <c r="M2" i="1"/>
</calcChain>
</file>

<file path=xl/sharedStrings.xml><?xml version="1.0" encoding="utf-8"?>
<sst xmlns="http://schemas.openxmlformats.org/spreadsheetml/2006/main" count="934" uniqueCount="448">
  <si>
    <t>P</t>
  </si>
  <si>
    <t>Graphic</t>
  </si>
  <si>
    <t>Metering Board</t>
  </si>
  <si>
    <t>MB</t>
  </si>
  <si>
    <t>C</t>
  </si>
  <si>
    <t>400/230</t>
  </si>
  <si>
    <t>P or C</t>
  </si>
  <si>
    <t>Prosumer</t>
  </si>
  <si>
    <t>Consumer</t>
  </si>
  <si>
    <t>P (kW)</t>
  </si>
  <si>
    <t>I (A)</t>
  </si>
  <si>
    <t>U (V)</t>
  </si>
  <si>
    <t>ID</t>
  </si>
  <si>
    <t>43X-STJ003133510</t>
  </si>
  <si>
    <t>Consumption profile</t>
  </si>
  <si>
    <t>Production profile</t>
  </si>
  <si>
    <t>43X-STJ00187637D</t>
  </si>
  <si>
    <t>43X-STJ011010816</t>
  </si>
  <si>
    <t>43X-STP00037830X</t>
  </si>
  <si>
    <t>43X-STJ00128035X</t>
  </si>
  <si>
    <t>43X-STJ00828272U</t>
  </si>
  <si>
    <t>43X-STP01085794A</t>
  </si>
  <si>
    <t>43X-STJ02508320V</t>
  </si>
  <si>
    <t>43X-STJ00828477S</t>
  </si>
  <si>
    <t>43X-STJ00828271X</t>
  </si>
  <si>
    <t>43X-STJ008281696</t>
  </si>
  <si>
    <t>43X-STJ00311949F</t>
  </si>
  <si>
    <t>43X-STP01072492P</t>
  </si>
  <si>
    <t>43X-STJ02078499O</t>
  </si>
  <si>
    <t>43X-STJ00311244M</t>
  </si>
  <si>
    <t>43X-STJ00828270X</t>
  </si>
  <si>
    <t>43X-STJ00003416J</t>
  </si>
  <si>
    <t>43X-STJ02072197N</t>
  </si>
  <si>
    <t>43X-STJ00198138Y</t>
  </si>
  <si>
    <t>43Z-STO00630367R</t>
  </si>
  <si>
    <t>43X-STP00897087Q</t>
  </si>
  <si>
    <t>43X-STP013268304</t>
  </si>
  <si>
    <t>43X-STP01050291J</t>
  </si>
  <si>
    <t>43X-STJ01744994X</t>
  </si>
  <si>
    <t>43X-STJ008442786</t>
  </si>
  <si>
    <t>43X-STJ00594659A</t>
  </si>
  <si>
    <t>43X-STJ00828166G</t>
  </si>
  <si>
    <t>43X-STJ00039124I</t>
  </si>
  <si>
    <t>43X-STJ00590157H</t>
  </si>
  <si>
    <t>43X-STJ00828167H</t>
  </si>
  <si>
    <t>43X-STJ02494519W</t>
  </si>
  <si>
    <t>43X-STJ02511422X</t>
  </si>
  <si>
    <t>43X-STJ00828168G</t>
  </si>
  <si>
    <t>43X-STP000605359</t>
  </si>
  <si>
    <t>43X-STP00606480Q</t>
  </si>
  <si>
    <t>43X-STP00008423V</t>
  </si>
  <si>
    <t>43X-STP00449153Z</t>
  </si>
  <si>
    <t>43X-STJ00311143H</t>
  </si>
  <si>
    <t>43X-STP01242823Y</t>
  </si>
  <si>
    <t>43X-STJ00198139Q</t>
  </si>
  <si>
    <t>43X-STJ000582283</t>
  </si>
  <si>
    <t>43X-STP01279228O</t>
  </si>
  <si>
    <t>43X-STJ02072198N</t>
  </si>
  <si>
    <t>43X-STJ00828476F</t>
  </si>
  <si>
    <t>43X-STP023856371</t>
  </si>
  <si>
    <t>43X-STP006708852</t>
  </si>
  <si>
    <t>43X-STP006516846</t>
  </si>
  <si>
    <t>43X-STP00148745I</t>
  </si>
  <si>
    <t>43X-STJ00042825J</t>
  </si>
  <si>
    <t>43X-STJ00804263D</t>
  </si>
  <si>
    <t>43X-STP010429907</t>
  </si>
  <si>
    <t>43X-STJ000005123</t>
  </si>
  <si>
    <t>43X-STJ000375232</t>
  </si>
  <si>
    <t>43X-STJ00594258H</t>
  </si>
  <si>
    <t>43X-STP00607282Z</t>
  </si>
  <si>
    <t>43X-STJ00313752F</t>
  </si>
  <si>
    <t>43X-STJ01164386A</t>
  </si>
  <si>
    <t>43X-STJ007175625</t>
  </si>
  <si>
    <t>43X-STJ00059730M</t>
  </si>
  <si>
    <t>43X-STJ00078033I</t>
  </si>
  <si>
    <t>43X-STJ00305341Q</t>
  </si>
  <si>
    <t>copy</t>
  </si>
  <si>
    <t>.txt</t>
  </si>
  <si>
    <t>43Z-STO006212620</t>
  </si>
  <si>
    <t>43Z-STO00622487H</t>
  </si>
  <si>
    <t>43Z-STO00622833W</t>
  </si>
  <si>
    <t>43Z-STO006232158</t>
  </si>
  <si>
    <t>43Z-STO00624026C</t>
  </si>
  <si>
    <t>43Z-STO00624116A</t>
  </si>
  <si>
    <t>43Z-STO00624389X</t>
  </si>
  <si>
    <t>43Z-STO006245862</t>
  </si>
  <si>
    <t>43Z-STO00626765J</t>
  </si>
  <si>
    <t>43Z-STO00627490B</t>
  </si>
  <si>
    <t>43Z-STO00627531J</t>
  </si>
  <si>
    <t>43Z-STO00627930C</t>
  </si>
  <si>
    <t>43Z-STO00628270G</t>
  </si>
  <si>
    <t>43Z-STO00628358K</t>
  </si>
  <si>
    <t>43Z-STO006284930</t>
  </si>
  <si>
    <t>43Z-STO00629756O</t>
  </si>
  <si>
    <t>43Z-STO00630033F</t>
  </si>
  <si>
    <t>43Z-STO006304393</t>
  </si>
  <si>
    <t>43X-STJ00002314C</t>
  </si>
  <si>
    <t>43X-STJ00002315C</t>
  </si>
  <si>
    <t>43X-STJ000035171</t>
  </si>
  <si>
    <t>43X-STJ00003518K</t>
  </si>
  <si>
    <t>43X-STJ00009919F</t>
  </si>
  <si>
    <t>43X-STJ00014520S</t>
  </si>
  <si>
    <t>43X-STJ000269211</t>
  </si>
  <si>
    <t>43X-STJ00029422L</t>
  </si>
  <si>
    <t>43X-STJ00045426P</t>
  </si>
  <si>
    <t>43X-STJ000496273</t>
  </si>
  <si>
    <t>43X-STJ000582293</t>
  </si>
  <si>
    <t>43X-STJ000629313</t>
  </si>
  <si>
    <t>43X-STJ000629323</t>
  </si>
  <si>
    <t>43X-STJ000786346</t>
  </si>
  <si>
    <t>43X-STJ00187336D</t>
  </si>
  <si>
    <t>43X-STJ003050407</t>
  </si>
  <si>
    <t>43X-STJ00311142S</t>
  </si>
  <si>
    <t>43X-STJ00311245T</t>
  </si>
  <si>
    <t>43X-STJ00311346O</t>
  </si>
  <si>
    <t>43X-STJ00311347P</t>
  </si>
  <si>
    <t>43X-STJ00311448O</t>
  </si>
  <si>
    <t>43X-STJ00586153H</t>
  </si>
  <si>
    <t>43X-STJ00587854M</t>
  </si>
  <si>
    <t>43X-STJ00589655O</t>
  </si>
  <si>
    <t>43X-STJ005899560</t>
  </si>
  <si>
    <t>43X-STJ00594660A</t>
  </si>
  <si>
    <t>43X-STJ00629261E</t>
  </si>
  <si>
    <t>43X-STJ008281640</t>
  </si>
  <si>
    <t>43X-STJ00828165M</t>
  </si>
  <si>
    <t>43X-STJ00828273G</t>
  </si>
  <si>
    <t>43X-STJ00828375J</t>
  </si>
  <si>
    <t>43X-STJ01130282F</t>
  </si>
  <si>
    <t>43X-STJ01139383C</t>
  </si>
  <si>
    <t>43X-STJ01146084F</t>
  </si>
  <si>
    <t>43X-STJ01162785S</t>
  </si>
  <si>
    <t>43X-STJ01168287Y</t>
  </si>
  <si>
    <t>43X-STJ01183388C</t>
  </si>
  <si>
    <t>43X-STJ01183389C</t>
  </si>
  <si>
    <t>43X-STJ012929915</t>
  </si>
  <si>
    <t>43X-STJ013006928</t>
  </si>
  <si>
    <t>43X-STJ01674293G</t>
  </si>
  <si>
    <t>43X-STJ020029952</t>
  </si>
  <si>
    <t>43X-STJ02008696G</t>
  </si>
  <si>
    <t>43X-STJ02361913Z</t>
  </si>
  <si>
    <t>43X-STJ023672142</t>
  </si>
  <si>
    <t>43X-STJ02375315K</t>
  </si>
  <si>
    <t>43X-STJ02387516H</t>
  </si>
  <si>
    <t>43X-STJ02403917Q</t>
  </si>
  <si>
    <t>43X-STJ02450118H</t>
  </si>
  <si>
    <t>43X-STJ02511421X</t>
  </si>
  <si>
    <t>43X-STP00009124G</t>
  </si>
  <si>
    <t>43X-STP00015925Y</t>
  </si>
  <si>
    <t>43X-STP00036827F</t>
  </si>
  <si>
    <t>43X-STP00036928B</t>
  </si>
  <si>
    <t>43X-STP00037529K</t>
  </si>
  <si>
    <t>43X-STP00041331G</t>
  </si>
  <si>
    <t>43X-STP00048732I</t>
  </si>
  <si>
    <t>43X-STP00056734K</t>
  </si>
  <si>
    <t>43X-STP000618369</t>
  </si>
  <si>
    <t>43X-STP00067737M</t>
  </si>
  <si>
    <t>43X-STP000734394</t>
  </si>
  <si>
    <t>43X-STP00074740C</t>
  </si>
  <si>
    <t>43X-STP00077341L</t>
  </si>
  <si>
    <t>43X-STP000829435</t>
  </si>
  <si>
    <t>43X-STP001289441</t>
  </si>
  <si>
    <t>43X-STP002635476</t>
  </si>
  <si>
    <t>43X-STP00365548A</t>
  </si>
  <si>
    <t>43X-STP00379649W</t>
  </si>
  <si>
    <t>43X-STP004323509</t>
  </si>
  <si>
    <t>43X-STP00434251N</t>
  </si>
  <si>
    <t>43X-STP00442852M</t>
  </si>
  <si>
    <t>43X-STP00584456C</t>
  </si>
  <si>
    <t>43X-STP00601461V</t>
  </si>
  <si>
    <t>43X-STP00601562C</t>
  </si>
  <si>
    <t>43X-STP006015634</t>
  </si>
  <si>
    <t>43X-STP00601764E</t>
  </si>
  <si>
    <t>43X-STP00602065E</t>
  </si>
  <si>
    <t>43X-STP00602766F</t>
  </si>
  <si>
    <t>43X-STP00603067S</t>
  </si>
  <si>
    <t>43X-STP00603968D</t>
  </si>
  <si>
    <t>43X-STP006041697</t>
  </si>
  <si>
    <t>43X-STP00604170Y</t>
  </si>
  <si>
    <t>43X-STP006042714</t>
  </si>
  <si>
    <t>43X-STP00604272F</t>
  </si>
  <si>
    <t>43X-STP006055734</t>
  </si>
  <si>
    <t>43X-STP00605674I</t>
  </si>
  <si>
    <t>43X-STP00605675E</t>
  </si>
  <si>
    <t>43X-STP00605676A</t>
  </si>
  <si>
    <t>43X-STP006056778</t>
  </si>
  <si>
    <t>43X-STP00605778D</t>
  </si>
  <si>
    <t>43X-STP00605979B</t>
  </si>
  <si>
    <t>43X-STP00607283G</t>
  </si>
  <si>
    <t>43X-STP00715186Y</t>
  </si>
  <si>
    <t>43X-STP010864955</t>
  </si>
  <si>
    <t>43X-STP01177399V</t>
  </si>
  <si>
    <t>43X-STP01191121G</t>
  </si>
  <si>
    <t>43X-STP01198522X</t>
  </si>
  <si>
    <t>43X-STP01244424N</t>
  </si>
  <si>
    <t>43X-STP012503258</t>
  </si>
  <si>
    <t>43X-STP012636264</t>
  </si>
  <si>
    <t>43X-STP01267427U</t>
  </si>
  <si>
    <t>43X-STP01294929P</t>
  </si>
  <si>
    <t>43X-STP01850231M</t>
  </si>
  <si>
    <t>43X-STP02056833X</t>
  </si>
  <si>
    <t>43X-STP020718346</t>
  </si>
  <si>
    <t>43X-STP023791360</t>
  </si>
  <si>
    <t>43X-STP02438140B</t>
  </si>
  <si>
    <t>43X-STP02452041T</t>
  </si>
  <si>
    <t>43X-STP02503442V</t>
  </si>
  <si>
    <t>43X-STP025064439</t>
  </si>
  <si>
    <t>43X-STP02513444T</t>
  </si>
  <si>
    <t>Customer EIC</t>
  </si>
  <si>
    <t>A+ max</t>
  </si>
  <si>
    <t>A- max</t>
  </si>
  <si>
    <t>[2.7, 4.675, 6.275]</t>
  </si>
  <si>
    <t>[0.0, 0.0, 0.0]</t>
  </si>
  <si>
    <t>[0.7525, 2.8759, 5.9775]</t>
  </si>
  <si>
    <t>[2.2212, 8.0184, 17.7039]</t>
  </si>
  <si>
    <t>[2.9588, 4.0148, 9.8712]</t>
  </si>
  <si>
    <t>[3.6864, 4.8174, 7.659]</t>
  </si>
  <si>
    <t>[0.2047, 0.407, 1.105]</t>
  </si>
  <si>
    <t>[0.6552, 2.2197, 4.6932]</t>
  </si>
  <si>
    <t>[0.1392, 0.4182, 1.0455]</t>
  </si>
  <si>
    <t>[37.1344, 55.0208, 90.928]</t>
  </si>
  <si>
    <t>[9.0566, 11.3739, 14.1795]</t>
  </si>
  <si>
    <t>[2.3733, 3.299, 6.6669]</t>
  </si>
  <si>
    <t>[1.1521, 1.5771, 4.1112]</t>
  </si>
  <si>
    <t>[7.811, 11.285, 17.853]</t>
  </si>
  <si>
    <t>[1.4406, 3.4732, 7.138]</t>
  </si>
  <si>
    <t>[1.084, 2.198, 5.633]</t>
  </si>
  <si>
    <t>[1.6216, 3.4048, 24.4172]</t>
  </si>
  <si>
    <t>[0.123, 0.2439, 0.9408]</t>
  </si>
  <si>
    <t>[5.4555, 8.3721, 13.3134]</t>
  </si>
  <si>
    <t>[1.0605, 4.0164, 9.5127]</t>
  </si>
  <si>
    <t>[1.2181, 2.0702, 3.5866]</t>
  </si>
  <si>
    <t>[9.98, 13.368, 17.646]</t>
  </si>
  <si>
    <t>[2.7212, 7.5702, 9.5371]</t>
  </si>
  <si>
    <t>[3.9387, 5.9187, 7.3356]</t>
  </si>
  <si>
    <t>[1.2198, 1.9435, 3.3368]</t>
  </si>
  <si>
    <t>[0.147, 0.2389, 0.7408]</t>
  </si>
  <si>
    <t>[0.2721, 0.7787, 2.992]</t>
  </si>
  <si>
    <t>[2.0028, 4.7334, 8.2572]</t>
  </si>
  <si>
    <t>[0.8039, 1.5246, 2.372]</t>
  </si>
  <si>
    <t>[1.8846, 3.2612, 6.6724]</t>
  </si>
  <si>
    <t>[0.5267, 0.7911, 1.3533]</t>
  </si>
  <si>
    <t>[1.9157, 3.884, 10.1705]</t>
  </si>
  <si>
    <t>[1.8831, 2.5515, 3.3017]</t>
  </si>
  <si>
    <t>[1.26, 154.35, 406.98]</t>
  </si>
  <si>
    <t>[593.97, 705.27, 764.52]</t>
  </si>
  <si>
    <t>[0.3456, 0.5019, 0.9008]</t>
  </si>
  <si>
    <t>[1.797, 3.7662, 4.9196]</t>
  </si>
  <si>
    <t>[0.0092, 0.0295, 9.2609]</t>
  </si>
  <si>
    <t>[19.14, 44.94, 118.74]</t>
  </si>
  <si>
    <t>[5.2975, 6.793, 10.5075]</t>
  </si>
  <si>
    <t>[0.0, 20.5432, 34.8136]</t>
  </si>
  <si>
    <t>[5.7729, 6.2114, 6.5381]</t>
  </si>
  <si>
    <t>[1.3842, 4.0338, 9.255]</t>
  </si>
  <si>
    <t>[3.468, 5.9585, 11.885]</t>
  </si>
  <si>
    <t>[0.0091, 0.0096, 4.165]</t>
  </si>
  <si>
    <t>[0.7495, 2.6851, 5.1635]</t>
  </si>
  <si>
    <t>[0.0268, 0.036, 0.464]</t>
  </si>
  <si>
    <t>[13.29, 18.744, 43.568]</t>
  </si>
  <si>
    <t>[1.2535, 1.6597, 16.583]</t>
  </si>
  <si>
    <t>[0.5818, 0.931, 4.6708]</t>
  </si>
  <si>
    <t>[9.5984, 17.2624, 27.5888]</t>
  </si>
  <si>
    <t>[3.0184, 8.2582, 14.4443]</t>
  </si>
  <si>
    <t>[3.2754, 5.6532, 12.3972]</t>
  </si>
  <si>
    <t>[0.4036, 14.6928, 16.9444]</t>
  </si>
  <si>
    <t>[1.2369, 2.9358, 4.7139]</t>
  </si>
  <si>
    <t>[1.008, 1.833, 4.521]</t>
  </si>
  <si>
    <t>[43.2384, 54.918, 69.0564]</t>
  </si>
  <si>
    <t>[0.3333, 0.402, 0.8834]</t>
  </si>
  <si>
    <t>[15.56, 19.904, 24.3]</t>
  </si>
  <si>
    <t>[1.7701, 3.0844, 5.1226]</t>
  </si>
  <si>
    <t>[0.3234, 0.9564, 11.3124]</t>
  </si>
  <si>
    <t>[4.9173, 6.3304, 8.0899]</t>
  </si>
  <si>
    <t>[3.0752, 5.3636, 10.1792]</t>
  </si>
  <si>
    <t>[8.4755, 13.133, 23.7605]</t>
  </si>
  <si>
    <t>[2.7598, 4.1274, 11.153]</t>
  </si>
  <si>
    <t>[33.7576, 46.94, 114.9872]</t>
  </si>
  <si>
    <t>[55.9296, 81.4528, 112.416]</t>
  </si>
  <si>
    <t>[2.7419, 4.6563, 7.2734]</t>
  </si>
  <si>
    <t>[5.5101, 7.6736, 9.5515]</t>
  </si>
  <si>
    <t>[12.6423, 13.8792, 15.5171]</t>
  </si>
  <si>
    <t>[26.3184, 34.32, 49.6224]</t>
  </si>
  <si>
    <t>[1.4912, 2.48, 3.9808]</t>
  </si>
  <si>
    <t>[0.0, 0.0008, 0.0096]</t>
  </si>
  <si>
    <t>[139.6, 227.6, 337.6]</t>
  </si>
  <si>
    <t>[1.4128, 2.9225, 5.5393]</t>
  </si>
  <si>
    <t>[0.7334, 0.9618, 1.9713]</t>
  </si>
  <si>
    <t>[0.0, 0.0, 0.128]</t>
  </si>
  <si>
    <t>[0.8763, 3.3275, 6.0023]</t>
  </si>
  <si>
    <t>[0.0, 0.0, 0.775]</t>
  </si>
  <si>
    <t>[0.3158, 0.802, 1.7017]</t>
  </si>
  <si>
    <t>[0.0, 0.0001, 1.8281]</t>
  </si>
  <si>
    <t>[0.3977, 1.0053, 2.0852]</t>
  </si>
  <si>
    <t>[0.0458, 0.7548, 1.0753]</t>
  </si>
  <si>
    <t>[0.0, 0.0019, 0.0139]</t>
  </si>
  <si>
    <t>[14.688, 21.041, 24.524]</t>
  </si>
  <si>
    <t>[0.2846, 0.9676, 1.6189]</t>
  </si>
  <si>
    <t>[0.001, 0.0155, 0.7629]</t>
  </si>
  <si>
    <t>[0.122, 0.38, 0.884]</t>
  </si>
  <si>
    <t>[2.2659, 3.4591, 4.8614]</t>
  </si>
  <si>
    <t>[0.0, 0.0, 0.1249]</t>
  </si>
  <si>
    <t>[27.8528, 34.296, 43.888]</t>
  </si>
  <si>
    <t>[0.98, 9.29, 74.0]</t>
  </si>
  <si>
    <t>[4.42, 5.514, 7.254]</t>
  </si>
  <si>
    <t>[11.9612, 16.5656, 19.3524]</t>
  </si>
  <si>
    <t>[0.2066, 0.7093, 1.2801]</t>
  </si>
  <si>
    <t>[0.0, 0.0, 1.2019]</t>
  </si>
  <si>
    <t>[1.1793, 2.3489, 3.557]</t>
  </si>
  <si>
    <t>[1.0528, 2.148, 3.696]</t>
  </si>
  <si>
    <t>[0.0, 0.0, 0.548]</t>
  </si>
  <si>
    <t>[0.5168, 1.3883, 2.8039]</t>
  </si>
  <si>
    <t>[0.0, 0.0, 0.1622]</t>
  </si>
  <si>
    <t>[0.151, 0.26, 0.447]</t>
  </si>
  <si>
    <t>[0.0, 0.0, 0.022]</t>
  </si>
  <si>
    <t>[0.1178, 0.4693, 1.5415]</t>
  </si>
  <si>
    <t>[0.0, 0.0, 0.1352]</t>
  </si>
  <si>
    <t>[0.2016, 0.4672, 0.7402]</t>
  </si>
  <si>
    <t>[0.0, 0.0, 0.0733]</t>
  </si>
  <si>
    <t>[0.2535, 0.3252, 0.4615]</t>
  </si>
  <si>
    <t>[0.3058, 0.4989, 0.7728]</t>
  </si>
  <si>
    <t>[0.0, 0.0, 0.1571]</t>
  </si>
  <si>
    <t>[0.7905, 1.7688, 4.1576]</t>
  </si>
  <si>
    <t>[0.0, 0.0, 0.1957]</t>
  </si>
  <si>
    <t>[0.359, 0.496, 0.688]</t>
  </si>
  <si>
    <t>[0.588, 0.93, 1.278]</t>
  </si>
  <si>
    <t>[0.0, 0.0, 0.156]</t>
  </si>
  <si>
    <t>[0.3715, 0.8828, 2.1179]</t>
  </si>
  <si>
    <t>[0.0, 0.0, 0.1662]</t>
  </si>
  <si>
    <t>[0.3335, 0.5572, 0.9961]</t>
  </si>
  <si>
    <t>[0.0, 0.0, 0.0661]</t>
  </si>
  <si>
    <t>[0.257, 0.5, 0.76]</t>
  </si>
  <si>
    <t>[0.0, 0.0, 0.17]</t>
  </si>
  <si>
    <t>[0.0734, 0.1576, 0.5547]</t>
  </si>
  <si>
    <t>[0.0, 0.0, 0.2183]</t>
  </si>
  <si>
    <t>[0.1185, 0.2118, 0.3628]</t>
  </si>
  <si>
    <t>[0.0, 0.0001, 0.5551]</t>
  </si>
  <si>
    <t>[0.1329, 0.2329, 0.3725]</t>
  </si>
  <si>
    <t>[0.0, 0.0, 0.3008]</t>
  </si>
  <si>
    <t>[0.1996, 0.6186, 1.3579]</t>
  </si>
  <si>
    <t>[0.0, 0.0, 0.6303]</t>
  </si>
  <si>
    <t>[0.0052, 0.0071, 0.0245]</t>
  </si>
  <si>
    <t>[0.0, 0.0, 0.2235]</t>
  </si>
  <si>
    <t>[0.178, 0.4128, 0.516]</t>
  </si>
  <si>
    <t>[0.0, 0.0, 0.3808]</t>
  </si>
  <si>
    <t>l43X-STP00055533Y</t>
  </si>
  <si>
    <t>[0.1046, 0.2155, 0.4585]</t>
  </si>
  <si>
    <t>[0.2781, 0.394, 0.731]</t>
  </si>
  <si>
    <t>[0.2171, 0.3149, 0.598]</t>
  </si>
  <si>
    <t>[0.2006, 0.2693, 0.4467]</t>
  </si>
  <si>
    <t>[0.2467, 0.3256, 0.5318]</t>
  </si>
  <si>
    <t>[0.2819, 0.4598, 0.7351]</t>
  </si>
  <si>
    <t>[0.1836, 0.3184, 0.6433]</t>
  </si>
  <si>
    <t>[0.1757, 0.248, 0.3982]</t>
  </si>
  <si>
    <t>[1.0776, 1.6025, 2.2078]</t>
  </si>
  <si>
    <t>[0.1684, 0.2198, 0.4061]</t>
  </si>
  <si>
    <t>[0.2112, 0.2817, 0.3995]</t>
  </si>
  <si>
    <t>[0.5244, 1.1346, 2.2985]</t>
  </si>
  <si>
    <t>[1.1346, 2.2957, 3.8152]</t>
  </si>
  <si>
    <t>[0.3649, 0.4659, 0.564]</t>
  </si>
  <si>
    <t>[0.1052, 0.1865, 0.4442]</t>
  </si>
  <si>
    <t>[0.3439, 0.4535, 0.6666]</t>
  </si>
  <si>
    <t>[0.1531, 0.2617, 0.5651]</t>
  </si>
  <si>
    <t>[0.238, 0.3254, 0.4902]</t>
  </si>
  <si>
    <t>[0.2459, 0.3444, 0.5416]</t>
  </si>
  <si>
    <t>[0.2582, 0.3346, 0.4597]</t>
  </si>
  <si>
    <t>[0.4164, 0.5065, 0.7319]</t>
  </si>
  <si>
    <t>[0.3397, 0.4787, 0.7634]</t>
  </si>
  <si>
    <t>[1.6629, 2.8974, 4.2836]</t>
  </si>
  <si>
    <t>[0.1864, 0.2807, 0.5123]</t>
  </si>
  <si>
    <t>[0.2511, 0.3825, 0.5452]</t>
  </si>
  <si>
    <t>[0.2276, 0.3502, 0.632]</t>
  </si>
  <si>
    <t>[0.1984, 0.2973, 0.5262]</t>
  </si>
  <si>
    <t>[0.2367, 0.4886, 0.9259]</t>
  </si>
  <si>
    <t>[0.1831, 0.3797, 0.8477]</t>
  </si>
  <si>
    <t>[0.3256, 0.5528, 1.0034]</t>
  </si>
  <si>
    <t>[0.0596, 0.1006, 0.4831]</t>
  </si>
  <si>
    <t>[0.2856, 0.4648, 0.7628]</t>
  </si>
  <si>
    <t>[0.1606, 0.2704, 0.4391]</t>
  </si>
  <si>
    <t>[0.1005, 0.4668, 1.1208]</t>
  </si>
  <si>
    <t>[0.2225, 0.452, 0.9819]</t>
  </si>
  <si>
    <t>[0.1576, 0.2113, 0.462]</t>
  </si>
  <si>
    <t>[0.0508, 0.1558, 0.5931]</t>
  </si>
  <si>
    <t>[0.3162, 0.4669, 0.7663]</t>
  </si>
  <si>
    <t>[0.6012, 1.2547, 1.9034]</t>
  </si>
  <si>
    <t>[0.3888, 0.8424, 1.2391]</t>
  </si>
  <si>
    <t>[0.5889, 0.7882, 1.118]</t>
  </si>
  <si>
    <t>[0.1979, 0.3439, 0.6376]</t>
  </si>
  <si>
    <t>[0.135, 0.2793, 0.6247]</t>
  </si>
  <si>
    <t>[0.1744, 0.3099, 0.6378]</t>
  </si>
  <si>
    <t>[0.0, 0.2823, 0.6642]</t>
  </si>
  <si>
    <t>[0.2586, 0.4789, 0.9353]</t>
  </si>
  <si>
    <t>[0.1735, 0.2637, 0.38]</t>
  </si>
  <si>
    <t>[0.2499, 0.3522, 0.5368]</t>
  </si>
  <si>
    <t>[0.0282, 0.0872, 0.1887]</t>
  </si>
  <si>
    <t>[0.0863, 0.2859, 0.519]</t>
  </si>
  <si>
    <t>[0.3154, 0.4079, 0.6116]</t>
  </si>
  <si>
    <t>[0.1213, 0.1862, 0.3462]</t>
  </si>
  <si>
    <t>[0.2811, 0.3693, 0.4714]</t>
  </si>
  <si>
    <t>[0.051, 0.2793, 0.8544]</t>
  </si>
  <si>
    <t>[0.1813, 0.2893, 0.6294]</t>
  </si>
  <si>
    <t>[0.2678, 0.4881, 0.9668]</t>
  </si>
  <si>
    <t>[0.1671, 0.3568, 0.7306]</t>
  </si>
  <si>
    <t>[0.2097, 0.3403, 0.6279]</t>
  </si>
  <si>
    <t>[0.1041, 0.247, 0.4801]</t>
  </si>
  <si>
    <t>[0.3898, 0.6973, 0.9942]</t>
  </si>
  <si>
    <t>[0.2716, 0.3796, 0.7139]</t>
  </si>
  <si>
    <t>[0.1887, 0.4257, 0.6296]</t>
  </si>
  <si>
    <t>[0.2093, 0.5449, 1.0607]</t>
  </si>
  <si>
    <t>[0.1485, 0.263, 0.6129]</t>
  </si>
  <si>
    <t>[0.0862, 0.1889, 0.6247]</t>
  </si>
  <si>
    <t>[0.2066, 0.2965, 0.4578]</t>
  </si>
  <si>
    <t>[0.6124, 0.9991, 1.8842]</t>
  </si>
  <si>
    <t>[0.1398, 0.286, 0.6184]</t>
  </si>
  <si>
    <t>[0.0976, 0.2347, 0.3889]</t>
  </si>
  <si>
    <t>[0.2165, 0.4224, 0.8752]</t>
  </si>
  <si>
    <t>[0.341, 0.5876, 1.1517]</t>
  </si>
  <si>
    <t>[0.1992, 0.3057, 0.4754]</t>
  </si>
  <si>
    <t>[0.1756, 0.3342, 0.5624]</t>
  </si>
  <si>
    <t>[0.4139, 0.715, 1.1239]</t>
  </si>
  <si>
    <t>[4.9838, 7.4261, 10.1854]</t>
  </si>
  <si>
    <t>[1.7729, 2.9429, 4.1369]</t>
  </si>
  <si>
    <t>[22.166, 30.7248, 39.6468]</t>
  </si>
  <si>
    <t>[16.669, 21.847, 30.303]</t>
  </si>
  <si>
    <t>[0.364, 0.636, 1.065]</t>
  </si>
  <si>
    <t>[0.0, 0.0, 0.457]</t>
  </si>
  <si>
    <t>[0.1241, 0.232, 0.4816]</t>
  </si>
  <si>
    <t>[0.0, 0.0, 0.2037]</t>
  </si>
  <si>
    <t>[0.0602, 0.1521, 0.3468]</t>
  </si>
  <si>
    <t>[0.0475, 0.1516, 0.4738]</t>
  </si>
  <si>
    <t>[0.0449, 0.0945, 0.3756]</t>
  </si>
  <si>
    <t>A+ median</t>
  </si>
  <si>
    <t>A+ Quartiles</t>
  </si>
  <si>
    <t>A+ min</t>
  </si>
  <si>
    <t>A- median</t>
  </si>
  <si>
    <t>A- Quartiles</t>
  </si>
  <si>
    <t>A- min</t>
  </si>
  <si>
    <t>Start</t>
  </si>
  <si>
    <t>End</t>
  </si>
  <si>
    <t>Quartiles</t>
  </si>
  <si>
    <t>Act t (h)</t>
  </si>
  <si>
    <t>Max Spread</t>
  </si>
  <si>
    <t>F (kWh)</t>
  </si>
  <si>
    <t>Rec t(h)</t>
  </si>
  <si>
    <t>Rec t(%)</t>
  </si>
  <si>
    <t>Reb (%)</t>
  </si>
  <si>
    <t>Rec (kWh)</t>
  </si>
  <si>
    <t>A+ max (kWh)</t>
  </si>
  <si>
    <t>A+ median (kWh)</t>
  </si>
  <si>
    <t>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</si>
</sst>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"/>
    <numFmt numFmtId="170" formatCode="0#"/>
  </numFmts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5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22" fontId="0" fillId="0" borderId="0" xfId="0" applyNumberFormat="1"/>
    <xf numFmtId="2" fontId="0" fillId="0" borderId="0" xfId="0" applyNumberFormat="1"/>
    <xf numFmtId="0" fontId="0" fillId="0" borderId="3" xfId="0" applyBorder="1" applyAlignment="1">
      <alignment horizontal="right"/>
    </xf>
    <xf numFmtId="167" fontId="0" fillId="0" borderId="0" xfId="0" applyNumberFormat="1"/>
    <xf numFmtId="167" fontId="0" fillId="0" borderId="0" xfId="0" applyNumberFormat="1" applyAlignment="1">
      <alignment horizontal="center"/>
    </xf>
    <xf numFmtId="1" fontId="0" fillId="0" borderId="0" xfId="0" applyNumberFormat="1"/>
    <xf numFmtId="9" fontId="0" fillId="0" borderId="0" xfId="1" applyFont="1"/>
    <xf numFmtId="170" fontId="0" fillId="0" borderId="0" xfId="0" applyNumberFormat="1"/>
  </cellXfs>
  <cellStyles count="2">
    <cellStyle name="Normal" xfId="0" builtinId="0"/>
    <cellStyle name="Percent" xfId="1" builtinId="5"/>
  </cellStyles>
  <dxfs count="34"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1" formatCode="0"/>
    </dxf>
    <dxf>
      <numFmt numFmtId="1" formatCode="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7" formatCode="dd/mm/yyyy\ hh:mm"/>
    </dxf>
    <dxf>
      <numFmt numFmtId="27" formatCode="dd/mm/yyyy\ hh:mm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2" formatCode="0.00"/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BF6B65-8B3D-4586-86FC-9CDC7F2B0484}" name="Table1" displayName="Table1" ref="A1:N54" totalsRowShown="0" headerRowDxfId="33" dataDxfId="32" headerRowBorderDxfId="30" tableBorderDxfId="31" totalsRowBorderDxfId="29">
  <autoFilter ref="A1:N54" xr:uid="{A1BF6B65-8B3D-4586-86FC-9CDC7F2B0484}"/>
  <sortState xmlns:xlrd2="http://schemas.microsoft.com/office/spreadsheetml/2017/richdata2" ref="A2:M54">
    <sortCondition ref="A1:A54"/>
  </sortState>
  <tableColumns count="14">
    <tableColumn id="1" xr3:uid="{730A5A38-7045-4E66-BF82-38F0790D9976}" name="ID" dataDxfId="28"/>
    <tableColumn id="2" xr3:uid="{9E87CD5F-DA76-45DE-BF82-B48E66FC9B40}" name="P or C" dataDxfId="27"/>
    <tableColumn id="3" xr3:uid="{50A80E4A-6C04-4EF7-80D4-FE6472926F39}" name="P (kW)" dataDxfId="26"/>
    <tableColumn id="4" xr3:uid="{B930F1C2-DE60-447C-9646-A7C1B3398B3F}" name="I (A)" dataDxfId="25"/>
    <tableColumn id="5" xr3:uid="{DF1FC422-7B82-4C5F-B6A3-C96E7F1EE3DD}" name="U (V)" dataDxfId="24"/>
    <tableColumn id="6" xr3:uid="{49A64624-D947-46E2-8863-D6B80A9CE85F}" name="Graphic" dataDxfId="23"/>
    <tableColumn id="7" xr3:uid="{DFE92F49-723F-4014-82CC-6733C3938AA0}" name="MB" dataDxfId="22"/>
    <tableColumn id="8" xr3:uid="{BD11F44B-FD7E-4CE5-A29A-C85DED4FFC92}" name="Consumption profile" dataDxfId="21"/>
    <tableColumn id="9" xr3:uid="{845805C1-F13A-4501-BAD6-E0DE9791A29E}" name="Production profile" dataDxfId="19">
      <calculatedColumnFormula>IF(Table1[[#This Row],[P or C]]="P",Table1[[#This Row],[Consumption profile]],"")</calculatedColumnFormula>
    </tableColumn>
    <tableColumn id="11" xr3:uid="{1D612E97-90F2-4C13-B16C-81F42B0CA494}" name="A+ max" dataDxfId="20">
      <calculatedColumnFormula>VLOOKUP(Table1[[#This Row],[Consumption profile]],Table3[],2)</calculatedColumnFormula>
    </tableColumn>
    <tableColumn id="13" xr3:uid="{12430223-8DEE-4BD5-8C94-82103FE7B016}" name="A+ median" dataDxfId="18">
      <calculatedColumnFormula>VLOOKUP(Table1[[#This Row],[Consumption profile]],Table3[],3)</calculatedColumnFormula>
    </tableColumn>
    <tableColumn id="14" xr3:uid="{12F8F6A8-21B1-48C8-8772-97A0B01C2991}" name="A- max" dataDxfId="17">
      <calculatedColumnFormula>VLOOKUP(Table1[[#This Row],[Production profile]],Table3[],6)</calculatedColumnFormula>
    </tableColumn>
    <tableColumn id="12" xr3:uid="{1CC05295-0B65-495A-A30E-C46133F09709}" name="A- median" dataDxfId="9">
      <calculatedColumnFormula>VLOOKUP(Table1[[#This Row],[Production profile]],Table3[],7)</calculatedColumnFormula>
    </tableColumn>
    <tableColumn id="15" xr3:uid="{9CE12021-8B57-4090-9BEC-A03750C938EA}" name="Quartiles" dataDxfId="8">
      <calculatedColumnFormula>VLOOKUP(Table1[[#This Row],[Consumption profile]],Table3[],4)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06BD79-5A36-45B4-8131-C2F0BE42FFAC}" name="Table3" displayName="Table3" ref="A1:K192" totalsRowShown="0">
  <autoFilter ref="A1:K192" xr:uid="{0F06BD79-5A36-45B4-8131-C2F0BE42FFAC}"/>
  <sortState xmlns:xlrd2="http://schemas.microsoft.com/office/spreadsheetml/2017/richdata2" ref="A2:K192">
    <sortCondition ref="A1:A192"/>
  </sortState>
  <tableColumns count="11">
    <tableColumn id="1" xr3:uid="{B270A037-FA17-4262-B0E4-4C79694A86D0}" name="Customer EIC"/>
    <tableColumn id="2" xr3:uid="{A93FE1F9-C1A7-4318-8A0D-737BFC9981DB}" name="A+ max" dataDxfId="16"/>
    <tableColumn id="3" xr3:uid="{18B68BB3-FE00-4AA0-A388-44C3C4B560EA}" name="A+ median" dataDxfId="15"/>
    <tableColumn id="4" xr3:uid="{ED1F0095-A66A-4BEA-92AA-81C5F49F04FD}" name="A+ Quartiles"/>
    <tableColumn id="5" xr3:uid="{70133F4D-7AF7-42F1-9B50-4517D7318C1E}" name="A+ min" dataDxfId="14"/>
    <tableColumn id="6" xr3:uid="{662BCF62-0779-4FE9-AF0B-BADED0043BD4}" name="A- max" dataDxfId="13"/>
    <tableColumn id="7" xr3:uid="{40F33296-66F5-427B-9555-F678D2240190}" name="A- median" dataDxfId="12"/>
    <tableColumn id="8" xr3:uid="{45789BEE-4BB6-48C3-A4EF-7891F0751C65}" name="A- Quartiles"/>
    <tableColumn id="9" xr3:uid="{C7EAC67F-16F5-4930-96F9-703CBE7556DB}" name="A- min"/>
    <tableColumn id="10" xr3:uid="{D72691FD-01FA-4552-BCD4-879E7773E9C3}" name="Start" dataDxfId="11"/>
    <tableColumn id="11" xr3:uid="{FD4DDD80-8FA8-4C4F-B700-37839AF28A47}" name="End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94C355-69BD-42BA-97B5-99D47F51BDA3}" name="Table4" displayName="Table4" ref="A1:L54" totalsRowShown="0">
  <autoFilter ref="A1:L54" xr:uid="{1094C355-69BD-42BA-97B5-99D47F51BDA3}"/>
  <tableColumns count="12">
    <tableColumn id="1" xr3:uid="{977C7150-44F6-4BAE-934D-B1B439B16C68}" name="ID"/>
    <tableColumn id="2" xr3:uid="{931544FD-6848-4276-9A62-E03393804909}" name="P/C"/>
    <tableColumn id="3" xr3:uid="{9348EDAD-DD5C-47A8-A8A4-3A666915FEB5}" name="P (kW)" dataDxfId="7"/>
    <tableColumn id="4" xr3:uid="{02A860E7-89BD-430A-9AC0-ED25735A5150}" name="A+ max (kWh)" dataDxfId="6"/>
    <tableColumn id="5" xr3:uid="{1DCD60D3-43A6-4EA2-B178-B8C32C64F3FB}" name="A+ median (kWh)" dataDxfId="5"/>
    <tableColumn id="6" xr3:uid="{A4A386D0-4E7C-4D4A-9BEA-D668639F0652}" name="F (kWh)" dataDxfId="4"/>
    <tableColumn id="7" xr3:uid="{C6FC1628-7D31-4212-8625-F1304F89C69A}" name="Act t (h)" dataDxfId="3"/>
    <tableColumn id="8" xr3:uid="{87F5B663-2D6D-402E-AB43-F0A99AF02FC0}" name="Max Spread" dataDxfId="2"/>
    <tableColumn id="9" xr3:uid="{2240533B-CCBC-44FC-80AF-0D1F7FCD6492}" name="Rec t(%)" dataCellStyle="Percent"/>
    <tableColumn id="10" xr3:uid="{70A610DB-103F-4A27-B9D5-47F2A77B7208}" name="Rec t(h)">
      <calculatedColumnFormula>I2*G2</calculatedColumnFormula>
    </tableColumn>
    <tableColumn id="11" xr3:uid="{26E07BE9-EF08-436D-B578-4D975209AAF0}" name="Reb (%)" dataCellStyle="Percent"/>
    <tableColumn id="12" xr3:uid="{63EA8647-FDB0-4F9D-BF0D-7D09DC4139A3}" name="Rec (kWh)" dataDxfId="1">
      <calculatedColumnFormula>F2*K2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BC05-2433-4CE8-86B5-2705B354E8DC}">
  <dimension ref="A1:Y79"/>
  <sheetViews>
    <sheetView tabSelected="1" zoomScaleNormal="100" workbookViewId="0">
      <selection activeCell="P10" sqref="P10"/>
    </sheetView>
  </sheetViews>
  <sheetFormatPr defaultRowHeight="15" x14ac:dyDescent="0.25"/>
  <cols>
    <col min="1" max="1" width="7.42578125" bestFit="1" customWidth="1"/>
    <col min="2" max="2" width="10.5703125" customWidth="1"/>
    <col min="3" max="3" width="11.5703125" customWidth="1"/>
    <col min="4" max="4" width="9.28515625" customWidth="1"/>
    <col min="5" max="5" width="10.140625" customWidth="1"/>
    <col min="6" max="6" width="12.42578125" customWidth="1"/>
    <col min="7" max="7" width="8.5703125" style="2" customWidth="1"/>
    <col min="8" max="8" width="24.28515625" style="2" bestFit="1" customWidth="1"/>
    <col min="9" max="9" width="22" bestFit="1" customWidth="1"/>
    <col min="10" max="11" width="22" customWidth="1"/>
    <col min="12" max="12" width="24.5703125" bestFit="1" customWidth="1"/>
    <col min="13" max="13" width="22" customWidth="1"/>
    <col min="14" max="14" width="21.5703125" bestFit="1" customWidth="1"/>
    <col min="15" max="15" width="3.85546875" bestFit="1" customWidth="1"/>
    <col min="16" max="16" width="14.85546875" bestFit="1" customWidth="1"/>
    <col min="17" max="17" width="3" bestFit="1" customWidth="1"/>
    <col min="18" max="18" width="10.42578125" bestFit="1" customWidth="1"/>
    <col min="19" max="19" width="5.140625" hidden="1" customWidth="1"/>
    <col min="20" max="20" width="3.5703125" hidden="1" customWidth="1"/>
    <col min="21" max="21" width="17.5703125" hidden="1" customWidth="1"/>
    <col min="22" max="22" width="11.28515625" hidden="1" customWidth="1"/>
    <col min="23" max="23" width="49.7109375" hidden="1" customWidth="1"/>
    <col min="24" max="24" width="7.85546875" bestFit="1" customWidth="1"/>
    <col min="25" max="25" width="10" bestFit="1" customWidth="1"/>
  </cols>
  <sheetData>
    <row r="1" spans="1:25" x14ac:dyDescent="0.25">
      <c r="A1" s="6" t="s">
        <v>12</v>
      </c>
      <c r="B1" s="7" t="s">
        <v>6</v>
      </c>
      <c r="C1" s="7" t="s">
        <v>9</v>
      </c>
      <c r="D1" s="7" t="s">
        <v>10</v>
      </c>
      <c r="E1" s="7" t="s">
        <v>11</v>
      </c>
      <c r="F1" s="7" t="s">
        <v>1</v>
      </c>
      <c r="G1" s="7" t="s">
        <v>3</v>
      </c>
      <c r="H1" s="8" t="s">
        <v>14</v>
      </c>
      <c r="I1" s="7" t="s">
        <v>15</v>
      </c>
      <c r="J1" s="7" t="s">
        <v>208</v>
      </c>
      <c r="K1" s="1" t="s">
        <v>429</v>
      </c>
      <c r="L1" s="1" t="s">
        <v>209</v>
      </c>
      <c r="M1" s="1" t="s">
        <v>432</v>
      </c>
      <c r="N1" s="7" t="s">
        <v>437</v>
      </c>
      <c r="O1" t="s">
        <v>3</v>
      </c>
      <c r="P1" t="s">
        <v>2</v>
      </c>
    </row>
    <row r="2" spans="1:25" x14ac:dyDescent="0.25">
      <c r="A2" s="5">
        <v>1</v>
      </c>
      <c r="B2" s="3" t="s">
        <v>0</v>
      </c>
      <c r="C2" s="1">
        <v>11</v>
      </c>
      <c r="D2" s="1">
        <v>16</v>
      </c>
      <c r="E2" s="1" t="s">
        <v>5</v>
      </c>
      <c r="F2" s="1"/>
      <c r="G2" s="1">
        <v>1</v>
      </c>
      <c r="H2" s="17" t="s">
        <v>187</v>
      </c>
      <c r="I2" s="17" t="str">
        <f>IF(Table1[[#This Row],[P or C]]="P",Table1[[#This Row],[Consumption profile]],"")</f>
        <v>43X-STP00607283G</v>
      </c>
      <c r="J2" s="11">
        <f>VLOOKUP(Table1[[#This Row],[Consumption profile]],Table3[],2)</f>
        <v>8.5444999999999993</v>
      </c>
      <c r="K2" s="13">
        <f>VLOOKUP(Table1[[#This Row],[Consumption profile]],Table3[],3)</f>
        <v>0.4672</v>
      </c>
      <c r="L2" s="13">
        <f>VLOOKUP(Table1[[#This Row],[Production profile]],Table3[],6)</f>
        <v>2.8401999999999998</v>
      </c>
      <c r="M2" s="13">
        <f>VLOOKUP(Table1[[#This Row],[Production profile]],Table3[],7)</f>
        <v>0</v>
      </c>
      <c r="N2" s="12" t="str">
        <f>VLOOKUP(Table1[[#This Row],[Consumption profile]],Table3[],4)</f>
        <v>[0.2016, 0.4672, 0.7402]</v>
      </c>
      <c r="O2" t="s">
        <v>0</v>
      </c>
      <c r="P2" t="s">
        <v>7</v>
      </c>
      <c r="R2" s="18"/>
      <c r="S2" s="18" t="s">
        <v>76</v>
      </c>
      <c r="T2" s="22" t="str">
        <f>TEXT(Table1[[#This Row],[ID]],"0#")</f>
        <v>01</v>
      </c>
      <c r="U2" s="20" t="str">
        <f>Table1[[#This Row],[Consumption profile]]</f>
        <v>43X-STP00607283G</v>
      </c>
      <c r="V2" s="18" t="s">
        <v>77</v>
      </c>
      <c r="W2" t="str">
        <f>REPLACE(_xlfn.CONCAT(S2," ",TEXT(U2,"0#"),V2," ",T2,"_",U2,V2),33,1,"")</f>
        <v>copy 43X-STP00607283G.txt 01_43XSTP00607283G.txt</v>
      </c>
      <c r="Y2" s="16"/>
    </row>
    <row r="3" spans="1:25" x14ac:dyDescent="0.25">
      <c r="A3" s="5">
        <v>2</v>
      </c>
      <c r="B3" s="3" t="s">
        <v>0</v>
      </c>
      <c r="C3" s="1">
        <v>11</v>
      </c>
      <c r="D3" s="1">
        <v>16</v>
      </c>
      <c r="E3" s="1" t="s">
        <v>5</v>
      </c>
      <c r="F3" s="1"/>
      <c r="G3" s="1">
        <v>2</v>
      </c>
      <c r="H3" s="17" t="s">
        <v>192</v>
      </c>
      <c r="I3" s="17" t="str">
        <f>IF(Table1[[#This Row],[P or C]]="P",Table1[[#This Row],[Consumption profile]],"")</f>
        <v>43X-STP01198522X</v>
      </c>
      <c r="J3" s="13">
        <f>VLOOKUP(Table1[[#This Row],[Consumption profile]],Table3[],2)</f>
        <v>10.2065</v>
      </c>
      <c r="K3" s="13">
        <f>VLOOKUP(Table1[[#This Row],[Consumption profile]],Table3[],3)</f>
        <v>0.15759999999999999</v>
      </c>
      <c r="L3" s="13">
        <f>VLOOKUP(Table1[[#This Row],[Production profile]],Table3[],6)</f>
        <v>2.9007999999999998</v>
      </c>
      <c r="M3" s="13">
        <f>VLOOKUP(Table1[[#This Row],[Production profile]],Table3[],7)</f>
        <v>0</v>
      </c>
      <c r="N3" s="12" t="str">
        <f>VLOOKUP(Table1[[#This Row],[Consumption profile]],Table3[],4)</f>
        <v>[0.0734, 0.1576, 0.5547]</v>
      </c>
      <c r="O3" t="s">
        <v>4</v>
      </c>
      <c r="P3" t="s">
        <v>8</v>
      </c>
      <c r="R3" s="18"/>
      <c r="S3" s="18" t="s">
        <v>76</v>
      </c>
      <c r="T3" s="22" t="str">
        <f>TEXT(Table1[[#This Row],[ID]],"0#")</f>
        <v>02</v>
      </c>
      <c r="U3" s="20" t="str">
        <f>Table1[[#This Row],[Consumption profile]]</f>
        <v>43X-STP01198522X</v>
      </c>
      <c r="V3" s="18" t="s">
        <v>77</v>
      </c>
      <c r="W3" t="str">
        <f t="shared" ref="W3:W54" si="0">REPLACE(_xlfn.CONCAT(S3," ",TEXT(U3,"0#"),V3," ",T3,"_",U3,V3),33,1,"")</f>
        <v>copy 43X-STP01198522X.txt 02_43XSTP01198522X.txt</v>
      </c>
      <c r="Y3" s="16"/>
    </row>
    <row r="4" spans="1:25" x14ac:dyDescent="0.25">
      <c r="A4" s="5">
        <v>3</v>
      </c>
      <c r="B4" s="3" t="s">
        <v>0</v>
      </c>
      <c r="C4" s="1">
        <v>11</v>
      </c>
      <c r="D4" s="1">
        <v>16</v>
      </c>
      <c r="E4" s="1" t="s">
        <v>5</v>
      </c>
      <c r="F4" s="1"/>
      <c r="G4" s="1">
        <v>2</v>
      </c>
      <c r="H4" s="17" t="s">
        <v>61</v>
      </c>
      <c r="I4" s="17" t="str">
        <f>IF(Table1[[#This Row],[P or C]]="P",Table1[[#This Row],[Consumption profile]],"")</f>
        <v>43X-STP006516846</v>
      </c>
      <c r="J4" s="13">
        <f>VLOOKUP(Table1[[#This Row],[Consumption profile]],Table3[],2)</f>
        <v>7.5949999999999998</v>
      </c>
      <c r="K4" s="13">
        <f>VLOOKUP(Table1[[#This Row],[Consumption profile]],Table3[],3)</f>
        <v>0.93</v>
      </c>
      <c r="L4" s="13">
        <f>VLOOKUP(Table1[[#This Row],[Production profile]],Table3[],6)</f>
        <v>3.7040000000000002</v>
      </c>
      <c r="M4" s="13">
        <f>VLOOKUP(Table1[[#This Row],[Production profile]],Table3[],7)</f>
        <v>0</v>
      </c>
      <c r="N4" s="12" t="str">
        <f>VLOOKUP(Table1[[#This Row],[Consumption profile]],Table3[],4)</f>
        <v>[0.588, 0.93, 1.278]</v>
      </c>
      <c r="R4" s="18"/>
      <c r="S4" s="18" t="s">
        <v>76</v>
      </c>
      <c r="T4" s="22" t="str">
        <f>TEXT(Table1[[#This Row],[ID]],"0#")</f>
        <v>03</v>
      </c>
      <c r="U4" s="20" t="str">
        <f>Table1[[#This Row],[Consumption profile]]</f>
        <v>43X-STP006516846</v>
      </c>
      <c r="V4" s="18" t="s">
        <v>77</v>
      </c>
      <c r="W4" t="str">
        <f t="shared" si="0"/>
        <v>copy 43X-STP006516846.txt 03_43XSTP006516846.txt</v>
      </c>
      <c r="Y4" s="16"/>
    </row>
    <row r="5" spans="1:25" x14ac:dyDescent="0.25">
      <c r="A5" s="5">
        <v>4</v>
      </c>
      <c r="B5" s="1" t="s">
        <v>4</v>
      </c>
      <c r="C5" s="1">
        <v>11</v>
      </c>
      <c r="D5" s="1">
        <v>16</v>
      </c>
      <c r="E5" s="1" t="s">
        <v>5</v>
      </c>
      <c r="F5" s="1"/>
      <c r="G5" s="1">
        <v>2</v>
      </c>
      <c r="H5" s="17" t="s">
        <v>74</v>
      </c>
      <c r="I5" s="17" t="str">
        <f>IF(Table1[[#This Row],[P or C]]="P",Table1[[#This Row],[Consumption profile]],"")</f>
        <v/>
      </c>
      <c r="J5" s="13">
        <f>VLOOKUP(Table1[[#This Row],[Consumption profile]],Table3[],2)</f>
        <v>4.5915999999999997</v>
      </c>
      <c r="K5" s="13">
        <f>VLOOKUP(Table1[[#This Row],[Consumption profile]],Table3[],3)</f>
        <v>0.50190000000000001</v>
      </c>
      <c r="L5" s="13" t="e">
        <f>VLOOKUP(Table1[[#This Row],[Production profile]],Table3[],6)</f>
        <v>#N/A</v>
      </c>
      <c r="M5" s="13" t="e">
        <f>VLOOKUP(Table1[[#This Row],[Production profile]],Table3[],7)</f>
        <v>#N/A</v>
      </c>
      <c r="N5" s="12" t="str">
        <f>VLOOKUP(Table1[[#This Row],[Consumption profile]],Table3[],4)</f>
        <v>[0.3456, 0.5019, 0.9008]</v>
      </c>
      <c r="R5" s="18"/>
      <c r="S5" s="18" t="s">
        <v>76</v>
      </c>
      <c r="T5" s="22" t="str">
        <f>TEXT(Table1[[#This Row],[ID]],"0#")</f>
        <v>04</v>
      </c>
      <c r="U5" s="20" t="str">
        <f>Table1[[#This Row],[Consumption profile]]</f>
        <v>43X-STJ00078033I</v>
      </c>
      <c r="V5" s="18" t="s">
        <v>77</v>
      </c>
      <c r="W5" t="str">
        <f t="shared" si="0"/>
        <v>copy 43X-STJ00078033I.txt 04_43XSTJ00078033I.txt</v>
      </c>
      <c r="Y5" s="16"/>
    </row>
    <row r="6" spans="1:25" x14ac:dyDescent="0.25">
      <c r="A6" s="5">
        <v>5</v>
      </c>
      <c r="B6" s="1" t="s">
        <v>4</v>
      </c>
      <c r="C6" s="1">
        <v>11</v>
      </c>
      <c r="D6" s="1">
        <v>16</v>
      </c>
      <c r="E6" s="1" t="s">
        <v>5</v>
      </c>
      <c r="F6" s="1"/>
      <c r="G6" s="1">
        <v>2</v>
      </c>
      <c r="H6" s="17" t="s">
        <v>160</v>
      </c>
      <c r="I6" s="17" t="str">
        <f>IF(Table1[[#This Row],[P or C]]="P",Table1[[#This Row],[Consumption profile]],"")</f>
        <v/>
      </c>
      <c r="J6" s="13">
        <f>VLOOKUP(Table1[[#This Row],[Consumption profile]],Table3[],2)</f>
        <v>4.6257999999999999</v>
      </c>
      <c r="K6" s="13">
        <f>VLOOKUP(Table1[[#This Row],[Consumption profile]],Table3[],3)</f>
        <v>0.47870000000000001</v>
      </c>
      <c r="L6" s="13" t="e">
        <f>VLOOKUP(Table1[[#This Row],[Production profile]],Table3[],6)</f>
        <v>#N/A</v>
      </c>
      <c r="M6" s="13" t="e">
        <f>VLOOKUP(Table1[[#This Row],[Production profile]],Table3[],7)</f>
        <v>#N/A</v>
      </c>
      <c r="N6" s="12" t="str">
        <f>VLOOKUP(Table1[[#This Row],[Consumption profile]],Table3[],4)</f>
        <v>[0.3397, 0.4787, 0.7634]</v>
      </c>
      <c r="R6" s="18"/>
      <c r="S6" s="18" t="s">
        <v>76</v>
      </c>
      <c r="T6" s="22" t="str">
        <f>TEXT(Table1[[#This Row],[ID]],"0#")</f>
        <v>05</v>
      </c>
      <c r="U6" s="20" t="str">
        <f>Table1[[#This Row],[Consumption profile]]</f>
        <v>43X-STP001289441</v>
      </c>
      <c r="V6" s="18" t="s">
        <v>77</v>
      </c>
      <c r="W6" t="str">
        <f t="shared" si="0"/>
        <v>copy 43X-STP001289441.txt 05_43XSTP001289441.txt</v>
      </c>
      <c r="Y6" s="16"/>
    </row>
    <row r="7" spans="1:25" x14ac:dyDescent="0.25">
      <c r="A7" s="5">
        <v>6</v>
      </c>
      <c r="B7" s="1" t="s">
        <v>4</v>
      </c>
      <c r="C7" s="1">
        <v>11</v>
      </c>
      <c r="D7" s="1">
        <v>16</v>
      </c>
      <c r="E7" s="1" t="s">
        <v>5</v>
      </c>
      <c r="F7" s="1"/>
      <c r="G7" s="1">
        <v>3</v>
      </c>
      <c r="H7" s="17" t="s">
        <v>90</v>
      </c>
      <c r="I7" s="17" t="str">
        <f>IF(Table1[[#This Row],[P or C]]="P",Table1[[#This Row],[Consumption profile]],"")</f>
        <v/>
      </c>
      <c r="J7" s="13">
        <f>VLOOKUP(Table1[[#This Row],[Consumption profile]],Table3[],2)</f>
        <v>4.6376999999999997</v>
      </c>
      <c r="K7" s="13">
        <f>VLOOKUP(Table1[[#This Row],[Consumption profile]],Table3[],3)</f>
        <v>0.1862</v>
      </c>
      <c r="L7" s="13" t="e">
        <f>VLOOKUP(Table1[[#This Row],[Production profile]],Table3[],6)</f>
        <v>#N/A</v>
      </c>
      <c r="M7" s="13" t="e">
        <f>VLOOKUP(Table1[[#This Row],[Production profile]],Table3[],7)</f>
        <v>#N/A</v>
      </c>
      <c r="N7" s="12" t="str">
        <f>VLOOKUP(Table1[[#This Row],[Consumption profile]],Table3[],4)</f>
        <v>[0.1213, 0.1862, 0.3462]</v>
      </c>
      <c r="R7" s="18"/>
      <c r="S7" s="18" t="s">
        <v>76</v>
      </c>
      <c r="T7" s="22" t="str">
        <f>TEXT(Table1[[#This Row],[ID]],"0#")</f>
        <v>06</v>
      </c>
      <c r="U7" s="20" t="str">
        <f>Table1[[#This Row],[Consumption profile]]</f>
        <v>43Z-STO00628270G</v>
      </c>
      <c r="V7" s="18" t="s">
        <v>77</v>
      </c>
      <c r="W7" t="str">
        <f t="shared" si="0"/>
        <v>copy 43Z-STO00628270G.txt 06_43ZSTO00628270G.txt</v>
      </c>
      <c r="Y7" s="16"/>
    </row>
    <row r="8" spans="1:25" x14ac:dyDescent="0.25">
      <c r="A8" s="5">
        <v>7</v>
      </c>
      <c r="B8" s="1" t="s">
        <v>4</v>
      </c>
      <c r="C8" s="1">
        <v>11</v>
      </c>
      <c r="D8" s="1">
        <v>16</v>
      </c>
      <c r="E8" s="1" t="s">
        <v>5</v>
      </c>
      <c r="F8" s="1"/>
      <c r="G8" s="1">
        <v>3</v>
      </c>
      <c r="H8" s="17" t="s">
        <v>185</v>
      </c>
      <c r="I8" s="17" t="str">
        <f>IF(Table1[[#This Row],[P or C]]="P",Table1[[#This Row],[Consumption profile]],"")</f>
        <v/>
      </c>
      <c r="J8" s="13">
        <f>VLOOKUP(Table1[[#This Row],[Consumption profile]],Table3[],2)</f>
        <v>4.6683000000000003</v>
      </c>
      <c r="K8" s="13">
        <f>VLOOKUP(Table1[[#This Row],[Consumption profile]],Table3[],3)</f>
        <v>0.18890000000000001</v>
      </c>
      <c r="L8" s="13" t="e">
        <f>VLOOKUP(Table1[[#This Row],[Production profile]],Table3[],6)</f>
        <v>#N/A</v>
      </c>
      <c r="M8" s="13" t="e">
        <f>VLOOKUP(Table1[[#This Row],[Production profile]],Table3[],7)</f>
        <v>#N/A</v>
      </c>
      <c r="N8" s="12" t="str">
        <f>VLOOKUP(Table1[[#This Row],[Consumption profile]],Table3[],4)</f>
        <v>[0.0862, 0.1889, 0.6247]</v>
      </c>
      <c r="R8" s="18"/>
      <c r="S8" s="18" t="s">
        <v>76</v>
      </c>
      <c r="T8" s="22" t="str">
        <f>TEXT(Table1[[#This Row],[ID]],"0#")</f>
        <v>07</v>
      </c>
      <c r="U8" s="20" t="str">
        <f>Table1[[#This Row],[Consumption profile]]</f>
        <v>43X-STP00605778D</v>
      </c>
      <c r="V8" s="18" t="s">
        <v>77</v>
      </c>
      <c r="W8" t="str">
        <f t="shared" si="0"/>
        <v>copy 43X-STP00605778D.txt 07_43XSTP00605778D.txt</v>
      </c>
      <c r="Y8" s="16"/>
    </row>
    <row r="9" spans="1:25" x14ac:dyDescent="0.25">
      <c r="A9" s="5">
        <v>8</v>
      </c>
      <c r="B9" s="1" t="s">
        <v>4</v>
      </c>
      <c r="C9" s="1">
        <v>11</v>
      </c>
      <c r="D9" s="1">
        <v>16</v>
      </c>
      <c r="E9" s="1" t="s">
        <v>5</v>
      </c>
      <c r="F9" s="1"/>
      <c r="G9" s="1">
        <v>3</v>
      </c>
      <c r="H9" s="17" t="s">
        <v>85</v>
      </c>
      <c r="I9" s="17" t="str">
        <f>IF(Table1[[#This Row],[P or C]]="P",Table1[[#This Row],[Consumption profile]],"")</f>
        <v/>
      </c>
      <c r="J9" s="13">
        <f>VLOOKUP(Table1[[#This Row],[Consumption profile]],Table3[],2)</f>
        <v>4.6989000000000001</v>
      </c>
      <c r="K9" s="13">
        <f>VLOOKUP(Table1[[#This Row],[Consumption profile]],Table3[],3)</f>
        <v>0.46689999999999998</v>
      </c>
      <c r="L9" s="13" t="e">
        <f>VLOOKUP(Table1[[#This Row],[Production profile]],Table3[],6)</f>
        <v>#N/A</v>
      </c>
      <c r="M9" s="13" t="e">
        <f>VLOOKUP(Table1[[#This Row],[Production profile]],Table3[],7)</f>
        <v>#N/A</v>
      </c>
      <c r="N9" s="12" t="str">
        <f>VLOOKUP(Table1[[#This Row],[Consumption profile]],Table3[],4)</f>
        <v>[0.3162, 0.4669, 0.7663]</v>
      </c>
      <c r="R9" s="18"/>
      <c r="S9" s="18" t="s">
        <v>76</v>
      </c>
      <c r="T9" s="22" t="str">
        <f>TEXT(Table1[[#This Row],[ID]],"0#")</f>
        <v>08</v>
      </c>
      <c r="U9" s="20" t="str">
        <f>Table1[[#This Row],[Consumption profile]]</f>
        <v>43Z-STO006245862</v>
      </c>
      <c r="V9" s="18" t="s">
        <v>77</v>
      </c>
      <c r="W9" t="str">
        <f t="shared" si="0"/>
        <v>copy 43Z-STO006245862.txt 08_43ZSTO006245862.txt</v>
      </c>
      <c r="Y9" s="16"/>
    </row>
    <row r="10" spans="1:25" x14ac:dyDescent="0.25">
      <c r="A10" s="5">
        <v>9</v>
      </c>
      <c r="B10" s="1" t="s">
        <v>4</v>
      </c>
      <c r="C10" s="1">
        <v>11</v>
      </c>
      <c r="D10" s="1">
        <v>16</v>
      </c>
      <c r="E10" s="1" t="s">
        <v>5</v>
      </c>
      <c r="F10" s="1"/>
      <c r="G10" s="1">
        <v>3</v>
      </c>
      <c r="H10" s="17" t="s">
        <v>34</v>
      </c>
      <c r="I10" s="17" t="str">
        <f>IF(Table1[[#This Row],[P or C]]="P",Table1[[#This Row],[Consumption profile]],"")</f>
        <v/>
      </c>
      <c r="J10" s="13">
        <f>VLOOKUP(Table1[[#This Row],[Consumption profile]],Table3[],2)</f>
        <v>4.7042000000000002</v>
      </c>
      <c r="K10" s="13">
        <f>VLOOKUP(Table1[[#This Row],[Consumption profile]],Table3[],3)</f>
        <v>0.47889999999999999</v>
      </c>
      <c r="L10" s="13" t="e">
        <f>VLOOKUP(Table1[[#This Row],[Production profile]],Table3[],6)</f>
        <v>#N/A</v>
      </c>
      <c r="M10" s="13" t="e">
        <f>VLOOKUP(Table1[[#This Row],[Production profile]],Table3[],7)</f>
        <v>#N/A</v>
      </c>
      <c r="N10" s="12" t="str">
        <f>VLOOKUP(Table1[[#This Row],[Consumption profile]],Table3[],4)</f>
        <v>[0.2586, 0.4789, 0.9353]</v>
      </c>
      <c r="R10" s="18"/>
      <c r="S10" s="18" t="s">
        <v>76</v>
      </c>
      <c r="T10" s="22" t="str">
        <f>TEXT(Table1[[#This Row],[ID]],"0#")</f>
        <v>09</v>
      </c>
      <c r="U10" s="20" t="str">
        <f>Table1[[#This Row],[Consumption profile]]</f>
        <v>43Z-STO00630367R</v>
      </c>
      <c r="V10" s="18" t="s">
        <v>77</v>
      </c>
      <c r="W10" t="str">
        <f t="shared" si="0"/>
        <v>copy 43Z-STO00630367R.txt 09_43ZSTO00630367R.txt</v>
      </c>
      <c r="Y10" s="16"/>
    </row>
    <row r="11" spans="1:25" x14ac:dyDescent="0.25">
      <c r="A11" s="5">
        <v>10</v>
      </c>
      <c r="B11" s="1" t="s">
        <v>4</v>
      </c>
      <c r="C11" s="1">
        <v>16</v>
      </c>
      <c r="D11" s="1">
        <v>25</v>
      </c>
      <c r="E11" s="1" t="s">
        <v>5</v>
      </c>
      <c r="F11" s="1"/>
      <c r="G11" s="1">
        <v>4</v>
      </c>
      <c r="H11" s="17" t="s">
        <v>39</v>
      </c>
      <c r="I11" s="17" t="str">
        <f>IF(Table1[[#This Row],[P or C]]="P",Table1[[#This Row],[Consumption profile]],"")</f>
        <v/>
      </c>
      <c r="J11" s="13">
        <f>VLOOKUP(Table1[[#This Row],[Consumption profile]],Table3[],2)</f>
        <v>13.359400000000001</v>
      </c>
      <c r="K11" s="13">
        <f>VLOOKUP(Table1[[#This Row],[Consumption profile]],Table3[],3)</f>
        <v>2.6850999999999998</v>
      </c>
      <c r="L11" s="13" t="e">
        <f>VLOOKUP(Table1[[#This Row],[Production profile]],Table3[],6)</f>
        <v>#N/A</v>
      </c>
      <c r="M11" s="13" t="e">
        <f>VLOOKUP(Table1[[#This Row],[Production profile]],Table3[],7)</f>
        <v>#N/A</v>
      </c>
      <c r="N11" s="12" t="str">
        <f>VLOOKUP(Table1[[#This Row],[Consumption profile]],Table3[],4)</f>
        <v>[0.7495, 2.6851, 5.1635]</v>
      </c>
      <c r="R11" s="18"/>
      <c r="S11" s="18" t="s">
        <v>76</v>
      </c>
      <c r="T11" s="22" t="str">
        <f>TEXT(Table1[[#This Row],[ID]],"0#")</f>
        <v>10</v>
      </c>
      <c r="U11" s="20" t="str">
        <f>Table1[[#This Row],[Consumption profile]]</f>
        <v>43X-STJ008442786</v>
      </c>
      <c r="V11" s="18" t="s">
        <v>77</v>
      </c>
      <c r="W11" t="str">
        <f t="shared" si="0"/>
        <v>copy 43X-STJ008442786.txt 10_43XSTJ008442786.txt</v>
      </c>
      <c r="Y11" s="16"/>
    </row>
    <row r="12" spans="1:25" x14ac:dyDescent="0.25">
      <c r="A12" s="5">
        <v>11</v>
      </c>
      <c r="B12" s="1" t="s">
        <v>4</v>
      </c>
      <c r="C12" s="1">
        <v>16</v>
      </c>
      <c r="D12" s="1">
        <v>25</v>
      </c>
      <c r="E12" s="1" t="s">
        <v>5</v>
      </c>
      <c r="F12" s="1"/>
      <c r="G12" s="1">
        <v>4</v>
      </c>
      <c r="H12" s="17" t="s">
        <v>158</v>
      </c>
      <c r="I12" s="17" t="str">
        <f>IF(Table1[[#This Row],[P or C]]="P",Table1[[#This Row],[Consumption profile]],"")</f>
        <v/>
      </c>
      <c r="J12" s="13">
        <f>VLOOKUP(Table1[[#This Row],[Consumption profile]],Table3[],2)</f>
        <v>13.5275</v>
      </c>
      <c r="K12" s="13">
        <f>VLOOKUP(Table1[[#This Row],[Consumption profile]],Table3[],3)</f>
        <v>1.1346000000000001</v>
      </c>
      <c r="L12" s="13" t="e">
        <f>VLOOKUP(Table1[[#This Row],[Production profile]],Table3[],6)</f>
        <v>#N/A</v>
      </c>
      <c r="M12" s="13" t="e">
        <f>VLOOKUP(Table1[[#This Row],[Production profile]],Table3[],7)</f>
        <v>#N/A</v>
      </c>
      <c r="N12" s="12" t="str">
        <f>VLOOKUP(Table1[[#This Row],[Consumption profile]],Table3[],4)</f>
        <v>[0.5244, 1.1346, 2.2985]</v>
      </c>
      <c r="R12" s="18"/>
      <c r="S12" s="18" t="s">
        <v>76</v>
      </c>
      <c r="T12" s="22" t="str">
        <f>TEXT(Table1[[#This Row],[ID]],"0#")</f>
        <v>11</v>
      </c>
      <c r="U12" s="20" t="str">
        <f>Table1[[#This Row],[Consumption profile]]</f>
        <v>43X-STP00077341L</v>
      </c>
      <c r="V12" s="18" t="s">
        <v>77</v>
      </c>
      <c r="W12" t="str">
        <f t="shared" si="0"/>
        <v>copy 43X-STP00077341L.txt 11_43XSTP00077341L.txt</v>
      </c>
      <c r="Y12" s="16"/>
    </row>
    <row r="13" spans="1:25" x14ac:dyDescent="0.25">
      <c r="A13" s="5">
        <v>12</v>
      </c>
      <c r="B13" s="1" t="s">
        <v>4</v>
      </c>
      <c r="C13" s="1">
        <v>11</v>
      </c>
      <c r="D13" s="1">
        <v>16</v>
      </c>
      <c r="E13" s="1" t="s">
        <v>5</v>
      </c>
      <c r="F13" s="1"/>
      <c r="G13" s="1">
        <v>4</v>
      </c>
      <c r="H13" s="17" t="s">
        <v>81</v>
      </c>
      <c r="I13" s="17" t="str">
        <f>IF(Table1[[#This Row],[P or C]]="P",Table1[[#This Row],[Consumption profile]],"")</f>
        <v/>
      </c>
      <c r="J13" s="13">
        <f>VLOOKUP(Table1[[#This Row],[Consumption profile]],Table3[],2)</f>
        <v>4.7702999999999998</v>
      </c>
      <c r="K13" s="13">
        <f>VLOOKUP(Table1[[#This Row],[Consumption profile]],Table3[],3)</f>
        <v>0.2893</v>
      </c>
      <c r="L13" s="13" t="e">
        <f>VLOOKUP(Table1[[#This Row],[Production profile]],Table3[],6)</f>
        <v>#N/A</v>
      </c>
      <c r="M13" s="13" t="e">
        <f>VLOOKUP(Table1[[#This Row],[Production profile]],Table3[],7)</f>
        <v>#N/A</v>
      </c>
      <c r="N13" s="12" t="str">
        <f>VLOOKUP(Table1[[#This Row],[Consumption profile]],Table3[],4)</f>
        <v>[0.1813, 0.2893, 0.6294]</v>
      </c>
      <c r="R13" s="18"/>
      <c r="S13" s="18" t="s">
        <v>76</v>
      </c>
      <c r="T13" s="22" t="str">
        <f>TEXT(Table1[[#This Row],[ID]],"0#")</f>
        <v>12</v>
      </c>
      <c r="U13" s="20" t="str">
        <f>Table1[[#This Row],[Consumption profile]]</f>
        <v>43Z-STO006232158</v>
      </c>
      <c r="V13" s="18" t="s">
        <v>77</v>
      </c>
      <c r="W13" t="str">
        <f t="shared" si="0"/>
        <v>copy 43Z-STO006232158.txt 12_43ZSTO006232158.txt</v>
      </c>
      <c r="Y13" s="16"/>
    </row>
    <row r="14" spans="1:25" x14ac:dyDescent="0.25">
      <c r="A14" s="5">
        <v>13</v>
      </c>
      <c r="B14" s="1" t="s">
        <v>4</v>
      </c>
      <c r="C14" s="1">
        <v>11</v>
      </c>
      <c r="D14" s="1">
        <v>16</v>
      </c>
      <c r="E14" s="1" t="s">
        <v>5</v>
      </c>
      <c r="F14" s="1"/>
      <c r="G14" s="1">
        <v>4</v>
      </c>
      <c r="H14" s="17" t="s">
        <v>79</v>
      </c>
      <c r="I14" s="17" t="str">
        <f>IF(Table1[[#This Row],[P or C]]="P",Table1[[#This Row],[Consumption profile]],"")</f>
        <v/>
      </c>
      <c r="J14" s="13">
        <f>VLOOKUP(Table1[[#This Row],[Consumption profile]],Table3[],2)</f>
        <v>4.8082000000000003</v>
      </c>
      <c r="K14" s="13">
        <f>VLOOKUP(Table1[[#This Row],[Consumption profile]],Table3[],3)</f>
        <v>0.26369999999999999</v>
      </c>
      <c r="L14" s="13" t="e">
        <f>VLOOKUP(Table1[[#This Row],[Production profile]],Table3[],6)</f>
        <v>#N/A</v>
      </c>
      <c r="M14" s="13" t="e">
        <f>VLOOKUP(Table1[[#This Row],[Production profile]],Table3[],7)</f>
        <v>#N/A</v>
      </c>
      <c r="N14" s="12" t="str">
        <f>VLOOKUP(Table1[[#This Row],[Consumption profile]],Table3[],4)</f>
        <v>[0.1735, 0.2637, 0.38]</v>
      </c>
      <c r="R14" s="18"/>
      <c r="S14" s="18" t="s">
        <v>76</v>
      </c>
      <c r="T14" s="22" t="str">
        <f>TEXT(Table1[[#This Row],[ID]],"0#")</f>
        <v>13</v>
      </c>
      <c r="U14" s="20" t="str">
        <f>Table1[[#This Row],[Consumption profile]]</f>
        <v>43Z-STO00622487H</v>
      </c>
      <c r="V14" s="18" t="s">
        <v>77</v>
      </c>
      <c r="W14" t="str">
        <f t="shared" si="0"/>
        <v>copy 43Z-STO00622487H.txt 13_43ZSTO00622487H.txt</v>
      </c>
      <c r="Y14" s="16"/>
    </row>
    <row r="15" spans="1:25" x14ac:dyDescent="0.25">
      <c r="A15" s="5">
        <v>14</v>
      </c>
      <c r="B15" s="1" t="s">
        <v>4</v>
      </c>
      <c r="C15" s="1">
        <v>16</v>
      </c>
      <c r="D15" s="1">
        <v>25</v>
      </c>
      <c r="E15" s="1" t="s">
        <v>5</v>
      </c>
      <c r="F15" s="1"/>
      <c r="G15" s="1">
        <v>5</v>
      </c>
      <c r="H15" s="17" t="s">
        <v>197</v>
      </c>
      <c r="I15" s="17" t="str">
        <f>IF(Table1[[#This Row],[P or C]]="P",Table1[[#This Row],[Consumption profile]],"")</f>
        <v/>
      </c>
      <c r="J15" s="13">
        <f>VLOOKUP(Table1[[#This Row],[Consumption profile]],Table3[],2)</f>
        <v>13.548400000000001</v>
      </c>
      <c r="K15" s="13">
        <f>VLOOKUP(Table1[[#This Row],[Consumption profile]],Table3[],3)</f>
        <v>0.69730000000000003</v>
      </c>
      <c r="L15" s="13" t="e">
        <f>VLOOKUP(Table1[[#This Row],[Production profile]],Table3[],6)</f>
        <v>#N/A</v>
      </c>
      <c r="M15" s="13" t="e">
        <f>VLOOKUP(Table1[[#This Row],[Production profile]],Table3[],7)</f>
        <v>#N/A</v>
      </c>
      <c r="N15" s="12" t="str">
        <f>VLOOKUP(Table1[[#This Row],[Consumption profile]],Table3[],4)</f>
        <v>[0.3898, 0.6973, 0.9942]</v>
      </c>
      <c r="R15" s="18"/>
      <c r="S15" s="18" t="s">
        <v>76</v>
      </c>
      <c r="T15" s="22" t="str">
        <f>TEXT(Table1[[#This Row],[ID]],"0#")</f>
        <v>14</v>
      </c>
      <c r="U15" s="20" t="str">
        <f>Table1[[#This Row],[Consumption profile]]</f>
        <v>43X-STP01294929P</v>
      </c>
      <c r="V15" s="18" t="s">
        <v>77</v>
      </c>
      <c r="W15" t="str">
        <f t="shared" si="0"/>
        <v>copy 43X-STP01294929P.txt 14_43XSTP01294929P.txt</v>
      </c>
      <c r="Y15" s="16"/>
    </row>
    <row r="16" spans="1:25" x14ac:dyDescent="0.25">
      <c r="A16" s="5">
        <v>15</v>
      </c>
      <c r="B16" s="1" t="s">
        <v>4</v>
      </c>
      <c r="C16" s="1">
        <v>16</v>
      </c>
      <c r="D16" s="1">
        <v>25</v>
      </c>
      <c r="E16" s="1" t="s">
        <v>5</v>
      </c>
      <c r="F16" s="1"/>
      <c r="G16" s="1">
        <v>5</v>
      </c>
      <c r="H16" s="17" t="s">
        <v>40</v>
      </c>
      <c r="I16" s="17" t="str">
        <f>IF(Table1[[#This Row],[P or C]]="P",Table1[[#This Row],[Consumption profile]],"")</f>
        <v/>
      </c>
      <c r="J16" s="13">
        <f>VLOOKUP(Table1[[#This Row],[Consumption profile]],Table3[],2)</f>
        <v>13.606400000000001</v>
      </c>
      <c r="K16" s="13">
        <f>VLOOKUP(Table1[[#This Row],[Consumption profile]],Table3[],3)</f>
        <v>1.5246</v>
      </c>
      <c r="L16" s="13" t="e">
        <f>VLOOKUP(Table1[[#This Row],[Production profile]],Table3[],6)</f>
        <v>#N/A</v>
      </c>
      <c r="M16" s="13" t="e">
        <f>VLOOKUP(Table1[[#This Row],[Production profile]],Table3[],7)</f>
        <v>#N/A</v>
      </c>
      <c r="N16" s="12" t="str">
        <f>VLOOKUP(Table1[[#This Row],[Consumption profile]],Table3[],4)</f>
        <v>[0.8039, 1.5246, 2.372]</v>
      </c>
      <c r="R16" s="18"/>
      <c r="S16" s="18" t="s">
        <v>76</v>
      </c>
      <c r="T16" s="22" t="str">
        <f>TEXT(Table1[[#This Row],[ID]],"0#")</f>
        <v>15</v>
      </c>
      <c r="U16" s="20" t="str">
        <f>Table1[[#This Row],[Consumption profile]]</f>
        <v>43X-STJ00594659A</v>
      </c>
      <c r="V16" s="18" t="s">
        <v>77</v>
      </c>
      <c r="W16" t="str">
        <f t="shared" si="0"/>
        <v>copy 43X-STJ00594659A.txt 15_43XSTJ00594659A.txt</v>
      </c>
      <c r="Y16" s="16"/>
    </row>
    <row r="17" spans="1:25" x14ac:dyDescent="0.25">
      <c r="A17" s="5">
        <v>16</v>
      </c>
      <c r="B17" s="1" t="s">
        <v>4</v>
      </c>
      <c r="C17" s="1">
        <v>16</v>
      </c>
      <c r="D17" s="1">
        <v>25</v>
      </c>
      <c r="E17" s="1" t="s">
        <v>5</v>
      </c>
      <c r="F17" s="1"/>
      <c r="G17" s="1">
        <v>5</v>
      </c>
      <c r="H17" s="17" t="s">
        <v>46</v>
      </c>
      <c r="I17" s="17" t="str">
        <f>IF(Table1[[#This Row],[P or C]]="P",Table1[[#This Row],[Consumption profile]],"")</f>
        <v/>
      </c>
      <c r="J17" s="13">
        <f>VLOOKUP(Table1[[#This Row],[Consumption profile]],Table3[],2)</f>
        <v>13.9298</v>
      </c>
      <c r="K17" s="13">
        <f>VLOOKUP(Table1[[#This Row],[Consumption profile]],Table3[],3)</f>
        <v>7.5701999999999998</v>
      </c>
      <c r="L17" s="13" t="e">
        <f>VLOOKUP(Table1[[#This Row],[Production profile]],Table3[],6)</f>
        <v>#N/A</v>
      </c>
      <c r="M17" s="13" t="e">
        <f>VLOOKUP(Table1[[#This Row],[Production profile]],Table3[],7)</f>
        <v>#N/A</v>
      </c>
      <c r="N17" s="12" t="str">
        <f>VLOOKUP(Table1[[#This Row],[Consumption profile]],Table3[],4)</f>
        <v>[2.7212, 7.5702, 9.5371]</v>
      </c>
      <c r="R17" s="18"/>
      <c r="S17" s="18" t="s">
        <v>76</v>
      </c>
      <c r="T17" s="22" t="str">
        <f>TEXT(Table1[[#This Row],[ID]],"0#")</f>
        <v>16</v>
      </c>
      <c r="U17" s="20" t="str">
        <f>Table1[[#This Row],[Consumption profile]]</f>
        <v>43X-STJ02511422X</v>
      </c>
      <c r="V17" s="18" t="s">
        <v>77</v>
      </c>
      <c r="W17" t="str">
        <f t="shared" si="0"/>
        <v>copy 43X-STJ02511422X.txt 16_43XSTJ02511422X.txt</v>
      </c>
      <c r="Y17" s="16"/>
    </row>
    <row r="18" spans="1:25" x14ac:dyDescent="0.25">
      <c r="A18" s="5">
        <v>17</v>
      </c>
      <c r="B18" s="1" t="s">
        <v>4</v>
      </c>
      <c r="C18" s="1">
        <v>16</v>
      </c>
      <c r="D18" s="1">
        <v>25</v>
      </c>
      <c r="E18" s="1" t="s">
        <v>5</v>
      </c>
      <c r="F18" s="1"/>
      <c r="G18" s="1">
        <v>5</v>
      </c>
      <c r="H18" s="17" t="s">
        <v>16</v>
      </c>
      <c r="I18" s="17" t="str">
        <f>IF(Table1[[#This Row],[P or C]]="P",Table1[[#This Row],[Consumption profile]],"")</f>
        <v/>
      </c>
      <c r="J18" s="13">
        <f>VLOOKUP(Table1[[#This Row],[Consumption profile]],Table3[],2)</f>
        <v>14.3856</v>
      </c>
      <c r="K18" s="13">
        <f>VLOOKUP(Table1[[#This Row],[Consumption profile]],Table3[],3)</f>
        <v>5.9187000000000003</v>
      </c>
      <c r="L18" s="13" t="e">
        <f>VLOOKUP(Table1[[#This Row],[Production profile]],Table3[],6)</f>
        <v>#N/A</v>
      </c>
      <c r="M18" s="13" t="e">
        <f>VLOOKUP(Table1[[#This Row],[Production profile]],Table3[],7)</f>
        <v>#N/A</v>
      </c>
      <c r="N18" s="12" t="str">
        <f>VLOOKUP(Table1[[#This Row],[Consumption profile]],Table3[],4)</f>
        <v>[3.9387, 5.9187, 7.3356]</v>
      </c>
      <c r="R18" s="18"/>
      <c r="S18" s="18" t="s">
        <v>76</v>
      </c>
      <c r="T18" s="22" t="str">
        <f>TEXT(Table1[[#This Row],[ID]],"0#")</f>
        <v>17</v>
      </c>
      <c r="U18" s="20" t="str">
        <f>Table1[[#This Row],[Consumption profile]]</f>
        <v>43X-STJ00187637D</v>
      </c>
      <c r="V18" s="18" t="s">
        <v>77</v>
      </c>
      <c r="W18" t="str">
        <f t="shared" si="0"/>
        <v>copy 43X-STJ00187637D.txt 17_43XSTJ00187637D.txt</v>
      </c>
      <c r="Y18" s="16"/>
    </row>
    <row r="19" spans="1:25" x14ac:dyDescent="0.25">
      <c r="A19" s="5">
        <v>18</v>
      </c>
      <c r="B19" s="1" t="s">
        <v>4</v>
      </c>
      <c r="C19" s="1">
        <v>16</v>
      </c>
      <c r="D19" s="1">
        <v>25</v>
      </c>
      <c r="E19" s="1" t="s">
        <v>5</v>
      </c>
      <c r="F19" s="1"/>
      <c r="G19" s="1">
        <v>6</v>
      </c>
      <c r="H19" s="17" t="s">
        <v>19</v>
      </c>
      <c r="I19" s="17" t="str">
        <f>IF(Table1[[#This Row],[P or C]]="P",Table1[[#This Row],[Consumption profile]],"")</f>
        <v/>
      </c>
      <c r="J19" s="13">
        <f>VLOOKUP(Table1[[#This Row],[Consumption profile]],Table3[],2)</f>
        <v>14.9232</v>
      </c>
      <c r="K19" s="13">
        <f>VLOOKUP(Table1[[#This Row],[Consumption profile]],Table3[],3)</f>
        <v>2.2197</v>
      </c>
      <c r="L19" s="13" t="e">
        <f>VLOOKUP(Table1[[#This Row],[Production profile]],Table3[],6)</f>
        <v>#N/A</v>
      </c>
      <c r="M19" s="13" t="e">
        <f>VLOOKUP(Table1[[#This Row],[Production profile]],Table3[],7)</f>
        <v>#N/A</v>
      </c>
      <c r="N19" s="12" t="str">
        <f>VLOOKUP(Table1[[#This Row],[Consumption profile]],Table3[],4)</f>
        <v>[0.6552, 2.2197, 4.6932]</v>
      </c>
      <c r="R19" s="18"/>
      <c r="S19" s="18" t="s">
        <v>76</v>
      </c>
      <c r="T19" s="22" t="str">
        <f>TEXT(Table1[[#This Row],[ID]],"0#")</f>
        <v>18</v>
      </c>
      <c r="U19" s="20" t="str">
        <f>Table1[[#This Row],[Consumption profile]]</f>
        <v>43X-STJ00128035X</v>
      </c>
      <c r="V19" s="18" t="s">
        <v>77</v>
      </c>
      <c r="W19" t="str">
        <f t="shared" si="0"/>
        <v>copy 43X-STJ00128035X.txt 18_43XSTJ00128035X.txt</v>
      </c>
      <c r="Y19" s="16"/>
    </row>
    <row r="20" spans="1:25" x14ac:dyDescent="0.25">
      <c r="A20" s="5">
        <v>19</v>
      </c>
      <c r="B20" s="1" t="s">
        <v>4</v>
      </c>
      <c r="C20" s="1">
        <v>11</v>
      </c>
      <c r="D20" s="1">
        <v>16</v>
      </c>
      <c r="E20" s="1" t="s">
        <v>5</v>
      </c>
      <c r="F20" s="1"/>
      <c r="G20" s="1">
        <v>6</v>
      </c>
      <c r="H20" s="17" t="s">
        <v>191</v>
      </c>
      <c r="I20" s="17" t="str">
        <f>IF(Table1[[#This Row],[P or C]]="P",Table1[[#This Row],[Consumption profile]],"")</f>
        <v/>
      </c>
      <c r="J20" s="13">
        <f>VLOOKUP(Table1[[#This Row],[Consumption profile]],Table3[],2)</f>
        <v>4.8467000000000002</v>
      </c>
      <c r="K20" s="13">
        <f>VLOOKUP(Table1[[#This Row],[Consumption profile]],Table3[],3)</f>
        <v>0.48859999999999998</v>
      </c>
      <c r="L20" s="13" t="e">
        <f>VLOOKUP(Table1[[#This Row],[Production profile]],Table3[],6)</f>
        <v>#N/A</v>
      </c>
      <c r="M20" s="13" t="e">
        <f>VLOOKUP(Table1[[#This Row],[Production profile]],Table3[],7)</f>
        <v>#N/A</v>
      </c>
      <c r="N20" s="12" t="str">
        <f>VLOOKUP(Table1[[#This Row],[Consumption profile]],Table3[],4)</f>
        <v>[0.2367, 0.4886, 0.9259]</v>
      </c>
      <c r="R20" s="18"/>
      <c r="S20" s="18" t="s">
        <v>76</v>
      </c>
      <c r="T20" s="22" t="str">
        <f>TEXT(Table1[[#This Row],[ID]],"0#")</f>
        <v>19</v>
      </c>
      <c r="U20" s="20" t="str">
        <f>Table1[[#This Row],[Consumption profile]]</f>
        <v>43X-STP01191121G</v>
      </c>
      <c r="V20" s="18" t="s">
        <v>77</v>
      </c>
      <c r="W20" t="str">
        <f t="shared" si="0"/>
        <v>copy 43X-STP01191121G.txt 19_43XSTP01191121G.txt</v>
      </c>
      <c r="Y20" s="16"/>
    </row>
    <row r="21" spans="1:25" x14ac:dyDescent="0.25">
      <c r="A21" s="5">
        <v>20</v>
      </c>
      <c r="B21" s="1" t="s">
        <v>4</v>
      </c>
      <c r="C21" s="1">
        <v>21</v>
      </c>
      <c r="D21" s="1">
        <v>32</v>
      </c>
      <c r="E21" s="1" t="s">
        <v>5</v>
      </c>
      <c r="F21" s="1"/>
      <c r="G21" s="1">
        <v>7</v>
      </c>
      <c r="H21" s="17" t="s">
        <v>170</v>
      </c>
      <c r="I21" s="17" t="str">
        <f>IF(Table1[[#This Row],[P or C]]="P",Table1[[#This Row],[Consumption profile]],"")</f>
        <v/>
      </c>
      <c r="J21" s="13">
        <f>VLOOKUP(Table1[[#This Row],[Consumption profile]],Table3[],2)</f>
        <v>16.1586</v>
      </c>
      <c r="K21" s="13">
        <f>VLOOKUP(Table1[[#This Row],[Consumption profile]],Table3[],3)</f>
        <v>2.8974000000000002</v>
      </c>
      <c r="L21" s="13" t="e">
        <f>VLOOKUP(Table1[[#This Row],[Production profile]],Table3[],6)</f>
        <v>#N/A</v>
      </c>
      <c r="M21" s="13" t="e">
        <f>VLOOKUP(Table1[[#This Row],[Production profile]],Table3[],7)</f>
        <v>#N/A</v>
      </c>
      <c r="N21" s="12" t="str">
        <f>VLOOKUP(Table1[[#This Row],[Consumption profile]],Table3[],4)</f>
        <v>[1.6629, 2.8974, 4.2836]</v>
      </c>
      <c r="R21" s="18"/>
      <c r="S21" s="18" t="s">
        <v>76</v>
      </c>
      <c r="T21" s="22" t="str">
        <f>TEXT(Table1[[#This Row],[ID]],"0#")</f>
        <v>20</v>
      </c>
      <c r="U21" s="20" t="str">
        <f>Table1[[#This Row],[Consumption profile]]</f>
        <v>43X-STP006015634</v>
      </c>
      <c r="V21" s="18" t="s">
        <v>77</v>
      </c>
      <c r="W21" t="str">
        <f t="shared" si="0"/>
        <v>copy 43X-STP006015634.txt 20_43XSTP006015634.txt</v>
      </c>
      <c r="Y21" s="16"/>
    </row>
    <row r="22" spans="1:25" x14ac:dyDescent="0.25">
      <c r="A22" s="5">
        <v>21</v>
      </c>
      <c r="B22" s="1" t="s">
        <v>4</v>
      </c>
      <c r="C22" s="1">
        <v>11</v>
      </c>
      <c r="D22" s="1">
        <v>16</v>
      </c>
      <c r="E22" s="1" t="s">
        <v>5</v>
      </c>
      <c r="F22" s="1"/>
      <c r="G22" s="1">
        <v>7</v>
      </c>
      <c r="H22" s="17" t="s">
        <v>84</v>
      </c>
      <c r="I22" s="17" t="str">
        <f>IF(Table1[[#This Row],[P or C]]="P",Table1[[#This Row],[Consumption profile]],"")</f>
        <v/>
      </c>
      <c r="J22" s="13">
        <f>VLOOKUP(Table1[[#This Row],[Consumption profile]],Table3[],2)</f>
        <v>4.8482000000000003</v>
      </c>
      <c r="K22" s="13">
        <f>VLOOKUP(Table1[[#This Row],[Consumption profile]],Table3[],3)</f>
        <v>1.2546999999999999</v>
      </c>
      <c r="L22" s="13" t="e">
        <f>VLOOKUP(Table1[[#This Row],[Production profile]],Table3[],6)</f>
        <v>#N/A</v>
      </c>
      <c r="M22" s="13" t="e">
        <f>VLOOKUP(Table1[[#This Row],[Production profile]],Table3[],7)</f>
        <v>#N/A</v>
      </c>
      <c r="N22" s="12" t="str">
        <f>VLOOKUP(Table1[[#This Row],[Consumption profile]],Table3[],4)</f>
        <v>[0.6012, 1.2547, 1.9034]</v>
      </c>
      <c r="R22" s="18"/>
      <c r="S22" s="18" t="s">
        <v>76</v>
      </c>
      <c r="T22" s="22" t="str">
        <f>TEXT(Table1[[#This Row],[ID]],"0#")</f>
        <v>21</v>
      </c>
      <c r="U22" s="20" t="str">
        <f>Table1[[#This Row],[Consumption profile]]</f>
        <v>43Z-STO00624389X</v>
      </c>
      <c r="V22" s="18" t="s">
        <v>77</v>
      </c>
      <c r="W22" t="str">
        <f t="shared" si="0"/>
        <v>copy 43Z-STO00624389X.txt 21_43ZSTO00624389X.txt</v>
      </c>
      <c r="Y22" s="16"/>
    </row>
    <row r="23" spans="1:25" x14ac:dyDescent="0.25">
      <c r="A23" s="5">
        <v>22</v>
      </c>
      <c r="B23" s="1" t="s">
        <v>4</v>
      </c>
      <c r="C23" s="1">
        <v>11</v>
      </c>
      <c r="D23" s="1">
        <v>16</v>
      </c>
      <c r="E23" s="1" t="s">
        <v>5</v>
      </c>
      <c r="F23" s="1"/>
      <c r="G23" s="1">
        <v>8</v>
      </c>
      <c r="H23" s="17" t="s">
        <v>188</v>
      </c>
      <c r="I23" s="17" t="str">
        <f>IF(Table1[[#This Row],[P or C]]="P",Table1[[#This Row],[Consumption profile]],"")</f>
        <v/>
      </c>
      <c r="J23" s="13">
        <f>VLOOKUP(Table1[[#This Row],[Consumption profile]],Table3[],2)</f>
        <v>4.8921000000000001</v>
      </c>
      <c r="K23" s="13">
        <f>VLOOKUP(Table1[[#This Row],[Consumption profile]],Table3[],3)</f>
        <v>0.55279999999999996</v>
      </c>
      <c r="L23" s="13" t="e">
        <f>VLOOKUP(Table1[[#This Row],[Production profile]],Table3[],6)</f>
        <v>#N/A</v>
      </c>
      <c r="M23" s="13" t="e">
        <f>VLOOKUP(Table1[[#This Row],[Production profile]],Table3[],7)</f>
        <v>#N/A</v>
      </c>
      <c r="N23" s="12" t="str">
        <f>VLOOKUP(Table1[[#This Row],[Consumption profile]],Table3[],4)</f>
        <v>[0.3256, 0.5528, 1.0034]</v>
      </c>
      <c r="R23" s="18"/>
      <c r="S23" s="18" t="s">
        <v>76</v>
      </c>
      <c r="T23" s="22" t="str">
        <f>TEXT(Table1[[#This Row],[ID]],"0#")</f>
        <v>22</v>
      </c>
      <c r="U23" s="20" t="str">
        <f>Table1[[#This Row],[Consumption profile]]</f>
        <v>43X-STP00715186Y</v>
      </c>
      <c r="V23" s="18" t="s">
        <v>77</v>
      </c>
      <c r="W23" t="str">
        <f t="shared" si="0"/>
        <v>copy 43X-STP00715186Y.txt 22_43XSTP00715186Y.txt</v>
      </c>
      <c r="Y23" s="16"/>
    </row>
    <row r="24" spans="1:25" x14ac:dyDescent="0.25">
      <c r="A24" s="5">
        <v>23</v>
      </c>
      <c r="B24" s="1" t="s">
        <v>4</v>
      </c>
      <c r="C24" s="1">
        <v>11</v>
      </c>
      <c r="D24" s="1">
        <v>16</v>
      </c>
      <c r="E24" s="1" t="s">
        <v>5</v>
      </c>
      <c r="F24" s="1"/>
      <c r="G24" s="1">
        <v>8</v>
      </c>
      <c r="H24" s="17" t="s">
        <v>41</v>
      </c>
      <c r="I24" s="17" t="str">
        <f>IF(Table1[[#This Row],[P or C]]="P",Table1[[#This Row],[Consumption profile]],"")</f>
        <v/>
      </c>
      <c r="J24" s="13">
        <f>VLOOKUP(Table1[[#This Row],[Consumption profile]],Table3[],2)</f>
        <v>4.9598000000000004</v>
      </c>
      <c r="K24" s="13">
        <f>VLOOKUP(Table1[[#This Row],[Consumption profile]],Table3[],3)</f>
        <v>0.40699999999999997</v>
      </c>
      <c r="L24" s="13" t="e">
        <f>VLOOKUP(Table1[[#This Row],[Production profile]],Table3[],6)</f>
        <v>#N/A</v>
      </c>
      <c r="M24" s="13" t="e">
        <f>VLOOKUP(Table1[[#This Row],[Production profile]],Table3[],7)</f>
        <v>#N/A</v>
      </c>
      <c r="N24" s="12" t="str">
        <f>VLOOKUP(Table1[[#This Row],[Consumption profile]],Table3[],4)</f>
        <v>[0.2047, 0.407, 1.105]</v>
      </c>
      <c r="R24" s="18"/>
      <c r="S24" s="18" t="s">
        <v>76</v>
      </c>
      <c r="T24" s="22" t="str">
        <f>TEXT(Table1[[#This Row],[ID]],"0#")</f>
        <v>23</v>
      </c>
      <c r="U24" s="20" t="str">
        <f>Table1[[#This Row],[Consumption profile]]</f>
        <v>43X-STJ00828166G</v>
      </c>
      <c r="V24" s="18" t="s">
        <v>77</v>
      </c>
      <c r="W24" t="str">
        <f t="shared" si="0"/>
        <v>copy 43X-STJ00828166G.txt 23_43XSTJ00828166G.txt</v>
      </c>
      <c r="Y24" s="16"/>
    </row>
    <row r="25" spans="1:25" x14ac:dyDescent="0.25">
      <c r="A25" s="5">
        <v>24</v>
      </c>
      <c r="B25" s="3" t="s">
        <v>0</v>
      </c>
      <c r="C25" s="1">
        <v>11</v>
      </c>
      <c r="D25" s="1">
        <v>16</v>
      </c>
      <c r="E25" s="1" t="s">
        <v>5</v>
      </c>
      <c r="F25" s="1"/>
      <c r="G25" s="1">
        <v>9</v>
      </c>
      <c r="H25" s="17" t="s">
        <v>62</v>
      </c>
      <c r="I25" s="17" t="str">
        <f>IF(Table1[[#This Row],[P or C]]="P",Table1[[#This Row],[Consumption profile]],"")</f>
        <v>43X-STP00148745I</v>
      </c>
      <c r="J25" s="13">
        <f>VLOOKUP(Table1[[#This Row],[Consumption profile]],Table3[],2)</f>
        <v>5.5187999999999997</v>
      </c>
      <c r="K25" s="13">
        <f>VLOOKUP(Table1[[#This Row],[Consumption profile]],Table3[],3)</f>
        <v>7.1000000000000004E-3</v>
      </c>
      <c r="L25" s="13">
        <f>VLOOKUP(Table1[[#This Row],[Production profile]],Table3[],6)</f>
        <v>2.2176</v>
      </c>
      <c r="M25" s="13">
        <f>VLOOKUP(Table1[[#This Row],[Production profile]],Table3[],7)</f>
        <v>0</v>
      </c>
      <c r="N25" s="12" t="str">
        <f>VLOOKUP(Table1[[#This Row],[Consumption profile]],Table3[],4)</f>
        <v>[0.0052, 0.0071, 0.0245]</v>
      </c>
      <c r="R25" s="18"/>
      <c r="S25" s="18" t="s">
        <v>76</v>
      </c>
      <c r="T25" s="22" t="str">
        <f>TEXT(Table1[[#This Row],[ID]],"0#")</f>
        <v>24</v>
      </c>
      <c r="U25" s="20" t="str">
        <f>Table1[[#This Row],[Consumption profile]]</f>
        <v>43X-STP00148745I</v>
      </c>
      <c r="V25" s="18" t="s">
        <v>77</v>
      </c>
      <c r="W25" t="str">
        <f t="shared" si="0"/>
        <v>copy 43X-STP00148745I.txt 24_43XSTP00148745I.txt</v>
      </c>
      <c r="Y25" s="16"/>
    </row>
    <row r="26" spans="1:25" x14ac:dyDescent="0.25">
      <c r="A26" s="5">
        <v>25</v>
      </c>
      <c r="B26" s="1" t="s">
        <v>4</v>
      </c>
      <c r="C26" s="1">
        <v>13</v>
      </c>
      <c r="D26" s="1">
        <v>20</v>
      </c>
      <c r="E26" s="1" t="s">
        <v>5</v>
      </c>
      <c r="F26" s="1"/>
      <c r="G26" s="1">
        <v>9</v>
      </c>
      <c r="H26" s="17" t="s">
        <v>193</v>
      </c>
      <c r="I26" s="17" t="str">
        <f>IF(Table1[[#This Row],[P or C]]="P",Table1[[#This Row],[Consumption profile]],"")</f>
        <v/>
      </c>
      <c r="J26" s="13">
        <f>VLOOKUP(Table1[[#This Row],[Consumption profile]],Table3[],2)</f>
        <v>9.8027999999999995</v>
      </c>
      <c r="K26" s="13">
        <f>VLOOKUP(Table1[[#This Row],[Consumption profile]],Table3[],3)</f>
        <v>0.15210000000000001</v>
      </c>
      <c r="L26" s="13" t="e">
        <f>VLOOKUP(Table1[[#This Row],[Production profile]],Table3[],6)</f>
        <v>#N/A</v>
      </c>
      <c r="M26" s="13" t="e">
        <f>VLOOKUP(Table1[[#This Row],[Production profile]],Table3[],7)</f>
        <v>#N/A</v>
      </c>
      <c r="N26" s="12" t="str">
        <f>VLOOKUP(Table1[[#This Row],[Consumption profile]],Table3[],4)</f>
        <v>[0.0602, 0.1521, 0.3468]</v>
      </c>
      <c r="R26" s="18"/>
      <c r="S26" s="18" t="s">
        <v>76</v>
      </c>
      <c r="T26" s="22" t="str">
        <f>TEXT(Table1[[#This Row],[ID]],"0#")</f>
        <v>25</v>
      </c>
      <c r="U26" s="20" t="str">
        <f>Table1[[#This Row],[Consumption profile]]</f>
        <v>43X-STP01244424N</v>
      </c>
      <c r="V26" s="18" t="s">
        <v>77</v>
      </c>
      <c r="W26" t="str">
        <f t="shared" si="0"/>
        <v>copy 43X-STP01244424N.txt 25_43XSTP01244424N.txt</v>
      </c>
      <c r="Y26" s="16"/>
    </row>
    <row r="27" spans="1:25" x14ac:dyDescent="0.25">
      <c r="A27" s="5">
        <v>26</v>
      </c>
      <c r="B27" s="3" t="s">
        <v>0</v>
      </c>
      <c r="C27" s="1">
        <v>11</v>
      </c>
      <c r="D27" s="1">
        <v>16</v>
      </c>
      <c r="E27" s="1" t="s">
        <v>5</v>
      </c>
      <c r="F27" s="1"/>
      <c r="G27" s="1">
        <v>10</v>
      </c>
      <c r="H27" s="17" t="s">
        <v>162</v>
      </c>
      <c r="I27" s="17" t="str">
        <f>IF(Table1[[#This Row],[P or C]]="P",Table1[[#This Row],[Consumption profile]],"")</f>
        <v>43X-STP00365548A</v>
      </c>
      <c r="J27" s="13">
        <f>VLOOKUP(Table1[[#This Row],[Consumption profile]],Table3[],2)</f>
        <v>5.5586000000000002</v>
      </c>
      <c r="K27" s="13">
        <f>VLOOKUP(Table1[[#This Row],[Consumption profile]],Table3[],3)</f>
        <v>0.4128</v>
      </c>
      <c r="L27" s="13">
        <f>VLOOKUP(Table1[[#This Row],[Production profile]],Table3[],6)</f>
        <v>5.2488000000000001</v>
      </c>
      <c r="M27" s="13">
        <f>VLOOKUP(Table1[[#This Row],[Production profile]],Table3[],7)</f>
        <v>0</v>
      </c>
      <c r="N27" s="12" t="str">
        <f>VLOOKUP(Table1[[#This Row],[Consumption profile]],Table3[],4)</f>
        <v>[0.178, 0.4128, 0.516]</v>
      </c>
      <c r="R27" s="18"/>
      <c r="S27" s="18" t="s">
        <v>76</v>
      </c>
      <c r="T27" s="22" t="str">
        <f>TEXT(Table1[[#This Row],[ID]],"0#")</f>
        <v>26</v>
      </c>
      <c r="U27" s="20" t="str">
        <f>Table1[[#This Row],[Consumption profile]]</f>
        <v>43X-STP00365548A</v>
      </c>
      <c r="V27" s="18" t="s">
        <v>77</v>
      </c>
      <c r="W27" t="str">
        <f t="shared" si="0"/>
        <v>copy 43X-STP00365548A.txt 26_43XSTP00365548A.txt</v>
      </c>
      <c r="Y27" s="16"/>
    </row>
    <row r="28" spans="1:25" x14ac:dyDescent="0.25">
      <c r="A28" s="5">
        <v>27</v>
      </c>
      <c r="B28" s="3" t="s">
        <v>0</v>
      </c>
      <c r="C28" s="1">
        <v>11</v>
      </c>
      <c r="D28" s="1">
        <v>16</v>
      </c>
      <c r="E28" s="1" t="s">
        <v>5</v>
      </c>
      <c r="F28" s="1"/>
      <c r="G28" s="1">
        <v>10</v>
      </c>
      <c r="H28" s="17" t="s">
        <v>60</v>
      </c>
      <c r="I28" s="17" t="str">
        <f>IF(Table1[[#This Row],[P or C]]="P",Table1[[#This Row],[Consumption profile]],"")</f>
        <v>43X-STP006708852</v>
      </c>
      <c r="J28" s="13">
        <f>VLOOKUP(Table1[[#This Row],[Consumption profile]],Table3[],2)</f>
        <v>7.7225000000000001</v>
      </c>
      <c r="K28" s="13">
        <f>VLOOKUP(Table1[[#This Row],[Consumption profile]],Table3[],3)</f>
        <v>0.55720000000000003</v>
      </c>
      <c r="L28" s="13">
        <f>VLOOKUP(Table1[[#This Row],[Production profile]],Table3[],6)</f>
        <v>3.0878000000000001</v>
      </c>
      <c r="M28" s="13">
        <f>VLOOKUP(Table1[[#This Row],[Production profile]],Table3[],7)</f>
        <v>0</v>
      </c>
      <c r="N28" s="12" t="str">
        <f>VLOOKUP(Table1[[#This Row],[Consumption profile]],Table3[],4)</f>
        <v>[0.3335, 0.5572, 0.9961]</v>
      </c>
      <c r="R28" s="18"/>
      <c r="S28" s="18" t="s">
        <v>76</v>
      </c>
      <c r="T28" s="22" t="str">
        <f>TEXT(Table1[[#This Row],[ID]],"0#")</f>
        <v>27</v>
      </c>
      <c r="U28" s="20" t="str">
        <f>Table1[[#This Row],[Consumption profile]]</f>
        <v>43X-STP006708852</v>
      </c>
      <c r="V28" s="18" t="s">
        <v>77</v>
      </c>
      <c r="W28" t="str">
        <f t="shared" si="0"/>
        <v>copy 43X-STP006708852.txt 27_43XSTP006708852.txt</v>
      </c>
      <c r="Y28" s="16"/>
    </row>
    <row r="29" spans="1:25" x14ac:dyDescent="0.25">
      <c r="A29" s="5">
        <v>28</v>
      </c>
      <c r="B29" s="1" t="s">
        <v>4</v>
      </c>
      <c r="C29" s="1">
        <v>16</v>
      </c>
      <c r="D29" s="1">
        <v>25</v>
      </c>
      <c r="E29" s="1" t="s">
        <v>5</v>
      </c>
      <c r="F29" s="1"/>
      <c r="G29" s="1">
        <v>11</v>
      </c>
      <c r="H29" s="17" t="s">
        <v>32</v>
      </c>
      <c r="I29" s="17" t="str">
        <f>IF(Table1[[#This Row],[P or C]]="P",Table1[[#This Row],[Consumption profile]],"")</f>
        <v/>
      </c>
      <c r="J29" s="13">
        <f>VLOOKUP(Table1[[#This Row],[Consumption profile]],Table3[],2)</f>
        <v>14.9236</v>
      </c>
      <c r="K29" s="13">
        <f>VLOOKUP(Table1[[#This Row],[Consumption profile]],Table3[],3)</f>
        <v>4.6562999999999999</v>
      </c>
      <c r="L29" s="13" t="e">
        <f>VLOOKUP(Table1[[#This Row],[Production profile]],Table3[],6)</f>
        <v>#N/A</v>
      </c>
      <c r="M29" s="13" t="e">
        <f>VLOOKUP(Table1[[#This Row],[Production profile]],Table3[],7)</f>
        <v>#N/A</v>
      </c>
      <c r="N29" s="12" t="str">
        <f>VLOOKUP(Table1[[#This Row],[Consumption profile]],Table3[],4)</f>
        <v>[2.7419, 4.6563, 7.2734]</v>
      </c>
      <c r="R29" s="18"/>
      <c r="S29" s="18" t="s">
        <v>76</v>
      </c>
      <c r="T29" s="22" t="str">
        <f>TEXT(Table1[[#This Row],[ID]],"0#")</f>
        <v>28</v>
      </c>
      <c r="U29" s="20" t="str">
        <f>Table1[[#This Row],[Consumption profile]]</f>
        <v>43X-STJ02072197N</v>
      </c>
      <c r="V29" s="18" t="s">
        <v>77</v>
      </c>
      <c r="W29" t="str">
        <f t="shared" si="0"/>
        <v>copy 43X-STJ02072197N.txt 28_43XSTJ02072197N.txt</v>
      </c>
      <c r="Y29" s="16"/>
    </row>
    <row r="30" spans="1:25" x14ac:dyDescent="0.25">
      <c r="A30" s="5">
        <v>29</v>
      </c>
      <c r="B30" s="1" t="s">
        <v>4</v>
      </c>
      <c r="C30" s="1">
        <v>16</v>
      </c>
      <c r="D30" s="1">
        <v>25</v>
      </c>
      <c r="E30" s="1" t="s">
        <v>5</v>
      </c>
      <c r="F30" s="1"/>
      <c r="G30" s="1">
        <v>11</v>
      </c>
      <c r="H30" s="17" t="s">
        <v>204</v>
      </c>
      <c r="I30" s="17" t="str">
        <f>IF(Table1[[#This Row],[P or C]]="P",Table1[[#This Row],[Consumption profile]],"")</f>
        <v/>
      </c>
      <c r="J30" s="13">
        <f>VLOOKUP(Table1[[#This Row],[Consumption profile]],Table3[],2)</f>
        <v>15.350899999999999</v>
      </c>
      <c r="K30" s="13">
        <f>VLOOKUP(Table1[[#This Row],[Consumption profile]],Table3[],3)</f>
        <v>2.2957000000000001</v>
      </c>
      <c r="L30" s="13" t="e">
        <f>VLOOKUP(Table1[[#This Row],[Production profile]],Table3[],6)</f>
        <v>#N/A</v>
      </c>
      <c r="M30" s="13" t="e">
        <f>VLOOKUP(Table1[[#This Row],[Production profile]],Table3[],7)</f>
        <v>#N/A</v>
      </c>
      <c r="N30" s="12" t="str">
        <f>VLOOKUP(Table1[[#This Row],[Consumption profile]],Table3[],4)</f>
        <v>[1.1346, 2.2957, 3.8152]</v>
      </c>
      <c r="R30" s="18"/>
      <c r="S30" s="18" t="s">
        <v>76</v>
      </c>
      <c r="T30" s="22" t="str">
        <f>TEXT(Table1[[#This Row],[ID]],"0#")</f>
        <v>29</v>
      </c>
      <c r="U30" s="20" t="str">
        <f>Table1[[#This Row],[Consumption profile]]</f>
        <v>43X-STP02503442V</v>
      </c>
      <c r="V30" s="18" t="s">
        <v>77</v>
      </c>
      <c r="W30" t="str">
        <f t="shared" si="0"/>
        <v>copy 43X-STP02503442V.txt 29_43XSTP02503442V.txt</v>
      </c>
      <c r="Y30" s="16"/>
    </row>
    <row r="31" spans="1:25" x14ac:dyDescent="0.25">
      <c r="A31" s="5">
        <v>30</v>
      </c>
      <c r="B31" s="3" t="s">
        <v>0</v>
      </c>
      <c r="C31" s="1">
        <v>11</v>
      </c>
      <c r="D31" s="1">
        <v>16</v>
      </c>
      <c r="E31" s="1" t="s">
        <v>5</v>
      </c>
      <c r="F31" s="1"/>
      <c r="G31" s="1">
        <v>12</v>
      </c>
      <c r="H31" s="17" t="s">
        <v>198</v>
      </c>
      <c r="I31" s="17" t="str">
        <f>IF(Table1[[#This Row],[P or C]]="P",Table1[[#This Row],[Consumption profile]],"")</f>
        <v>43X-STP01850231M</v>
      </c>
      <c r="J31" s="13">
        <f>VLOOKUP(Table1[[#This Row],[Consumption profile]],Table3[],2)</f>
        <v>5.7274000000000003</v>
      </c>
      <c r="K31" s="13">
        <f>VLOOKUP(Table1[[#This Row],[Consumption profile]],Table3[],3)</f>
        <v>0.46929999999999999</v>
      </c>
      <c r="L31" s="13">
        <f>VLOOKUP(Table1[[#This Row],[Production profile]],Table3[],6)</f>
        <v>3.0769000000000002</v>
      </c>
      <c r="M31" s="13">
        <f>VLOOKUP(Table1[[#This Row],[Production profile]],Table3[],7)</f>
        <v>0</v>
      </c>
      <c r="N31" s="12" t="str">
        <f>VLOOKUP(Table1[[#This Row],[Consumption profile]],Table3[],4)</f>
        <v>[0.1178, 0.4693, 1.5415]</v>
      </c>
      <c r="R31" s="18"/>
      <c r="S31" s="18" t="s">
        <v>76</v>
      </c>
      <c r="T31" s="22" t="str">
        <f>TEXT(Table1[[#This Row],[ID]],"0#")</f>
        <v>30</v>
      </c>
      <c r="U31" s="20" t="str">
        <f>Table1[[#This Row],[Consumption profile]]</f>
        <v>43X-STP01850231M</v>
      </c>
      <c r="V31" s="18" t="s">
        <v>77</v>
      </c>
      <c r="W31" t="str">
        <f t="shared" si="0"/>
        <v>copy 43X-STP01850231M.txt 30_43XSTP01850231M.txt</v>
      </c>
      <c r="Y31" s="16"/>
    </row>
    <row r="32" spans="1:25" x14ac:dyDescent="0.25">
      <c r="A32" s="5">
        <v>31</v>
      </c>
      <c r="B32" s="1" t="s">
        <v>4</v>
      </c>
      <c r="C32" s="1">
        <v>11</v>
      </c>
      <c r="D32" s="1">
        <v>16</v>
      </c>
      <c r="E32" s="1" t="s">
        <v>5</v>
      </c>
      <c r="F32" s="1"/>
      <c r="G32" s="1">
        <v>13</v>
      </c>
      <c r="H32" s="17" t="s">
        <v>154</v>
      </c>
      <c r="I32" s="17" t="str">
        <f>IF(Table1[[#This Row],[P or C]]="P",Table1[[#This Row],[Consumption profile]],"")</f>
        <v/>
      </c>
      <c r="J32" s="13">
        <f>VLOOKUP(Table1[[#This Row],[Consumption profile]],Table3[],2)</f>
        <v>5.3217999999999996</v>
      </c>
      <c r="K32" s="13">
        <f>VLOOKUP(Table1[[#This Row],[Consumption profile]],Table3[],3)</f>
        <v>0.37969999999999998</v>
      </c>
      <c r="L32" s="13" t="e">
        <f>VLOOKUP(Table1[[#This Row],[Production profile]],Table3[],6)</f>
        <v>#N/A</v>
      </c>
      <c r="M32" s="13" t="e">
        <f>VLOOKUP(Table1[[#This Row],[Production profile]],Table3[],7)</f>
        <v>#N/A</v>
      </c>
      <c r="N32" s="12" t="str">
        <f>VLOOKUP(Table1[[#This Row],[Consumption profile]],Table3[],4)</f>
        <v>[0.1831, 0.3797, 0.8477]</v>
      </c>
      <c r="R32" s="18"/>
      <c r="S32" s="18" t="s">
        <v>76</v>
      </c>
      <c r="T32" s="22" t="str">
        <f>TEXT(Table1[[#This Row],[ID]],"0#")</f>
        <v>31</v>
      </c>
      <c r="U32" s="20" t="str">
        <f>Table1[[#This Row],[Consumption profile]]</f>
        <v>43X-STP000618369</v>
      </c>
      <c r="V32" s="18" t="s">
        <v>77</v>
      </c>
      <c r="W32" t="str">
        <f t="shared" si="0"/>
        <v>copy 43X-STP000618369.txt 31_43XSTP000618369.txt</v>
      </c>
      <c r="Y32" s="16"/>
    </row>
    <row r="33" spans="1:25" x14ac:dyDescent="0.25">
      <c r="A33" s="5">
        <v>32</v>
      </c>
      <c r="B33" s="1" t="s">
        <v>4</v>
      </c>
      <c r="C33" s="1">
        <v>11</v>
      </c>
      <c r="D33" s="1">
        <v>16</v>
      </c>
      <c r="E33" s="1" t="s">
        <v>5</v>
      </c>
      <c r="F33" s="1"/>
      <c r="G33" s="1">
        <v>13</v>
      </c>
      <c r="H33" s="17" t="s">
        <v>175</v>
      </c>
      <c r="I33" s="17" t="str">
        <f>IF(Table1[[#This Row],[P or C]]="P",Table1[[#This Row],[Consumption profile]],"")</f>
        <v/>
      </c>
      <c r="J33" s="13">
        <f>VLOOKUP(Table1[[#This Row],[Consumption profile]],Table3[],2)</f>
        <v>5.3598999999999997</v>
      </c>
      <c r="K33" s="13">
        <f>VLOOKUP(Table1[[#This Row],[Consumption profile]],Table3[],3)</f>
        <v>0.10059999999999999</v>
      </c>
      <c r="L33" s="13" t="e">
        <f>VLOOKUP(Table1[[#This Row],[Production profile]],Table3[],6)</f>
        <v>#N/A</v>
      </c>
      <c r="M33" s="13" t="e">
        <f>VLOOKUP(Table1[[#This Row],[Production profile]],Table3[],7)</f>
        <v>#N/A</v>
      </c>
      <c r="N33" s="12" t="str">
        <f>VLOOKUP(Table1[[#This Row],[Consumption profile]],Table3[],4)</f>
        <v>[0.0596, 0.1006, 0.4831]</v>
      </c>
      <c r="R33" s="18"/>
      <c r="S33" s="18" t="s">
        <v>76</v>
      </c>
      <c r="T33" s="22" t="str">
        <f>TEXT(Table1[[#This Row],[ID]],"0#")</f>
        <v>32</v>
      </c>
      <c r="U33" s="20" t="str">
        <f>Table1[[#This Row],[Consumption profile]]</f>
        <v>43X-STP00603968D</v>
      </c>
      <c r="V33" s="18" t="s">
        <v>77</v>
      </c>
      <c r="W33" t="str">
        <f t="shared" si="0"/>
        <v>copy 43X-STP00603968D.txt 32_43XSTP00603968D.txt</v>
      </c>
      <c r="Y33" s="16"/>
    </row>
    <row r="34" spans="1:25" x14ac:dyDescent="0.25">
      <c r="A34" s="5">
        <v>33</v>
      </c>
      <c r="B34" s="1" t="s">
        <v>4</v>
      </c>
      <c r="C34" s="1">
        <v>11</v>
      </c>
      <c r="D34" s="1">
        <v>16</v>
      </c>
      <c r="E34" s="1" t="s">
        <v>5</v>
      </c>
      <c r="F34" s="1"/>
      <c r="G34" s="1">
        <v>14</v>
      </c>
      <c r="H34" s="17" t="s">
        <v>87</v>
      </c>
      <c r="I34" s="17" t="str">
        <f>IF(Table1[[#This Row],[P or C]]="P",Table1[[#This Row],[Consumption profile]],"")</f>
        <v/>
      </c>
      <c r="J34" s="13">
        <f>VLOOKUP(Table1[[#This Row],[Consumption profile]],Table3[],2)</f>
        <v>5.4820000000000002</v>
      </c>
      <c r="K34" s="13">
        <f>VLOOKUP(Table1[[#This Row],[Consumption profile]],Table3[],3)</f>
        <v>0.84240000000000004</v>
      </c>
      <c r="L34" s="13" t="e">
        <f>VLOOKUP(Table1[[#This Row],[Production profile]],Table3[],6)</f>
        <v>#N/A</v>
      </c>
      <c r="M34" s="13" t="e">
        <f>VLOOKUP(Table1[[#This Row],[Production profile]],Table3[],7)</f>
        <v>#N/A</v>
      </c>
      <c r="N34" s="12" t="str">
        <f>VLOOKUP(Table1[[#This Row],[Consumption profile]],Table3[],4)</f>
        <v>[0.3888, 0.8424, 1.2391]</v>
      </c>
      <c r="R34" s="18"/>
      <c r="S34" s="18" t="s">
        <v>76</v>
      </c>
      <c r="T34" s="22" t="str">
        <f>TEXT(Table1[[#This Row],[ID]],"0#")</f>
        <v>33</v>
      </c>
      <c r="U34" s="20" t="str">
        <f>Table1[[#This Row],[Consumption profile]]</f>
        <v>43Z-STO00627490B</v>
      </c>
      <c r="V34" s="18" t="s">
        <v>77</v>
      </c>
      <c r="W34" t="str">
        <f t="shared" si="0"/>
        <v>copy 43Z-STO00627490B.txt 33_43ZSTO00627490B.txt</v>
      </c>
      <c r="Y34" s="16"/>
    </row>
    <row r="35" spans="1:25" x14ac:dyDescent="0.25">
      <c r="A35" s="5">
        <v>34</v>
      </c>
      <c r="B35" s="3" t="s">
        <v>0</v>
      </c>
      <c r="C35" s="1">
        <v>11</v>
      </c>
      <c r="D35" s="1">
        <v>16</v>
      </c>
      <c r="E35" s="1" t="s">
        <v>5</v>
      </c>
      <c r="F35" s="1"/>
      <c r="G35" s="1">
        <v>14</v>
      </c>
      <c r="H35" s="17" t="s">
        <v>65</v>
      </c>
      <c r="I35" s="17" t="str">
        <f>IF(Table1[[#This Row],[P or C]]="P",Table1[[#This Row],[Consumption profile]],"")</f>
        <v>43X-STP010429907</v>
      </c>
      <c r="J35" s="13">
        <f>VLOOKUP(Table1[[#This Row],[Consumption profile]],Table3[],2)</f>
        <v>6.0495999999999999</v>
      </c>
      <c r="K35" s="13">
        <f>VLOOKUP(Table1[[#This Row],[Consumption profile]],Table3[],3)</f>
        <v>0.2329</v>
      </c>
      <c r="L35" s="13">
        <f>VLOOKUP(Table1[[#This Row],[Production profile]],Table3[],6)</f>
        <v>4.0007000000000001</v>
      </c>
      <c r="M35" s="13">
        <f>VLOOKUP(Table1[[#This Row],[Production profile]],Table3[],7)</f>
        <v>0</v>
      </c>
      <c r="N35" s="12" t="str">
        <f>VLOOKUP(Table1[[#This Row],[Consumption profile]],Table3[],4)</f>
        <v>[0.1329, 0.2329, 0.3725]</v>
      </c>
      <c r="R35" s="18"/>
      <c r="S35" s="18" t="s">
        <v>76</v>
      </c>
      <c r="T35" s="22" t="str">
        <f>TEXT(Table1[[#This Row],[ID]],"0#")</f>
        <v>34</v>
      </c>
      <c r="U35" s="20" t="str">
        <f>Table1[[#This Row],[Consumption profile]]</f>
        <v>43X-STP010429907</v>
      </c>
      <c r="V35" s="18" t="s">
        <v>77</v>
      </c>
      <c r="W35" t="str">
        <f t="shared" si="0"/>
        <v>copy 43X-STP010429907.txt 34_43XSTP010429907.txt</v>
      </c>
      <c r="Y35" s="16"/>
    </row>
    <row r="36" spans="1:25" x14ac:dyDescent="0.25">
      <c r="A36" s="5">
        <v>35</v>
      </c>
      <c r="B36" s="1" t="s">
        <v>4</v>
      </c>
      <c r="C36" s="1">
        <v>11</v>
      </c>
      <c r="D36" s="1">
        <v>16</v>
      </c>
      <c r="E36" s="1" t="s">
        <v>5</v>
      </c>
      <c r="F36" s="1"/>
      <c r="G36" s="1">
        <v>15</v>
      </c>
      <c r="H36" s="17" t="s">
        <v>89</v>
      </c>
      <c r="I36" s="17" t="str">
        <f>IF(Table1[[#This Row],[P or C]]="P",Table1[[#This Row],[Consumption profile]],"")</f>
        <v/>
      </c>
      <c r="J36" s="13">
        <f>VLOOKUP(Table1[[#This Row],[Consumption profile]],Table3[],2)</f>
        <v>6.0727000000000002</v>
      </c>
      <c r="K36" s="13">
        <f>VLOOKUP(Table1[[#This Row],[Consumption profile]],Table3[],3)</f>
        <v>0.48809999999999998</v>
      </c>
      <c r="L36" s="13" t="e">
        <f>VLOOKUP(Table1[[#This Row],[Production profile]],Table3[],6)</f>
        <v>#N/A</v>
      </c>
      <c r="M36" s="13" t="e">
        <f>VLOOKUP(Table1[[#This Row],[Production profile]],Table3[],7)</f>
        <v>#N/A</v>
      </c>
      <c r="N36" s="12" t="str">
        <f>VLOOKUP(Table1[[#This Row],[Consumption profile]],Table3[],4)</f>
        <v>[0.2678, 0.4881, 0.9668]</v>
      </c>
      <c r="R36" s="18"/>
      <c r="S36" s="18" t="s">
        <v>76</v>
      </c>
      <c r="T36" s="22" t="str">
        <f>TEXT(Table1[[#This Row],[ID]],"0#")</f>
        <v>35</v>
      </c>
      <c r="U36" s="20" t="str">
        <f>Table1[[#This Row],[Consumption profile]]</f>
        <v>43Z-STO00627930C</v>
      </c>
      <c r="V36" s="18" t="s">
        <v>77</v>
      </c>
      <c r="W36" t="str">
        <f t="shared" si="0"/>
        <v>copy 43Z-STO00627930C.txt 35_43ZSTO00627930C.txt</v>
      </c>
      <c r="Y36" s="16"/>
    </row>
    <row r="37" spans="1:25" x14ac:dyDescent="0.25">
      <c r="A37" s="5">
        <v>36</v>
      </c>
      <c r="B37" s="3" t="s">
        <v>0</v>
      </c>
      <c r="C37" s="1">
        <v>11</v>
      </c>
      <c r="D37" s="1">
        <v>16</v>
      </c>
      <c r="E37" s="1" t="s">
        <v>5</v>
      </c>
      <c r="F37" s="1"/>
      <c r="G37" s="1">
        <v>15</v>
      </c>
      <c r="H37" s="17" t="s">
        <v>63</v>
      </c>
      <c r="I37" s="17" t="str">
        <f>IF(Table1[[#This Row],[P or C]]="P",Table1[[#This Row],[Consumption profile]],"")</f>
        <v>43X-STJ00042825J</v>
      </c>
      <c r="J37" s="13">
        <f>VLOOKUP(Table1[[#This Row],[Consumption profile]],Table3[],2)</f>
        <v>6.1974</v>
      </c>
      <c r="K37" s="13">
        <f>VLOOKUP(Table1[[#This Row],[Consumption profile]],Table3[],3)</f>
        <v>0.75480000000000003</v>
      </c>
      <c r="L37" s="13">
        <f>VLOOKUP(Table1[[#This Row],[Production profile]],Table3[],6)</f>
        <v>4.5030000000000001</v>
      </c>
      <c r="M37" s="13">
        <f>VLOOKUP(Table1[[#This Row],[Production profile]],Table3[],7)</f>
        <v>1.9E-3</v>
      </c>
      <c r="N37" s="12" t="str">
        <f>VLOOKUP(Table1[[#This Row],[Consumption profile]],Table3[],4)</f>
        <v>[0.0458, 0.7548, 1.0753]</v>
      </c>
      <c r="R37" s="18"/>
      <c r="S37" s="18" t="s">
        <v>76</v>
      </c>
      <c r="T37" s="22" t="str">
        <f>TEXT(Table1[[#This Row],[ID]],"0#")</f>
        <v>36</v>
      </c>
      <c r="U37" s="20" t="str">
        <f>Table1[[#This Row],[Consumption profile]]</f>
        <v>43X-STJ00042825J</v>
      </c>
      <c r="V37" s="18" t="s">
        <v>77</v>
      </c>
      <c r="W37" t="str">
        <f t="shared" si="0"/>
        <v>copy 43X-STJ00042825J.txt 36_43XSTJ00042825J.txt</v>
      </c>
      <c r="Y37" s="16"/>
    </row>
    <row r="38" spans="1:25" x14ac:dyDescent="0.25">
      <c r="A38" s="5">
        <v>37</v>
      </c>
      <c r="B38" s="3" t="s">
        <v>0</v>
      </c>
      <c r="C38" s="1">
        <v>11</v>
      </c>
      <c r="D38" s="1">
        <v>16</v>
      </c>
      <c r="E38" s="1" t="s">
        <v>5</v>
      </c>
      <c r="F38" s="1"/>
      <c r="G38" s="1">
        <v>16</v>
      </c>
      <c r="H38" s="17" t="s">
        <v>73</v>
      </c>
      <c r="I38" s="17" t="str">
        <f>IF(Table1[[#This Row],[P or C]]="P",Table1[[#This Row],[Consumption profile]],"")</f>
        <v>43X-STJ00059730M</v>
      </c>
      <c r="J38" s="13">
        <f>VLOOKUP(Table1[[#This Row],[Consumption profile]],Table3[],2)</f>
        <v>10.2021</v>
      </c>
      <c r="K38" s="13">
        <f>VLOOKUP(Table1[[#This Row],[Consumption profile]],Table3[],3)</f>
        <v>2.3489</v>
      </c>
      <c r="L38" s="13">
        <f>VLOOKUP(Table1[[#This Row],[Production profile]],Table3[],6)</f>
        <v>7.7789000000000001</v>
      </c>
      <c r="M38" s="13">
        <f>VLOOKUP(Table1[[#This Row],[Production profile]],Table3[],7)</f>
        <v>0</v>
      </c>
      <c r="N38" s="12" t="str">
        <f>VLOOKUP(Table1[[#This Row],[Consumption profile]],Table3[],4)</f>
        <v>[1.1793, 2.3489, 3.557]</v>
      </c>
      <c r="R38" s="18"/>
      <c r="S38" s="18" t="s">
        <v>76</v>
      </c>
      <c r="T38" s="22" t="str">
        <f>TEXT(Table1[[#This Row],[ID]],"0#")</f>
        <v>37</v>
      </c>
      <c r="U38" s="20" t="str">
        <f>Table1[[#This Row],[Consumption profile]]</f>
        <v>43X-STJ00059730M</v>
      </c>
      <c r="V38" s="18" t="s">
        <v>77</v>
      </c>
      <c r="W38" t="str">
        <f t="shared" si="0"/>
        <v>copy 43X-STJ00059730M.txt 37_43XSTJ00059730M.txt</v>
      </c>
      <c r="Y38" s="16"/>
    </row>
    <row r="39" spans="1:25" x14ac:dyDescent="0.25">
      <c r="A39" s="5">
        <v>38</v>
      </c>
      <c r="B39" s="1" t="s">
        <v>4</v>
      </c>
      <c r="C39" s="1">
        <v>13</v>
      </c>
      <c r="D39" s="1">
        <v>20</v>
      </c>
      <c r="E39" s="1" t="s">
        <v>5</v>
      </c>
      <c r="F39" s="1"/>
      <c r="G39" s="1">
        <v>17</v>
      </c>
      <c r="H39" s="17" t="s">
        <v>147</v>
      </c>
      <c r="I39" s="17" t="str">
        <f>IF(Table1[[#This Row],[P or C]]="P",Table1[[#This Row],[Consumption profile]],"")</f>
        <v/>
      </c>
      <c r="J39" s="13">
        <f>VLOOKUP(Table1[[#This Row],[Consumption profile]],Table3[],2)</f>
        <v>10.5326</v>
      </c>
      <c r="K39" s="13">
        <f>VLOOKUP(Table1[[#This Row],[Consumption profile]],Table3[],3)</f>
        <v>0.35020000000000001</v>
      </c>
      <c r="L39" s="13" t="e">
        <f>VLOOKUP(Table1[[#This Row],[Production profile]],Table3[],6)</f>
        <v>#N/A</v>
      </c>
      <c r="M39" s="13" t="e">
        <f>VLOOKUP(Table1[[#This Row],[Production profile]],Table3[],7)</f>
        <v>#N/A</v>
      </c>
      <c r="N39" s="12" t="str">
        <f>VLOOKUP(Table1[[#This Row],[Consumption profile]],Table3[],4)</f>
        <v>[0.2276, 0.3502, 0.632]</v>
      </c>
      <c r="R39" s="18"/>
      <c r="S39" s="18" t="s">
        <v>76</v>
      </c>
      <c r="T39" s="22" t="str">
        <f>TEXT(Table1[[#This Row],[ID]],"0#")</f>
        <v>38</v>
      </c>
      <c r="U39" s="20" t="str">
        <f>Table1[[#This Row],[Consumption profile]]</f>
        <v>43X-STP00015925Y</v>
      </c>
      <c r="V39" s="18" t="s">
        <v>77</v>
      </c>
      <c r="W39" t="str">
        <f t="shared" si="0"/>
        <v>copy 43X-STP00015925Y.txt 38_43XSTP00015925Y.txt</v>
      </c>
      <c r="Y39" s="16"/>
    </row>
    <row r="40" spans="1:25" x14ac:dyDescent="0.25">
      <c r="A40" s="5">
        <v>39</v>
      </c>
      <c r="B40" s="1" t="s">
        <v>4</v>
      </c>
      <c r="C40" s="1">
        <v>13</v>
      </c>
      <c r="D40" s="1">
        <v>20</v>
      </c>
      <c r="E40" s="1" t="s">
        <v>5</v>
      </c>
      <c r="F40" s="1"/>
      <c r="G40" s="1">
        <v>17</v>
      </c>
      <c r="H40" s="17" t="s">
        <v>183</v>
      </c>
      <c r="I40" s="17" t="str">
        <f>IF(Table1[[#This Row],[P or C]]="P",Table1[[#This Row],[Consumption profile]],"")</f>
        <v/>
      </c>
      <c r="J40" s="13">
        <f>VLOOKUP(Table1[[#This Row],[Consumption profile]],Table3[],2)</f>
        <v>11.063499999999999</v>
      </c>
      <c r="K40" s="13">
        <f>VLOOKUP(Table1[[#This Row],[Consumption profile]],Table3[],3)</f>
        <v>0.99909999999999999</v>
      </c>
      <c r="L40" s="13" t="e">
        <f>VLOOKUP(Table1[[#This Row],[Production profile]],Table3[],6)</f>
        <v>#N/A</v>
      </c>
      <c r="M40" s="13" t="e">
        <f>VLOOKUP(Table1[[#This Row],[Production profile]],Table3[],7)</f>
        <v>#N/A</v>
      </c>
      <c r="N40" s="12" t="str">
        <f>VLOOKUP(Table1[[#This Row],[Consumption profile]],Table3[],4)</f>
        <v>[0.6124, 0.9991, 1.8842]</v>
      </c>
      <c r="R40" s="18"/>
      <c r="S40" s="18" t="s">
        <v>76</v>
      </c>
      <c r="T40" s="22" t="str">
        <f>TEXT(Table1[[#This Row],[ID]],"0#")</f>
        <v>39</v>
      </c>
      <c r="U40" s="20" t="str">
        <f>Table1[[#This Row],[Consumption profile]]</f>
        <v>43X-STP00605676A</v>
      </c>
      <c r="V40" s="18" t="s">
        <v>77</v>
      </c>
      <c r="W40" t="str">
        <f t="shared" si="0"/>
        <v>copy 43X-STP00605676A.txt 39_43XSTP00605676A.txt</v>
      </c>
      <c r="Y40" s="16"/>
    </row>
    <row r="41" spans="1:25" x14ac:dyDescent="0.25">
      <c r="A41" s="5">
        <v>40</v>
      </c>
      <c r="B41" s="1" t="s">
        <v>4</v>
      </c>
      <c r="C41" s="1">
        <v>13</v>
      </c>
      <c r="D41" s="1">
        <v>20</v>
      </c>
      <c r="E41" s="1" t="s">
        <v>5</v>
      </c>
      <c r="F41" s="1"/>
      <c r="G41" s="1">
        <v>17</v>
      </c>
      <c r="H41" s="17" t="s">
        <v>112</v>
      </c>
      <c r="I41" s="17" t="str">
        <f>IF(Table1[[#This Row],[P or C]]="P",Table1[[#This Row],[Consumption profile]],"")</f>
        <v/>
      </c>
      <c r="J41" s="13">
        <f>VLOOKUP(Table1[[#This Row],[Consumption profile]],Table3[],2)</f>
        <v>11.459899999999999</v>
      </c>
      <c r="K41" s="13">
        <f>VLOOKUP(Table1[[#This Row],[Consumption profile]],Table3[],3)</f>
        <v>2.9428999999999998</v>
      </c>
      <c r="L41" s="13" t="e">
        <f>VLOOKUP(Table1[[#This Row],[Production profile]],Table3[],6)</f>
        <v>#N/A</v>
      </c>
      <c r="M41" s="13" t="e">
        <f>VLOOKUP(Table1[[#This Row],[Production profile]],Table3[],7)</f>
        <v>#N/A</v>
      </c>
      <c r="N41" s="12" t="str">
        <f>VLOOKUP(Table1[[#This Row],[Consumption profile]],Table3[],4)</f>
        <v>[1.7729, 2.9429, 4.1369]</v>
      </c>
      <c r="R41" s="18"/>
      <c r="S41" s="18" t="s">
        <v>76</v>
      </c>
      <c r="T41" s="22" t="str">
        <f>TEXT(Table1[[#This Row],[ID]],"0#")</f>
        <v>40</v>
      </c>
      <c r="U41" s="20" t="str">
        <f>Table1[[#This Row],[Consumption profile]]</f>
        <v>43X-STJ00311142S</v>
      </c>
      <c r="V41" s="18" t="s">
        <v>77</v>
      </c>
      <c r="W41" t="str">
        <f t="shared" si="0"/>
        <v>copy 43X-STJ00311142S.txt 40_43XSTJ00311142S.txt</v>
      </c>
      <c r="Y41" s="16"/>
    </row>
    <row r="42" spans="1:25" x14ac:dyDescent="0.25">
      <c r="A42" s="5">
        <v>41</v>
      </c>
      <c r="B42" s="3" t="s">
        <v>0</v>
      </c>
      <c r="C42" s="1">
        <v>11</v>
      </c>
      <c r="D42" s="1">
        <v>16</v>
      </c>
      <c r="E42" s="1" t="s">
        <v>5</v>
      </c>
      <c r="F42" s="1"/>
      <c r="G42" s="1">
        <v>17</v>
      </c>
      <c r="H42" s="17" t="s">
        <v>155</v>
      </c>
      <c r="I42" s="17" t="str">
        <f>IF(Table1[[#This Row],[P or C]]="P",Table1[[#This Row],[Consumption profile]],"")</f>
        <v>43X-STP00067737M</v>
      </c>
      <c r="J42" s="13">
        <f>VLOOKUP(Table1[[#This Row],[Consumption profile]],Table3[],2)</f>
        <v>11.0617</v>
      </c>
      <c r="K42" s="13">
        <f>VLOOKUP(Table1[[#This Row],[Consumption profile]],Table3[],3)</f>
        <v>0.61860000000000004</v>
      </c>
      <c r="L42" s="13">
        <f>VLOOKUP(Table1[[#This Row],[Production profile]],Table3[],6)</f>
        <v>9.0615000000000006</v>
      </c>
      <c r="M42" s="13">
        <f>VLOOKUP(Table1[[#This Row],[Production profile]],Table3[],7)</f>
        <v>0</v>
      </c>
      <c r="N42" s="12" t="str">
        <f>VLOOKUP(Table1[[#This Row],[Consumption profile]],Table3[],4)</f>
        <v>[0.1996, 0.6186, 1.3579]</v>
      </c>
      <c r="R42" s="18"/>
      <c r="S42" s="18" t="s">
        <v>76</v>
      </c>
      <c r="T42" s="22" t="str">
        <f>TEXT(Table1[[#This Row],[ID]],"0#")</f>
        <v>41</v>
      </c>
      <c r="U42" s="20" t="str">
        <f>Table1[[#This Row],[Consumption profile]]</f>
        <v>43X-STP00067737M</v>
      </c>
      <c r="V42" s="18" t="s">
        <v>77</v>
      </c>
      <c r="W42" t="str">
        <f t="shared" si="0"/>
        <v>copy 43X-STP00067737M.txt 41_43XSTP00067737M.txt</v>
      </c>
      <c r="Y42" s="16"/>
    </row>
    <row r="43" spans="1:25" x14ac:dyDescent="0.25">
      <c r="A43" s="5">
        <v>42</v>
      </c>
      <c r="B43" s="3" t="s">
        <v>0</v>
      </c>
      <c r="C43" s="1">
        <v>11</v>
      </c>
      <c r="D43" s="1">
        <v>16</v>
      </c>
      <c r="E43" s="1" t="s">
        <v>5</v>
      </c>
      <c r="F43" s="1"/>
      <c r="G43" s="1">
        <v>18</v>
      </c>
      <c r="H43" s="17" t="s">
        <v>50</v>
      </c>
      <c r="I43" s="17" t="str">
        <f>IF(Table1[[#This Row],[P or C]]="P",Table1[[#This Row],[Consumption profile]],"")</f>
        <v>43X-STP00008423V</v>
      </c>
      <c r="J43" s="13">
        <f>VLOOKUP(Table1[[#This Row],[Consumption profile]],Table3[],2)</f>
        <v>6.4489999999999998</v>
      </c>
      <c r="K43" s="13">
        <f>VLOOKUP(Table1[[#This Row],[Consumption profile]],Table3[],3)</f>
        <v>0.63600000000000001</v>
      </c>
      <c r="L43" s="13">
        <f>VLOOKUP(Table1[[#This Row],[Production profile]],Table3[],6)</f>
        <v>9.9860000000000007</v>
      </c>
      <c r="M43" s="13">
        <f>VLOOKUP(Table1[[#This Row],[Production profile]],Table3[],7)</f>
        <v>0</v>
      </c>
      <c r="N43" s="12" t="str">
        <f>VLOOKUP(Table1[[#This Row],[Consumption profile]],Table3[],4)</f>
        <v>[0.364, 0.636, 1.065]</v>
      </c>
      <c r="R43" s="18"/>
      <c r="S43" s="18" t="s">
        <v>76</v>
      </c>
      <c r="T43" s="22" t="str">
        <f>TEXT(Table1[[#This Row],[ID]],"0#")</f>
        <v>42</v>
      </c>
      <c r="U43" s="20" t="str">
        <f>Table1[[#This Row],[Consumption profile]]</f>
        <v>43X-STP00008423V</v>
      </c>
      <c r="V43" s="18" t="s">
        <v>77</v>
      </c>
      <c r="W43" t="str">
        <f t="shared" si="0"/>
        <v>copy 43X-STP00008423V.txt 42_43XSTP00008423V.txt</v>
      </c>
      <c r="Y43" s="16"/>
    </row>
    <row r="44" spans="1:25" x14ac:dyDescent="0.25">
      <c r="A44" s="5">
        <v>43</v>
      </c>
      <c r="B44" s="1" t="s">
        <v>4</v>
      </c>
      <c r="C44" s="1">
        <v>21</v>
      </c>
      <c r="D44" s="1">
        <v>32</v>
      </c>
      <c r="E44" s="1" t="s">
        <v>5</v>
      </c>
      <c r="F44" s="1"/>
      <c r="G44" s="1">
        <v>19</v>
      </c>
      <c r="H44" s="17" t="s">
        <v>118</v>
      </c>
      <c r="I44" s="17" t="str">
        <f>IF(Table1[[#This Row],[P or C]]="P",Table1[[#This Row],[Consumption profile]],"")</f>
        <v/>
      </c>
      <c r="J44" s="13">
        <f>VLOOKUP(Table1[[#This Row],[Consumption profile]],Table3[],2)</f>
        <v>17.423400000000001</v>
      </c>
      <c r="K44" s="13">
        <f>VLOOKUP(Table1[[#This Row],[Consumption profile]],Table3[],3)</f>
        <v>2.0701999999999998</v>
      </c>
      <c r="L44" s="13" t="e">
        <f>VLOOKUP(Table1[[#This Row],[Production profile]],Table3[],6)</f>
        <v>#N/A</v>
      </c>
      <c r="M44" s="13" t="e">
        <f>VLOOKUP(Table1[[#This Row],[Production profile]],Table3[],7)</f>
        <v>#N/A</v>
      </c>
      <c r="N44" s="12" t="str">
        <f>VLOOKUP(Table1[[#This Row],[Consumption profile]],Table3[],4)</f>
        <v>[1.2181, 2.0702, 3.5866]</v>
      </c>
      <c r="R44" s="18"/>
      <c r="S44" s="18" t="s">
        <v>76</v>
      </c>
      <c r="T44" s="22" t="str">
        <f>TEXT(Table1[[#This Row],[ID]],"0#")</f>
        <v>43</v>
      </c>
      <c r="U44" s="20" t="str">
        <f>Table1[[#This Row],[Consumption profile]]</f>
        <v>43X-STJ00587854M</v>
      </c>
      <c r="V44" s="18" t="s">
        <v>77</v>
      </c>
      <c r="W44" t="str">
        <f t="shared" si="0"/>
        <v>copy 43X-STJ00587854M.txt 43_43XSTJ00587854M.txt</v>
      </c>
      <c r="Y44" s="16"/>
    </row>
    <row r="45" spans="1:25" x14ac:dyDescent="0.25">
      <c r="A45" s="5">
        <v>44</v>
      </c>
      <c r="B45" s="3" t="s">
        <v>0</v>
      </c>
      <c r="C45" s="1">
        <v>11</v>
      </c>
      <c r="D45" s="1">
        <v>16</v>
      </c>
      <c r="E45" s="1" t="s">
        <v>5</v>
      </c>
      <c r="F45" s="1"/>
      <c r="G45" s="1">
        <v>19</v>
      </c>
      <c r="H45" s="17" t="s">
        <v>203</v>
      </c>
      <c r="I45" s="17" t="str">
        <f>IF(Table1[[#This Row],[P or C]]="P",Table1[[#This Row],[Consumption profile]],"")</f>
        <v>43X-STP02452041T</v>
      </c>
      <c r="J45" s="13">
        <f>VLOOKUP(Table1[[#This Row],[Consumption profile]],Table3[],2)</f>
        <v>10.356999999999999</v>
      </c>
      <c r="K45" s="13">
        <f>VLOOKUP(Table1[[#This Row],[Consumption profile]],Table3[],3)</f>
        <v>1.3883000000000001</v>
      </c>
      <c r="L45" s="13">
        <f>VLOOKUP(Table1[[#This Row],[Production profile]],Table3[],6)</f>
        <v>8.3018000000000001</v>
      </c>
      <c r="M45" s="13">
        <f>VLOOKUP(Table1[[#This Row],[Production profile]],Table3[],7)</f>
        <v>0</v>
      </c>
      <c r="N45" s="12" t="str">
        <f>VLOOKUP(Table1[[#This Row],[Consumption profile]],Table3[],4)</f>
        <v>[0.5168, 1.3883, 2.8039]</v>
      </c>
      <c r="R45" s="18"/>
      <c r="S45" s="18" t="s">
        <v>76</v>
      </c>
      <c r="T45" s="22" t="str">
        <f>TEXT(Table1[[#This Row],[ID]],"0#")</f>
        <v>44</v>
      </c>
      <c r="U45" s="20" t="str">
        <f>Table1[[#This Row],[Consumption profile]]</f>
        <v>43X-STP02452041T</v>
      </c>
      <c r="V45" s="18" t="s">
        <v>77</v>
      </c>
      <c r="W45" t="str">
        <f t="shared" si="0"/>
        <v>copy 43X-STP02452041T.txt 44_43XSTP02452041T.txt</v>
      </c>
      <c r="Y45" s="16"/>
    </row>
    <row r="46" spans="1:25" x14ac:dyDescent="0.25">
      <c r="A46" s="5">
        <v>45</v>
      </c>
      <c r="B46" s="1" t="s">
        <v>4</v>
      </c>
      <c r="C46" s="1">
        <v>26</v>
      </c>
      <c r="D46" s="1">
        <v>40</v>
      </c>
      <c r="E46" s="1" t="s">
        <v>5</v>
      </c>
      <c r="F46" s="4"/>
      <c r="G46" s="1">
        <v>20</v>
      </c>
      <c r="H46" s="17" t="s">
        <v>57</v>
      </c>
      <c r="I46" s="17" t="str">
        <f>IF(Table1[[#This Row],[P or C]]="P",Table1[[#This Row],[Consumption profile]],"")</f>
        <v/>
      </c>
      <c r="J46" s="13">
        <f>VLOOKUP(Table1[[#This Row],[Consumption profile]],Table3[],2)</f>
        <v>18.161300000000001</v>
      </c>
      <c r="K46" s="13">
        <f>VLOOKUP(Table1[[#This Row],[Consumption profile]],Table3[],3)</f>
        <v>7.6736000000000004</v>
      </c>
      <c r="L46" s="13" t="e">
        <f>VLOOKUP(Table1[[#This Row],[Production profile]],Table3[],6)</f>
        <v>#N/A</v>
      </c>
      <c r="M46" s="13" t="e">
        <f>VLOOKUP(Table1[[#This Row],[Production profile]],Table3[],7)</f>
        <v>#N/A</v>
      </c>
      <c r="N46" s="12" t="str">
        <f>VLOOKUP(Table1[[#This Row],[Consumption profile]],Table3[],4)</f>
        <v>[5.5101, 7.6736, 9.5515]</v>
      </c>
      <c r="R46" s="18"/>
      <c r="S46" s="18" t="s">
        <v>76</v>
      </c>
      <c r="T46" s="22" t="str">
        <f>TEXT(Table1[[#This Row],[ID]],"0#")</f>
        <v>45</v>
      </c>
      <c r="U46" s="20" t="str">
        <f>Table1[[#This Row],[Consumption profile]]</f>
        <v>43X-STJ02072198N</v>
      </c>
      <c r="V46" s="18" t="s">
        <v>77</v>
      </c>
      <c r="W46" t="str">
        <f t="shared" si="0"/>
        <v>copy 43X-STJ02072198N.txt 45_43XSTJ02072198N.txt</v>
      </c>
      <c r="Y46" s="16"/>
    </row>
    <row r="47" spans="1:25" x14ac:dyDescent="0.25">
      <c r="A47" s="5">
        <v>46</v>
      </c>
      <c r="B47" s="1" t="s">
        <v>4</v>
      </c>
      <c r="C47" s="1">
        <v>11</v>
      </c>
      <c r="D47" s="1">
        <v>16</v>
      </c>
      <c r="E47" s="1" t="s">
        <v>5</v>
      </c>
      <c r="F47" s="1"/>
      <c r="G47" s="1">
        <v>21</v>
      </c>
      <c r="H47" s="17" t="s">
        <v>132</v>
      </c>
      <c r="I47" s="17" t="str">
        <f>IF(Table1[[#This Row],[P or C]]="P",Table1[[#This Row],[Consumption profile]],"")</f>
        <v/>
      </c>
      <c r="J47" s="13">
        <f>VLOOKUP(Table1[[#This Row],[Consumption profile]],Table3[],2)</f>
        <v>7.4442000000000004</v>
      </c>
      <c r="K47" s="13">
        <f>VLOOKUP(Table1[[#This Row],[Consumption profile]],Table3[],3)</f>
        <v>0.24390000000000001</v>
      </c>
      <c r="L47" s="13" t="e">
        <f>VLOOKUP(Table1[[#This Row],[Production profile]],Table3[],6)</f>
        <v>#N/A</v>
      </c>
      <c r="M47" s="13" t="e">
        <f>VLOOKUP(Table1[[#This Row],[Production profile]],Table3[],7)</f>
        <v>#N/A</v>
      </c>
      <c r="N47" s="12" t="str">
        <f>VLOOKUP(Table1[[#This Row],[Consumption profile]],Table3[],4)</f>
        <v>[0.123, 0.2439, 0.9408]</v>
      </c>
      <c r="R47" s="18"/>
      <c r="S47" s="18" t="s">
        <v>76</v>
      </c>
      <c r="T47" s="22" t="str">
        <f>TEXT(Table1[[#This Row],[ID]],"0#")</f>
        <v>46</v>
      </c>
      <c r="U47" s="20" t="str">
        <f>Table1[[#This Row],[Consumption profile]]</f>
        <v>43X-STJ01183388C</v>
      </c>
      <c r="V47" s="18" t="s">
        <v>77</v>
      </c>
      <c r="W47" t="str">
        <f t="shared" si="0"/>
        <v>copy 43X-STJ01183388C.txt 46_43XSTJ01183388C.txt</v>
      </c>
      <c r="Y47" s="16"/>
    </row>
    <row r="48" spans="1:25" x14ac:dyDescent="0.25">
      <c r="A48" s="5">
        <v>47</v>
      </c>
      <c r="B48" s="3" t="s">
        <v>0</v>
      </c>
      <c r="C48" s="1">
        <v>11</v>
      </c>
      <c r="D48" s="1">
        <v>16</v>
      </c>
      <c r="E48" s="1" t="s">
        <v>5</v>
      </c>
      <c r="F48" s="1"/>
      <c r="G48" s="1">
        <v>21</v>
      </c>
      <c r="H48" s="17" t="s">
        <v>200</v>
      </c>
      <c r="I48" s="17" t="str">
        <f>IF(Table1[[#This Row],[P or C]]="P",Table1[[#This Row],[Consumption profile]],"")</f>
        <v>43X-STP020718346</v>
      </c>
      <c r="J48" s="13">
        <f>VLOOKUP(Table1[[#This Row],[Consumption profile]],Table3[],2)</f>
        <v>6.9930000000000003</v>
      </c>
      <c r="K48" s="13">
        <f>VLOOKUP(Table1[[#This Row],[Consumption profile]],Table3[],3)</f>
        <v>0.496</v>
      </c>
      <c r="L48" s="13">
        <f>VLOOKUP(Table1[[#This Row],[Production profile]],Table3[],6)</f>
        <v>1.873</v>
      </c>
      <c r="M48" s="13">
        <f>VLOOKUP(Table1[[#This Row],[Production profile]],Table3[],7)</f>
        <v>0</v>
      </c>
      <c r="N48" s="12" t="str">
        <f>VLOOKUP(Table1[[#This Row],[Consumption profile]],Table3[],4)</f>
        <v>[0.359, 0.496, 0.688]</v>
      </c>
      <c r="R48" s="18"/>
      <c r="S48" s="18" t="s">
        <v>76</v>
      </c>
      <c r="T48" s="22" t="str">
        <f>TEXT(Table1[[#This Row],[ID]],"0#")</f>
        <v>47</v>
      </c>
      <c r="U48" s="20" t="str">
        <f>Table1[[#This Row],[Consumption profile]]</f>
        <v>43X-STP020718346</v>
      </c>
      <c r="V48" s="18" t="s">
        <v>77</v>
      </c>
      <c r="W48" t="str">
        <f t="shared" si="0"/>
        <v>copy 43X-STP020718346.txt 47_43XSTP020718346.txt</v>
      </c>
      <c r="Y48" s="16"/>
    </row>
    <row r="49" spans="1:25" x14ac:dyDescent="0.25">
      <c r="A49" s="5">
        <v>48</v>
      </c>
      <c r="B49" s="1" t="s">
        <v>4</v>
      </c>
      <c r="C49" s="1">
        <v>11</v>
      </c>
      <c r="D49" s="1">
        <v>16</v>
      </c>
      <c r="E49" s="1" t="s">
        <v>5</v>
      </c>
      <c r="F49" s="4"/>
      <c r="G49" s="1">
        <v>22</v>
      </c>
      <c r="H49" s="17" t="s">
        <v>100</v>
      </c>
      <c r="I49" s="17" t="str">
        <f>IF(Table1[[#This Row],[P or C]]="P",Table1[[#This Row],[Consumption profile]],"")</f>
        <v/>
      </c>
      <c r="J49" s="13">
        <f>VLOOKUP(Table1[[#This Row],[Consumption profile]],Table3[],2)</f>
        <v>7.5532000000000004</v>
      </c>
      <c r="K49" s="13">
        <f>VLOOKUP(Table1[[#This Row],[Consumption profile]],Table3[],3)</f>
        <v>0.41820000000000002</v>
      </c>
      <c r="L49" s="13" t="e">
        <f>VLOOKUP(Table1[[#This Row],[Production profile]],Table3[],6)</f>
        <v>#N/A</v>
      </c>
      <c r="M49" s="13" t="e">
        <f>VLOOKUP(Table1[[#This Row],[Production profile]],Table3[],7)</f>
        <v>#N/A</v>
      </c>
      <c r="N49" s="12" t="str">
        <f>VLOOKUP(Table1[[#This Row],[Consumption profile]],Table3[],4)</f>
        <v>[0.1392, 0.4182, 1.0455]</v>
      </c>
      <c r="R49" s="18"/>
      <c r="S49" s="18" t="s">
        <v>76</v>
      </c>
      <c r="T49" s="22" t="str">
        <f>TEXT(Table1[[#This Row],[ID]],"0#")</f>
        <v>48</v>
      </c>
      <c r="U49" s="20" t="str">
        <f>Table1[[#This Row],[Consumption profile]]</f>
        <v>43X-STJ00009919F</v>
      </c>
      <c r="V49" s="18" t="s">
        <v>77</v>
      </c>
      <c r="W49" t="str">
        <f t="shared" si="0"/>
        <v>copy 43X-STJ00009919F.txt 48_43XSTJ00009919F.txt</v>
      </c>
      <c r="Y49" s="16"/>
    </row>
    <row r="50" spans="1:25" x14ac:dyDescent="0.25">
      <c r="A50" s="5">
        <v>49</v>
      </c>
      <c r="B50" s="1" t="s">
        <v>4</v>
      </c>
      <c r="C50" s="1">
        <v>11</v>
      </c>
      <c r="D50" s="1">
        <v>16</v>
      </c>
      <c r="E50" s="1" t="s">
        <v>5</v>
      </c>
      <c r="F50" s="4"/>
      <c r="G50" s="1">
        <v>22</v>
      </c>
      <c r="H50" s="17" t="s">
        <v>136</v>
      </c>
      <c r="I50" s="17" t="str">
        <f>IF(Table1[[#This Row],[P or C]]="P",Table1[[#This Row],[Consumption profile]],"")</f>
        <v/>
      </c>
      <c r="J50" s="13">
        <f>VLOOKUP(Table1[[#This Row],[Consumption profile]],Table3[],2)</f>
        <v>9.0244</v>
      </c>
      <c r="K50" s="13">
        <f>VLOOKUP(Table1[[#This Row],[Consumption profile]],Table3[],3)</f>
        <v>6.2114000000000003</v>
      </c>
      <c r="L50" s="13" t="e">
        <f>VLOOKUP(Table1[[#This Row],[Production profile]],Table3[],6)</f>
        <v>#N/A</v>
      </c>
      <c r="M50" s="13" t="e">
        <f>VLOOKUP(Table1[[#This Row],[Production profile]],Table3[],7)</f>
        <v>#N/A</v>
      </c>
      <c r="N50" s="12" t="str">
        <f>VLOOKUP(Table1[[#This Row],[Consumption profile]],Table3[],4)</f>
        <v>[5.7729, 6.2114, 6.5381]</v>
      </c>
      <c r="R50" s="18"/>
      <c r="S50" s="18" t="s">
        <v>76</v>
      </c>
      <c r="T50" s="22" t="str">
        <f>TEXT(Table1[[#This Row],[ID]],"0#")</f>
        <v>49</v>
      </c>
      <c r="U50" s="20" t="str">
        <f>Table1[[#This Row],[Consumption profile]]</f>
        <v>43X-STJ01674293G</v>
      </c>
      <c r="V50" s="18" t="s">
        <v>77</v>
      </c>
      <c r="W50" t="str">
        <f t="shared" si="0"/>
        <v>copy 43X-STJ01674293G.txt 49_43XSTJ01674293G.txt</v>
      </c>
      <c r="Y50" s="16"/>
    </row>
    <row r="51" spans="1:25" x14ac:dyDescent="0.25">
      <c r="A51" s="5">
        <v>50</v>
      </c>
      <c r="B51" s="1" t="s">
        <v>4</v>
      </c>
      <c r="C51" s="1">
        <v>11</v>
      </c>
      <c r="D51" s="1">
        <v>16</v>
      </c>
      <c r="E51" s="1" t="s">
        <v>5</v>
      </c>
      <c r="F51" s="1"/>
      <c r="G51" s="1">
        <v>23</v>
      </c>
      <c r="H51" s="17" t="s">
        <v>195</v>
      </c>
      <c r="I51" s="17" t="str">
        <f>IF(Table1[[#This Row],[P or C]]="P",Table1[[#This Row],[Consumption profile]],"")</f>
        <v/>
      </c>
      <c r="J51" s="13">
        <f>VLOOKUP(Table1[[#This Row],[Consumption profile]],Table3[],2)</f>
        <v>9.2814999999999994</v>
      </c>
      <c r="K51" s="13">
        <f>VLOOKUP(Table1[[#This Row],[Consumption profile]],Table3[],3)</f>
        <v>0.45350000000000001</v>
      </c>
      <c r="L51" s="13" t="e">
        <f>VLOOKUP(Table1[[#This Row],[Production profile]],Table3[],6)</f>
        <v>#N/A</v>
      </c>
      <c r="M51" s="13" t="e">
        <f>VLOOKUP(Table1[[#This Row],[Production profile]],Table3[],7)</f>
        <v>#N/A</v>
      </c>
      <c r="N51" s="12" t="str">
        <f>VLOOKUP(Table1[[#This Row],[Consumption profile]],Table3[],4)</f>
        <v>[0.3439, 0.4535, 0.6666]</v>
      </c>
      <c r="R51" s="18"/>
      <c r="S51" s="18" t="s">
        <v>76</v>
      </c>
      <c r="T51" s="22" t="str">
        <f>TEXT(Table1[[#This Row],[ID]],"0#")</f>
        <v>50</v>
      </c>
      <c r="U51" s="20" t="str">
        <f>Table1[[#This Row],[Consumption profile]]</f>
        <v>43X-STP012636264</v>
      </c>
      <c r="V51" s="18" t="s">
        <v>77</v>
      </c>
      <c r="W51" t="str">
        <f t="shared" si="0"/>
        <v>copy 43X-STP012636264.txt 50_43XSTP012636264.txt</v>
      </c>
      <c r="Y51" s="16"/>
    </row>
    <row r="52" spans="1:25" x14ac:dyDescent="0.25">
      <c r="A52" s="5">
        <v>51</v>
      </c>
      <c r="B52" s="3" t="s">
        <v>0</v>
      </c>
      <c r="C52" s="1">
        <v>11</v>
      </c>
      <c r="D52" s="1">
        <v>16</v>
      </c>
      <c r="E52" s="1" t="s">
        <v>5</v>
      </c>
      <c r="F52" s="1"/>
      <c r="G52" s="1">
        <v>23</v>
      </c>
      <c r="H52" s="17" t="s">
        <v>37</v>
      </c>
      <c r="I52" s="17" t="str">
        <f>IF(Table1[[#This Row],[P or C]]="P",Table1[[#This Row],[Consumption profile]],"")</f>
        <v>43X-STP01050291J</v>
      </c>
      <c r="J52" s="13">
        <f>VLOOKUP(Table1[[#This Row],[Consumption profile]],Table3[],2)</f>
        <v>7.5282</v>
      </c>
      <c r="K52" s="13">
        <f>VLOOKUP(Table1[[#This Row],[Consumption profile]],Table3[],3)</f>
        <v>0.88280000000000003</v>
      </c>
      <c r="L52" s="13">
        <f>VLOOKUP(Table1[[#This Row],[Production profile]],Table3[],6)</f>
        <v>5.1959</v>
      </c>
      <c r="M52" s="13">
        <f>VLOOKUP(Table1[[#This Row],[Production profile]],Table3[],7)</f>
        <v>0</v>
      </c>
      <c r="N52" s="12" t="str">
        <f>VLOOKUP(Table1[[#This Row],[Consumption profile]],Table3[],4)</f>
        <v>[0.3715, 0.8828, 2.1179]</v>
      </c>
      <c r="R52" s="18"/>
      <c r="S52" s="18" t="s">
        <v>76</v>
      </c>
      <c r="T52" s="22" t="str">
        <f>TEXT(Table1[[#This Row],[ID]],"0#")</f>
        <v>51</v>
      </c>
      <c r="U52" s="20" t="str">
        <f>Table1[[#This Row],[Consumption profile]]</f>
        <v>43X-STP01050291J</v>
      </c>
      <c r="V52" s="18" t="s">
        <v>77</v>
      </c>
      <c r="W52" t="str">
        <f t="shared" si="0"/>
        <v>copy 43X-STP01050291J.txt 51_43XSTP01050291J.txt</v>
      </c>
      <c r="Y52" s="16"/>
    </row>
    <row r="53" spans="1:25" x14ac:dyDescent="0.25">
      <c r="A53" s="5">
        <v>52</v>
      </c>
      <c r="B53" s="1" t="s">
        <v>4</v>
      </c>
      <c r="C53" s="1">
        <v>13</v>
      </c>
      <c r="D53" s="1">
        <v>20</v>
      </c>
      <c r="E53" s="1" t="s">
        <v>5</v>
      </c>
      <c r="F53" s="1"/>
      <c r="G53" s="1">
        <v>24</v>
      </c>
      <c r="H53" s="17" t="s">
        <v>115</v>
      </c>
      <c r="I53" s="17" t="str">
        <f>IF(Table1[[#This Row],[P or C]]="P",Table1[[#This Row],[Consumption profile]],"")</f>
        <v/>
      </c>
      <c r="J53" s="13">
        <f>VLOOKUP(Table1[[#This Row],[Consumption profile]],Table3[],2)</f>
        <v>12.273300000000001</v>
      </c>
      <c r="K53" s="13">
        <f>VLOOKUP(Table1[[#This Row],[Consumption profile]],Table3[],3)</f>
        <v>9.5999999999999992E-3</v>
      </c>
      <c r="L53" s="13" t="e">
        <f>VLOOKUP(Table1[[#This Row],[Production profile]],Table3[],6)</f>
        <v>#N/A</v>
      </c>
      <c r="M53" s="13" t="e">
        <f>VLOOKUP(Table1[[#This Row],[Production profile]],Table3[],7)</f>
        <v>#N/A</v>
      </c>
      <c r="N53" s="12" t="str">
        <f>VLOOKUP(Table1[[#This Row],[Consumption profile]],Table3[],4)</f>
        <v>[0.0091, 0.0096, 4.165]</v>
      </c>
      <c r="R53" s="18"/>
      <c r="S53" s="18" t="s">
        <v>76</v>
      </c>
      <c r="T53" s="22" t="str">
        <f>TEXT(Table1[[#This Row],[ID]],"0#")</f>
        <v>52</v>
      </c>
      <c r="U53" s="20" t="str">
        <f>Table1[[#This Row],[Consumption profile]]</f>
        <v>43X-STJ00311347P</v>
      </c>
      <c r="V53" s="18" t="s">
        <v>77</v>
      </c>
      <c r="W53" t="str">
        <f t="shared" si="0"/>
        <v>copy 43X-STJ00311347P.txt 52_43XSTJ00311347P.txt</v>
      </c>
      <c r="Y53" s="16"/>
    </row>
    <row r="54" spans="1:25" x14ac:dyDescent="0.25">
      <c r="A54" s="9">
        <v>53</v>
      </c>
      <c r="B54" s="10" t="s">
        <v>4</v>
      </c>
      <c r="C54" s="10">
        <v>13</v>
      </c>
      <c r="D54" s="10">
        <v>20</v>
      </c>
      <c r="E54" s="10" t="s">
        <v>5</v>
      </c>
      <c r="F54" s="10"/>
      <c r="G54" s="10">
        <v>24</v>
      </c>
      <c r="H54" s="17" t="s">
        <v>117</v>
      </c>
      <c r="I54" s="17" t="str">
        <f>IF(Table1[[#This Row],[P or C]]="P",Table1[[#This Row],[Consumption profile]],"")</f>
        <v/>
      </c>
      <c r="J54" s="14">
        <f>VLOOKUP(Table1[[#This Row],[Consumption profile]],Table3[],2)</f>
        <v>12.821199999999999</v>
      </c>
      <c r="K54" s="13">
        <f>VLOOKUP(Table1[[#This Row],[Consumption profile]],Table3[],3)</f>
        <v>0.93100000000000005</v>
      </c>
      <c r="L54" s="13" t="e">
        <f>VLOOKUP(Table1[[#This Row],[Production profile]],Table3[],6)</f>
        <v>#N/A</v>
      </c>
      <c r="M54" s="13" t="e">
        <f>VLOOKUP(Table1[[#This Row],[Production profile]],Table3[],7)</f>
        <v>#N/A</v>
      </c>
      <c r="N54" s="12" t="str">
        <f>VLOOKUP(Table1[[#This Row],[Consumption profile]],Table3[],4)</f>
        <v>[0.5818, 0.931, 4.6708]</v>
      </c>
      <c r="R54" s="18"/>
      <c r="S54" s="18" t="s">
        <v>76</v>
      </c>
      <c r="T54" s="22" t="str">
        <f>TEXT(Table1[[#This Row],[ID]],"0#")</f>
        <v>53</v>
      </c>
      <c r="U54" s="20" t="str">
        <f>Table1[[#This Row],[Consumption profile]]</f>
        <v>43X-STJ00586153H</v>
      </c>
      <c r="V54" s="18" t="s">
        <v>77</v>
      </c>
      <c r="W54" t="str">
        <f t="shared" si="0"/>
        <v>copy 43X-STJ00586153H.txt 53_43XSTJ00586153H.txt</v>
      </c>
      <c r="Y54" s="16"/>
    </row>
    <row r="62" spans="1:25" x14ac:dyDescent="0.25">
      <c r="F62" s="20"/>
      <c r="G62" s="19"/>
      <c r="H62" s="19"/>
      <c r="I62" s="20"/>
      <c r="J62" s="19"/>
      <c r="K62" s="19"/>
      <c r="L62" s="20"/>
      <c r="M62" s="19"/>
      <c r="N62" s="19"/>
    </row>
    <row r="63" spans="1:25" x14ac:dyDescent="0.25">
      <c r="F63" s="20"/>
      <c r="G63" s="19"/>
      <c r="H63" s="19"/>
      <c r="I63" s="20"/>
      <c r="J63" s="19"/>
      <c r="K63" s="19"/>
      <c r="L63" s="20"/>
      <c r="M63" s="19"/>
      <c r="N63" s="19"/>
    </row>
    <row r="64" spans="1:25" x14ac:dyDescent="0.25">
      <c r="F64" s="20"/>
      <c r="G64" s="19"/>
      <c r="H64" s="19"/>
      <c r="I64" s="20"/>
      <c r="J64" s="19"/>
      <c r="K64" s="19"/>
      <c r="L64" s="20"/>
      <c r="M64" s="19"/>
      <c r="N64" s="19"/>
    </row>
    <row r="65" spans="6:14" x14ac:dyDescent="0.25">
      <c r="F65" s="20"/>
      <c r="G65" s="19"/>
      <c r="H65" s="19"/>
      <c r="I65" s="20"/>
      <c r="J65" s="19"/>
      <c r="K65" s="19"/>
      <c r="L65" s="20"/>
      <c r="M65" s="19"/>
      <c r="N65" s="19"/>
    </row>
    <row r="66" spans="6:14" x14ac:dyDescent="0.25">
      <c r="F66" s="20"/>
      <c r="G66" s="19"/>
      <c r="H66" s="19"/>
      <c r="I66" s="20"/>
      <c r="J66" s="19"/>
      <c r="K66" s="19"/>
      <c r="L66" s="20"/>
      <c r="M66" s="19"/>
      <c r="N66" s="19"/>
    </row>
    <row r="67" spans="6:14" x14ac:dyDescent="0.25">
      <c r="F67" s="20"/>
      <c r="G67" s="19"/>
      <c r="H67" s="19"/>
      <c r="I67" s="20"/>
      <c r="J67" s="19"/>
      <c r="K67" s="19"/>
      <c r="L67" s="20"/>
      <c r="M67" s="19"/>
      <c r="N67" s="19"/>
    </row>
    <row r="68" spans="6:14" x14ac:dyDescent="0.25">
      <c r="F68" s="20"/>
      <c r="G68" s="19"/>
      <c r="H68" s="19"/>
      <c r="I68" s="20"/>
      <c r="J68" s="19"/>
      <c r="K68" s="19"/>
      <c r="L68" s="20"/>
      <c r="M68" s="19"/>
      <c r="N68" s="19"/>
    </row>
    <row r="69" spans="6:14" x14ac:dyDescent="0.25">
      <c r="F69" s="20"/>
      <c r="G69" s="19"/>
      <c r="H69" s="19"/>
      <c r="I69" s="20"/>
      <c r="J69" s="19"/>
      <c r="K69" s="19"/>
      <c r="L69" s="20"/>
      <c r="M69" s="19"/>
      <c r="N69" s="19"/>
    </row>
    <row r="70" spans="6:14" x14ac:dyDescent="0.25">
      <c r="F70" s="20"/>
      <c r="G70" s="19"/>
      <c r="H70" s="19"/>
      <c r="I70" s="20"/>
      <c r="J70" s="19"/>
      <c r="K70" s="19"/>
      <c r="L70" s="20"/>
      <c r="M70" s="19"/>
      <c r="N70" s="19"/>
    </row>
    <row r="71" spans="6:14" x14ac:dyDescent="0.25">
      <c r="F71" s="20"/>
      <c r="G71" s="19"/>
      <c r="H71" s="19"/>
      <c r="I71" s="20"/>
      <c r="J71" s="19"/>
      <c r="K71" s="19"/>
      <c r="L71" s="20"/>
      <c r="M71" s="19"/>
      <c r="N71" s="19"/>
    </row>
    <row r="72" spans="6:14" x14ac:dyDescent="0.25">
      <c r="F72" s="20"/>
      <c r="G72" s="19"/>
      <c r="H72" s="19"/>
      <c r="I72" s="20"/>
      <c r="J72" s="19"/>
      <c r="K72" s="19"/>
      <c r="L72" s="20"/>
      <c r="M72" s="19"/>
      <c r="N72" s="19"/>
    </row>
    <row r="73" spans="6:14" x14ac:dyDescent="0.25">
      <c r="F73" s="20"/>
      <c r="G73" s="19"/>
      <c r="H73" s="19"/>
      <c r="I73" s="20"/>
      <c r="J73" s="19"/>
      <c r="K73" s="19"/>
      <c r="L73" s="20"/>
      <c r="M73" s="19"/>
      <c r="N73" s="19"/>
    </row>
    <row r="74" spans="6:14" x14ac:dyDescent="0.25">
      <c r="F74" s="20"/>
      <c r="G74" s="19"/>
      <c r="H74" s="19"/>
      <c r="I74" s="20"/>
      <c r="J74" s="19"/>
      <c r="K74" s="19"/>
      <c r="L74" s="20"/>
      <c r="M74" s="19"/>
      <c r="N74" s="19"/>
    </row>
    <row r="75" spans="6:14" x14ac:dyDescent="0.25">
      <c r="F75" s="20"/>
      <c r="G75" s="19"/>
      <c r="H75" s="19"/>
      <c r="I75" s="20"/>
      <c r="J75" s="19"/>
      <c r="K75" s="19"/>
      <c r="L75" s="20"/>
      <c r="M75" s="19"/>
      <c r="N75" s="19"/>
    </row>
    <row r="76" spans="6:14" x14ac:dyDescent="0.25">
      <c r="F76" s="20"/>
      <c r="G76" s="19"/>
      <c r="H76" s="19"/>
      <c r="I76" s="20"/>
      <c r="J76" s="19"/>
      <c r="K76" s="19"/>
      <c r="L76" s="20"/>
      <c r="M76" s="19"/>
      <c r="N76" s="19"/>
    </row>
    <row r="77" spans="6:14" x14ac:dyDescent="0.25">
      <c r="F77" s="20"/>
      <c r="G77" s="19"/>
      <c r="H77" s="19"/>
      <c r="I77" s="20"/>
      <c r="J77" s="19"/>
      <c r="K77" s="19"/>
      <c r="L77" s="20"/>
      <c r="M77" s="19"/>
      <c r="N77" s="19"/>
    </row>
    <row r="78" spans="6:14" x14ac:dyDescent="0.25">
      <c r="F78" s="20"/>
      <c r="G78" s="19"/>
      <c r="H78" s="19"/>
      <c r="I78" s="20"/>
      <c r="J78" s="19"/>
      <c r="K78" s="19"/>
      <c r="L78" s="20"/>
      <c r="M78" s="19"/>
      <c r="N78" s="19"/>
    </row>
    <row r="79" spans="6:14" x14ac:dyDescent="0.25">
      <c r="F79" s="20"/>
      <c r="G79" s="19"/>
      <c r="H79" s="19"/>
      <c r="I79" s="20"/>
      <c r="J79" s="19"/>
      <c r="K79" s="19"/>
      <c r="L79" s="18"/>
      <c r="M79" s="18"/>
    </row>
  </sheetData>
  <dataConsolidate/>
  <phoneticPr fontId="2" type="noConversion"/>
  <conditionalFormatting sqref="H2:H54">
    <cfRule type="duplicateValues" dxfId="0" priority="2"/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2149E33-109F-49C5-B696-FAA7E38B14D4}">
          <x14:formula1>
            <xm:f>Summary!$A$2:$A$192</xm:f>
          </x14:formula1>
          <xm:sqref>H2:H54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583F-79F1-4AD7-88AE-59EEF2EAF174}">
  <dimension ref="A1:K192"/>
  <sheetViews>
    <sheetView workbookViewId="0">
      <selection activeCell="A97" sqref="A97:A99"/>
    </sheetView>
  </sheetViews>
  <sheetFormatPr defaultRowHeight="15" x14ac:dyDescent="0.25"/>
  <cols>
    <col min="1" max="1" width="18.28515625" bestFit="1" customWidth="1"/>
    <col min="2" max="2" width="9.5703125" customWidth="1"/>
    <col min="3" max="3" width="12.5703125" customWidth="1"/>
    <col min="4" max="4" width="24.5703125" bestFit="1" customWidth="1"/>
    <col min="5" max="6" width="9.28515625" customWidth="1"/>
    <col min="7" max="7" width="12.28515625" customWidth="1"/>
    <col min="8" max="8" width="20.42578125" bestFit="1" customWidth="1"/>
    <col min="9" max="9" width="9" customWidth="1"/>
    <col min="10" max="11" width="15.28515625" bestFit="1" customWidth="1"/>
    <col min="15" max="15" width="8.42578125" bestFit="1" customWidth="1"/>
  </cols>
  <sheetData>
    <row r="1" spans="1:11" x14ac:dyDescent="0.25">
      <c r="A1" t="s">
        <v>207</v>
      </c>
      <c r="B1" t="s">
        <v>208</v>
      </c>
      <c r="C1" t="s">
        <v>429</v>
      </c>
      <c r="D1" t="s">
        <v>430</v>
      </c>
      <c r="E1" t="s">
        <v>431</v>
      </c>
      <c r="F1" t="s">
        <v>209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</row>
    <row r="2" spans="1:11" x14ac:dyDescent="0.25">
      <c r="A2" t="s">
        <v>78</v>
      </c>
      <c r="B2" s="16">
        <v>3.8864999999999998</v>
      </c>
      <c r="C2" s="16">
        <v>0.2823</v>
      </c>
      <c r="D2" t="s">
        <v>388</v>
      </c>
      <c r="E2" s="16">
        <v>0</v>
      </c>
      <c r="F2" s="16">
        <v>0</v>
      </c>
      <c r="G2" s="16">
        <v>0</v>
      </c>
      <c r="H2" t="s">
        <v>211</v>
      </c>
      <c r="I2">
        <v>0</v>
      </c>
      <c r="J2" s="15">
        <v>42826.041666666664</v>
      </c>
      <c r="K2" s="15">
        <v>43922</v>
      </c>
    </row>
    <row r="3" spans="1:11" x14ac:dyDescent="0.25">
      <c r="A3" t="s">
        <v>79</v>
      </c>
      <c r="B3" s="16">
        <v>4.8082000000000003</v>
      </c>
      <c r="C3" s="16">
        <v>0.26369999999999999</v>
      </c>
      <c r="D3" t="s">
        <v>390</v>
      </c>
      <c r="E3" s="16">
        <v>0</v>
      </c>
      <c r="F3" s="16">
        <v>0</v>
      </c>
      <c r="G3" s="16">
        <v>0</v>
      </c>
      <c r="H3" t="s">
        <v>211</v>
      </c>
      <c r="I3">
        <v>0</v>
      </c>
      <c r="J3" s="15">
        <v>42826.041666666664</v>
      </c>
      <c r="K3" s="15">
        <v>43922</v>
      </c>
    </row>
    <row r="4" spans="1:11" x14ac:dyDescent="0.25">
      <c r="A4" t="s">
        <v>80</v>
      </c>
      <c r="B4" s="16">
        <v>2.2336</v>
      </c>
      <c r="C4" s="16">
        <v>0.28589999999999999</v>
      </c>
      <c r="D4" t="s">
        <v>393</v>
      </c>
      <c r="E4" s="16">
        <v>0</v>
      </c>
      <c r="F4" s="16">
        <v>0</v>
      </c>
      <c r="G4" s="16">
        <v>0</v>
      </c>
      <c r="H4" t="s">
        <v>211</v>
      </c>
      <c r="I4">
        <v>0</v>
      </c>
      <c r="J4" s="15">
        <v>42826.041666666664</v>
      </c>
      <c r="K4" s="15">
        <v>43922</v>
      </c>
    </row>
    <row r="5" spans="1:11" x14ac:dyDescent="0.25">
      <c r="A5" t="s">
        <v>81</v>
      </c>
      <c r="B5" s="16">
        <v>4.7702999999999998</v>
      </c>
      <c r="C5" s="16">
        <v>0.2893</v>
      </c>
      <c r="D5" t="s">
        <v>398</v>
      </c>
      <c r="E5" s="16">
        <v>0</v>
      </c>
      <c r="F5" s="16">
        <v>0</v>
      </c>
      <c r="G5" s="16">
        <v>0</v>
      </c>
      <c r="H5" t="s">
        <v>211</v>
      </c>
      <c r="I5">
        <v>0</v>
      </c>
      <c r="J5" s="15">
        <v>42826.041666666664</v>
      </c>
      <c r="K5" s="15">
        <v>43922</v>
      </c>
    </row>
    <row r="6" spans="1:11" x14ac:dyDescent="0.25">
      <c r="A6" t="s">
        <v>82</v>
      </c>
      <c r="B6" s="16">
        <v>3.2040999999999999</v>
      </c>
      <c r="C6" s="16">
        <v>0.30990000000000001</v>
      </c>
      <c r="D6" t="s">
        <v>387</v>
      </c>
      <c r="E6" s="16">
        <v>0</v>
      </c>
      <c r="F6" s="16">
        <v>0</v>
      </c>
      <c r="G6" s="16">
        <v>0</v>
      </c>
      <c r="H6" t="s">
        <v>211</v>
      </c>
      <c r="I6">
        <v>0</v>
      </c>
      <c r="J6" s="15">
        <v>42826.041666666664</v>
      </c>
      <c r="K6" s="15">
        <v>43922</v>
      </c>
    </row>
    <row r="7" spans="1:11" x14ac:dyDescent="0.25">
      <c r="A7" t="s">
        <v>83</v>
      </c>
      <c r="B7" s="16">
        <v>6.3068999999999997</v>
      </c>
      <c r="C7" s="16">
        <v>0.27929999999999999</v>
      </c>
      <c r="D7" t="s">
        <v>397</v>
      </c>
      <c r="E7" s="16">
        <v>0</v>
      </c>
      <c r="F7" s="16">
        <v>0</v>
      </c>
      <c r="G7" s="16">
        <v>0</v>
      </c>
      <c r="H7" t="s">
        <v>211</v>
      </c>
      <c r="I7">
        <v>0</v>
      </c>
      <c r="J7" s="15">
        <v>42826.041666666664</v>
      </c>
      <c r="K7" s="15">
        <v>43922</v>
      </c>
    </row>
    <row r="8" spans="1:11" x14ac:dyDescent="0.25">
      <c r="A8" t="s">
        <v>84</v>
      </c>
      <c r="B8" s="16">
        <v>4.8482000000000003</v>
      </c>
      <c r="C8" s="16">
        <v>1.2546999999999999</v>
      </c>
      <c r="D8" t="s">
        <v>382</v>
      </c>
      <c r="E8" s="16">
        <v>0</v>
      </c>
      <c r="F8" s="16">
        <v>0</v>
      </c>
      <c r="G8" s="16">
        <v>0</v>
      </c>
      <c r="H8" t="s">
        <v>211</v>
      </c>
      <c r="I8">
        <v>0</v>
      </c>
      <c r="J8" s="15">
        <v>42826.041666666664</v>
      </c>
      <c r="K8" s="15">
        <v>43922</v>
      </c>
    </row>
    <row r="9" spans="1:11" x14ac:dyDescent="0.25">
      <c r="A9" t="s">
        <v>85</v>
      </c>
      <c r="B9" s="16">
        <v>4.6989000000000001</v>
      </c>
      <c r="C9" s="16">
        <v>0.46689999999999998</v>
      </c>
      <c r="D9" t="s">
        <v>381</v>
      </c>
      <c r="E9" s="16">
        <v>0</v>
      </c>
      <c r="F9" s="16">
        <v>0</v>
      </c>
      <c r="G9" s="16">
        <v>0</v>
      </c>
      <c r="H9" t="s">
        <v>211</v>
      </c>
      <c r="I9">
        <v>0</v>
      </c>
      <c r="J9" s="15">
        <v>42826.041666666664</v>
      </c>
      <c r="K9" s="15">
        <v>43922</v>
      </c>
    </row>
    <row r="10" spans="1:11" x14ac:dyDescent="0.25">
      <c r="A10" t="s">
        <v>86</v>
      </c>
      <c r="B10" s="16">
        <v>3.1714000000000002</v>
      </c>
      <c r="C10" s="16">
        <v>0.40789999999999998</v>
      </c>
      <c r="D10" t="s">
        <v>394</v>
      </c>
      <c r="E10" s="16">
        <v>0</v>
      </c>
      <c r="F10" s="16">
        <v>0</v>
      </c>
      <c r="G10" s="16">
        <v>0</v>
      </c>
      <c r="H10" t="s">
        <v>211</v>
      </c>
      <c r="I10">
        <v>0</v>
      </c>
      <c r="J10" s="15">
        <v>42826.041666666664</v>
      </c>
      <c r="K10" s="15">
        <v>43922</v>
      </c>
    </row>
    <row r="11" spans="1:11" x14ac:dyDescent="0.25">
      <c r="A11" t="s">
        <v>87</v>
      </c>
      <c r="B11" s="16">
        <v>5.4820000000000002</v>
      </c>
      <c r="C11" s="16">
        <v>0.84240000000000004</v>
      </c>
      <c r="D11" t="s">
        <v>383</v>
      </c>
      <c r="E11" s="16">
        <v>0</v>
      </c>
      <c r="F11" s="16">
        <v>0</v>
      </c>
      <c r="G11" s="16">
        <v>0</v>
      </c>
      <c r="H11" t="s">
        <v>211</v>
      </c>
      <c r="I11">
        <v>0</v>
      </c>
      <c r="J11" s="15">
        <v>42826.041666666664</v>
      </c>
      <c r="K11" s="15">
        <v>43922</v>
      </c>
    </row>
    <row r="12" spans="1:11" x14ac:dyDescent="0.25">
      <c r="A12" t="s">
        <v>88</v>
      </c>
      <c r="B12" s="16">
        <v>3.5594999999999999</v>
      </c>
      <c r="C12" s="16">
        <v>0.78820000000000001</v>
      </c>
      <c r="D12" t="s">
        <v>384</v>
      </c>
      <c r="E12" s="16">
        <v>0</v>
      </c>
      <c r="F12" s="16">
        <v>0</v>
      </c>
      <c r="G12" s="16">
        <v>0</v>
      </c>
      <c r="H12" t="s">
        <v>211</v>
      </c>
      <c r="I12">
        <v>0</v>
      </c>
      <c r="J12" s="15">
        <v>42826.041666666664</v>
      </c>
      <c r="K12" s="15">
        <v>43922</v>
      </c>
    </row>
    <row r="13" spans="1:11" x14ac:dyDescent="0.25">
      <c r="A13" t="s">
        <v>89</v>
      </c>
      <c r="B13" s="16">
        <v>6.0727000000000002</v>
      </c>
      <c r="C13" s="16">
        <v>0.48809999999999998</v>
      </c>
      <c r="D13" t="s">
        <v>399</v>
      </c>
      <c r="E13" s="16">
        <v>0</v>
      </c>
      <c r="F13" s="16">
        <v>0</v>
      </c>
      <c r="G13" s="16">
        <v>0</v>
      </c>
      <c r="H13" t="s">
        <v>211</v>
      </c>
      <c r="I13">
        <v>0</v>
      </c>
      <c r="J13" s="15">
        <v>42826.041666666664</v>
      </c>
      <c r="K13" s="15">
        <v>43922</v>
      </c>
    </row>
    <row r="14" spans="1:11" x14ac:dyDescent="0.25">
      <c r="A14" t="s">
        <v>90</v>
      </c>
      <c r="B14" s="16">
        <v>4.6376999999999997</v>
      </c>
      <c r="C14" s="16">
        <v>0.1862</v>
      </c>
      <c r="D14" t="s">
        <v>395</v>
      </c>
      <c r="E14" s="16">
        <v>0</v>
      </c>
      <c r="F14" s="16">
        <v>0</v>
      </c>
      <c r="G14" s="16">
        <v>0</v>
      </c>
      <c r="H14" t="s">
        <v>211</v>
      </c>
      <c r="I14">
        <v>0</v>
      </c>
      <c r="J14" s="15">
        <v>42826.041666666664</v>
      </c>
      <c r="K14" s="15">
        <v>43922</v>
      </c>
    </row>
    <row r="15" spans="1:11" x14ac:dyDescent="0.25">
      <c r="A15" t="s">
        <v>91</v>
      </c>
      <c r="B15" s="16">
        <v>4.2656000000000001</v>
      </c>
      <c r="C15" s="16">
        <v>8.72E-2</v>
      </c>
      <c r="D15" t="s">
        <v>392</v>
      </c>
      <c r="E15" s="16">
        <v>0</v>
      </c>
      <c r="F15" s="16">
        <v>0</v>
      </c>
      <c r="G15" s="16">
        <v>0</v>
      </c>
      <c r="H15" t="s">
        <v>211</v>
      </c>
      <c r="I15">
        <v>0</v>
      </c>
      <c r="J15" s="15">
        <v>42826.041666666664</v>
      </c>
      <c r="K15" s="15">
        <v>43922</v>
      </c>
    </row>
    <row r="16" spans="1:11" x14ac:dyDescent="0.25">
      <c r="A16" t="s">
        <v>92</v>
      </c>
      <c r="B16" s="16">
        <v>2.7122000000000002</v>
      </c>
      <c r="C16" s="16">
        <v>0.36930000000000002</v>
      </c>
      <c r="D16" t="s">
        <v>396</v>
      </c>
      <c r="E16" s="16">
        <v>0</v>
      </c>
      <c r="F16" s="16">
        <v>0</v>
      </c>
      <c r="G16" s="16">
        <v>0</v>
      </c>
      <c r="H16" t="s">
        <v>211</v>
      </c>
      <c r="I16">
        <v>0</v>
      </c>
      <c r="J16" s="15">
        <v>42826.041666666664</v>
      </c>
      <c r="K16" s="15">
        <v>43922</v>
      </c>
    </row>
    <row r="17" spans="1:11" x14ac:dyDescent="0.25">
      <c r="A17" t="s">
        <v>93</v>
      </c>
      <c r="B17" s="16">
        <v>2.7528000000000001</v>
      </c>
      <c r="C17" s="16">
        <v>0.35220000000000001</v>
      </c>
      <c r="D17" t="s">
        <v>391</v>
      </c>
      <c r="E17" s="16">
        <v>0</v>
      </c>
      <c r="F17" s="16">
        <v>0</v>
      </c>
      <c r="G17" s="16">
        <v>0</v>
      </c>
      <c r="H17" t="s">
        <v>211</v>
      </c>
      <c r="I17">
        <v>0</v>
      </c>
      <c r="J17" s="15">
        <v>42826.041666666664</v>
      </c>
      <c r="K17" s="15">
        <v>43922</v>
      </c>
    </row>
    <row r="18" spans="1:11" x14ac:dyDescent="0.25">
      <c r="A18" t="s">
        <v>94</v>
      </c>
      <c r="B18" s="16">
        <v>3.4033000000000002</v>
      </c>
      <c r="C18" s="16">
        <v>0.34389999999999998</v>
      </c>
      <c r="D18" t="s">
        <v>385</v>
      </c>
      <c r="E18" s="16">
        <v>0</v>
      </c>
      <c r="F18" s="16">
        <v>0</v>
      </c>
      <c r="G18" s="16">
        <v>0</v>
      </c>
      <c r="H18" t="s">
        <v>211</v>
      </c>
      <c r="I18">
        <v>0</v>
      </c>
      <c r="J18" s="15">
        <v>42826.041666666664</v>
      </c>
      <c r="K18" s="15">
        <v>43922</v>
      </c>
    </row>
    <row r="19" spans="1:11" x14ac:dyDescent="0.25">
      <c r="A19" t="s">
        <v>34</v>
      </c>
      <c r="B19" s="16">
        <v>4.7042000000000002</v>
      </c>
      <c r="C19" s="16">
        <v>0.47889999999999999</v>
      </c>
      <c r="D19" t="s">
        <v>389</v>
      </c>
      <c r="E19" s="16">
        <v>0</v>
      </c>
      <c r="F19" s="16">
        <v>0</v>
      </c>
      <c r="G19" s="16">
        <v>0</v>
      </c>
      <c r="H19" t="s">
        <v>211</v>
      </c>
      <c r="I19">
        <v>0</v>
      </c>
      <c r="J19" s="15">
        <v>42826.041666666664</v>
      </c>
      <c r="K19" s="15">
        <v>43922</v>
      </c>
    </row>
    <row r="20" spans="1:11" x14ac:dyDescent="0.25">
      <c r="A20" t="s">
        <v>95</v>
      </c>
      <c r="B20" s="16">
        <v>3.4618000000000002</v>
      </c>
      <c r="C20" s="16">
        <v>0.27929999999999999</v>
      </c>
      <c r="D20" t="s">
        <v>386</v>
      </c>
      <c r="E20" s="16">
        <v>0</v>
      </c>
      <c r="F20" s="16">
        <v>0</v>
      </c>
      <c r="G20" s="16">
        <v>0</v>
      </c>
      <c r="H20" t="s">
        <v>211</v>
      </c>
      <c r="I20">
        <v>0</v>
      </c>
      <c r="J20" s="15">
        <v>42826.041666666664</v>
      </c>
      <c r="K20" s="15">
        <v>43922</v>
      </c>
    </row>
    <row r="21" spans="1:11" x14ac:dyDescent="0.25">
      <c r="A21" t="s">
        <v>66</v>
      </c>
      <c r="B21" s="16">
        <v>259.262</v>
      </c>
      <c r="C21" s="16">
        <v>5.5140000000000002</v>
      </c>
      <c r="D21" t="s">
        <v>302</v>
      </c>
      <c r="E21" s="16">
        <v>0</v>
      </c>
      <c r="F21" s="16">
        <v>27.49</v>
      </c>
      <c r="G21" s="16">
        <v>0</v>
      </c>
      <c r="H21" t="s">
        <v>211</v>
      </c>
      <c r="I21">
        <v>0</v>
      </c>
      <c r="J21" s="15">
        <v>42826.041666666664</v>
      </c>
      <c r="K21" s="15">
        <v>43922</v>
      </c>
    </row>
    <row r="22" spans="1:11" x14ac:dyDescent="0.25">
      <c r="A22" t="s">
        <v>96</v>
      </c>
      <c r="B22" s="16">
        <v>977.7</v>
      </c>
      <c r="C22" s="16">
        <v>705.27</v>
      </c>
      <c r="D22" t="s">
        <v>244</v>
      </c>
      <c r="E22" s="16">
        <v>0</v>
      </c>
      <c r="F22" s="16">
        <v>0</v>
      </c>
      <c r="G22" s="16">
        <v>0</v>
      </c>
      <c r="H22" t="s">
        <v>211</v>
      </c>
      <c r="I22">
        <v>0</v>
      </c>
      <c r="J22" s="15">
        <v>42826.041666666664</v>
      </c>
      <c r="K22" s="15">
        <v>43922</v>
      </c>
    </row>
    <row r="23" spans="1:11" x14ac:dyDescent="0.25">
      <c r="A23" t="s">
        <v>97</v>
      </c>
      <c r="B23" s="16">
        <v>6.9359000000000002</v>
      </c>
      <c r="C23" s="16">
        <v>2.5514999999999999</v>
      </c>
      <c r="D23" t="s">
        <v>242</v>
      </c>
      <c r="E23" s="16">
        <v>0</v>
      </c>
      <c r="F23" s="16">
        <v>0</v>
      </c>
      <c r="G23" s="16">
        <v>0</v>
      </c>
      <c r="H23" t="s">
        <v>211</v>
      </c>
      <c r="I23">
        <v>0</v>
      </c>
      <c r="J23" s="15">
        <v>42826.041666666664</v>
      </c>
      <c r="K23" s="15">
        <v>43922</v>
      </c>
    </row>
    <row r="24" spans="1:11" x14ac:dyDescent="0.25">
      <c r="A24" t="s">
        <v>31</v>
      </c>
      <c r="B24" s="16">
        <v>31.1556</v>
      </c>
      <c r="C24" s="16">
        <v>8.2582000000000004</v>
      </c>
      <c r="D24" t="s">
        <v>261</v>
      </c>
      <c r="E24" s="16">
        <v>0</v>
      </c>
      <c r="F24" s="16">
        <v>0</v>
      </c>
      <c r="G24" s="16">
        <v>0</v>
      </c>
      <c r="H24" t="s">
        <v>211</v>
      </c>
      <c r="I24">
        <v>0</v>
      </c>
      <c r="J24" s="15">
        <v>42826.041666666664</v>
      </c>
      <c r="K24" s="15">
        <v>43922</v>
      </c>
    </row>
    <row r="25" spans="1:11" x14ac:dyDescent="0.25">
      <c r="A25" t="s">
        <v>98</v>
      </c>
      <c r="B25" s="16">
        <v>60.051000000000002</v>
      </c>
      <c r="C25" s="16">
        <v>0.95640000000000003</v>
      </c>
      <c r="D25" t="s">
        <v>270</v>
      </c>
      <c r="E25" s="16">
        <v>0</v>
      </c>
      <c r="F25" s="16">
        <v>0</v>
      </c>
      <c r="G25" s="16">
        <v>0</v>
      </c>
      <c r="H25" t="s">
        <v>211</v>
      </c>
      <c r="I25">
        <v>0</v>
      </c>
      <c r="J25" s="15">
        <v>42826.041666666664</v>
      </c>
      <c r="K25" s="15">
        <v>43922</v>
      </c>
    </row>
    <row r="26" spans="1:11" x14ac:dyDescent="0.25">
      <c r="A26" t="s">
        <v>99</v>
      </c>
      <c r="B26" s="16">
        <v>140.286</v>
      </c>
      <c r="C26" s="16">
        <v>1.833</v>
      </c>
      <c r="D26" t="s">
        <v>265</v>
      </c>
      <c r="E26" s="16">
        <v>0</v>
      </c>
      <c r="F26" s="16">
        <v>0</v>
      </c>
      <c r="G26" s="16">
        <v>0</v>
      </c>
      <c r="H26" t="s">
        <v>211</v>
      </c>
      <c r="I26">
        <v>0</v>
      </c>
      <c r="J26" s="15">
        <v>42826.041666666664</v>
      </c>
      <c r="K26" s="15">
        <v>43922</v>
      </c>
    </row>
    <row r="27" spans="1:11" x14ac:dyDescent="0.25">
      <c r="A27" t="s">
        <v>100</v>
      </c>
      <c r="B27" s="16">
        <v>7.5532000000000004</v>
      </c>
      <c r="C27" s="16">
        <v>0.41820000000000002</v>
      </c>
      <c r="D27" t="s">
        <v>218</v>
      </c>
      <c r="E27" s="16">
        <v>0</v>
      </c>
      <c r="F27" s="16">
        <v>0</v>
      </c>
      <c r="G27" s="16">
        <v>0</v>
      </c>
      <c r="H27" t="s">
        <v>211</v>
      </c>
      <c r="I27">
        <v>0</v>
      </c>
      <c r="J27" s="15">
        <v>42826.041666666664</v>
      </c>
      <c r="K27" s="15">
        <v>43922</v>
      </c>
    </row>
    <row r="28" spans="1:11" x14ac:dyDescent="0.25">
      <c r="A28" t="s">
        <v>101</v>
      </c>
      <c r="B28" s="16">
        <v>39.982500000000002</v>
      </c>
      <c r="C28" s="16">
        <v>4.8174000000000001</v>
      </c>
      <c r="D28" t="s">
        <v>215</v>
      </c>
      <c r="E28" s="16">
        <v>0</v>
      </c>
      <c r="F28" s="16">
        <v>0</v>
      </c>
      <c r="G28" s="16">
        <v>0</v>
      </c>
      <c r="H28" t="s">
        <v>211</v>
      </c>
      <c r="I28">
        <v>0</v>
      </c>
      <c r="J28" s="15">
        <v>42826.041666666664</v>
      </c>
      <c r="K28" s="15">
        <v>43922</v>
      </c>
    </row>
    <row r="29" spans="1:11" x14ac:dyDescent="0.25">
      <c r="A29" t="s">
        <v>102</v>
      </c>
      <c r="B29" s="16">
        <v>23.389900000000001</v>
      </c>
      <c r="C29" s="16">
        <v>2.9499999999999998E-2</v>
      </c>
      <c r="D29" t="s">
        <v>247</v>
      </c>
      <c r="E29" s="16">
        <v>0</v>
      </c>
      <c r="F29" s="16">
        <v>0</v>
      </c>
      <c r="G29" s="16">
        <v>0</v>
      </c>
      <c r="H29" t="s">
        <v>211</v>
      </c>
      <c r="I29">
        <v>0</v>
      </c>
      <c r="J29" s="15">
        <v>42826.041666666664</v>
      </c>
      <c r="K29" s="15">
        <v>43922</v>
      </c>
    </row>
    <row r="30" spans="1:11" x14ac:dyDescent="0.25">
      <c r="A30" t="s">
        <v>103</v>
      </c>
      <c r="B30" s="16">
        <v>36.883600000000001</v>
      </c>
      <c r="C30" s="16">
        <v>3.5999999999999997E-2</v>
      </c>
      <c r="D30" t="s">
        <v>256</v>
      </c>
      <c r="E30" s="16">
        <v>0</v>
      </c>
      <c r="F30" s="16">
        <v>0</v>
      </c>
      <c r="G30" s="16">
        <v>0</v>
      </c>
      <c r="H30" t="s">
        <v>211</v>
      </c>
      <c r="I30">
        <v>0</v>
      </c>
      <c r="J30" s="15">
        <v>42826.041666666664</v>
      </c>
      <c r="K30" s="15">
        <v>43922</v>
      </c>
    </row>
    <row r="31" spans="1:11" x14ac:dyDescent="0.25">
      <c r="A31" t="s">
        <v>67</v>
      </c>
      <c r="B31" s="16">
        <v>123.86</v>
      </c>
      <c r="C31" s="16">
        <v>9.2899999999999991</v>
      </c>
      <c r="D31" t="s">
        <v>301</v>
      </c>
      <c r="E31" s="16">
        <v>0</v>
      </c>
      <c r="F31" s="16">
        <v>76.56</v>
      </c>
      <c r="G31" s="16">
        <v>0</v>
      </c>
      <c r="H31" t="s">
        <v>211</v>
      </c>
      <c r="I31">
        <v>0</v>
      </c>
      <c r="J31" s="15">
        <v>42826.041666666664</v>
      </c>
      <c r="K31" s="15">
        <v>43922</v>
      </c>
    </row>
    <row r="32" spans="1:11" x14ac:dyDescent="0.25">
      <c r="A32" t="s">
        <v>42</v>
      </c>
      <c r="B32" s="16">
        <v>20.5943</v>
      </c>
      <c r="C32" s="16">
        <v>7.4260999999999999</v>
      </c>
      <c r="D32" t="s">
        <v>418</v>
      </c>
      <c r="E32" s="16">
        <v>0</v>
      </c>
      <c r="F32" s="16">
        <v>0</v>
      </c>
      <c r="G32" s="16">
        <v>0</v>
      </c>
      <c r="H32" t="s">
        <v>211</v>
      </c>
      <c r="I32">
        <v>0</v>
      </c>
      <c r="J32" s="15">
        <v>42826.041666666664</v>
      </c>
      <c r="K32" s="15">
        <v>43922</v>
      </c>
    </row>
    <row r="33" spans="1:11" x14ac:dyDescent="0.25">
      <c r="A33" t="s">
        <v>63</v>
      </c>
      <c r="B33" s="16">
        <v>6.1974</v>
      </c>
      <c r="C33" s="16">
        <v>0.75480000000000003</v>
      </c>
      <c r="D33" t="s">
        <v>292</v>
      </c>
      <c r="E33" s="16">
        <v>0</v>
      </c>
      <c r="F33" s="16">
        <v>4.5030000000000001</v>
      </c>
      <c r="G33" s="16">
        <v>1.9E-3</v>
      </c>
      <c r="H33" t="s">
        <v>293</v>
      </c>
      <c r="I33">
        <v>0</v>
      </c>
      <c r="J33" s="15">
        <v>42826.041666666664</v>
      </c>
      <c r="K33" s="15">
        <v>43922</v>
      </c>
    </row>
    <row r="34" spans="1:11" x14ac:dyDescent="0.25">
      <c r="A34" t="s">
        <v>104</v>
      </c>
      <c r="B34" s="16">
        <v>136.92500000000001</v>
      </c>
      <c r="C34" s="16">
        <v>4.6749999999999998</v>
      </c>
      <c r="D34" t="s">
        <v>210</v>
      </c>
      <c r="E34" s="16">
        <v>0</v>
      </c>
      <c r="F34" s="16">
        <v>0</v>
      </c>
      <c r="G34" s="16">
        <v>0</v>
      </c>
      <c r="H34" t="s">
        <v>211</v>
      </c>
      <c r="I34">
        <v>0</v>
      </c>
      <c r="J34" s="15">
        <v>42826.041666666664</v>
      </c>
      <c r="K34" s="15">
        <v>43922</v>
      </c>
    </row>
    <row r="35" spans="1:11" x14ac:dyDescent="0.25">
      <c r="A35" t="s">
        <v>105</v>
      </c>
      <c r="B35" s="16">
        <v>25.440100000000001</v>
      </c>
      <c r="C35" s="16">
        <v>1.6597</v>
      </c>
      <c r="D35" t="s">
        <v>258</v>
      </c>
      <c r="E35" s="16">
        <v>0</v>
      </c>
      <c r="F35" s="16">
        <v>0</v>
      </c>
      <c r="G35" s="16">
        <v>0</v>
      </c>
      <c r="H35" t="s">
        <v>211</v>
      </c>
      <c r="I35">
        <v>0</v>
      </c>
      <c r="J35" s="15">
        <v>42826.041666666664</v>
      </c>
      <c r="K35" s="15">
        <v>43922</v>
      </c>
    </row>
    <row r="36" spans="1:11" x14ac:dyDescent="0.25">
      <c r="A36" t="s">
        <v>55</v>
      </c>
      <c r="B36" s="16">
        <v>26.192399999999999</v>
      </c>
      <c r="C36" s="16">
        <v>14.6928</v>
      </c>
      <c r="D36" t="s">
        <v>263</v>
      </c>
      <c r="E36" s="16">
        <v>0</v>
      </c>
      <c r="F36" s="16">
        <v>0</v>
      </c>
      <c r="G36" s="16">
        <v>0</v>
      </c>
      <c r="H36" t="s">
        <v>211</v>
      </c>
      <c r="I36">
        <v>0</v>
      </c>
      <c r="J36" s="15">
        <v>42826.041666666664</v>
      </c>
      <c r="K36" s="15">
        <v>43922</v>
      </c>
    </row>
    <row r="37" spans="1:11" x14ac:dyDescent="0.25">
      <c r="A37" t="s">
        <v>106</v>
      </c>
      <c r="B37" s="16">
        <v>69.415800000000004</v>
      </c>
      <c r="C37" s="16">
        <v>5.6532</v>
      </c>
      <c r="D37" t="s">
        <v>262</v>
      </c>
      <c r="E37" s="16">
        <v>0</v>
      </c>
      <c r="F37" s="16">
        <v>0</v>
      </c>
      <c r="G37" s="16">
        <v>0</v>
      </c>
      <c r="H37" t="s">
        <v>211</v>
      </c>
      <c r="I37">
        <v>0</v>
      </c>
      <c r="J37" s="15">
        <v>42826.041666666664</v>
      </c>
      <c r="K37" s="15">
        <v>43922</v>
      </c>
    </row>
    <row r="38" spans="1:11" x14ac:dyDescent="0.25">
      <c r="A38" t="s">
        <v>73</v>
      </c>
      <c r="B38" s="16">
        <v>10.2021</v>
      </c>
      <c r="C38" s="16">
        <v>2.3489</v>
      </c>
      <c r="D38" t="s">
        <v>306</v>
      </c>
      <c r="E38" s="16">
        <v>0</v>
      </c>
      <c r="F38" s="16">
        <v>7.7789000000000001</v>
      </c>
      <c r="G38" s="16">
        <v>0</v>
      </c>
      <c r="H38" t="s">
        <v>211</v>
      </c>
      <c r="I38">
        <v>0</v>
      </c>
      <c r="J38" s="15">
        <v>42826.041666666664</v>
      </c>
      <c r="K38" s="15">
        <v>43922</v>
      </c>
    </row>
    <row r="39" spans="1:11" x14ac:dyDescent="0.25">
      <c r="A39" t="s">
        <v>107</v>
      </c>
      <c r="B39" s="16">
        <v>29.112200000000001</v>
      </c>
      <c r="C39" s="16">
        <v>3.2989999999999999</v>
      </c>
      <c r="D39" t="s">
        <v>221</v>
      </c>
      <c r="E39" s="16">
        <v>0</v>
      </c>
      <c r="F39" s="16">
        <v>0</v>
      </c>
      <c r="G39" s="16">
        <v>0</v>
      </c>
      <c r="H39" t="s">
        <v>211</v>
      </c>
      <c r="I39">
        <v>0</v>
      </c>
      <c r="J39" s="15">
        <v>42826.041666666664</v>
      </c>
      <c r="K39" s="15">
        <v>43922</v>
      </c>
    </row>
    <row r="40" spans="1:11" x14ac:dyDescent="0.25">
      <c r="A40" t="s">
        <v>108</v>
      </c>
      <c r="B40" s="16">
        <v>26.023900000000001</v>
      </c>
      <c r="C40" s="16">
        <v>11.373900000000001</v>
      </c>
      <c r="D40" t="s">
        <v>220</v>
      </c>
      <c r="E40" s="16">
        <v>0</v>
      </c>
      <c r="F40" s="16">
        <v>0</v>
      </c>
      <c r="G40" s="16">
        <v>0</v>
      </c>
      <c r="H40" t="s">
        <v>211</v>
      </c>
      <c r="I40">
        <v>0</v>
      </c>
      <c r="J40" s="15">
        <v>42826.041666666664</v>
      </c>
      <c r="K40" s="15">
        <v>43922</v>
      </c>
    </row>
    <row r="41" spans="1:11" x14ac:dyDescent="0.25">
      <c r="A41" t="s">
        <v>74</v>
      </c>
      <c r="B41" s="16">
        <v>4.5915999999999997</v>
      </c>
      <c r="C41" s="16">
        <v>0.50190000000000001</v>
      </c>
      <c r="D41" t="s">
        <v>245</v>
      </c>
      <c r="E41" s="16">
        <v>0</v>
      </c>
      <c r="F41" s="16">
        <v>0</v>
      </c>
      <c r="G41" s="16">
        <v>0</v>
      </c>
      <c r="H41" t="s">
        <v>211</v>
      </c>
      <c r="I41">
        <v>0</v>
      </c>
      <c r="J41" s="15">
        <v>42826.041666666664</v>
      </c>
      <c r="K41" s="15">
        <v>43922</v>
      </c>
    </row>
    <row r="42" spans="1:11" x14ac:dyDescent="0.25">
      <c r="A42" t="s">
        <v>109</v>
      </c>
      <c r="B42" s="16">
        <v>125.3248</v>
      </c>
      <c r="C42" s="16">
        <v>2.48</v>
      </c>
      <c r="D42" t="s">
        <v>281</v>
      </c>
      <c r="E42" s="16">
        <v>0</v>
      </c>
      <c r="F42" s="16">
        <v>0</v>
      </c>
      <c r="G42" s="16">
        <v>0</v>
      </c>
      <c r="H42" t="s">
        <v>211</v>
      </c>
      <c r="I42">
        <v>0</v>
      </c>
      <c r="J42" s="15">
        <v>42826.041666666664</v>
      </c>
      <c r="K42" s="15">
        <v>43922</v>
      </c>
    </row>
    <row r="43" spans="1:11" x14ac:dyDescent="0.25">
      <c r="A43" t="s">
        <v>19</v>
      </c>
      <c r="B43" s="16">
        <v>14.9232</v>
      </c>
      <c r="C43" s="16">
        <v>2.2197</v>
      </c>
      <c r="D43" t="s">
        <v>217</v>
      </c>
      <c r="E43" s="16">
        <v>0</v>
      </c>
      <c r="F43" s="16">
        <v>0</v>
      </c>
      <c r="G43" s="16">
        <v>0</v>
      </c>
      <c r="H43" t="s">
        <v>211</v>
      </c>
      <c r="I43">
        <v>0</v>
      </c>
      <c r="J43" s="15">
        <v>42826.041666666664</v>
      </c>
      <c r="K43" s="15">
        <v>43922</v>
      </c>
    </row>
    <row r="44" spans="1:11" x14ac:dyDescent="0.25">
      <c r="A44" t="s">
        <v>110</v>
      </c>
      <c r="B44" s="16">
        <v>18.123999999999999</v>
      </c>
      <c r="C44" s="16">
        <v>3.4590999999999998</v>
      </c>
      <c r="D44" t="s">
        <v>298</v>
      </c>
      <c r="E44" s="16">
        <v>0</v>
      </c>
      <c r="F44" s="16">
        <v>15.534700000000001</v>
      </c>
      <c r="G44" s="16">
        <v>0</v>
      </c>
      <c r="H44" t="s">
        <v>299</v>
      </c>
      <c r="I44">
        <v>0</v>
      </c>
      <c r="J44" s="15">
        <v>42826.041666666664</v>
      </c>
      <c r="K44" s="15">
        <v>43922</v>
      </c>
    </row>
    <row r="45" spans="1:11" x14ac:dyDescent="0.25">
      <c r="A45" t="s">
        <v>16</v>
      </c>
      <c r="B45" s="16">
        <v>14.3856</v>
      </c>
      <c r="C45" s="16">
        <v>5.9187000000000003</v>
      </c>
      <c r="D45" t="s">
        <v>233</v>
      </c>
      <c r="E45" s="16">
        <v>0</v>
      </c>
      <c r="F45" s="16">
        <v>0</v>
      </c>
      <c r="G45" s="16">
        <v>0</v>
      </c>
      <c r="H45" t="s">
        <v>211</v>
      </c>
      <c r="I45">
        <v>0</v>
      </c>
      <c r="J45" s="15">
        <v>42826.041666666664</v>
      </c>
      <c r="K45" s="15">
        <v>43922</v>
      </c>
    </row>
    <row r="46" spans="1:11" x14ac:dyDescent="0.25">
      <c r="A46" t="s">
        <v>33</v>
      </c>
      <c r="B46" s="16">
        <v>34.7408</v>
      </c>
      <c r="C46" s="16">
        <v>1.5770999999999999</v>
      </c>
      <c r="D46" t="s">
        <v>222</v>
      </c>
      <c r="E46" s="16">
        <v>0</v>
      </c>
      <c r="F46" s="16">
        <v>0</v>
      </c>
      <c r="G46" s="16">
        <v>0</v>
      </c>
      <c r="H46" t="s">
        <v>211</v>
      </c>
      <c r="I46">
        <v>0</v>
      </c>
      <c r="J46" s="15">
        <v>42826.041666666664</v>
      </c>
      <c r="K46" s="15">
        <v>43922</v>
      </c>
    </row>
    <row r="47" spans="1:11" x14ac:dyDescent="0.25">
      <c r="A47" t="s">
        <v>54</v>
      </c>
      <c r="B47" s="16">
        <v>125.3248</v>
      </c>
      <c r="C47" s="16">
        <v>2.48</v>
      </c>
      <c r="D47" t="s">
        <v>281</v>
      </c>
      <c r="E47" s="16">
        <v>0</v>
      </c>
      <c r="F47" s="16">
        <v>0.316</v>
      </c>
      <c r="G47" s="16">
        <v>8.0000000000000004E-4</v>
      </c>
      <c r="H47" t="s">
        <v>282</v>
      </c>
      <c r="I47">
        <v>0</v>
      </c>
      <c r="J47" s="15">
        <v>42826.041666666664</v>
      </c>
      <c r="K47" s="15">
        <v>43922</v>
      </c>
    </row>
    <row r="48" spans="1:11" x14ac:dyDescent="0.25">
      <c r="A48" t="s">
        <v>111</v>
      </c>
      <c r="B48" s="16">
        <v>204.60640000000001</v>
      </c>
      <c r="C48" s="16">
        <v>46.94</v>
      </c>
      <c r="D48" t="s">
        <v>275</v>
      </c>
      <c r="E48" s="16">
        <v>0</v>
      </c>
      <c r="F48" s="16">
        <v>0</v>
      </c>
      <c r="G48" s="16">
        <v>0</v>
      </c>
      <c r="H48" t="s">
        <v>211</v>
      </c>
      <c r="I48">
        <v>0</v>
      </c>
      <c r="J48" s="15">
        <v>42826.041666666664</v>
      </c>
      <c r="K48" s="15">
        <v>43922</v>
      </c>
    </row>
    <row r="49" spans="1:11" x14ac:dyDescent="0.25">
      <c r="A49" t="s">
        <v>75</v>
      </c>
      <c r="B49" s="16">
        <v>75.733999999999995</v>
      </c>
      <c r="C49" s="16">
        <v>18.744</v>
      </c>
      <c r="D49" t="s">
        <v>257</v>
      </c>
      <c r="E49" s="16">
        <v>0</v>
      </c>
      <c r="F49" s="16">
        <v>0</v>
      </c>
      <c r="G49" s="16">
        <v>0</v>
      </c>
      <c r="H49" t="s">
        <v>211</v>
      </c>
      <c r="I49">
        <v>0</v>
      </c>
      <c r="J49" s="15">
        <v>42826.041666666664</v>
      </c>
      <c r="K49" s="15">
        <v>43922</v>
      </c>
    </row>
    <row r="50" spans="1:11" x14ac:dyDescent="0.25">
      <c r="A50" t="s">
        <v>112</v>
      </c>
      <c r="B50" s="16">
        <v>11.459899999999999</v>
      </c>
      <c r="C50" s="16">
        <v>2.9428999999999998</v>
      </c>
      <c r="D50" t="s">
        <v>419</v>
      </c>
      <c r="E50" s="16">
        <v>0</v>
      </c>
      <c r="F50" s="16">
        <v>0</v>
      </c>
      <c r="G50" s="16">
        <v>0</v>
      </c>
      <c r="H50" t="s">
        <v>211</v>
      </c>
      <c r="I50">
        <v>0</v>
      </c>
      <c r="J50" s="15">
        <v>42826.041666666664</v>
      </c>
      <c r="K50" s="15">
        <v>43922</v>
      </c>
    </row>
    <row r="51" spans="1:11" x14ac:dyDescent="0.25">
      <c r="A51" t="s">
        <v>52</v>
      </c>
      <c r="B51" s="16">
        <v>52.503999999999998</v>
      </c>
      <c r="C51" s="16">
        <v>21.041</v>
      </c>
      <c r="D51" t="s">
        <v>294</v>
      </c>
      <c r="E51" s="16">
        <v>0</v>
      </c>
      <c r="F51" s="16">
        <v>24.349</v>
      </c>
      <c r="G51" s="16">
        <v>0</v>
      </c>
      <c r="H51" t="s">
        <v>211</v>
      </c>
      <c r="I51">
        <v>0</v>
      </c>
      <c r="J51" s="15">
        <v>42826.041666666664</v>
      </c>
      <c r="K51" s="15">
        <v>43922</v>
      </c>
    </row>
    <row r="52" spans="1:11" x14ac:dyDescent="0.25">
      <c r="A52" t="s">
        <v>29</v>
      </c>
      <c r="B52" s="16">
        <v>18.7026</v>
      </c>
      <c r="C52" s="16">
        <v>3.3275000000000001</v>
      </c>
      <c r="D52" t="s">
        <v>287</v>
      </c>
      <c r="E52" s="16">
        <v>0</v>
      </c>
      <c r="F52" s="16">
        <v>16.859400000000001</v>
      </c>
      <c r="G52" s="16">
        <v>0</v>
      </c>
      <c r="H52" t="s">
        <v>288</v>
      </c>
      <c r="I52">
        <v>0</v>
      </c>
      <c r="J52" s="15">
        <v>42826.041666666664</v>
      </c>
      <c r="K52" s="15">
        <v>43922</v>
      </c>
    </row>
    <row r="53" spans="1:11" x14ac:dyDescent="0.25">
      <c r="A53" t="s">
        <v>113</v>
      </c>
      <c r="B53" s="16">
        <v>21.255199999999999</v>
      </c>
      <c r="C53" s="16">
        <v>3.8839999999999999</v>
      </c>
      <c r="D53" t="s">
        <v>241</v>
      </c>
      <c r="E53" s="16">
        <v>0</v>
      </c>
      <c r="F53" s="16">
        <v>0</v>
      </c>
      <c r="G53" s="16">
        <v>0</v>
      </c>
      <c r="H53" t="s">
        <v>211</v>
      </c>
      <c r="I53">
        <v>0</v>
      </c>
      <c r="J53" s="15">
        <v>42826.041666666664</v>
      </c>
      <c r="K53" s="15">
        <v>43922</v>
      </c>
    </row>
    <row r="54" spans="1:11" x14ac:dyDescent="0.25">
      <c r="A54" t="s">
        <v>114</v>
      </c>
      <c r="B54" s="16">
        <v>708.75</v>
      </c>
      <c r="C54" s="16">
        <v>154.35</v>
      </c>
      <c r="D54" t="s">
        <v>243</v>
      </c>
      <c r="E54" s="16">
        <v>0</v>
      </c>
      <c r="F54" s="16">
        <v>0</v>
      </c>
      <c r="G54" s="16">
        <v>0</v>
      </c>
      <c r="H54" t="s">
        <v>211</v>
      </c>
      <c r="I54">
        <v>0</v>
      </c>
      <c r="J54" s="15">
        <v>42826.041666666664</v>
      </c>
      <c r="K54" s="15">
        <v>43922</v>
      </c>
    </row>
    <row r="55" spans="1:11" x14ac:dyDescent="0.25">
      <c r="A55" t="s">
        <v>115</v>
      </c>
      <c r="B55" s="16">
        <v>12.273300000000001</v>
      </c>
      <c r="C55" s="16">
        <v>9.5999999999999992E-3</v>
      </c>
      <c r="D55" t="s">
        <v>254</v>
      </c>
      <c r="E55" s="16">
        <v>0</v>
      </c>
      <c r="F55" s="16">
        <v>0</v>
      </c>
      <c r="G55" s="16">
        <v>0</v>
      </c>
      <c r="H55" t="s">
        <v>211</v>
      </c>
      <c r="I55">
        <v>0</v>
      </c>
      <c r="J55" s="15">
        <v>42826.041666666664</v>
      </c>
      <c r="K55" s="15">
        <v>43922</v>
      </c>
    </row>
    <row r="56" spans="1:11" x14ac:dyDescent="0.25">
      <c r="A56" t="s">
        <v>116</v>
      </c>
      <c r="B56" s="16">
        <v>103.4864</v>
      </c>
      <c r="C56" s="16">
        <v>17.2624</v>
      </c>
      <c r="D56" t="s">
        <v>260</v>
      </c>
      <c r="E56" s="16">
        <v>0</v>
      </c>
      <c r="F56" s="16">
        <v>0</v>
      </c>
      <c r="G56" s="16">
        <v>0</v>
      </c>
      <c r="H56" t="s">
        <v>211</v>
      </c>
      <c r="I56">
        <v>0</v>
      </c>
      <c r="J56" s="15">
        <v>42826.041666666664</v>
      </c>
      <c r="K56" s="15">
        <v>43922</v>
      </c>
    </row>
    <row r="57" spans="1:11" x14ac:dyDescent="0.25">
      <c r="A57" t="s">
        <v>26</v>
      </c>
      <c r="B57" s="16">
        <v>7.5462999999999996</v>
      </c>
      <c r="C57" s="16">
        <v>0.96760000000000002</v>
      </c>
      <c r="D57" t="s">
        <v>295</v>
      </c>
      <c r="E57" s="16">
        <v>0</v>
      </c>
      <c r="F57" s="16">
        <v>9.2856000000000005</v>
      </c>
      <c r="G57" s="16">
        <v>1.55E-2</v>
      </c>
      <c r="H57" t="s">
        <v>296</v>
      </c>
      <c r="I57">
        <v>0</v>
      </c>
      <c r="J57" s="15">
        <v>42826.041666666664</v>
      </c>
      <c r="K57" s="15">
        <v>43922</v>
      </c>
    </row>
    <row r="58" spans="1:11" x14ac:dyDescent="0.25">
      <c r="A58" t="s">
        <v>13</v>
      </c>
      <c r="B58" s="16">
        <v>13.375</v>
      </c>
      <c r="C58" s="16">
        <v>0.80200000000000005</v>
      </c>
      <c r="D58" t="s">
        <v>289</v>
      </c>
      <c r="E58" s="16">
        <v>0</v>
      </c>
      <c r="F58" s="16">
        <v>19.278500000000001</v>
      </c>
      <c r="G58" s="16">
        <v>1E-4</v>
      </c>
      <c r="H58" t="s">
        <v>290</v>
      </c>
      <c r="I58">
        <v>0</v>
      </c>
      <c r="J58" s="15">
        <v>42826.041666666664</v>
      </c>
      <c r="K58" s="15">
        <v>43922</v>
      </c>
    </row>
    <row r="59" spans="1:11" x14ac:dyDescent="0.25">
      <c r="A59" t="s">
        <v>70</v>
      </c>
      <c r="B59" s="16">
        <v>26.8809</v>
      </c>
      <c r="C59" s="16">
        <v>2.9224999999999999</v>
      </c>
      <c r="D59" t="s">
        <v>284</v>
      </c>
      <c r="E59" s="16">
        <v>0</v>
      </c>
      <c r="F59" s="16">
        <v>4.6840999999999999</v>
      </c>
      <c r="G59" s="16">
        <v>0</v>
      </c>
      <c r="H59" t="s">
        <v>211</v>
      </c>
      <c r="I59">
        <v>0</v>
      </c>
      <c r="J59" s="15">
        <v>42826.041666666664</v>
      </c>
      <c r="K59" s="15">
        <v>43922</v>
      </c>
    </row>
    <row r="60" spans="1:11" x14ac:dyDescent="0.25">
      <c r="A60" t="s">
        <v>117</v>
      </c>
      <c r="B60" s="16">
        <v>12.821199999999999</v>
      </c>
      <c r="C60" s="16">
        <v>0.93100000000000005</v>
      </c>
      <c r="D60" t="s">
        <v>259</v>
      </c>
      <c r="E60" s="16">
        <v>0</v>
      </c>
      <c r="F60" s="16">
        <v>0</v>
      </c>
      <c r="G60" s="16">
        <v>0</v>
      </c>
      <c r="H60" t="s">
        <v>211</v>
      </c>
      <c r="I60">
        <v>0</v>
      </c>
      <c r="J60" s="15">
        <v>42826.041666666664</v>
      </c>
      <c r="K60" s="15">
        <v>43922</v>
      </c>
    </row>
    <row r="61" spans="1:11" x14ac:dyDescent="0.25">
      <c r="A61" t="s">
        <v>118</v>
      </c>
      <c r="B61" s="16">
        <v>17.423400000000001</v>
      </c>
      <c r="C61" s="16">
        <v>2.0701999999999998</v>
      </c>
      <c r="D61" t="s">
        <v>230</v>
      </c>
      <c r="E61" s="16">
        <v>0</v>
      </c>
      <c r="F61" s="16">
        <v>0</v>
      </c>
      <c r="G61" s="16">
        <v>0</v>
      </c>
      <c r="H61" t="s">
        <v>211</v>
      </c>
      <c r="I61">
        <v>0</v>
      </c>
      <c r="J61" s="15">
        <v>42826.041666666664</v>
      </c>
      <c r="K61" s="15">
        <v>43922</v>
      </c>
    </row>
    <row r="62" spans="1:11" x14ac:dyDescent="0.25">
      <c r="A62" t="s">
        <v>119</v>
      </c>
      <c r="B62" s="16">
        <v>10.4923</v>
      </c>
      <c r="C62" s="16">
        <v>1.0053000000000001</v>
      </c>
      <c r="D62" t="s">
        <v>291</v>
      </c>
      <c r="E62" s="16">
        <v>0</v>
      </c>
      <c r="F62" s="16">
        <v>0.93089999999999995</v>
      </c>
      <c r="G62" s="16">
        <v>0</v>
      </c>
      <c r="H62" t="s">
        <v>211</v>
      </c>
      <c r="I62">
        <v>0</v>
      </c>
      <c r="J62" s="15">
        <v>42826.041666666664</v>
      </c>
      <c r="K62" s="15">
        <v>43922</v>
      </c>
    </row>
    <row r="63" spans="1:11" x14ac:dyDescent="0.25">
      <c r="A63" t="s">
        <v>120</v>
      </c>
      <c r="B63" s="16">
        <v>37.801000000000002</v>
      </c>
      <c r="C63" s="16">
        <v>6.7930000000000001</v>
      </c>
      <c r="D63" t="s">
        <v>249</v>
      </c>
      <c r="E63" s="16">
        <v>0</v>
      </c>
      <c r="F63" s="16">
        <v>0</v>
      </c>
      <c r="G63" s="16">
        <v>0</v>
      </c>
      <c r="H63" t="s">
        <v>211</v>
      </c>
      <c r="I63">
        <v>0</v>
      </c>
      <c r="J63" s="15">
        <v>42826.041666666664</v>
      </c>
      <c r="K63" s="15">
        <v>43922</v>
      </c>
    </row>
    <row r="64" spans="1:11" x14ac:dyDescent="0.25">
      <c r="A64" t="s">
        <v>43</v>
      </c>
      <c r="B64" s="16">
        <v>50.012</v>
      </c>
      <c r="C64" s="16">
        <v>19.904</v>
      </c>
      <c r="D64" t="s">
        <v>268</v>
      </c>
      <c r="E64" s="16">
        <v>0</v>
      </c>
      <c r="F64" s="16">
        <v>0</v>
      </c>
      <c r="G64" s="16">
        <v>0</v>
      </c>
      <c r="H64" t="s">
        <v>211</v>
      </c>
      <c r="I64">
        <v>0</v>
      </c>
      <c r="J64" s="15">
        <v>42826.041666666664</v>
      </c>
      <c r="K64" s="15">
        <v>43922</v>
      </c>
    </row>
    <row r="65" spans="1:11" x14ac:dyDescent="0.25">
      <c r="A65" t="s">
        <v>68</v>
      </c>
      <c r="B65" s="16">
        <v>90.123199999999997</v>
      </c>
      <c r="C65" s="16">
        <v>34.295999999999999</v>
      </c>
      <c r="D65" t="s">
        <v>300</v>
      </c>
      <c r="E65" s="16">
        <v>0</v>
      </c>
      <c r="F65" s="16">
        <v>0</v>
      </c>
      <c r="G65" s="16">
        <v>0</v>
      </c>
      <c r="H65" t="s">
        <v>211</v>
      </c>
      <c r="I65">
        <v>0</v>
      </c>
      <c r="J65" s="15">
        <v>42826.041666666664</v>
      </c>
      <c r="K65" s="15">
        <v>43922</v>
      </c>
    </row>
    <row r="66" spans="1:11" x14ac:dyDescent="0.25">
      <c r="A66" t="s">
        <v>40</v>
      </c>
      <c r="B66" s="16">
        <v>13.606400000000001</v>
      </c>
      <c r="C66" s="16">
        <v>1.5246</v>
      </c>
      <c r="D66" t="s">
        <v>238</v>
      </c>
      <c r="E66" s="16">
        <v>0</v>
      </c>
      <c r="F66" s="16">
        <v>0</v>
      </c>
      <c r="G66" s="16">
        <v>0</v>
      </c>
      <c r="H66" t="s">
        <v>211</v>
      </c>
      <c r="I66">
        <v>0</v>
      </c>
      <c r="J66" s="15">
        <v>42826.041666666664</v>
      </c>
      <c r="K66" s="15">
        <v>43922</v>
      </c>
    </row>
    <row r="67" spans="1:11" x14ac:dyDescent="0.25">
      <c r="A67" t="s">
        <v>121</v>
      </c>
      <c r="B67" s="16">
        <v>52.755000000000003</v>
      </c>
      <c r="C67" s="16">
        <v>4.7333999999999996</v>
      </c>
      <c r="D67" t="s">
        <v>237</v>
      </c>
      <c r="E67" s="16">
        <v>0</v>
      </c>
      <c r="F67" s="16">
        <v>0</v>
      </c>
      <c r="G67" s="16">
        <v>0</v>
      </c>
      <c r="H67" t="s">
        <v>211</v>
      </c>
      <c r="I67">
        <v>0</v>
      </c>
      <c r="J67" s="15">
        <v>42826.041666666664</v>
      </c>
      <c r="K67" s="15">
        <v>43922</v>
      </c>
    </row>
    <row r="68" spans="1:11" x14ac:dyDescent="0.25">
      <c r="A68" t="s">
        <v>122</v>
      </c>
      <c r="B68" s="16">
        <v>41.084000000000003</v>
      </c>
      <c r="C68" s="16">
        <v>5.9584999999999999</v>
      </c>
      <c r="D68" t="s">
        <v>253</v>
      </c>
      <c r="E68" s="16">
        <v>0</v>
      </c>
      <c r="F68" s="16">
        <v>0</v>
      </c>
      <c r="G68" s="16">
        <v>0</v>
      </c>
      <c r="H68" t="s">
        <v>211</v>
      </c>
      <c r="I68">
        <v>0</v>
      </c>
      <c r="J68" s="15">
        <v>42826.041666666664</v>
      </c>
      <c r="K68" s="15">
        <v>43922</v>
      </c>
    </row>
    <row r="69" spans="1:11" x14ac:dyDescent="0.25">
      <c r="A69" t="s">
        <v>72</v>
      </c>
      <c r="B69" s="16">
        <v>26.237100000000002</v>
      </c>
      <c r="C69" s="16">
        <v>0.96179999999999999</v>
      </c>
      <c r="D69" t="s">
        <v>285</v>
      </c>
      <c r="E69" s="16">
        <v>0</v>
      </c>
      <c r="F69" s="16">
        <v>13.421099999999999</v>
      </c>
      <c r="G69" s="16">
        <v>0</v>
      </c>
      <c r="H69" t="s">
        <v>286</v>
      </c>
      <c r="I69">
        <v>0</v>
      </c>
      <c r="J69" s="15">
        <v>42826.041666666664</v>
      </c>
      <c r="K69" s="15">
        <v>43922</v>
      </c>
    </row>
    <row r="70" spans="1:11" x14ac:dyDescent="0.25">
      <c r="A70" t="s">
        <v>64</v>
      </c>
      <c r="B70" s="16">
        <v>7.9385000000000003</v>
      </c>
      <c r="C70" s="16">
        <v>0.70930000000000004</v>
      </c>
      <c r="D70" t="s">
        <v>304</v>
      </c>
      <c r="E70" s="16">
        <v>0</v>
      </c>
      <c r="F70" s="16">
        <v>16.6175</v>
      </c>
      <c r="G70" s="16">
        <v>0</v>
      </c>
      <c r="H70" t="s">
        <v>305</v>
      </c>
      <c r="I70">
        <v>0</v>
      </c>
      <c r="J70" s="15">
        <v>42826.041666666664</v>
      </c>
      <c r="K70" s="15">
        <v>43922</v>
      </c>
    </row>
    <row r="71" spans="1:11" x14ac:dyDescent="0.25">
      <c r="A71" t="s">
        <v>123</v>
      </c>
      <c r="B71" s="16">
        <v>19.568000000000001</v>
      </c>
      <c r="C71" s="16">
        <v>2.8759000000000001</v>
      </c>
      <c r="D71" t="s">
        <v>212</v>
      </c>
      <c r="E71" s="16">
        <v>0</v>
      </c>
      <c r="F71" s="16">
        <v>0</v>
      </c>
      <c r="G71" s="16">
        <v>0</v>
      </c>
      <c r="H71" t="s">
        <v>211</v>
      </c>
      <c r="I71">
        <v>0</v>
      </c>
      <c r="J71" s="15">
        <v>42826.041666666664</v>
      </c>
      <c r="K71" s="15">
        <v>43922</v>
      </c>
    </row>
    <row r="72" spans="1:11" x14ac:dyDescent="0.25">
      <c r="A72" t="s">
        <v>124</v>
      </c>
      <c r="B72" s="16">
        <v>213.4624</v>
      </c>
      <c r="C72" s="16">
        <v>55.020800000000001</v>
      </c>
      <c r="D72" t="s">
        <v>219</v>
      </c>
      <c r="E72" s="16">
        <v>0</v>
      </c>
      <c r="F72" s="16">
        <v>0</v>
      </c>
      <c r="G72" s="16">
        <v>0</v>
      </c>
      <c r="H72" t="s">
        <v>211</v>
      </c>
      <c r="I72">
        <v>0</v>
      </c>
      <c r="J72" s="15">
        <v>42826.041666666664</v>
      </c>
      <c r="K72" s="15">
        <v>43922</v>
      </c>
    </row>
    <row r="73" spans="1:11" x14ac:dyDescent="0.25">
      <c r="A73" t="s">
        <v>41</v>
      </c>
      <c r="B73" s="16">
        <v>4.9598000000000004</v>
      </c>
      <c r="C73" s="16">
        <v>0.40699999999999997</v>
      </c>
      <c r="D73" t="s">
        <v>216</v>
      </c>
      <c r="E73" s="16">
        <v>0</v>
      </c>
      <c r="F73" s="16">
        <v>0</v>
      </c>
      <c r="G73" s="16">
        <v>0</v>
      </c>
      <c r="H73" t="s">
        <v>211</v>
      </c>
      <c r="I73">
        <v>0</v>
      </c>
      <c r="J73" s="15">
        <v>42826.041666666664</v>
      </c>
      <c r="K73" s="15">
        <v>43922</v>
      </c>
    </row>
    <row r="74" spans="1:11" x14ac:dyDescent="0.25">
      <c r="A74" t="s">
        <v>44</v>
      </c>
      <c r="B74" s="16">
        <v>58.3155</v>
      </c>
      <c r="C74" s="16">
        <v>13.132999999999999</v>
      </c>
      <c r="D74" t="s">
        <v>273</v>
      </c>
      <c r="E74" s="16">
        <v>0</v>
      </c>
      <c r="F74" s="16">
        <v>0</v>
      </c>
      <c r="G74" s="16">
        <v>0</v>
      </c>
      <c r="H74" t="s">
        <v>211</v>
      </c>
      <c r="I74">
        <v>0</v>
      </c>
      <c r="J74" s="15">
        <v>42826.041666666664</v>
      </c>
      <c r="K74" s="15">
        <v>43922</v>
      </c>
    </row>
    <row r="75" spans="1:11" x14ac:dyDescent="0.25">
      <c r="A75" t="s">
        <v>47</v>
      </c>
      <c r="B75" s="16">
        <v>35.5167</v>
      </c>
      <c r="C75" s="16">
        <v>8.0183999999999997</v>
      </c>
      <c r="D75" t="s">
        <v>213</v>
      </c>
      <c r="E75" s="16">
        <v>0</v>
      </c>
      <c r="F75" s="16">
        <v>0</v>
      </c>
      <c r="G75" s="16">
        <v>0</v>
      </c>
      <c r="H75" t="s">
        <v>211</v>
      </c>
      <c r="I75">
        <v>0</v>
      </c>
      <c r="J75" s="15">
        <v>42826.041666666664</v>
      </c>
      <c r="K75" s="15">
        <v>43922</v>
      </c>
    </row>
    <row r="76" spans="1:11" x14ac:dyDescent="0.25">
      <c r="A76" t="s">
        <v>25</v>
      </c>
      <c r="B76" s="16">
        <v>40.253399999999999</v>
      </c>
      <c r="C76" s="16">
        <v>3.0844</v>
      </c>
      <c r="D76" t="s">
        <v>269</v>
      </c>
      <c r="E76" s="16">
        <v>0</v>
      </c>
      <c r="F76" s="16">
        <v>0</v>
      </c>
      <c r="G76" s="16">
        <v>0</v>
      </c>
      <c r="H76" t="s">
        <v>211</v>
      </c>
      <c r="I76">
        <v>0</v>
      </c>
      <c r="J76" s="15">
        <v>42826.041666666664</v>
      </c>
      <c r="K76" s="15">
        <v>43922</v>
      </c>
    </row>
    <row r="77" spans="1:11" x14ac:dyDescent="0.25">
      <c r="A77" t="s">
        <v>30</v>
      </c>
      <c r="B77" s="16">
        <v>32.9529</v>
      </c>
      <c r="C77" s="16">
        <v>6.3304</v>
      </c>
      <c r="D77" t="s">
        <v>271</v>
      </c>
      <c r="E77" s="16">
        <v>0</v>
      </c>
      <c r="F77" s="16">
        <v>0</v>
      </c>
      <c r="G77" s="16">
        <v>0</v>
      </c>
      <c r="H77" t="s">
        <v>211</v>
      </c>
      <c r="I77">
        <v>0</v>
      </c>
      <c r="J77" s="15">
        <v>42826.041666666664</v>
      </c>
      <c r="K77" s="15">
        <v>43922</v>
      </c>
    </row>
    <row r="78" spans="1:11" x14ac:dyDescent="0.25">
      <c r="A78" t="s">
        <v>24</v>
      </c>
      <c r="B78" s="16">
        <v>46.903599999999997</v>
      </c>
      <c r="C78" s="16">
        <v>5.3635999999999999</v>
      </c>
      <c r="D78" t="s">
        <v>272</v>
      </c>
      <c r="E78" s="16">
        <v>0</v>
      </c>
      <c r="F78" s="16">
        <v>0</v>
      </c>
      <c r="G78" s="16">
        <v>0</v>
      </c>
      <c r="H78" t="s">
        <v>211</v>
      </c>
      <c r="I78">
        <v>0</v>
      </c>
      <c r="J78" s="15">
        <v>42826.041666666664</v>
      </c>
      <c r="K78" s="15">
        <v>43922</v>
      </c>
    </row>
    <row r="79" spans="1:11" x14ac:dyDescent="0.25">
      <c r="A79" t="s">
        <v>20</v>
      </c>
      <c r="B79" s="16">
        <v>54.756</v>
      </c>
      <c r="C79" s="16">
        <v>3.4047999999999998</v>
      </c>
      <c r="D79" t="s">
        <v>226</v>
      </c>
      <c r="E79" s="16">
        <v>0</v>
      </c>
      <c r="F79" s="16">
        <v>0</v>
      </c>
      <c r="G79" s="16">
        <v>0</v>
      </c>
      <c r="H79" t="s">
        <v>211</v>
      </c>
      <c r="I79">
        <v>0</v>
      </c>
      <c r="J79" s="15">
        <v>42826.041666666664</v>
      </c>
      <c r="K79" s="15">
        <v>43922</v>
      </c>
    </row>
    <row r="80" spans="1:11" x14ac:dyDescent="0.25">
      <c r="A80" t="s">
        <v>125</v>
      </c>
      <c r="B80" s="16">
        <v>39.718299999999999</v>
      </c>
      <c r="C80" s="16">
        <v>4.1273999999999997</v>
      </c>
      <c r="D80" t="s">
        <v>274</v>
      </c>
      <c r="E80" s="16">
        <v>0</v>
      </c>
      <c r="F80" s="16">
        <v>0</v>
      </c>
      <c r="G80" s="16">
        <v>0</v>
      </c>
      <c r="H80" t="s">
        <v>211</v>
      </c>
      <c r="I80">
        <v>0</v>
      </c>
      <c r="J80" s="15">
        <v>42826.041666666664</v>
      </c>
      <c r="K80" s="15">
        <v>43922</v>
      </c>
    </row>
    <row r="81" spans="1:11" x14ac:dyDescent="0.25">
      <c r="A81" t="s">
        <v>126</v>
      </c>
      <c r="B81" s="16">
        <v>6.5848000000000004</v>
      </c>
      <c r="C81" s="16">
        <v>0.79110000000000003</v>
      </c>
      <c r="D81" t="s">
        <v>240</v>
      </c>
      <c r="E81" s="16">
        <v>0</v>
      </c>
      <c r="F81" s="16">
        <v>0</v>
      </c>
      <c r="G81" s="16">
        <v>0</v>
      </c>
      <c r="H81" t="s">
        <v>211</v>
      </c>
      <c r="I81">
        <v>0</v>
      </c>
      <c r="J81" s="15">
        <v>42826.041666666664</v>
      </c>
      <c r="K81" s="15">
        <v>43922</v>
      </c>
    </row>
    <row r="82" spans="1:11" x14ac:dyDescent="0.25">
      <c r="A82" t="s">
        <v>58</v>
      </c>
      <c r="B82" s="16">
        <v>67.389300000000006</v>
      </c>
      <c r="C82" s="16">
        <v>4.0164</v>
      </c>
      <c r="D82" t="s">
        <v>229</v>
      </c>
      <c r="E82" s="16">
        <v>0</v>
      </c>
      <c r="F82" s="16">
        <v>0</v>
      </c>
      <c r="G82" s="16">
        <v>0</v>
      </c>
      <c r="H82" t="s">
        <v>211</v>
      </c>
      <c r="I82">
        <v>0</v>
      </c>
      <c r="J82" s="15">
        <v>42826.041666666664</v>
      </c>
      <c r="K82" s="15">
        <v>43922</v>
      </c>
    </row>
    <row r="83" spans="1:11" x14ac:dyDescent="0.25">
      <c r="A83" t="s">
        <v>23</v>
      </c>
      <c r="B83" s="16">
        <v>9.4594000000000005</v>
      </c>
      <c r="C83" s="16">
        <v>1.9435</v>
      </c>
      <c r="D83" t="s">
        <v>234</v>
      </c>
      <c r="E83" s="16">
        <v>0</v>
      </c>
      <c r="F83" s="16">
        <v>0</v>
      </c>
      <c r="G83" s="16">
        <v>0</v>
      </c>
      <c r="H83" t="s">
        <v>211</v>
      </c>
      <c r="I83">
        <v>0</v>
      </c>
      <c r="J83" s="15">
        <v>42826.041666666664</v>
      </c>
      <c r="K83" s="15">
        <v>43922</v>
      </c>
    </row>
    <row r="84" spans="1:11" x14ac:dyDescent="0.25">
      <c r="A84" t="s">
        <v>39</v>
      </c>
      <c r="B84" s="16">
        <v>13.359400000000001</v>
      </c>
      <c r="C84" s="16">
        <v>2.6850999999999998</v>
      </c>
      <c r="D84" t="s">
        <v>255</v>
      </c>
      <c r="E84" s="16">
        <v>0</v>
      </c>
      <c r="F84" s="16">
        <v>0</v>
      </c>
      <c r="G84" s="16">
        <v>0</v>
      </c>
      <c r="H84" t="s">
        <v>211</v>
      </c>
      <c r="I84">
        <v>0</v>
      </c>
      <c r="J84" s="15">
        <v>42826.041666666664</v>
      </c>
      <c r="K84" s="15">
        <v>43922</v>
      </c>
    </row>
    <row r="85" spans="1:11" x14ac:dyDescent="0.25">
      <c r="A85" t="s">
        <v>17</v>
      </c>
      <c r="B85" s="16">
        <v>36.413600000000002</v>
      </c>
      <c r="C85" s="16">
        <v>16.5656</v>
      </c>
      <c r="D85" t="s">
        <v>303</v>
      </c>
      <c r="E85" s="16">
        <v>0</v>
      </c>
      <c r="F85" s="16">
        <v>13.4392</v>
      </c>
      <c r="G85" s="16">
        <v>0</v>
      </c>
      <c r="H85" t="s">
        <v>211</v>
      </c>
      <c r="I85">
        <v>0</v>
      </c>
      <c r="J85" s="15">
        <v>42826.041666666664</v>
      </c>
      <c r="K85" s="15">
        <v>43922</v>
      </c>
    </row>
    <row r="86" spans="1:11" x14ac:dyDescent="0.25">
      <c r="A86" t="s">
        <v>127</v>
      </c>
      <c r="B86" s="16">
        <v>104.19280000000001</v>
      </c>
      <c r="C86" s="16">
        <v>34.32</v>
      </c>
      <c r="D86" t="s">
        <v>280</v>
      </c>
      <c r="E86" s="16">
        <v>0</v>
      </c>
      <c r="F86" s="16">
        <v>0</v>
      </c>
      <c r="G86" s="16">
        <v>0</v>
      </c>
      <c r="H86" t="s">
        <v>211</v>
      </c>
      <c r="I86">
        <v>0</v>
      </c>
      <c r="J86" s="15">
        <v>42826.041666666664</v>
      </c>
      <c r="K86" s="15">
        <v>43922</v>
      </c>
    </row>
    <row r="87" spans="1:11" x14ac:dyDescent="0.25">
      <c r="A87" t="s">
        <v>128</v>
      </c>
      <c r="B87" s="16">
        <v>122.69280000000001</v>
      </c>
      <c r="C87" s="16">
        <v>54.917999999999999</v>
      </c>
      <c r="D87" t="s">
        <v>266</v>
      </c>
      <c r="E87" s="16">
        <v>0</v>
      </c>
      <c r="F87" s="16">
        <v>0</v>
      </c>
      <c r="G87" s="16">
        <v>0</v>
      </c>
      <c r="H87" t="s">
        <v>211</v>
      </c>
      <c r="I87">
        <v>0</v>
      </c>
      <c r="J87" s="15">
        <v>42826.041666666664</v>
      </c>
      <c r="K87" s="15">
        <v>43922</v>
      </c>
    </row>
    <row r="88" spans="1:11" x14ac:dyDescent="0.25">
      <c r="A88" t="s">
        <v>129</v>
      </c>
      <c r="B88" s="16">
        <v>178.81120000000001</v>
      </c>
      <c r="C88" s="16">
        <v>81.452799999999996</v>
      </c>
      <c r="D88" t="s">
        <v>276</v>
      </c>
      <c r="E88" s="16">
        <v>0</v>
      </c>
      <c r="F88" s="16">
        <v>0</v>
      </c>
      <c r="G88" s="16">
        <v>0</v>
      </c>
      <c r="H88" t="s">
        <v>211</v>
      </c>
      <c r="I88">
        <v>0</v>
      </c>
      <c r="J88" s="15">
        <v>42826.041666666664</v>
      </c>
      <c r="K88" s="15">
        <v>43922</v>
      </c>
    </row>
    <row r="89" spans="1:11" x14ac:dyDescent="0.25">
      <c r="A89" t="s">
        <v>130</v>
      </c>
      <c r="B89" s="16">
        <v>246.54</v>
      </c>
      <c r="C89" s="16">
        <v>44.94</v>
      </c>
      <c r="D89" t="s">
        <v>248</v>
      </c>
      <c r="E89" s="16">
        <v>0</v>
      </c>
      <c r="F89" s="16">
        <v>0</v>
      </c>
      <c r="G89" s="16">
        <v>0</v>
      </c>
      <c r="H89" t="s">
        <v>211</v>
      </c>
      <c r="I89">
        <v>0</v>
      </c>
      <c r="J89" s="15">
        <v>42826.041666666664</v>
      </c>
      <c r="K89" s="15">
        <v>43922</v>
      </c>
    </row>
    <row r="90" spans="1:11" x14ac:dyDescent="0.25">
      <c r="A90" t="s">
        <v>71</v>
      </c>
      <c r="B90" s="16">
        <v>22.088000000000001</v>
      </c>
      <c r="C90" s="16">
        <v>0.38</v>
      </c>
      <c r="D90" t="s">
        <v>297</v>
      </c>
      <c r="E90" s="16">
        <v>0</v>
      </c>
      <c r="F90" s="16">
        <v>42.994</v>
      </c>
      <c r="G90" s="16">
        <v>0</v>
      </c>
      <c r="H90" t="s">
        <v>211</v>
      </c>
      <c r="I90">
        <v>0</v>
      </c>
      <c r="J90" s="15">
        <v>42826.041666666664</v>
      </c>
      <c r="K90" s="15">
        <v>43922</v>
      </c>
    </row>
    <row r="91" spans="1:11" x14ac:dyDescent="0.25">
      <c r="A91" t="s">
        <v>131</v>
      </c>
      <c r="B91" s="16">
        <v>27.696300000000001</v>
      </c>
      <c r="C91" s="16">
        <v>13.879200000000001</v>
      </c>
      <c r="D91" t="s">
        <v>279</v>
      </c>
      <c r="E91" s="16">
        <v>0</v>
      </c>
      <c r="F91" s="16">
        <v>0</v>
      </c>
      <c r="G91" s="16">
        <v>0</v>
      </c>
      <c r="H91" t="s">
        <v>211</v>
      </c>
      <c r="I91">
        <v>0</v>
      </c>
      <c r="J91" s="15">
        <v>42826.041666666664</v>
      </c>
      <c r="K91" s="15">
        <v>43922</v>
      </c>
    </row>
    <row r="92" spans="1:11" x14ac:dyDescent="0.25">
      <c r="A92" t="s">
        <v>132</v>
      </c>
      <c r="B92" s="16">
        <v>7.4442000000000004</v>
      </c>
      <c r="C92" s="16">
        <v>0.24390000000000001</v>
      </c>
      <c r="D92" t="s">
        <v>227</v>
      </c>
      <c r="E92" s="16">
        <v>0</v>
      </c>
      <c r="F92" s="16">
        <v>0</v>
      </c>
      <c r="G92" s="16">
        <v>0</v>
      </c>
      <c r="H92" t="s">
        <v>211</v>
      </c>
      <c r="I92">
        <v>0</v>
      </c>
      <c r="J92" s="15">
        <v>42826.041666666664</v>
      </c>
      <c r="K92" s="15">
        <v>43922</v>
      </c>
    </row>
    <row r="93" spans="1:11" x14ac:dyDescent="0.25">
      <c r="A93" t="s">
        <v>133</v>
      </c>
      <c r="B93" s="16">
        <v>53.227800000000002</v>
      </c>
      <c r="C93" s="16">
        <v>8.3720999999999997</v>
      </c>
      <c r="D93" t="s">
        <v>228</v>
      </c>
      <c r="E93" s="16">
        <v>0</v>
      </c>
      <c r="F93" s="16">
        <v>0</v>
      </c>
      <c r="G93" s="16">
        <v>0</v>
      </c>
      <c r="H93" t="s">
        <v>211</v>
      </c>
      <c r="I93">
        <v>0</v>
      </c>
      <c r="J93" s="15">
        <v>42826.041666666664</v>
      </c>
      <c r="K93" s="15">
        <v>43922</v>
      </c>
    </row>
    <row r="94" spans="1:11" x14ac:dyDescent="0.25">
      <c r="A94" t="s">
        <v>134</v>
      </c>
      <c r="B94" s="16">
        <v>24.9206</v>
      </c>
      <c r="C94" s="16">
        <v>3.2612000000000001</v>
      </c>
      <c r="D94" t="s">
        <v>239</v>
      </c>
      <c r="E94" s="16">
        <v>0</v>
      </c>
      <c r="F94" s="16">
        <v>0</v>
      </c>
      <c r="G94" s="16">
        <v>0</v>
      </c>
      <c r="H94" t="s">
        <v>211</v>
      </c>
      <c r="I94">
        <v>0</v>
      </c>
      <c r="J94" s="15">
        <v>42826.041666666664</v>
      </c>
      <c r="K94" s="15">
        <v>43922</v>
      </c>
    </row>
    <row r="95" spans="1:11" x14ac:dyDescent="0.25">
      <c r="A95" t="s">
        <v>135</v>
      </c>
      <c r="B95" s="16">
        <v>20.305800000000001</v>
      </c>
      <c r="C95" s="16">
        <v>2.9358</v>
      </c>
      <c r="D95" t="s">
        <v>264</v>
      </c>
      <c r="E95" s="16">
        <v>0</v>
      </c>
      <c r="F95" s="16">
        <v>0</v>
      </c>
      <c r="G95" s="16">
        <v>0</v>
      </c>
      <c r="H95" t="s">
        <v>211</v>
      </c>
      <c r="I95">
        <v>0</v>
      </c>
      <c r="J95" s="15">
        <v>42826.041666666664</v>
      </c>
      <c r="K95" s="15">
        <v>43922</v>
      </c>
    </row>
    <row r="96" spans="1:11" x14ac:dyDescent="0.25">
      <c r="A96" t="s">
        <v>136</v>
      </c>
      <c r="B96" s="16">
        <v>9.0244</v>
      </c>
      <c r="C96" s="16">
        <v>6.2114000000000003</v>
      </c>
      <c r="D96" t="s">
        <v>251</v>
      </c>
      <c r="E96" s="16">
        <v>0</v>
      </c>
      <c r="F96" s="16">
        <v>0</v>
      </c>
      <c r="G96" s="16">
        <v>0</v>
      </c>
      <c r="H96" t="s">
        <v>211</v>
      </c>
      <c r="I96">
        <v>0</v>
      </c>
      <c r="J96" s="15">
        <v>42826.041666666664</v>
      </c>
      <c r="K96" s="15">
        <v>43922</v>
      </c>
    </row>
    <row r="97" spans="1:11" x14ac:dyDescent="0.25">
      <c r="A97" t="s">
        <v>38</v>
      </c>
      <c r="B97" s="16">
        <v>3.9588999999999999</v>
      </c>
      <c r="C97" s="16">
        <v>0.40200000000000002</v>
      </c>
      <c r="D97" t="s">
        <v>267</v>
      </c>
      <c r="E97" s="16">
        <v>0</v>
      </c>
      <c r="F97" s="16">
        <v>0</v>
      </c>
      <c r="G97" s="16">
        <v>0</v>
      </c>
      <c r="H97" t="s">
        <v>211</v>
      </c>
      <c r="I97">
        <v>0</v>
      </c>
      <c r="J97" s="15">
        <v>42826.041666666664</v>
      </c>
      <c r="K97" s="15">
        <v>43922</v>
      </c>
    </row>
    <row r="98" spans="1:11" x14ac:dyDescent="0.25">
      <c r="A98" t="s">
        <v>137</v>
      </c>
      <c r="B98" s="16">
        <v>95.847999999999999</v>
      </c>
      <c r="C98" s="16">
        <v>30.724799999999998</v>
      </c>
      <c r="D98" t="s">
        <v>420</v>
      </c>
      <c r="E98" s="16">
        <v>0</v>
      </c>
      <c r="F98" s="16">
        <v>0</v>
      </c>
      <c r="G98" s="16">
        <v>0</v>
      </c>
      <c r="H98" t="s">
        <v>211</v>
      </c>
      <c r="I98">
        <v>0</v>
      </c>
      <c r="J98" s="15">
        <v>42826.041666666664</v>
      </c>
      <c r="K98" s="15">
        <v>43922</v>
      </c>
    </row>
    <row r="99" spans="1:11" x14ac:dyDescent="0.25">
      <c r="A99" t="s">
        <v>138</v>
      </c>
      <c r="B99" s="16">
        <v>38.685600000000001</v>
      </c>
      <c r="C99" s="16">
        <v>4.0338000000000003</v>
      </c>
      <c r="D99" t="s">
        <v>252</v>
      </c>
      <c r="E99" s="16">
        <v>0</v>
      </c>
      <c r="F99" s="16">
        <v>0</v>
      </c>
      <c r="G99" s="16">
        <v>0</v>
      </c>
      <c r="H99" t="s">
        <v>211</v>
      </c>
      <c r="I99">
        <v>0</v>
      </c>
      <c r="J99" s="15">
        <v>42826.041666666664</v>
      </c>
      <c r="K99" s="15">
        <v>43922</v>
      </c>
    </row>
    <row r="100" spans="1:11" x14ac:dyDescent="0.25">
      <c r="A100" t="s">
        <v>32</v>
      </c>
      <c r="B100" s="16">
        <v>14.9236</v>
      </c>
      <c r="C100" s="16">
        <v>4.6562999999999999</v>
      </c>
      <c r="D100" t="s">
        <v>277</v>
      </c>
      <c r="E100" s="16">
        <v>0</v>
      </c>
      <c r="F100" s="16">
        <v>0</v>
      </c>
      <c r="G100" s="16">
        <v>0</v>
      </c>
      <c r="H100" t="s">
        <v>211</v>
      </c>
      <c r="I100">
        <v>0</v>
      </c>
      <c r="J100" s="15">
        <v>42826.041666666664</v>
      </c>
      <c r="K100" s="15">
        <v>43922</v>
      </c>
    </row>
    <row r="101" spans="1:11" x14ac:dyDescent="0.25">
      <c r="A101" t="s">
        <v>57</v>
      </c>
      <c r="B101" s="16">
        <v>18.161300000000001</v>
      </c>
      <c r="C101" s="16">
        <v>7.6736000000000004</v>
      </c>
      <c r="D101" t="s">
        <v>278</v>
      </c>
      <c r="E101" s="16">
        <v>0</v>
      </c>
      <c r="F101" s="16">
        <v>0</v>
      </c>
      <c r="G101" s="16">
        <v>0</v>
      </c>
      <c r="H101" t="s">
        <v>211</v>
      </c>
      <c r="I101">
        <v>0</v>
      </c>
      <c r="J101" s="15">
        <v>42826.041666666664</v>
      </c>
      <c r="K101" s="15">
        <v>43922</v>
      </c>
    </row>
    <row r="102" spans="1:11" x14ac:dyDescent="0.25">
      <c r="A102" t="s">
        <v>28</v>
      </c>
      <c r="B102" s="16">
        <v>622</v>
      </c>
      <c r="C102" s="16">
        <v>227.6</v>
      </c>
      <c r="D102" t="s">
        <v>283</v>
      </c>
      <c r="E102" s="16">
        <v>0</v>
      </c>
      <c r="F102" s="16">
        <v>336.4</v>
      </c>
      <c r="G102" s="16">
        <v>0</v>
      </c>
      <c r="H102" t="s">
        <v>211</v>
      </c>
      <c r="I102">
        <v>0</v>
      </c>
      <c r="J102" s="15">
        <v>42826.041666666664</v>
      </c>
      <c r="K102" s="15">
        <v>43922</v>
      </c>
    </row>
    <row r="103" spans="1:11" x14ac:dyDescent="0.25">
      <c r="A103" t="s">
        <v>139</v>
      </c>
      <c r="B103" s="16">
        <v>45.476100000000002</v>
      </c>
      <c r="C103" s="16">
        <v>3.7662</v>
      </c>
      <c r="D103" t="s">
        <v>246</v>
      </c>
      <c r="E103" s="16">
        <v>0</v>
      </c>
      <c r="F103" s="16">
        <v>0</v>
      </c>
      <c r="G103" s="16">
        <v>0</v>
      </c>
      <c r="H103" t="s">
        <v>211</v>
      </c>
      <c r="I103">
        <v>0</v>
      </c>
      <c r="J103" s="15">
        <v>42826.041666666664</v>
      </c>
      <c r="K103" s="15">
        <v>43922</v>
      </c>
    </row>
    <row r="104" spans="1:11" x14ac:dyDescent="0.25">
      <c r="A104" t="s">
        <v>140</v>
      </c>
      <c r="B104" s="16">
        <v>18.97</v>
      </c>
      <c r="C104" s="16">
        <v>0.77869999999999995</v>
      </c>
      <c r="D104" t="s">
        <v>236</v>
      </c>
      <c r="E104" s="16">
        <v>0</v>
      </c>
      <c r="F104" s="16">
        <v>0</v>
      </c>
      <c r="G104" s="16">
        <v>0</v>
      </c>
      <c r="H104" t="s">
        <v>211</v>
      </c>
      <c r="I104">
        <v>0</v>
      </c>
      <c r="J104" s="15">
        <v>42826.041666666664</v>
      </c>
      <c r="K104" s="15">
        <v>43922</v>
      </c>
    </row>
    <row r="105" spans="1:11" x14ac:dyDescent="0.25">
      <c r="A105" t="s">
        <v>141</v>
      </c>
      <c r="B105" s="16">
        <v>28.6036</v>
      </c>
      <c r="C105" s="16">
        <v>3.4731999999999998</v>
      </c>
      <c r="D105" t="s">
        <v>224</v>
      </c>
      <c r="E105" s="16">
        <v>0</v>
      </c>
      <c r="F105" s="16">
        <v>0</v>
      </c>
      <c r="G105" s="16">
        <v>0</v>
      </c>
      <c r="H105" t="s">
        <v>211</v>
      </c>
      <c r="I105">
        <v>0</v>
      </c>
      <c r="J105" s="15">
        <v>42826.041666666664</v>
      </c>
      <c r="K105" s="15">
        <v>43922</v>
      </c>
    </row>
    <row r="106" spans="1:11" x14ac:dyDescent="0.25">
      <c r="A106" t="s">
        <v>142</v>
      </c>
      <c r="B106" s="16">
        <v>45.106999999999999</v>
      </c>
      <c r="C106" s="16">
        <v>11.285</v>
      </c>
      <c r="D106" t="s">
        <v>223</v>
      </c>
      <c r="E106" s="16">
        <v>0</v>
      </c>
      <c r="F106" s="16">
        <v>0</v>
      </c>
      <c r="G106" s="16">
        <v>0</v>
      </c>
      <c r="H106" t="s">
        <v>211</v>
      </c>
      <c r="I106">
        <v>0</v>
      </c>
      <c r="J106" s="15">
        <v>42826.041666666664</v>
      </c>
      <c r="K106" s="15">
        <v>43922</v>
      </c>
    </row>
    <row r="107" spans="1:11" x14ac:dyDescent="0.25">
      <c r="A107" t="s">
        <v>143</v>
      </c>
      <c r="B107" s="16">
        <v>38.909199999999998</v>
      </c>
      <c r="C107" s="16">
        <v>4.0148000000000001</v>
      </c>
      <c r="D107" t="s">
        <v>214</v>
      </c>
      <c r="E107" s="16">
        <v>0</v>
      </c>
      <c r="F107" s="16">
        <v>0</v>
      </c>
      <c r="G107" s="16">
        <v>0</v>
      </c>
      <c r="H107" t="s">
        <v>211</v>
      </c>
      <c r="I107">
        <v>0</v>
      </c>
      <c r="J107" s="15">
        <v>42826.041666666664</v>
      </c>
      <c r="K107" s="15">
        <v>43922</v>
      </c>
    </row>
    <row r="108" spans="1:11" x14ac:dyDescent="0.25">
      <c r="A108" t="s">
        <v>144</v>
      </c>
      <c r="B108" s="16">
        <v>7.5262000000000002</v>
      </c>
      <c r="C108" s="16">
        <v>0.2389</v>
      </c>
      <c r="D108" t="s">
        <v>235</v>
      </c>
      <c r="E108" s="16">
        <v>0</v>
      </c>
      <c r="F108" s="16">
        <v>0</v>
      </c>
      <c r="G108" s="16">
        <v>0</v>
      </c>
      <c r="H108" t="s">
        <v>211</v>
      </c>
      <c r="I108">
        <v>0</v>
      </c>
      <c r="J108" s="15">
        <v>42826.041666666664</v>
      </c>
      <c r="K108" s="15">
        <v>43922</v>
      </c>
    </row>
    <row r="109" spans="1:11" x14ac:dyDescent="0.25">
      <c r="A109" t="s">
        <v>45</v>
      </c>
      <c r="B109" s="16">
        <v>40.08</v>
      </c>
      <c r="C109" s="16">
        <v>2.198</v>
      </c>
      <c r="D109" t="s">
        <v>225</v>
      </c>
      <c r="E109" s="16">
        <v>0</v>
      </c>
      <c r="F109" s="16">
        <v>0</v>
      </c>
      <c r="G109" s="16">
        <v>0</v>
      </c>
      <c r="H109" t="s">
        <v>211</v>
      </c>
      <c r="I109">
        <v>0</v>
      </c>
      <c r="J109" s="15">
        <v>42826.041666666664</v>
      </c>
      <c r="K109" s="15">
        <v>43922</v>
      </c>
    </row>
    <row r="110" spans="1:11" x14ac:dyDescent="0.25">
      <c r="A110" t="s">
        <v>22</v>
      </c>
      <c r="B110" s="16">
        <v>90.046400000000006</v>
      </c>
      <c r="C110" s="16">
        <v>20.543199999999999</v>
      </c>
      <c r="D110" t="s">
        <v>250</v>
      </c>
      <c r="E110" s="16">
        <v>0</v>
      </c>
      <c r="F110" s="16">
        <v>0</v>
      </c>
      <c r="G110" s="16">
        <v>0</v>
      </c>
      <c r="H110" t="s">
        <v>211</v>
      </c>
      <c r="I110">
        <v>0</v>
      </c>
      <c r="J110" s="15">
        <v>42826.041666666664</v>
      </c>
      <c r="K110" s="15">
        <v>43922</v>
      </c>
    </row>
    <row r="111" spans="1:11" x14ac:dyDescent="0.25">
      <c r="A111" t="s">
        <v>145</v>
      </c>
      <c r="B111" s="16">
        <v>43.277999999999999</v>
      </c>
      <c r="C111" s="16">
        <v>13.368</v>
      </c>
      <c r="D111" t="s">
        <v>231</v>
      </c>
      <c r="E111" s="16">
        <v>0</v>
      </c>
      <c r="F111" s="16">
        <v>0</v>
      </c>
      <c r="G111" s="16">
        <v>0</v>
      </c>
      <c r="H111" t="s">
        <v>211</v>
      </c>
      <c r="I111">
        <v>0</v>
      </c>
      <c r="J111" s="15">
        <v>42826.041666666664</v>
      </c>
      <c r="K111" s="15">
        <v>43922</v>
      </c>
    </row>
    <row r="112" spans="1:11" x14ac:dyDescent="0.25">
      <c r="A112" t="s">
        <v>46</v>
      </c>
      <c r="B112" s="16">
        <v>13.9298</v>
      </c>
      <c r="C112" s="16">
        <v>7.5701999999999998</v>
      </c>
      <c r="D112" t="s">
        <v>232</v>
      </c>
      <c r="E112" s="16">
        <v>0</v>
      </c>
      <c r="F112" s="16">
        <v>0</v>
      </c>
      <c r="G112" s="16">
        <v>0</v>
      </c>
      <c r="H112" t="s">
        <v>211</v>
      </c>
      <c r="I112">
        <v>0</v>
      </c>
      <c r="J112" s="15">
        <v>42826.041666666664</v>
      </c>
      <c r="K112" s="15">
        <v>43922</v>
      </c>
    </row>
    <row r="113" spans="1:11" x14ac:dyDescent="0.25">
      <c r="A113" t="s">
        <v>50</v>
      </c>
      <c r="B113" s="16">
        <v>6.4489999999999998</v>
      </c>
      <c r="C113" s="16">
        <v>0.63600000000000001</v>
      </c>
      <c r="D113" t="s">
        <v>422</v>
      </c>
      <c r="E113" s="16">
        <v>0</v>
      </c>
      <c r="F113" s="16">
        <v>9.9860000000000007</v>
      </c>
      <c r="G113" s="16">
        <v>0</v>
      </c>
      <c r="H113" t="s">
        <v>423</v>
      </c>
      <c r="I113">
        <v>0</v>
      </c>
      <c r="J113" s="15">
        <v>42826.041666666664</v>
      </c>
      <c r="K113" s="15">
        <v>43922</v>
      </c>
    </row>
    <row r="114" spans="1:11" x14ac:dyDescent="0.25">
      <c r="A114" t="s">
        <v>146</v>
      </c>
      <c r="B114" s="16">
        <v>6.4672999999999998</v>
      </c>
      <c r="C114" s="16">
        <v>1.6025</v>
      </c>
      <c r="D114" t="s">
        <v>352</v>
      </c>
      <c r="E114" s="16">
        <v>0</v>
      </c>
      <c r="F114" s="16">
        <v>0</v>
      </c>
      <c r="G114" s="16">
        <v>0</v>
      </c>
      <c r="H114" t="s">
        <v>211</v>
      </c>
      <c r="I114">
        <v>0</v>
      </c>
      <c r="J114" s="15">
        <v>42826.041666666664</v>
      </c>
      <c r="K114" s="15">
        <v>43922</v>
      </c>
    </row>
    <row r="115" spans="1:11" x14ac:dyDescent="0.25">
      <c r="A115" t="s">
        <v>147</v>
      </c>
      <c r="B115" s="16">
        <v>10.5326</v>
      </c>
      <c r="C115" s="16">
        <v>0.35020000000000001</v>
      </c>
      <c r="D115" t="s">
        <v>369</v>
      </c>
      <c r="E115" s="16">
        <v>0</v>
      </c>
      <c r="F115" s="16">
        <v>0</v>
      </c>
      <c r="G115" s="16">
        <v>0</v>
      </c>
      <c r="H115" t="s">
        <v>211</v>
      </c>
      <c r="I115">
        <v>0</v>
      </c>
      <c r="J115" s="15">
        <v>42826.041666666664</v>
      </c>
      <c r="K115" s="15">
        <v>43922</v>
      </c>
    </row>
    <row r="116" spans="1:11" x14ac:dyDescent="0.25">
      <c r="A116" t="s">
        <v>148</v>
      </c>
      <c r="B116" s="16">
        <v>2.9849000000000001</v>
      </c>
      <c r="C116" s="16">
        <v>0.28070000000000001</v>
      </c>
      <c r="D116" t="s">
        <v>367</v>
      </c>
      <c r="E116" s="16">
        <v>0</v>
      </c>
      <c r="F116" s="16">
        <v>0</v>
      </c>
      <c r="G116" s="16">
        <v>0</v>
      </c>
      <c r="H116" t="s">
        <v>211</v>
      </c>
      <c r="I116">
        <v>0</v>
      </c>
      <c r="J116" s="15">
        <v>42826.041666666664</v>
      </c>
      <c r="K116" s="15">
        <v>43922</v>
      </c>
    </row>
    <row r="117" spans="1:11" x14ac:dyDescent="0.25">
      <c r="A117" t="s">
        <v>149</v>
      </c>
      <c r="B117" s="16">
        <v>3.9822000000000002</v>
      </c>
      <c r="C117" s="16">
        <v>9.4500000000000001E-2</v>
      </c>
      <c r="D117" t="s">
        <v>428</v>
      </c>
      <c r="E117" s="16">
        <v>0</v>
      </c>
      <c r="F117" s="16">
        <v>0</v>
      </c>
      <c r="G117" s="16">
        <v>0</v>
      </c>
      <c r="H117" t="s">
        <v>211</v>
      </c>
      <c r="I117">
        <v>0</v>
      </c>
      <c r="J117" s="15">
        <v>42826.041666666664</v>
      </c>
      <c r="K117" s="15">
        <v>43922</v>
      </c>
    </row>
    <row r="118" spans="1:11" x14ac:dyDescent="0.25">
      <c r="A118" t="s">
        <v>150</v>
      </c>
      <c r="B118" s="16">
        <v>4.1779000000000002</v>
      </c>
      <c r="C118" s="16">
        <v>0.31490000000000001</v>
      </c>
      <c r="D118" t="s">
        <v>346</v>
      </c>
      <c r="E118" s="16">
        <v>0</v>
      </c>
      <c r="F118" s="16">
        <v>0</v>
      </c>
      <c r="G118" s="16">
        <v>0</v>
      </c>
      <c r="H118" t="s">
        <v>211</v>
      </c>
      <c r="I118">
        <v>0</v>
      </c>
      <c r="J118" s="15">
        <v>42826.041666666664</v>
      </c>
      <c r="K118" s="15">
        <v>43922</v>
      </c>
    </row>
    <row r="119" spans="1:11" x14ac:dyDescent="0.25">
      <c r="A119" t="s">
        <v>18</v>
      </c>
      <c r="B119" s="16">
        <v>23.026399999999999</v>
      </c>
      <c r="C119" s="16">
        <v>2.1480000000000001</v>
      </c>
      <c r="D119" t="s">
        <v>307</v>
      </c>
      <c r="E119" s="16">
        <v>0</v>
      </c>
      <c r="F119" s="16">
        <v>17.322399999999998</v>
      </c>
      <c r="G119" s="16">
        <v>0</v>
      </c>
      <c r="H119" t="s">
        <v>308</v>
      </c>
      <c r="I119">
        <v>0</v>
      </c>
      <c r="J119" s="15">
        <v>42826.041666666664</v>
      </c>
      <c r="K119" s="15">
        <v>43922</v>
      </c>
    </row>
    <row r="120" spans="1:11" x14ac:dyDescent="0.25">
      <c r="A120" t="s">
        <v>151</v>
      </c>
      <c r="B120" s="16">
        <v>3.0720000000000001</v>
      </c>
      <c r="C120" s="16">
        <v>0.32519999999999999</v>
      </c>
      <c r="D120" t="s">
        <v>317</v>
      </c>
      <c r="E120" s="16">
        <v>0</v>
      </c>
      <c r="F120" s="16">
        <v>0.77349999999999997</v>
      </c>
      <c r="G120" s="16">
        <v>0</v>
      </c>
      <c r="H120" t="s">
        <v>211</v>
      </c>
      <c r="I120">
        <v>0</v>
      </c>
      <c r="J120" s="15">
        <v>42826.041666666664</v>
      </c>
      <c r="K120" s="15">
        <v>43922</v>
      </c>
    </row>
    <row r="121" spans="1:11" x14ac:dyDescent="0.25">
      <c r="A121" t="s">
        <v>152</v>
      </c>
      <c r="B121" s="16">
        <v>5.0933999999999999</v>
      </c>
      <c r="C121" s="16">
        <v>0.39400000000000002</v>
      </c>
      <c r="D121" t="s">
        <v>345</v>
      </c>
      <c r="E121" s="16">
        <v>0</v>
      </c>
      <c r="F121" s="16">
        <v>0</v>
      </c>
      <c r="G121" s="16">
        <v>0</v>
      </c>
      <c r="H121" t="s">
        <v>211</v>
      </c>
      <c r="I121">
        <v>0</v>
      </c>
      <c r="J121" s="15">
        <v>42826.041666666664</v>
      </c>
      <c r="K121" s="15">
        <v>43922</v>
      </c>
    </row>
    <row r="122" spans="1:11" x14ac:dyDescent="0.25">
      <c r="A122" t="s">
        <v>153</v>
      </c>
      <c r="B122" s="16">
        <v>3.6440999999999999</v>
      </c>
      <c r="C122" s="16">
        <v>0.50649999999999995</v>
      </c>
      <c r="D122" t="s">
        <v>364</v>
      </c>
      <c r="E122" s="16">
        <v>0</v>
      </c>
      <c r="F122" s="16">
        <v>0</v>
      </c>
      <c r="G122" s="16">
        <v>0</v>
      </c>
      <c r="H122" t="s">
        <v>211</v>
      </c>
      <c r="I122">
        <v>0</v>
      </c>
      <c r="J122" s="15">
        <v>42826.041666666664</v>
      </c>
      <c r="K122" s="15">
        <v>43922</v>
      </c>
    </row>
    <row r="123" spans="1:11" x14ac:dyDescent="0.25">
      <c r="A123" t="s">
        <v>48</v>
      </c>
      <c r="B123" s="16">
        <v>3.1122000000000001</v>
      </c>
      <c r="C123" s="16">
        <v>0.28170000000000001</v>
      </c>
      <c r="D123" t="s">
        <v>354</v>
      </c>
      <c r="E123" s="16">
        <v>0</v>
      </c>
      <c r="F123" s="16">
        <v>0</v>
      </c>
      <c r="G123" s="16">
        <v>0</v>
      </c>
      <c r="H123" t="s">
        <v>211</v>
      </c>
      <c r="I123">
        <v>0</v>
      </c>
      <c r="J123" s="15">
        <v>42826.041666666664</v>
      </c>
      <c r="K123" s="15">
        <v>43922</v>
      </c>
    </row>
    <row r="124" spans="1:11" x14ac:dyDescent="0.25">
      <c r="A124" t="s">
        <v>154</v>
      </c>
      <c r="B124" s="16">
        <v>5.3217999999999996</v>
      </c>
      <c r="C124" s="16">
        <v>0.37969999999999998</v>
      </c>
      <c r="D124" t="s">
        <v>372</v>
      </c>
      <c r="E124" s="16">
        <v>0</v>
      </c>
      <c r="F124" s="16">
        <v>0</v>
      </c>
      <c r="G124" s="16">
        <v>0</v>
      </c>
      <c r="H124" t="s">
        <v>211</v>
      </c>
      <c r="I124">
        <v>0</v>
      </c>
      <c r="J124" s="15">
        <v>42826.041666666664</v>
      </c>
      <c r="K124" s="15">
        <v>43922</v>
      </c>
    </row>
    <row r="125" spans="1:11" x14ac:dyDescent="0.25">
      <c r="A125" t="s">
        <v>155</v>
      </c>
      <c r="B125" s="16">
        <v>11.0617</v>
      </c>
      <c r="C125" s="16">
        <v>0.61860000000000004</v>
      </c>
      <c r="D125" t="s">
        <v>337</v>
      </c>
      <c r="E125" s="16">
        <v>0</v>
      </c>
      <c r="F125" s="16">
        <v>9.0615000000000006</v>
      </c>
      <c r="G125" s="16">
        <v>0</v>
      </c>
      <c r="H125" t="s">
        <v>338</v>
      </c>
      <c r="I125">
        <v>0</v>
      </c>
      <c r="J125" s="15">
        <v>42826.041666666664</v>
      </c>
      <c r="K125" s="15">
        <v>43922</v>
      </c>
    </row>
    <row r="126" spans="1:11" x14ac:dyDescent="0.25">
      <c r="A126" t="s">
        <v>156</v>
      </c>
      <c r="B126" s="16">
        <v>5.0747999999999998</v>
      </c>
      <c r="C126" s="16">
        <v>0.33460000000000001</v>
      </c>
      <c r="D126" t="s">
        <v>363</v>
      </c>
      <c r="E126" s="16">
        <v>0</v>
      </c>
      <c r="F126" s="16">
        <v>0</v>
      </c>
      <c r="G126" s="16">
        <v>0</v>
      </c>
      <c r="H126" t="s">
        <v>211</v>
      </c>
      <c r="I126">
        <v>0</v>
      </c>
      <c r="J126" s="15">
        <v>42826.041666666664</v>
      </c>
      <c r="K126" s="15">
        <v>43922</v>
      </c>
    </row>
    <row r="127" spans="1:11" x14ac:dyDescent="0.25">
      <c r="A127" t="s">
        <v>157</v>
      </c>
      <c r="B127" s="16">
        <v>5.5545</v>
      </c>
      <c r="C127" s="16">
        <v>0.31840000000000002</v>
      </c>
      <c r="D127" t="s">
        <v>350</v>
      </c>
      <c r="E127" s="16">
        <v>0</v>
      </c>
      <c r="F127" s="16">
        <v>0</v>
      </c>
      <c r="G127" s="16">
        <v>0</v>
      </c>
      <c r="H127" t="s">
        <v>211</v>
      </c>
      <c r="I127">
        <v>0</v>
      </c>
      <c r="J127" s="15">
        <v>42826.041666666664</v>
      </c>
      <c r="K127" s="15">
        <v>43922</v>
      </c>
    </row>
    <row r="128" spans="1:11" x14ac:dyDescent="0.25">
      <c r="A128" t="s">
        <v>158</v>
      </c>
      <c r="B128" s="16">
        <v>13.5275</v>
      </c>
      <c r="C128" s="16">
        <v>1.1346000000000001</v>
      </c>
      <c r="D128" t="s">
        <v>355</v>
      </c>
      <c r="E128" s="16">
        <v>0</v>
      </c>
      <c r="F128" s="16">
        <v>0</v>
      </c>
      <c r="G128" s="16">
        <v>0</v>
      </c>
      <c r="H128" t="s">
        <v>211</v>
      </c>
      <c r="I128">
        <v>0</v>
      </c>
      <c r="J128" s="15">
        <v>42826.041666666664</v>
      </c>
      <c r="K128" s="15">
        <v>43922</v>
      </c>
    </row>
    <row r="129" spans="1:11" x14ac:dyDescent="0.25">
      <c r="A129" t="s">
        <v>159</v>
      </c>
      <c r="B129" s="16">
        <v>3.5777999999999999</v>
      </c>
      <c r="C129" s="16">
        <v>0.35680000000000001</v>
      </c>
      <c r="D129" t="s">
        <v>400</v>
      </c>
      <c r="E129" s="16">
        <v>0</v>
      </c>
      <c r="F129" s="16">
        <v>0</v>
      </c>
      <c r="G129" s="16">
        <v>0</v>
      </c>
      <c r="H129" t="s">
        <v>211</v>
      </c>
      <c r="I129">
        <v>0</v>
      </c>
      <c r="J129" s="15">
        <v>42826.041666666664</v>
      </c>
      <c r="K129" s="15">
        <v>43922</v>
      </c>
    </row>
    <row r="130" spans="1:11" x14ac:dyDescent="0.25">
      <c r="A130" t="s">
        <v>160</v>
      </c>
      <c r="B130" s="16">
        <v>4.6257999999999999</v>
      </c>
      <c r="C130" s="16">
        <v>0.47870000000000001</v>
      </c>
      <c r="D130" t="s">
        <v>365</v>
      </c>
      <c r="E130" s="16">
        <v>0</v>
      </c>
      <c r="F130" s="16">
        <v>0</v>
      </c>
      <c r="G130" s="16">
        <v>0</v>
      </c>
      <c r="H130" t="s">
        <v>211</v>
      </c>
      <c r="I130">
        <v>0</v>
      </c>
      <c r="J130" s="15">
        <v>42826.041666666664</v>
      </c>
      <c r="K130" s="15">
        <v>43922</v>
      </c>
    </row>
    <row r="131" spans="1:11" x14ac:dyDescent="0.25">
      <c r="A131" t="s">
        <v>62</v>
      </c>
      <c r="B131" s="16">
        <v>5.5187999999999997</v>
      </c>
      <c r="C131" s="16">
        <v>7.1000000000000004E-3</v>
      </c>
      <c r="D131" t="s">
        <v>339</v>
      </c>
      <c r="E131" s="16">
        <v>0</v>
      </c>
      <c r="F131" s="16">
        <v>2.2176</v>
      </c>
      <c r="G131" s="16">
        <v>0</v>
      </c>
      <c r="H131" t="s">
        <v>340</v>
      </c>
      <c r="I131">
        <v>0</v>
      </c>
      <c r="J131" s="15">
        <v>42826.041666666664</v>
      </c>
      <c r="K131" s="15">
        <v>43922</v>
      </c>
    </row>
    <row r="132" spans="1:11" x14ac:dyDescent="0.25">
      <c r="A132" t="s">
        <v>161</v>
      </c>
      <c r="B132" s="16">
        <v>2.8020999999999998</v>
      </c>
      <c r="C132" s="16">
        <v>0.42570000000000002</v>
      </c>
      <c r="D132" t="s">
        <v>405</v>
      </c>
      <c r="E132" s="16">
        <v>0</v>
      </c>
      <c r="F132" s="16">
        <v>0</v>
      </c>
      <c r="G132" s="16">
        <v>0</v>
      </c>
      <c r="H132" t="s">
        <v>211</v>
      </c>
      <c r="I132">
        <v>0</v>
      </c>
      <c r="J132" s="15">
        <v>42826.041666666664</v>
      </c>
      <c r="K132" s="15">
        <v>43922</v>
      </c>
    </row>
    <row r="133" spans="1:11" x14ac:dyDescent="0.25">
      <c r="A133" t="s">
        <v>162</v>
      </c>
      <c r="B133" s="16">
        <v>5.5586000000000002</v>
      </c>
      <c r="C133" s="16">
        <v>0.4128</v>
      </c>
      <c r="D133" t="s">
        <v>341</v>
      </c>
      <c r="E133" s="16">
        <v>0</v>
      </c>
      <c r="F133" s="16">
        <v>5.2488000000000001</v>
      </c>
      <c r="G133" s="16">
        <v>0</v>
      </c>
      <c r="H133" t="s">
        <v>342</v>
      </c>
      <c r="I133">
        <v>0</v>
      </c>
      <c r="J133" s="15">
        <v>42826.041666666664</v>
      </c>
      <c r="K133" s="15">
        <v>43922</v>
      </c>
    </row>
    <row r="134" spans="1:11" x14ac:dyDescent="0.25">
      <c r="A134" t="s">
        <v>163</v>
      </c>
      <c r="B134" s="16">
        <v>4.0644999999999998</v>
      </c>
      <c r="C134" s="16">
        <v>0.46479999999999999</v>
      </c>
      <c r="D134" t="s">
        <v>375</v>
      </c>
      <c r="E134" s="16">
        <v>0</v>
      </c>
      <c r="F134" s="16">
        <v>0</v>
      </c>
      <c r="G134" s="16">
        <v>0</v>
      </c>
      <c r="H134" t="s">
        <v>211</v>
      </c>
      <c r="I134">
        <v>0</v>
      </c>
      <c r="J134" s="15">
        <v>42826.041666666664</v>
      </c>
      <c r="K134" s="15">
        <v>43922</v>
      </c>
    </row>
    <row r="135" spans="1:11" x14ac:dyDescent="0.25">
      <c r="A135" t="s">
        <v>164</v>
      </c>
      <c r="B135" s="16">
        <v>4.1829999999999998</v>
      </c>
      <c r="C135" s="16">
        <v>0.2198</v>
      </c>
      <c r="D135" t="s">
        <v>353</v>
      </c>
      <c r="E135" s="16">
        <v>0</v>
      </c>
      <c r="F135" s="16">
        <v>0</v>
      </c>
      <c r="G135" s="16">
        <v>0</v>
      </c>
      <c r="H135" t="s">
        <v>211</v>
      </c>
      <c r="I135">
        <v>0</v>
      </c>
      <c r="J135" s="15">
        <v>42826.041666666664</v>
      </c>
      <c r="K135" s="15">
        <v>43922</v>
      </c>
    </row>
    <row r="136" spans="1:11" x14ac:dyDescent="0.25">
      <c r="A136" t="s">
        <v>165</v>
      </c>
      <c r="B136" s="16">
        <v>3.7444999999999999</v>
      </c>
      <c r="C136" s="16">
        <v>0.29649999999999999</v>
      </c>
      <c r="D136" t="s">
        <v>409</v>
      </c>
      <c r="E136" s="16">
        <v>0</v>
      </c>
      <c r="F136" s="16">
        <v>0</v>
      </c>
      <c r="G136" s="16">
        <v>0</v>
      </c>
      <c r="H136" t="s">
        <v>211</v>
      </c>
      <c r="I136">
        <v>0</v>
      </c>
      <c r="J136" s="15">
        <v>42826.041666666664</v>
      </c>
      <c r="K136" s="15">
        <v>43922</v>
      </c>
    </row>
    <row r="137" spans="1:11" x14ac:dyDescent="0.25">
      <c r="A137" t="s">
        <v>166</v>
      </c>
      <c r="B137" s="16">
        <v>5.1227</v>
      </c>
      <c r="C137" s="16">
        <v>0.45979999999999999</v>
      </c>
      <c r="D137" t="s">
        <v>349</v>
      </c>
      <c r="E137" s="16">
        <v>0</v>
      </c>
      <c r="F137" s="16">
        <v>0</v>
      </c>
      <c r="G137" s="16">
        <v>0</v>
      </c>
      <c r="H137" t="s">
        <v>211</v>
      </c>
      <c r="I137">
        <v>0</v>
      </c>
      <c r="J137" s="15">
        <v>42826.041666666664</v>
      </c>
      <c r="K137" s="15">
        <v>43922</v>
      </c>
    </row>
    <row r="138" spans="1:11" x14ac:dyDescent="0.25">
      <c r="A138" t="s">
        <v>51</v>
      </c>
      <c r="B138" s="16">
        <v>4.1585000000000001</v>
      </c>
      <c r="C138" s="16">
        <v>0.248</v>
      </c>
      <c r="D138" t="s">
        <v>351</v>
      </c>
      <c r="E138" s="16">
        <v>0</v>
      </c>
      <c r="F138" s="16">
        <v>0</v>
      </c>
      <c r="G138" s="16">
        <v>0</v>
      </c>
      <c r="H138" t="s">
        <v>211</v>
      </c>
      <c r="I138">
        <v>0</v>
      </c>
      <c r="J138" s="15">
        <v>42826.041666666664</v>
      </c>
      <c r="K138" s="15">
        <v>43922</v>
      </c>
    </row>
    <row r="139" spans="1:11" x14ac:dyDescent="0.25">
      <c r="A139" t="s">
        <v>167</v>
      </c>
      <c r="B139" s="16">
        <v>3.8855</v>
      </c>
      <c r="C139" s="16">
        <v>0.34439999999999998</v>
      </c>
      <c r="D139" t="s">
        <v>362</v>
      </c>
      <c r="E139" s="16">
        <v>0</v>
      </c>
      <c r="F139" s="16">
        <v>0</v>
      </c>
      <c r="G139" s="16">
        <v>0</v>
      </c>
      <c r="H139" t="s">
        <v>211</v>
      </c>
      <c r="I139">
        <v>0</v>
      </c>
      <c r="J139" s="15">
        <v>42826.041666666664</v>
      </c>
      <c r="K139" s="15">
        <v>43922</v>
      </c>
    </row>
    <row r="140" spans="1:11" x14ac:dyDescent="0.25">
      <c r="A140" t="s">
        <v>168</v>
      </c>
      <c r="B140" s="16">
        <v>2.9904000000000002</v>
      </c>
      <c r="C140" s="16">
        <v>0.46589999999999998</v>
      </c>
      <c r="D140" t="s">
        <v>357</v>
      </c>
      <c r="E140" s="16">
        <v>0</v>
      </c>
      <c r="F140" s="16">
        <v>0</v>
      </c>
      <c r="G140" s="16">
        <v>0</v>
      </c>
      <c r="H140" t="s">
        <v>211</v>
      </c>
      <c r="I140">
        <v>0</v>
      </c>
      <c r="J140" s="15">
        <v>42826.041666666664</v>
      </c>
      <c r="K140" s="15">
        <v>43922</v>
      </c>
    </row>
    <row r="141" spans="1:11" x14ac:dyDescent="0.25">
      <c r="A141" t="s">
        <v>169</v>
      </c>
      <c r="B141" s="16">
        <v>3.9150999999999998</v>
      </c>
      <c r="C141" s="16">
        <v>0.34029999999999999</v>
      </c>
      <c r="D141" t="s">
        <v>401</v>
      </c>
      <c r="E141" s="16">
        <v>0</v>
      </c>
      <c r="F141" s="16">
        <v>0</v>
      </c>
      <c r="G141" s="16">
        <v>0</v>
      </c>
      <c r="H141" t="s">
        <v>211</v>
      </c>
      <c r="I141">
        <v>0</v>
      </c>
      <c r="J141" s="15">
        <v>42826.041666666664</v>
      </c>
      <c r="K141" s="15">
        <v>43922</v>
      </c>
    </row>
    <row r="142" spans="1:11" x14ac:dyDescent="0.25">
      <c r="A142" t="s">
        <v>170</v>
      </c>
      <c r="B142" s="16">
        <v>16.1586</v>
      </c>
      <c r="C142" s="16">
        <v>2.8974000000000002</v>
      </c>
      <c r="D142" t="s">
        <v>366</v>
      </c>
      <c r="E142" s="16">
        <v>0</v>
      </c>
      <c r="F142" s="16">
        <v>0</v>
      </c>
      <c r="G142" s="16">
        <v>0</v>
      </c>
      <c r="H142" t="s">
        <v>211</v>
      </c>
      <c r="I142">
        <v>0</v>
      </c>
      <c r="J142" s="15">
        <v>42826.041666666664</v>
      </c>
      <c r="K142" s="15">
        <v>43922</v>
      </c>
    </row>
    <row r="143" spans="1:11" x14ac:dyDescent="0.25">
      <c r="A143" t="s">
        <v>171</v>
      </c>
      <c r="B143" s="16">
        <v>3.1091000000000002</v>
      </c>
      <c r="C143" s="16">
        <v>0.4224</v>
      </c>
      <c r="D143" t="s">
        <v>413</v>
      </c>
      <c r="E143" s="16">
        <v>0</v>
      </c>
      <c r="F143" s="16">
        <v>0</v>
      </c>
      <c r="G143" s="16">
        <v>0</v>
      </c>
      <c r="H143" t="s">
        <v>211</v>
      </c>
      <c r="I143">
        <v>0</v>
      </c>
      <c r="J143" s="15">
        <v>42826.041666666664</v>
      </c>
      <c r="K143" s="15">
        <v>43922</v>
      </c>
    </row>
    <row r="144" spans="1:11" x14ac:dyDescent="0.25">
      <c r="A144" t="s">
        <v>172</v>
      </c>
      <c r="B144" s="16">
        <v>2.7690000000000001</v>
      </c>
      <c r="C144" s="16">
        <v>0.26</v>
      </c>
      <c r="D144" t="s">
        <v>311</v>
      </c>
      <c r="E144" s="16">
        <v>0</v>
      </c>
      <c r="F144" s="16">
        <v>1.8440000000000001</v>
      </c>
      <c r="G144" s="16">
        <v>0</v>
      </c>
      <c r="H144" t="s">
        <v>312</v>
      </c>
      <c r="I144">
        <v>0</v>
      </c>
      <c r="J144" s="15">
        <v>42826.041666666664</v>
      </c>
      <c r="K144" s="15">
        <v>43922</v>
      </c>
    </row>
    <row r="145" spans="1:11" x14ac:dyDescent="0.25">
      <c r="A145" t="s">
        <v>173</v>
      </c>
      <c r="B145" s="16">
        <v>3.2776000000000001</v>
      </c>
      <c r="C145" s="16">
        <v>0.26929999999999998</v>
      </c>
      <c r="D145" t="s">
        <v>347</v>
      </c>
      <c r="E145" s="16">
        <v>0</v>
      </c>
      <c r="F145" s="16">
        <v>0</v>
      </c>
      <c r="G145" s="16">
        <v>0</v>
      </c>
      <c r="H145" t="s">
        <v>211</v>
      </c>
      <c r="I145">
        <v>0</v>
      </c>
      <c r="J145" s="15">
        <v>42826.041666666664</v>
      </c>
      <c r="K145" s="15">
        <v>43922</v>
      </c>
    </row>
    <row r="146" spans="1:11" x14ac:dyDescent="0.25">
      <c r="A146" t="s">
        <v>174</v>
      </c>
      <c r="B146" s="16">
        <v>6.3395000000000001</v>
      </c>
      <c r="C146" s="16">
        <v>0.26169999999999999</v>
      </c>
      <c r="D146" t="s">
        <v>360</v>
      </c>
      <c r="E146" s="16">
        <v>0</v>
      </c>
      <c r="F146" s="16">
        <v>0</v>
      </c>
      <c r="G146" s="16">
        <v>0</v>
      </c>
      <c r="H146" t="s">
        <v>211</v>
      </c>
      <c r="I146">
        <v>0</v>
      </c>
      <c r="J146" s="15">
        <v>42826.041666666664</v>
      </c>
      <c r="K146" s="15">
        <v>43922</v>
      </c>
    </row>
    <row r="147" spans="1:11" x14ac:dyDescent="0.25">
      <c r="A147" t="s">
        <v>175</v>
      </c>
      <c r="B147" s="16">
        <v>5.3598999999999997</v>
      </c>
      <c r="C147" s="16">
        <v>0.10059999999999999</v>
      </c>
      <c r="D147" t="s">
        <v>374</v>
      </c>
      <c r="E147" s="16">
        <v>0</v>
      </c>
      <c r="F147" s="16">
        <v>0</v>
      </c>
      <c r="G147" s="16">
        <v>0</v>
      </c>
      <c r="H147" t="s">
        <v>211</v>
      </c>
      <c r="I147">
        <v>0</v>
      </c>
      <c r="J147" s="15">
        <v>42826.041666666664</v>
      </c>
      <c r="K147" s="15">
        <v>43922</v>
      </c>
    </row>
    <row r="148" spans="1:11" x14ac:dyDescent="0.25">
      <c r="A148" t="s">
        <v>176</v>
      </c>
      <c r="B148" s="16">
        <v>3.7370999999999999</v>
      </c>
      <c r="C148" s="16">
        <v>0.46679999999999999</v>
      </c>
      <c r="D148" t="s">
        <v>377</v>
      </c>
      <c r="E148" s="16">
        <v>0</v>
      </c>
      <c r="F148" s="16">
        <v>0</v>
      </c>
      <c r="G148" s="16">
        <v>0</v>
      </c>
      <c r="H148" t="s">
        <v>211</v>
      </c>
      <c r="I148">
        <v>0</v>
      </c>
      <c r="J148" s="15">
        <v>42826.041666666664</v>
      </c>
      <c r="K148" s="15">
        <v>43922</v>
      </c>
    </row>
    <row r="149" spans="1:11" x14ac:dyDescent="0.25">
      <c r="A149" t="s">
        <v>177</v>
      </c>
      <c r="B149" s="16">
        <v>3.2267999999999999</v>
      </c>
      <c r="C149" s="16">
        <v>0.21129999999999999</v>
      </c>
      <c r="D149" t="s">
        <v>379</v>
      </c>
      <c r="E149" s="16">
        <v>0</v>
      </c>
      <c r="F149" s="16">
        <v>0</v>
      </c>
      <c r="G149" s="16">
        <v>0</v>
      </c>
      <c r="H149" t="s">
        <v>211</v>
      </c>
      <c r="I149">
        <v>0</v>
      </c>
      <c r="J149" s="15">
        <v>42826.041666666664</v>
      </c>
      <c r="K149" s="15">
        <v>43922</v>
      </c>
    </row>
    <row r="150" spans="1:11" x14ac:dyDescent="0.25">
      <c r="A150" t="s">
        <v>178</v>
      </c>
      <c r="B150" s="16">
        <v>2.5510000000000002</v>
      </c>
      <c r="C150" s="16">
        <v>0.27039999999999997</v>
      </c>
      <c r="D150" t="s">
        <v>376</v>
      </c>
      <c r="E150" s="16">
        <v>0</v>
      </c>
      <c r="F150" s="16">
        <v>0</v>
      </c>
      <c r="G150" s="16">
        <v>0</v>
      </c>
      <c r="H150" t="s">
        <v>211</v>
      </c>
      <c r="I150">
        <v>0</v>
      </c>
      <c r="J150" s="15">
        <v>42826.041666666664</v>
      </c>
      <c r="K150" s="15">
        <v>43922</v>
      </c>
    </row>
    <row r="151" spans="1:11" x14ac:dyDescent="0.25">
      <c r="A151" t="s">
        <v>179</v>
      </c>
      <c r="B151" s="16">
        <v>4.4015000000000004</v>
      </c>
      <c r="C151" s="16">
        <v>0.45200000000000001</v>
      </c>
      <c r="D151" t="s">
        <v>378</v>
      </c>
      <c r="E151" s="16">
        <v>0</v>
      </c>
      <c r="F151" s="16">
        <v>0</v>
      </c>
      <c r="G151" s="16">
        <v>0</v>
      </c>
      <c r="H151" t="s">
        <v>211</v>
      </c>
      <c r="I151">
        <v>0</v>
      </c>
      <c r="J151" s="15">
        <v>42826.041666666664</v>
      </c>
      <c r="K151" s="15">
        <v>43922</v>
      </c>
    </row>
    <row r="152" spans="1:11" x14ac:dyDescent="0.25">
      <c r="A152" t="s">
        <v>180</v>
      </c>
      <c r="B152" s="16">
        <v>3.7284000000000002</v>
      </c>
      <c r="C152" s="16">
        <v>0.30570000000000003</v>
      </c>
      <c r="D152" t="s">
        <v>415</v>
      </c>
      <c r="E152" s="16">
        <v>0</v>
      </c>
      <c r="F152" s="16">
        <v>0</v>
      </c>
      <c r="G152" s="16">
        <v>0</v>
      </c>
      <c r="H152" t="s">
        <v>211</v>
      </c>
      <c r="I152">
        <v>0</v>
      </c>
      <c r="J152" s="15">
        <v>42826.041666666664</v>
      </c>
      <c r="K152" s="15">
        <v>43922</v>
      </c>
    </row>
    <row r="153" spans="1:11" x14ac:dyDescent="0.25">
      <c r="A153" t="s">
        <v>181</v>
      </c>
      <c r="B153" s="16">
        <v>4.3788</v>
      </c>
      <c r="C153" s="16">
        <v>0.54490000000000005</v>
      </c>
      <c r="D153" t="s">
        <v>406</v>
      </c>
      <c r="E153" s="16">
        <v>0</v>
      </c>
      <c r="F153" s="16">
        <v>0</v>
      </c>
      <c r="G153" s="16">
        <v>0</v>
      </c>
      <c r="H153" t="s">
        <v>211</v>
      </c>
      <c r="I153">
        <v>0</v>
      </c>
      <c r="J153" s="15">
        <v>42826.041666666664</v>
      </c>
      <c r="K153" s="15">
        <v>43922</v>
      </c>
    </row>
    <row r="154" spans="1:11" x14ac:dyDescent="0.25">
      <c r="A154" t="s">
        <v>182</v>
      </c>
      <c r="B154" s="16">
        <v>2.2492000000000001</v>
      </c>
      <c r="C154" s="16">
        <v>0.26300000000000001</v>
      </c>
      <c r="D154" t="s">
        <v>407</v>
      </c>
      <c r="E154" s="16">
        <v>0</v>
      </c>
      <c r="F154" s="16">
        <v>0</v>
      </c>
      <c r="G154" s="16">
        <v>0</v>
      </c>
      <c r="H154" t="s">
        <v>211</v>
      </c>
      <c r="I154">
        <v>0</v>
      </c>
      <c r="J154" s="15">
        <v>42826.041666666664</v>
      </c>
      <c r="K154" s="15">
        <v>43922</v>
      </c>
    </row>
    <row r="155" spans="1:11" x14ac:dyDescent="0.25">
      <c r="A155" t="s">
        <v>183</v>
      </c>
      <c r="B155" s="16">
        <v>11.063499999999999</v>
      </c>
      <c r="C155" s="16">
        <v>0.99909999999999999</v>
      </c>
      <c r="D155" t="s">
        <v>410</v>
      </c>
      <c r="E155" s="16">
        <v>0</v>
      </c>
      <c r="F155" s="16">
        <v>0</v>
      </c>
      <c r="G155" s="16">
        <v>0</v>
      </c>
      <c r="H155" t="s">
        <v>211</v>
      </c>
      <c r="I155">
        <v>0</v>
      </c>
      <c r="J155" s="15">
        <v>42826.041666666664</v>
      </c>
      <c r="K155" s="15">
        <v>43922</v>
      </c>
    </row>
    <row r="156" spans="1:11" x14ac:dyDescent="0.25">
      <c r="A156" t="s">
        <v>184</v>
      </c>
      <c r="B156" s="16">
        <v>3.6941000000000002</v>
      </c>
      <c r="C156" s="16">
        <v>0.23469999999999999</v>
      </c>
      <c r="D156" t="s">
        <v>412</v>
      </c>
      <c r="E156" s="16">
        <v>0</v>
      </c>
      <c r="F156" s="16">
        <v>0</v>
      </c>
      <c r="G156" s="16">
        <v>0</v>
      </c>
      <c r="H156" t="s">
        <v>211</v>
      </c>
      <c r="I156">
        <v>0</v>
      </c>
      <c r="J156" s="15">
        <v>42826.041666666664</v>
      </c>
      <c r="K156" s="15">
        <v>43922</v>
      </c>
    </row>
    <row r="157" spans="1:11" x14ac:dyDescent="0.25">
      <c r="A157" t="s">
        <v>185</v>
      </c>
      <c r="B157" s="16">
        <v>4.6683000000000003</v>
      </c>
      <c r="C157" s="16">
        <v>0.18890000000000001</v>
      </c>
      <c r="D157" t="s">
        <v>408</v>
      </c>
      <c r="E157" s="16">
        <v>0</v>
      </c>
      <c r="F157" s="16">
        <v>0</v>
      </c>
      <c r="G157" s="16">
        <v>0</v>
      </c>
      <c r="H157" t="s">
        <v>211</v>
      </c>
      <c r="I157">
        <v>0</v>
      </c>
      <c r="J157" s="15">
        <v>42826.041666666664</v>
      </c>
      <c r="K157" s="15">
        <v>43922</v>
      </c>
    </row>
    <row r="158" spans="1:11" x14ac:dyDescent="0.25">
      <c r="A158" t="s">
        <v>186</v>
      </c>
      <c r="B158" s="16">
        <v>4.5296000000000003</v>
      </c>
      <c r="C158" s="16">
        <v>0.58760000000000001</v>
      </c>
      <c r="D158" t="s">
        <v>414</v>
      </c>
      <c r="E158" s="16">
        <v>0</v>
      </c>
      <c r="F158" s="16">
        <v>0</v>
      </c>
      <c r="G158" s="16">
        <v>0</v>
      </c>
      <c r="H158" t="s">
        <v>211</v>
      </c>
      <c r="I158">
        <v>0</v>
      </c>
      <c r="J158" s="15">
        <v>42826.041666666664</v>
      </c>
      <c r="K158" s="15">
        <v>43922</v>
      </c>
    </row>
    <row r="159" spans="1:11" x14ac:dyDescent="0.25">
      <c r="A159" t="s">
        <v>49</v>
      </c>
      <c r="B159" s="16">
        <v>3.6025999999999998</v>
      </c>
      <c r="C159" s="16">
        <v>0.15579999999999999</v>
      </c>
      <c r="D159" t="s">
        <v>380</v>
      </c>
      <c r="E159" s="16">
        <v>0</v>
      </c>
      <c r="F159" s="16">
        <v>0</v>
      </c>
      <c r="G159" s="16">
        <v>0</v>
      </c>
      <c r="H159" t="s">
        <v>211</v>
      </c>
      <c r="I159">
        <v>0</v>
      </c>
      <c r="J159" s="15">
        <v>42826.041666666664</v>
      </c>
      <c r="K159" s="15">
        <v>43922</v>
      </c>
    </row>
    <row r="160" spans="1:11" x14ac:dyDescent="0.25">
      <c r="A160" t="s">
        <v>69</v>
      </c>
      <c r="B160" s="16">
        <v>66.287999999999997</v>
      </c>
      <c r="C160" s="16">
        <v>21.847000000000001</v>
      </c>
      <c r="D160" t="s">
        <v>421</v>
      </c>
      <c r="E160" s="16">
        <v>0</v>
      </c>
      <c r="F160" s="16">
        <v>0</v>
      </c>
      <c r="G160" s="16">
        <v>0</v>
      </c>
      <c r="H160" t="s">
        <v>211</v>
      </c>
      <c r="I160">
        <v>0</v>
      </c>
      <c r="J160" s="15">
        <v>42826.041666666664</v>
      </c>
      <c r="K160" s="15">
        <v>43922</v>
      </c>
    </row>
    <row r="161" spans="1:11" x14ac:dyDescent="0.25">
      <c r="A161" t="s">
        <v>187</v>
      </c>
      <c r="B161" s="16">
        <v>8.5444999999999993</v>
      </c>
      <c r="C161" s="16">
        <v>0.4672</v>
      </c>
      <c r="D161" t="s">
        <v>315</v>
      </c>
      <c r="E161" s="16">
        <v>0</v>
      </c>
      <c r="F161" s="16">
        <v>2.8401999999999998</v>
      </c>
      <c r="G161" s="16">
        <v>0</v>
      </c>
      <c r="H161" t="s">
        <v>316</v>
      </c>
      <c r="I161">
        <v>0</v>
      </c>
      <c r="J161" s="15">
        <v>42826.041666666664</v>
      </c>
      <c r="K161" s="15">
        <v>43922</v>
      </c>
    </row>
    <row r="162" spans="1:11" x14ac:dyDescent="0.25">
      <c r="A162" t="s">
        <v>61</v>
      </c>
      <c r="B162" s="16">
        <v>7.5949999999999998</v>
      </c>
      <c r="C162" s="16">
        <v>0.93</v>
      </c>
      <c r="D162" t="s">
        <v>323</v>
      </c>
      <c r="E162" s="16">
        <v>0</v>
      </c>
      <c r="F162" s="16">
        <v>3.7040000000000002</v>
      </c>
      <c r="G162" s="16">
        <v>0</v>
      </c>
      <c r="H162" t="s">
        <v>324</v>
      </c>
      <c r="I162">
        <v>0</v>
      </c>
      <c r="J162" s="15">
        <v>42826.041666666664</v>
      </c>
      <c r="K162" s="15">
        <v>43922</v>
      </c>
    </row>
    <row r="163" spans="1:11" x14ac:dyDescent="0.25">
      <c r="A163" t="s">
        <v>60</v>
      </c>
      <c r="B163" s="16">
        <v>7.7225000000000001</v>
      </c>
      <c r="C163" s="16">
        <v>0.55720000000000003</v>
      </c>
      <c r="D163" t="s">
        <v>327</v>
      </c>
      <c r="E163" s="16">
        <v>0</v>
      </c>
      <c r="F163" s="16">
        <v>3.0878000000000001</v>
      </c>
      <c r="G163" s="16">
        <v>0</v>
      </c>
      <c r="H163" t="s">
        <v>328</v>
      </c>
      <c r="I163">
        <v>0</v>
      </c>
      <c r="J163" s="15">
        <v>42826.041666666664</v>
      </c>
      <c r="K163" s="15">
        <v>43922</v>
      </c>
    </row>
    <row r="164" spans="1:11" x14ac:dyDescent="0.25">
      <c r="A164" t="s">
        <v>188</v>
      </c>
      <c r="B164" s="16">
        <v>4.8921000000000001</v>
      </c>
      <c r="C164" s="16">
        <v>0.55279999999999996</v>
      </c>
      <c r="D164" t="s">
        <v>373</v>
      </c>
      <c r="E164" s="16">
        <v>0</v>
      </c>
      <c r="F164" s="16">
        <v>0</v>
      </c>
      <c r="G164" s="16">
        <v>0</v>
      </c>
      <c r="H164" t="s">
        <v>211</v>
      </c>
      <c r="I164">
        <v>0</v>
      </c>
      <c r="J164" s="15">
        <v>42826.041666666664</v>
      </c>
      <c r="K164" s="15">
        <v>43922</v>
      </c>
    </row>
    <row r="165" spans="1:11" x14ac:dyDescent="0.25">
      <c r="A165" t="s">
        <v>35</v>
      </c>
      <c r="B165" s="16">
        <v>1.6926000000000001</v>
      </c>
      <c r="C165" s="16">
        <v>0.21179999999999999</v>
      </c>
      <c r="D165" t="s">
        <v>333</v>
      </c>
      <c r="E165" s="16">
        <v>0</v>
      </c>
      <c r="F165" s="16">
        <v>5.1064999999999996</v>
      </c>
      <c r="G165" s="16">
        <v>1E-4</v>
      </c>
      <c r="H165" t="s">
        <v>334</v>
      </c>
      <c r="I165">
        <v>0</v>
      </c>
      <c r="J165" s="15">
        <v>42826.041666666664</v>
      </c>
      <c r="K165" s="15">
        <v>43922</v>
      </c>
    </row>
    <row r="166" spans="1:11" x14ac:dyDescent="0.25">
      <c r="A166" t="s">
        <v>65</v>
      </c>
      <c r="B166" s="16">
        <v>6.0495999999999999</v>
      </c>
      <c r="C166" s="16">
        <v>0.2329</v>
      </c>
      <c r="D166" t="s">
        <v>335</v>
      </c>
      <c r="E166" s="16">
        <v>0</v>
      </c>
      <c r="F166" s="16">
        <v>4.0007000000000001</v>
      </c>
      <c r="G166" s="16">
        <v>0</v>
      </c>
      <c r="H166" t="s">
        <v>336</v>
      </c>
      <c r="I166">
        <v>0</v>
      </c>
      <c r="J166" s="15">
        <v>42826.041666666664</v>
      </c>
      <c r="K166" s="15">
        <v>43922</v>
      </c>
    </row>
    <row r="167" spans="1:11" x14ac:dyDescent="0.25">
      <c r="A167" t="s">
        <v>37</v>
      </c>
      <c r="B167" s="16">
        <v>7.5282</v>
      </c>
      <c r="C167" s="16">
        <v>0.88280000000000003</v>
      </c>
      <c r="D167" t="s">
        <v>325</v>
      </c>
      <c r="E167" s="16">
        <v>0</v>
      </c>
      <c r="F167" s="16">
        <v>5.1959</v>
      </c>
      <c r="G167" s="16">
        <v>0</v>
      </c>
      <c r="H167" t="s">
        <v>326</v>
      </c>
      <c r="I167">
        <v>0</v>
      </c>
      <c r="J167" s="15">
        <v>42826.041666666664</v>
      </c>
      <c r="K167" s="15">
        <v>43922</v>
      </c>
    </row>
    <row r="168" spans="1:11" x14ac:dyDescent="0.25">
      <c r="A168" t="s">
        <v>27</v>
      </c>
      <c r="B168" s="16">
        <v>8.8859999999999992</v>
      </c>
      <c r="C168" s="16">
        <v>0.49890000000000001</v>
      </c>
      <c r="D168" t="s">
        <v>318</v>
      </c>
      <c r="E168" s="16">
        <v>0</v>
      </c>
      <c r="F168" s="16">
        <v>3.528</v>
      </c>
      <c r="G168" s="16">
        <v>0</v>
      </c>
      <c r="H168" t="s">
        <v>319</v>
      </c>
      <c r="I168">
        <v>0</v>
      </c>
      <c r="J168" s="15">
        <v>42826.041666666664</v>
      </c>
      <c r="K168" s="15">
        <v>43922</v>
      </c>
    </row>
    <row r="169" spans="1:11" x14ac:dyDescent="0.25">
      <c r="A169" t="s">
        <v>21</v>
      </c>
      <c r="B169" s="16">
        <v>3.6714000000000002</v>
      </c>
      <c r="C169" s="16">
        <v>0.38250000000000001</v>
      </c>
      <c r="D169" t="s">
        <v>368</v>
      </c>
      <c r="E169" s="16">
        <v>0</v>
      </c>
      <c r="F169" s="16">
        <v>0</v>
      </c>
      <c r="G169" s="16">
        <v>0</v>
      </c>
      <c r="H169" t="s">
        <v>211</v>
      </c>
      <c r="I169">
        <v>0</v>
      </c>
      <c r="J169" s="15">
        <v>42826.041666666664</v>
      </c>
      <c r="K169" s="15">
        <v>43922</v>
      </c>
    </row>
    <row r="170" spans="1:11" x14ac:dyDescent="0.25">
      <c r="A170" t="s">
        <v>189</v>
      </c>
      <c r="B170" s="16">
        <v>4.4471999999999996</v>
      </c>
      <c r="C170" s="16">
        <v>0.29730000000000001</v>
      </c>
      <c r="D170" t="s">
        <v>370</v>
      </c>
      <c r="E170" s="16">
        <v>0</v>
      </c>
      <c r="F170" s="16">
        <v>0</v>
      </c>
      <c r="G170" s="16">
        <v>0</v>
      </c>
      <c r="H170" t="s">
        <v>211</v>
      </c>
      <c r="I170">
        <v>0</v>
      </c>
      <c r="J170" s="15">
        <v>42826.041666666664</v>
      </c>
      <c r="K170" s="15">
        <v>43922</v>
      </c>
    </row>
    <row r="171" spans="1:11" x14ac:dyDescent="0.25">
      <c r="A171" t="s">
        <v>190</v>
      </c>
      <c r="B171" s="16">
        <v>3.2199</v>
      </c>
      <c r="C171" s="16">
        <v>0.3256</v>
      </c>
      <c r="D171" t="s">
        <v>348</v>
      </c>
      <c r="E171" s="16">
        <v>0</v>
      </c>
      <c r="F171" s="16">
        <v>0</v>
      </c>
      <c r="G171" s="16">
        <v>0</v>
      </c>
      <c r="H171" t="s">
        <v>211</v>
      </c>
      <c r="I171">
        <v>0</v>
      </c>
      <c r="J171" s="15">
        <v>42826.041666666664</v>
      </c>
      <c r="K171" s="15">
        <v>43922</v>
      </c>
    </row>
    <row r="172" spans="1:11" x14ac:dyDescent="0.25">
      <c r="A172" t="s">
        <v>191</v>
      </c>
      <c r="B172" s="16">
        <v>4.8467000000000002</v>
      </c>
      <c r="C172" s="16">
        <v>0.48859999999999998</v>
      </c>
      <c r="D172" t="s">
        <v>371</v>
      </c>
      <c r="E172" s="16">
        <v>0</v>
      </c>
      <c r="F172" s="16">
        <v>0</v>
      </c>
      <c r="G172" s="16">
        <v>0</v>
      </c>
      <c r="H172" t="s">
        <v>211</v>
      </c>
      <c r="I172">
        <v>0</v>
      </c>
      <c r="J172" s="15">
        <v>42826.041666666664</v>
      </c>
      <c r="K172" s="15">
        <v>43922</v>
      </c>
    </row>
    <row r="173" spans="1:11" x14ac:dyDescent="0.25">
      <c r="A173" t="s">
        <v>192</v>
      </c>
      <c r="B173" s="16">
        <v>10.2065</v>
      </c>
      <c r="C173" s="16">
        <v>0.15759999999999999</v>
      </c>
      <c r="D173" t="s">
        <v>331</v>
      </c>
      <c r="E173" s="16">
        <v>0</v>
      </c>
      <c r="F173" s="16">
        <v>2.9007999999999998</v>
      </c>
      <c r="G173" s="16">
        <v>0</v>
      </c>
      <c r="H173" t="s">
        <v>332</v>
      </c>
      <c r="I173">
        <v>0</v>
      </c>
      <c r="J173" s="15">
        <v>42826.041666666664</v>
      </c>
      <c r="K173" s="15">
        <v>43922</v>
      </c>
    </row>
    <row r="174" spans="1:11" x14ac:dyDescent="0.25">
      <c r="A174" t="s">
        <v>53</v>
      </c>
      <c r="B174" s="16">
        <v>6.7089999999999996</v>
      </c>
      <c r="C174" s="16">
        <v>0.5</v>
      </c>
      <c r="D174" t="s">
        <v>329</v>
      </c>
      <c r="E174" s="16">
        <v>0</v>
      </c>
      <c r="F174" s="16">
        <v>4.3630000000000004</v>
      </c>
      <c r="G174" s="16">
        <v>0</v>
      </c>
      <c r="H174" t="s">
        <v>330</v>
      </c>
      <c r="I174">
        <v>0</v>
      </c>
      <c r="J174" s="15">
        <v>42826.041666666664</v>
      </c>
      <c r="K174" s="15">
        <v>43922</v>
      </c>
    </row>
    <row r="175" spans="1:11" x14ac:dyDescent="0.25">
      <c r="A175" t="s">
        <v>193</v>
      </c>
      <c r="B175" s="16">
        <v>9.8027999999999995</v>
      </c>
      <c r="C175" s="16">
        <v>0.15210000000000001</v>
      </c>
      <c r="D175" t="s">
        <v>426</v>
      </c>
      <c r="E175" s="16">
        <v>0</v>
      </c>
      <c r="F175" s="16">
        <v>0</v>
      </c>
      <c r="G175" s="16">
        <v>0</v>
      </c>
      <c r="H175" t="s">
        <v>211</v>
      </c>
      <c r="I175">
        <v>0</v>
      </c>
      <c r="J175" s="15">
        <v>42826.041666666664</v>
      </c>
      <c r="K175" s="15">
        <v>43922</v>
      </c>
    </row>
    <row r="176" spans="1:11" x14ac:dyDescent="0.25">
      <c r="A176" t="s">
        <v>194</v>
      </c>
      <c r="B176" s="16">
        <v>3.1886000000000001</v>
      </c>
      <c r="C176" s="16">
        <v>0.247</v>
      </c>
      <c r="D176" t="s">
        <v>402</v>
      </c>
      <c r="E176" s="16">
        <v>0</v>
      </c>
      <c r="F176" s="16">
        <v>0</v>
      </c>
      <c r="G176" s="16">
        <v>0</v>
      </c>
      <c r="H176" t="s">
        <v>211</v>
      </c>
      <c r="I176">
        <v>0</v>
      </c>
      <c r="J176" s="15">
        <v>42826.041666666664</v>
      </c>
      <c r="K176" s="15">
        <v>43922</v>
      </c>
    </row>
    <row r="177" spans="1:11" x14ac:dyDescent="0.25">
      <c r="A177" t="s">
        <v>195</v>
      </c>
      <c r="B177" s="16">
        <v>9.2814999999999994</v>
      </c>
      <c r="C177" s="16">
        <v>0.45350000000000001</v>
      </c>
      <c r="D177" t="s">
        <v>359</v>
      </c>
      <c r="E177" s="16">
        <v>0</v>
      </c>
      <c r="F177" s="16">
        <v>0</v>
      </c>
      <c r="G177" s="16">
        <v>0</v>
      </c>
      <c r="H177" t="s">
        <v>211</v>
      </c>
      <c r="I177">
        <v>0</v>
      </c>
      <c r="J177" s="15">
        <v>42826.041666666664</v>
      </c>
      <c r="K177" s="15">
        <v>43922</v>
      </c>
    </row>
    <row r="178" spans="1:11" x14ac:dyDescent="0.25">
      <c r="A178" t="s">
        <v>196</v>
      </c>
      <c r="B178" s="16">
        <v>3.4769999999999999</v>
      </c>
      <c r="C178" s="16">
        <v>0.32540000000000002</v>
      </c>
      <c r="D178" t="s">
        <v>361</v>
      </c>
      <c r="E178" s="16">
        <v>0</v>
      </c>
      <c r="F178" s="16">
        <v>0</v>
      </c>
      <c r="G178" s="16">
        <v>0</v>
      </c>
      <c r="H178" t="s">
        <v>211</v>
      </c>
      <c r="I178">
        <v>0</v>
      </c>
      <c r="J178" s="15">
        <v>42826.041666666664</v>
      </c>
      <c r="K178" s="15">
        <v>43922</v>
      </c>
    </row>
    <row r="179" spans="1:11" x14ac:dyDescent="0.25">
      <c r="A179" t="s">
        <v>56</v>
      </c>
      <c r="B179" s="16">
        <v>5.2988</v>
      </c>
      <c r="C179" s="16">
        <v>0.71499999999999997</v>
      </c>
      <c r="D179" t="s">
        <v>417</v>
      </c>
      <c r="E179" s="16">
        <v>0</v>
      </c>
      <c r="F179" s="16">
        <v>0</v>
      </c>
      <c r="G179" s="16">
        <v>0</v>
      </c>
      <c r="H179" t="s">
        <v>211</v>
      </c>
      <c r="I179">
        <v>0</v>
      </c>
      <c r="J179" s="15">
        <v>42826.041666666664</v>
      </c>
      <c r="K179" s="15">
        <v>43922</v>
      </c>
    </row>
    <row r="180" spans="1:11" x14ac:dyDescent="0.25">
      <c r="A180" t="s">
        <v>197</v>
      </c>
      <c r="B180" s="16">
        <v>13.548400000000001</v>
      </c>
      <c r="C180" s="16">
        <v>0.69730000000000003</v>
      </c>
      <c r="D180" t="s">
        <v>403</v>
      </c>
      <c r="E180" s="16">
        <v>0</v>
      </c>
      <c r="F180" s="16">
        <v>0</v>
      </c>
      <c r="G180" s="16">
        <v>0</v>
      </c>
      <c r="H180" t="s">
        <v>211</v>
      </c>
      <c r="I180">
        <v>0</v>
      </c>
      <c r="J180" s="15">
        <v>42826.041666666664</v>
      </c>
      <c r="K180" s="15">
        <v>43922</v>
      </c>
    </row>
    <row r="181" spans="1:11" x14ac:dyDescent="0.25">
      <c r="A181" t="s">
        <v>36</v>
      </c>
      <c r="B181" s="16">
        <v>15.127800000000001</v>
      </c>
      <c r="C181" s="16">
        <v>1.7687999999999999</v>
      </c>
      <c r="D181" t="s">
        <v>320</v>
      </c>
      <c r="E181" s="16">
        <v>0</v>
      </c>
      <c r="F181" s="16">
        <v>5.9633000000000003</v>
      </c>
      <c r="G181" s="16">
        <v>0</v>
      </c>
      <c r="H181" t="s">
        <v>321</v>
      </c>
      <c r="I181">
        <v>0</v>
      </c>
      <c r="J181" s="15">
        <v>42826.041666666664</v>
      </c>
      <c r="K181" s="15">
        <v>43922</v>
      </c>
    </row>
    <row r="182" spans="1:11" x14ac:dyDescent="0.25">
      <c r="A182" t="s">
        <v>198</v>
      </c>
      <c r="B182" s="16">
        <v>5.7274000000000003</v>
      </c>
      <c r="C182" s="16">
        <v>0.46929999999999999</v>
      </c>
      <c r="D182" t="s">
        <v>313</v>
      </c>
      <c r="E182" s="16">
        <v>0</v>
      </c>
      <c r="F182" s="16">
        <v>3.0769000000000002</v>
      </c>
      <c r="G182" s="16">
        <v>0</v>
      </c>
      <c r="H182" t="s">
        <v>314</v>
      </c>
      <c r="I182">
        <v>0</v>
      </c>
      <c r="J182" s="15">
        <v>42826.041666666664</v>
      </c>
      <c r="K182" s="15">
        <v>43922</v>
      </c>
    </row>
    <row r="183" spans="1:11" x14ac:dyDescent="0.25">
      <c r="A183" t="s">
        <v>199</v>
      </c>
      <c r="B183" s="16">
        <v>3.4588999999999999</v>
      </c>
      <c r="C183" s="16">
        <v>0.15160000000000001</v>
      </c>
      <c r="D183" t="s">
        <v>427</v>
      </c>
      <c r="E183" s="16">
        <v>0</v>
      </c>
      <c r="F183" s="16">
        <v>0</v>
      </c>
      <c r="G183" s="16">
        <v>0</v>
      </c>
      <c r="H183" t="s">
        <v>211</v>
      </c>
      <c r="I183">
        <v>0</v>
      </c>
      <c r="J183" s="15">
        <v>42826.041666666664</v>
      </c>
      <c r="K183" s="15">
        <v>43922</v>
      </c>
    </row>
    <row r="184" spans="1:11" x14ac:dyDescent="0.25">
      <c r="A184" t="s">
        <v>200</v>
      </c>
      <c r="B184" s="16">
        <v>6.9930000000000003</v>
      </c>
      <c r="C184" s="16">
        <v>0.496</v>
      </c>
      <c r="D184" t="s">
        <v>322</v>
      </c>
      <c r="E184" s="16">
        <v>0</v>
      </c>
      <c r="F184" s="16">
        <v>1.873</v>
      </c>
      <c r="G184" s="16">
        <v>0</v>
      </c>
      <c r="H184" t="s">
        <v>211</v>
      </c>
      <c r="I184">
        <v>0</v>
      </c>
      <c r="J184" s="15">
        <v>42826.041666666664</v>
      </c>
      <c r="K184" s="15">
        <v>43922</v>
      </c>
    </row>
    <row r="185" spans="1:11" x14ac:dyDescent="0.25">
      <c r="A185" t="s">
        <v>201</v>
      </c>
      <c r="B185" s="16">
        <v>3.4367999999999999</v>
      </c>
      <c r="C185" s="16">
        <v>0.3342</v>
      </c>
      <c r="D185" t="s">
        <v>416</v>
      </c>
      <c r="E185" s="16">
        <v>0</v>
      </c>
      <c r="F185" s="16">
        <v>0</v>
      </c>
      <c r="G185" s="16">
        <v>0</v>
      </c>
      <c r="H185" t="s">
        <v>211</v>
      </c>
      <c r="I185">
        <v>0</v>
      </c>
      <c r="J185" s="15">
        <v>42826.041666666664</v>
      </c>
      <c r="K185" s="15">
        <v>43922</v>
      </c>
    </row>
    <row r="186" spans="1:11" x14ac:dyDescent="0.25">
      <c r="A186" t="s">
        <v>59</v>
      </c>
      <c r="B186" s="16">
        <v>4.0647000000000002</v>
      </c>
      <c r="C186" s="16">
        <v>0.1865</v>
      </c>
      <c r="D186" t="s">
        <v>358</v>
      </c>
      <c r="E186" s="16">
        <v>0</v>
      </c>
      <c r="F186" s="16">
        <v>0</v>
      </c>
      <c r="G186" s="16">
        <v>0</v>
      </c>
      <c r="H186" t="s">
        <v>211</v>
      </c>
      <c r="I186">
        <v>0</v>
      </c>
      <c r="J186" s="15">
        <v>42826.041666666664</v>
      </c>
      <c r="K186" s="15">
        <v>43922</v>
      </c>
    </row>
    <row r="187" spans="1:11" x14ac:dyDescent="0.25">
      <c r="A187" t="s">
        <v>202</v>
      </c>
      <c r="B187" s="16">
        <v>4.3925000000000001</v>
      </c>
      <c r="C187" s="16">
        <v>0.37959999999999999</v>
      </c>
      <c r="D187" t="s">
        <v>404</v>
      </c>
      <c r="E187" s="16">
        <v>0</v>
      </c>
      <c r="F187" s="16">
        <v>0</v>
      </c>
      <c r="G187" s="16">
        <v>0</v>
      </c>
      <c r="H187" t="s">
        <v>211</v>
      </c>
      <c r="I187">
        <v>0</v>
      </c>
      <c r="J187" s="15">
        <v>42826.041666666664</v>
      </c>
      <c r="K187" s="15">
        <v>43922</v>
      </c>
    </row>
    <row r="188" spans="1:11" x14ac:dyDescent="0.25">
      <c r="A188" t="s">
        <v>203</v>
      </c>
      <c r="B188" s="16">
        <v>10.356999999999999</v>
      </c>
      <c r="C188" s="16">
        <v>1.3883000000000001</v>
      </c>
      <c r="D188" t="s">
        <v>309</v>
      </c>
      <c r="E188" s="16">
        <v>0</v>
      </c>
      <c r="F188" s="16">
        <v>8.3018000000000001</v>
      </c>
      <c r="G188" s="16">
        <v>0</v>
      </c>
      <c r="H188" t="s">
        <v>310</v>
      </c>
      <c r="I188">
        <v>0</v>
      </c>
      <c r="J188" s="15">
        <v>42826.041666666664</v>
      </c>
      <c r="K188" s="15">
        <v>43922</v>
      </c>
    </row>
    <row r="189" spans="1:11" x14ac:dyDescent="0.25">
      <c r="A189" t="s">
        <v>204</v>
      </c>
      <c r="B189" s="16">
        <v>15.350899999999999</v>
      </c>
      <c r="C189" s="16">
        <v>2.2957000000000001</v>
      </c>
      <c r="D189" t="s">
        <v>356</v>
      </c>
      <c r="E189" s="16">
        <v>0</v>
      </c>
      <c r="F189" s="16">
        <v>0</v>
      </c>
      <c r="G189" s="16">
        <v>0</v>
      </c>
      <c r="H189" t="s">
        <v>211</v>
      </c>
      <c r="I189">
        <v>0</v>
      </c>
      <c r="J189" s="15">
        <v>42826.041666666664</v>
      </c>
      <c r="K189" s="15">
        <v>43922</v>
      </c>
    </row>
    <row r="190" spans="1:11" x14ac:dyDescent="0.25">
      <c r="A190" t="s">
        <v>205</v>
      </c>
      <c r="B190" s="16">
        <v>19.858599999999999</v>
      </c>
      <c r="C190" s="16">
        <v>0.23200000000000001</v>
      </c>
      <c r="D190" t="s">
        <v>424</v>
      </c>
      <c r="E190" s="16">
        <v>0</v>
      </c>
      <c r="F190" s="16">
        <v>4.0640000000000001</v>
      </c>
      <c r="G190" s="16">
        <v>0</v>
      </c>
      <c r="H190" t="s">
        <v>425</v>
      </c>
      <c r="I190">
        <v>0</v>
      </c>
      <c r="J190" s="15">
        <v>42826.041666666664</v>
      </c>
      <c r="K190" s="15">
        <v>43922</v>
      </c>
    </row>
    <row r="191" spans="1:11" x14ac:dyDescent="0.25">
      <c r="A191" t="s">
        <v>206</v>
      </c>
      <c r="B191" s="16">
        <v>2.7326999999999999</v>
      </c>
      <c r="C191" s="16">
        <v>0.28599999999999998</v>
      </c>
      <c r="D191" t="s">
        <v>411</v>
      </c>
      <c r="E191" s="16">
        <v>0</v>
      </c>
      <c r="F191" s="16">
        <v>0</v>
      </c>
      <c r="G191" s="16">
        <v>0</v>
      </c>
      <c r="H191" t="s">
        <v>211</v>
      </c>
      <c r="I191">
        <v>0</v>
      </c>
      <c r="J191" s="15">
        <v>42826.041666666664</v>
      </c>
      <c r="K191" s="15">
        <v>43922</v>
      </c>
    </row>
    <row r="192" spans="1:11" x14ac:dyDescent="0.25">
      <c r="A192" t="s">
        <v>343</v>
      </c>
      <c r="B192" s="16">
        <v>3.7044999999999999</v>
      </c>
      <c r="C192" s="16">
        <v>0.2155</v>
      </c>
      <c r="D192" t="s">
        <v>344</v>
      </c>
      <c r="E192" s="16">
        <v>0</v>
      </c>
      <c r="F192" s="16">
        <v>0</v>
      </c>
      <c r="G192" s="16">
        <v>0</v>
      </c>
      <c r="H192" t="s">
        <v>211</v>
      </c>
      <c r="I192">
        <v>0</v>
      </c>
      <c r="J192" s="15">
        <v>42826.041666666664</v>
      </c>
      <c r="K192" s="15">
        <v>43922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8029-CB3D-48C2-8085-DD7F241656E8}">
  <dimension ref="A1:L54"/>
  <sheetViews>
    <sheetView workbookViewId="0">
      <selection activeCell="O7" sqref="O7"/>
    </sheetView>
  </sheetViews>
  <sheetFormatPr defaultRowHeight="15" x14ac:dyDescent="0.25"/>
  <cols>
    <col min="1" max="1" width="5" customWidth="1"/>
    <col min="2" max="2" width="6.28515625" customWidth="1"/>
    <col min="4" max="4" width="15.5703125" customWidth="1"/>
    <col min="5" max="5" width="18.5703125" customWidth="1"/>
    <col min="6" max="7" width="10.140625" customWidth="1"/>
    <col min="8" max="8" width="13.5703125" customWidth="1"/>
    <col min="9" max="9" width="10.42578125" customWidth="1"/>
    <col min="10" max="11" width="10" customWidth="1"/>
    <col min="12" max="12" width="12.28515625" customWidth="1"/>
  </cols>
  <sheetData>
    <row r="1" spans="1:12" x14ac:dyDescent="0.25">
      <c r="A1" t="s">
        <v>12</v>
      </c>
      <c r="B1" t="s">
        <v>447</v>
      </c>
      <c r="C1" t="s">
        <v>9</v>
      </c>
      <c r="D1" t="s">
        <v>445</v>
      </c>
      <c r="E1" t="s">
        <v>446</v>
      </c>
      <c r="F1" t="s">
        <v>440</v>
      </c>
      <c r="G1" t="s">
        <v>438</v>
      </c>
      <c r="H1" t="s">
        <v>439</v>
      </c>
      <c r="I1" t="s">
        <v>442</v>
      </c>
      <c r="J1" t="s">
        <v>441</v>
      </c>
      <c r="K1" t="s">
        <v>443</v>
      </c>
      <c r="L1" t="s">
        <v>444</v>
      </c>
    </row>
    <row r="2" spans="1:12" x14ac:dyDescent="0.25">
      <c r="A2">
        <v>1</v>
      </c>
      <c r="B2" t="s">
        <v>0</v>
      </c>
      <c r="C2" s="18">
        <v>11</v>
      </c>
      <c r="D2" s="18">
        <v>8.5444999999999993</v>
      </c>
      <c r="E2" s="18">
        <v>0.4672</v>
      </c>
      <c r="F2" s="18">
        <v>0.2</v>
      </c>
      <c r="G2" s="20">
        <v>1</v>
      </c>
      <c r="H2" s="20">
        <v>1</v>
      </c>
      <c r="I2" s="21">
        <v>2</v>
      </c>
      <c r="J2">
        <f>I2*G2</f>
        <v>2</v>
      </c>
      <c r="K2" s="21">
        <v>1.3</v>
      </c>
      <c r="L2" s="16">
        <f>F2*K2</f>
        <v>0.26</v>
      </c>
    </row>
    <row r="3" spans="1:12" x14ac:dyDescent="0.25">
      <c r="A3">
        <v>2</v>
      </c>
      <c r="B3" t="s">
        <v>0</v>
      </c>
      <c r="C3" s="18">
        <v>11</v>
      </c>
      <c r="D3" s="18">
        <v>10.2065</v>
      </c>
      <c r="E3" s="18">
        <v>0.15759999999999999</v>
      </c>
      <c r="F3" s="18">
        <v>0</v>
      </c>
      <c r="G3" s="20">
        <v>0</v>
      </c>
      <c r="H3" s="20">
        <v>1</v>
      </c>
      <c r="I3" s="21">
        <v>2</v>
      </c>
      <c r="J3">
        <f t="shared" ref="J3:J54" si="0">I3*G3</f>
        <v>0</v>
      </c>
      <c r="K3" s="21">
        <v>1.3</v>
      </c>
      <c r="L3" s="16">
        <f t="shared" ref="L3:L54" si="1">F3*K3</f>
        <v>0</v>
      </c>
    </row>
    <row r="4" spans="1:12" x14ac:dyDescent="0.25">
      <c r="A4">
        <v>3</v>
      </c>
      <c r="B4" t="s">
        <v>0</v>
      </c>
      <c r="C4" s="18">
        <v>11</v>
      </c>
      <c r="D4" s="18">
        <v>7.5949999999999998</v>
      </c>
      <c r="E4" s="18">
        <v>0.93</v>
      </c>
      <c r="F4" s="18">
        <v>0.6</v>
      </c>
      <c r="G4" s="20">
        <v>1</v>
      </c>
      <c r="H4" s="20">
        <v>1</v>
      </c>
      <c r="I4" s="21">
        <v>2</v>
      </c>
      <c r="J4">
        <f t="shared" si="0"/>
        <v>2</v>
      </c>
      <c r="K4" s="21">
        <v>1.3</v>
      </c>
      <c r="L4" s="16">
        <f t="shared" si="1"/>
        <v>0.78</v>
      </c>
    </row>
    <row r="5" spans="1:12" x14ac:dyDescent="0.25">
      <c r="A5">
        <v>4</v>
      </c>
      <c r="B5" t="s">
        <v>4</v>
      </c>
      <c r="C5" s="18">
        <v>11</v>
      </c>
      <c r="D5" s="18">
        <v>4.5915999999999997</v>
      </c>
      <c r="E5" s="18">
        <v>0.50190000000000001</v>
      </c>
      <c r="F5" s="18">
        <v>0</v>
      </c>
      <c r="G5" s="20">
        <v>0</v>
      </c>
      <c r="H5" s="20">
        <v>1</v>
      </c>
      <c r="I5" s="21">
        <v>2</v>
      </c>
      <c r="J5">
        <f t="shared" si="0"/>
        <v>0</v>
      </c>
      <c r="K5" s="21">
        <v>1.3</v>
      </c>
      <c r="L5" s="16">
        <f t="shared" si="1"/>
        <v>0</v>
      </c>
    </row>
    <row r="6" spans="1:12" x14ac:dyDescent="0.25">
      <c r="A6">
        <v>5</v>
      </c>
      <c r="B6" t="s">
        <v>4</v>
      </c>
      <c r="C6" s="18">
        <v>11</v>
      </c>
      <c r="D6" s="18">
        <v>4.6257999999999999</v>
      </c>
      <c r="E6" s="18">
        <v>0.47870000000000001</v>
      </c>
      <c r="F6" s="18">
        <v>0</v>
      </c>
      <c r="G6" s="20">
        <v>0</v>
      </c>
      <c r="H6" s="20">
        <v>1</v>
      </c>
      <c r="I6" s="21">
        <v>2</v>
      </c>
      <c r="J6">
        <f t="shared" si="0"/>
        <v>0</v>
      </c>
      <c r="K6" s="21">
        <v>1.3</v>
      </c>
      <c r="L6" s="16">
        <f t="shared" si="1"/>
        <v>0</v>
      </c>
    </row>
    <row r="7" spans="1:12" x14ac:dyDescent="0.25">
      <c r="A7">
        <v>6</v>
      </c>
      <c r="B7" t="s">
        <v>4</v>
      </c>
      <c r="C7" s="18">
        <v>11</v>
      </c>
      <c r="D7" s="18">
        <v>4.6376999999999997</v>
      </c>
      <c r="E7" s="18">
        <v>0.1862</v>
      </c>
      <c r="F7" s="18">
        <v>0</v>
      </c>
      <c r="G7" s="20">
        <v>0</v>
      </c>
      <c r="H7" s="20">
        <v>1</v>
      </c>
      <c r="I7" s="21">
        <v>2</v>
      </c>
      <c r="J7">
        <f t="shared" si="0"/>
        <v>0</v>
      </c>
      <c r="K7" s="21">
        <v>1.3</v>
      </c>
      <c r="L7" s="16">
        <f t="shared" si="1"/>
        <v>0</v>
      </c>
    </row>
    <row r="8" spans="1:12" x14ac:dyDescent="0.25">
      <c r="A8">
        <v>7</v>
      </c>
      <c r="B8" t="s">
        <v>4</v>
      </c>
      <c r="C8" s="18">
        <v>11</v>
      </c>
      <c r="D8" s="18">
        <v>4.6683000000000003</v>
      </c>
      <c r="E8" s="18">
        <v>0.18890000000000001</v>
      </c>
      <c r="F8" s="18">
        <v>0</v>
      </c>
      <c r="G8" s="20">
        <v>0</v>
      </c>
      <c r="H8" s="20">
        <v>1</v>
      </c>
      <c r="I8" s="21">
        <v>2</v>
      </c>
      <c r="J8">
        <f t="shared" si="0"/>
        <v>0</v>
      </c>
      <c r="K8" s="21">
        <v>1.3</v>
      </c>
      <c r="L8" s="16">
        <f t="shared" si="1"/>
        <v>0</v>
      </c>
    </row>
    <row r="9" spans="1:12" x14ac:dyDescent="0.25">
      <c r="A9">
        <v>8</v>
      </c>
      <c r="B9" t="s">
        <v>4</v>
      </c>
      <c r="C9" s="18">
        <v>11</v>
      </c>
      <c r="D9" s="18">
        <v>4.6989000000000001</v>
      </c>
      <c r="E9" s="18">
        <v>0.46689999999999998</v>
      </c>
      <c r="F9" s="18">
        <v>0.2</v>
      </c>
      <c r="G9" s="20">
        <v>2</v>
      </c>
      <c r="H9" s="20">
        <v>1</v>
      </c>
      <c r="I9" s="21">
        <v>2</v>
      </c>
      <c r="J9">
        <f t="shared" si="0"/>
        <v>4</v>
      </c>
      <c r="K9" s="21">
        <v>1.3</v>
      </c>
      <c r="L9" s="16">
        <f t="shared" si="1"/>
        <v>0.26</v>
      </c>
    </row>
    <row r="10" spans="1:12" x14ac:dyDescent="0.25">
      <c r="A10">
        <v>9</v>
      </c>
      <c r="B10" t="s">
        <v>4</v>
      </c>
      <c r="C10" s="18">
        <v>11</v>
      </c>
      <c r="D10" s="18">
        <v>4.7042000000000002</v>
      </c>
      <c r="E10" s="18">
        <v>0.47889999999999999</v>
      </c>
      <c r="F10" s="18">
        <v>0.2</v>
      </c>
      <c r="G10" s="20">
        <v>1</v>
      </c>
      <c r="H10" s="20">
        <v>1</v>
      </c>
      <c r="I10" s="21">
        <v>2</v>
      </c>
      <c r="J10">
        <f t="shared" si="0"/>
        <v>2</v>
      </c>
      <c r="K10" s="21">
        <v>1.3</v>
      </c>
      <c r="L10" s="16">
        <f t="shared" si="1"/>
        <v>0.26</v>
      </c>
    </row>
    <row r="11" spans="1:12" x14ac:dyDescent="0.25">
      <c r="A11">
        <v>10</v>
      </c>
      <c r="B11" t="s">
        <v>4</v>
      </c>
      <c r="C11" s="18">
        <v>16</v>
      </c>
      <c r="D11" s="18">
        <v>13.359400000000001</v>
      </c>
      <c r="E11" s="18">
        <v>2.6850999999999998</v>
      </c>
      <c r="F11" s="18">
        <v>1.6</v>
      </c>
      <c r="G11" s="20">
        <v>1</v>
      </c>
      <c r="H11" s="20">
        <v>1</v>
      </c>
      <c r="I11" s="21">
        <v>2</v>
      </c>
      <c r="J11">
        <f t="shared" si="0"/>
        <v>2</v>
      </c>
      <c r="K11" s="21">
        <v>1.3</v>
      </c>
      <c r="L11" s="16">
        <f t="shared" si="1"/>
        <v>2.08</v>
      </c>
    </row>
    <row r="12" spans="1:12" x14ac:dyDescent="0.25">
      <c r="A12">
        <v>11</v>
      </c>
      <c r="B12" t="s">
        <v>4</v>
      </c>
      <c r="C12" s="18">
        <v>16</v>
      </c>
      <c r="D12" s="18">
        <v>13.5275</v>
      </c>
      <c r="E12" s="18">
        <v>1.1346000000000001</v>
      </c>
      <c r="F12" s="18">
        <v>0.6</v>
      </c>
      <c r="G12" s="20">
        <v>2</v>
      </c>
      <c r="H12" s="20">
        <v>1</v>
      </c>
      <c r="I12" s="21">
        <v>2</v>
      </c>
      <c r="J12">
        <f t="shared" si="0"/>
        <v>4</v>
      </c>
      <c r="K12" s="21">
        <v>1.3</v>
      </c>
      <c r="L12" s="16">
        <f t="shared" si="1"/>
        <v>0.78</v>
      </c>
    </row>
    <row r="13" spans="1:12" x14ac:dyDescent="0.25">
      <c r="A13">
        <v>12</v>
      </c>
      <c r="B13" t="s">
        <v>4</v>
      </c>
      <c r="C13" s="18">
        <v>11</v>
      </c>
      <c r="D13" s="18">
        <v>4.7702999999999998</v>
      </c>
      <c r="E13" s="18">
        <v>0.2893</v>
      </c>
      <c r="F13" s="18">
        <v>0</v>
      </c>
      <c r="G13" s="20">
        <v>0</v>
      </c>
      <c r="H13" s="20">
        <v>1</v>
      </c>
      <c r="I13" s="21">
        <v>2</v>
      </c>
      <c r="J13">
        <f t="shared" si="0"/>
        <v>0</v>
      </c>
      <c r="K13" s="21">
        <v>1.3</v>
      </c>
      <c r="L13" s="16">
        <f t="shared" si="1"/>
        <v>0</v>
      </c>
    </row>
    <row r="14" spans="1:12" x14ac:dyDescent="0.25">
      <c r="A14">
        <v>13</v>
      </c>
      <c r="B14" t="s">
        <v>4</v>
      </c>
      <c r="C14" s="18">
        <v>11</v>
      </c>
      <c r="D14" s="18">
        <v>4.8082000000000003</v>
      </c>
      <c r="E14" s="18">
        <v>0.26369999999999999</v>
      </c>
      <c r="F14" s="18">
        <v>0.2</v>
      </c>
      <c r="G14" s="20">
        <v>1</v>
      </c>
      <c r="H14" s="20">
        <v>1</v>
      </c>
      <c r="I14" s="21">
        <v>2</v>
      </c>
      <c r="J14">
        <f t="shared" si="0"/>
        <v>2</v>
      </c>
      <c r="K14" s="21">
        <v>1.3</v>
      </c>
      <c r="L14" s="16">
        <f t="shared" si="1"/>
        <v>0.26</v>
      </c>
    </row>
    <row r="15" spans="1:12" x14ac:dyDescent="0.25">
      <c r="A15">
        <v>14</v>
      </c>
      <c r="B15" t="s">
        <v>4</v>
      </c>
      <c r="C15" s="18">
        <v>16</v>
      </c>
      <c r="D15" s="18">
        <v>13.548400000000001</v>
      </c>
      <c r="E15" s="18">
        <v>0.69730000000000003</v>
      </c>
      <c r="F15" s="18">
        <v>0.5</v>
      </c>
      <c r="G15" s="20">
        <v>1</v>
      </c>
      <c r="H15" s="20">
        <v>1</v>
      </c>
      <c r="I15" s="21">
        <v>2</v>
      </c>
      <c r="J15">
        <f t="shared" si="0"/>
        <v>2</v>
      </c>
      <c r="K15" s="21">
        <v>1.3</v>
      </c>
      <c r="L15" s="16">
        <f t="shared" si="1"/>
        <v>0.65</v>
      </c>
    </row>
    <row r="16" spans="1:12" x14ac:dyDescent="0.25">
      <c r="A16">
        <v>15</v>
      </c>
      <c r="B16" t="s">
        <v>4</v>
      </c>
      <c r="C16" s="18">
        <v>16</v>
      </c>
      <c r="D16" s="18">
        <v>13.606400000000001</v>
      </c>
      <c r="E16" s="18">
        <v>1.5246</v>
      </c>
      <c r="F16" s="18">
        <v>0.8</v>
      </c>
      <c r="G16" s="20">
        <v>2</v>
      </c>
      <c r="H16" s="20">
        <v>1</v>
      </c>
      <c r="I16" s="21">
        <v>2</v>
      </c>
      <c r="J16">
        <f t="shared" si="0"/>
        <v>4</v>
      </c>
      <c r="K16" s="21">
        <v>1.3</v>
      </c>
      <c r="L16" s="16">
        <f t="shared" si="1"/>
        <v>1.04</v>
      </c>
    </row>
    <row r="17" spans="1:12" x14ac:dyDescent="0.25">
      <c r="A17">
        <v>16</v>
      </c>
      <c r="B17" t="s">
        <v>4</v>
      </c>
      <c r="C17" s="18">
        <v>16</v>
      </c>
      <c r="D17" s="18">
        <v>13.9298</v>
      </c>
      <c r="E17" s="18">
        <v>7.5701999999999998</v>
      </c>
      <c r="F17" s="18">
        <v>4.5</v>
      </c>
      <c r="G17" s="20">
        <v>1</v>
      </c>
      <c r="H17" s="20">
        <v>1</v>
      </c>
      <c r="I17" s="21">
        <v>2</v>
      </c>
      <c r="J17">
        <f t="shared" si="0"/>
        <v>2</v>
      </c>
      <c r="K17" s="21">
        <v>1.3</v>
      </c>
      <c r="L17" s="16">
        <f t="shared" si="1"/>
        <v>5.8500000000000005</v>
      </c>
    </row>
    <row r="18" spans="1:12" x14ac:dyDescent="0.25">
      <c r="A18">
        <v>17</v>
      </c>
      <c r="B18" t="s">
        <v>4</v>
      </c>
      <c r="C18" s="18">
        <v>16</v>
      </c>
      <c r="D18" s="18">
        <v>14.3856</v>
      </c>
      <c r="E18" s="18">
        <v>5.9187000000000003</v>
      </c>
      <c r="F18" s="18">
        <v>3.1</v>
      </c>
      <c r="G18" s="20">
        <v>2</v>
      </c>
      <c r="H18" s="20">
        <v>1</v>
      </c>
      <c r="I18" s="21">
        <v>2</v>
      </c>
      <c r="J18">
        <f t="shared" si="0"/>
        <v>4</v>
      </c>
      <c r="K18" s="21">
        <v>1.3</v>
      </c>
      <c r="L18" s="16">
        <f t="shared" si="1"/>
        <v>4.03</v>
      </c>
    </row>
    <row r="19" spans="1:12" x14ac:dyDescent="0.25">
      <c r="A19">
        <v>18</v>
      </c>
      <c r="B19" t="s">
        <v>4</v>
      </c>
      <c r="C19" s="18">
        <v>16</v>
      </c>
      <c r="D19" s="18">
        <v>14.9232</v>
      </c>
      <c r="E19" s="18">
        <v>2.2197</v>
      </c>
      <c r="F19" s="18">
        <v>1.6</v>
      </c>
      <c r="G19" s="20">
        <v>2</v>
      </c>
      <c r="H19" s="20">
        <v>1</v>
      </c>
      <c r="I19" s="21">
        <v>2</v>
      </c>
      <c r="J19">
        <f t="shared" si="0"/>
        <v>4</v>
      </c>
      <c r="K19" s="21">
        <v>1.3</v>
      </c>
      <c r="L19" s="16">
        <f t="shared" si="1"/>
        <v>2.08</v>
      </c>
    </row>
    <row r="20" spans="1:12" x14ac:dyDescent="0.25">
      <c r="A20">
        <v>19</v>
      </c>
      <c r="B20" t="s">
        <v>4</v>
      </c>
      <c r="C20" s="18">
        <v>11</v>
      </c>
      <c r="D20" s="18">
        <v>4.8467000000000002</v>
      </c>
      <c r="E20" s="18">
        <v>0.48859999999999998</v>
      </c>
      <c r="F20" s="18">
        <v>0.2</v>
      </c>
      <c r="G20" s="20">
        <v>2</v>
      </c>
      <c r="H20" s="20">
        <v>1</v>
      </c>
      <c r="I20" s="21">
        <v>2</v>
      </c>
      <c r="J20">
        <f t="shared" si="0"/>
        <v>4</v>
      </c>
      <c r="K20" s="21">
        <v>1.3</v>
      </c>
      <c r="L20" s="16">
        <f t="shared" si="1"/>
        <v>0.26</v>
      </c>
    </row>
    <row r="21" spans="1:12" x14ac:dyDescent="0.25">
      <c r="A21">
        <v>20</v>
      </c>
      <c r="B21" t="s">
        <v>4</v>
      </c>
      <c r="C21" s="18">
        <v>21</v>
      </c>
      <c r="D21" s="18">
        <v>16.1586</v>
      </c>
      <c r="E21" s="18">
        <v>2.8974000000000002</v>
      </c>
      <c r="F21" s="18">
        <v>1.8</v>
      </c>
      <c r="G21" s="20">
        <v>2</v>
      </c>
      <c r="H21" s="20">
        <v>1</v>
      </c>
      <c r="I21" s="21">
        <v>2</v>
      </c>
      <c r="J21">
        <f t="shared" si="0"/>
        <v>4</v>
      </c>
      <c r="K21" s="21">
        <v>1.3</v>
      </c>
      <c r="L21" s="16">
        <f t="shared" si="1"/>
        <v>2.3400000000000003</v>
      </c>
    </row>
    <row r="22" spans="1:12" x14ac:dyDescent="0.25">
      <c r="A22">
        <v>21</v>
      </c>
      <c r="B22" t="s">
        <v>4</v>
      </c>
      <c r="C22" s="18">
        <v>11</v>
      </c>
      <c r="D22" s="18">
        <v>4.8482000000000003</v>
      </c>
      <c r="E22" s="18">
        <v>1.2546999999999999</v>
      </c>
      <c r="F22" s="18">
        <v>0.8</v>
      </c>
      <c r="G22" s="20">
        <v>1</v>
      </c>
      <c r="H22" s="20">
        <v>1</v>
      </c>
      <c r="I22" s="21">
        <v>2</v>
      </c>
      <c r="J22">
        <f t="shared" si="0"/>
        <v>2</v>
      </c>
      <c r="K22" s="21">
        <v>1.3</v>
      </c>
      <c r="L22" s="16">
        <f t="shared" si="1"/>
        <v>1.04</v>
      </c>
    </row>
    <row r="23" spans="1:12" x14ac:dyDescent="0.25">
      <c r="A23">
        <v>22</v>
      </c>
      <c r="B23" t="s">
        <v>4</v>
      </c>
      <c r="C23" s="18">
        <v>11</v>
      </c>
      <c r="D23" s="18">
        <v>4.8921000000000001</v>
      </c>
      <c r="E23" s="18">
        <v>0.55279999999999996</v>
      </c>
      <c r="F23" s="18">
        <v>0.5</v>
      </c>
      <c r="G23" s="20">
        <v>1</v>
      </c>
      <c r="H23" s="20">
        <v>1</v>
      </c>
      <c r="I23" s="21">
        <v>2</v>
      </c>
      <c r="J23">
        <f t="shared" si="0"/>
        <v>2</v>
      </c>
      <c r="K23" s="21">
        <v>1.3</v>
      </c>
      <c r="L23" s="16">
        <f t="shared" si="1"/>
        <v>0.65</v>
      </c>
    </row>
    <row r="24" spans="1:12" x14ac:dyDescent="0.25">
      <c r="A24">
        <v>23</v>
      </c>
      <c r="B24" t="s">
        <v>4</v>
      </c>
      <c r="C24" s="18">
        <v>11</v>
      </c>
      <c r="D24" s="18">
        <v>4.9598000000000004</v>
      </c>
      <c r="E24" s="18">
        <v>0.40699999999999997</v>
      </c>
      <c r="F24" s="18">
        <v>0.2</v>
      </c>
      <c r="G24" s="20">
        <v>2</v>
      </c>
      <c r="H24" s="20">
        <v>1</v>
      </c>
      <c r="I24" s="21">
        <v>2</v>
      </c>
      <c r="J24">
        <f t="shared" si="0"/>
        <v>4</v>
      </c>
      <c r="K24" s="21">
        <v>1.3</v>
      </c>
      <c r="L24" s="16">
        <f t="shared" si="1"/>
        <v>0.26</v>
      </c>
    </row>
    <row r="25" spans="1:12" x14ac:dyDescent="0.25">
      <c r="A25">
        <v>24</v>
      </c>
      <c r="B25" t="s">
        <v>0</v>
      </c>
      <c r="C25" s="18">
        <v>11</v>
      </c>
      <c r="D25" s="18">
        <v>5.5187999999999997</v>
      </c>
      <c r="E25" s="18">
        <v>7.1000000000000004E-3</v>
      </c>
      <c r="F25" s="18">
        <v>0</v>
      </c>
      <c r="G25" s="20">
        <v>0</v>
      </c>
      <c r="H25" s="20">
        <v>1</v>
      </c>
      <c r="I25" s="21">
        <v>2</v>
      </c>
      <c r="J25">
        <f t="shared" si="0"/>
        <v>0</v>
      </c>
      <c r="K25" s="21">
        <v>1.3</v>
      </c>
      <c r="L25" s="16">
        <f t="shared" si="1"/>
        <v>0</v>
      </c>
    </row>
    <row r="26" spans="1:12" x14ac:dyDescent="0.25">
      <c r="A26">
        <v>25</v>
      </c>
      <c r="B26" t="s">
        <v>4</v>
      </c>
      <c r="C26" s="18">
        <v>13</v>
      </c>
      <c r="D26" s="18">
        <v>9.8027999999999995</v>
      </c>
      <c r="E26" s="18">
        <v>0.15210000000000001</v>
      </c>
      <c r="F26" s="18">
        <v>0</v>
      </c>
      <c r="G26" s="20">
        <v>0</v>
      </c>
      <c r="H26" s="20">
        <v>1</v>
      </c>
      <c r="I26" s="21">
        <v>2</v>
      </c>
      <c r="J26">
        <f t="shared" si="0"/>
        <v>0</v>
      </c>
      <c r="K26" s="21">
        <v>1.3</v>
      </c>
      <c r="L26" s="16">
        <f t="shared" si="1"/>
        <v>0</v>
      </c>
    </row>
    <row r="27" spans="1:12" x14ac:dyDescent="0.25">
      <c r="A27">
        <v>26</v>
      </c>
      <c r="B27" t="s">
        <v>0</v>
      </c>
      <c r="C27" s="18">
        <v>11</v>
      </c>
      <c r="D27" s="18">
        <v>5.5586000000000002</v>
      </c>
      <c r="E27" s="18">
        <v>0.4128</v>
      </c>
      <c r="F27" s="18">
        <v>0.2</v>
      </c>
      <c r="G27" s="20">
        <v>1</v>
      </c>
      <c r="H27" s="20">
        <v>1</v>
      </c>
      <c r="I27" s="21">
        <v>2</v>
      </c>
      <c r="J27">
        <f t="shared" si="0"/>
        <v>2</v>
      </c>
      <c r="K27" s="21">
        <v>1.3</v>
      </c>
      <c r="L27" s="16">
        <f t="shared" si="1"/>
        <v>0.26</v>
      </c>
    </row>
    <row r="28" spans="1:12" x14ac:dyDescent="0.25">
      <c r="A28">
        <v>27</v>
      </c>
      <c r="B28" t="s">
        <v>0</v>
      </c>
      <c r="C28" s="18">
        <v>11</v>
      </c>
      <c r="D28" s="18">
        <v>7.7225000000000001</v>
      </c>
      <c r="E28" s="18">
        <v>0.55720000000000003</v>
      </c>
      <c r="F28" s="18">
        <v>0.5</v>
      </c>
      <c r="G28" s="20">
        <v>2</v>
      </c>
      <c r="H28" s="20">
        <v>1</v>
      </c>
      <c r="I28" s="21">
        <v>2</v>
      </c>
      <c r="J28">
        <f t="shared" si="0"/>
        <v>4</v>
      </c>
      <c r="K28" s="21">
        <v>1.3</v>
      </c>
      <c r="L28" s="16">
        <f t="shared" si="1"/>
        <v>0.65</v>
      </c>
    </row>
    <row r="29" spans="1:12" x14ac:dyDescent="0.25">
      <c r="A29">
        <v>28</v>
      </c>
      <c r="B29" t="s">
        <v>4</v>
      </c>
      <c r="C29" s="18">
        <v>16</v>
      </c>
      <c r="D29" s="18">
        <v>14.9236</v>
      </c>
      <c r="E29" s="18">
        <v>4.6562999999999999</v>
      </c>
      <c r="F29" s="18">
        <v>2.5</v>
      </c>
      <c r="G29" s="20">
        <v>3</v>
      </c>
      <c r="H29" s="20">
        <v>1</v>
      </c>
      <c r="I29" s="21">
        <v>2</v>
      </c>
      <c r="J29">
        <f t="shared" si="0"/>
        <v>6</v>
      </c>
      <c r="K29" s="21">
        <v>1.3</v>
      </c>
      <c r="L29" s="16">
        <f t="shared" si="1"/>
        <v>3.25</v>
      </c>
    </row>
    <row r="30" spans="1:12" x14ac:dyDescent="0.25">
      <c r="A30">
        <v>29</v>
      </c>
      <c r="B30" t="s">
        <v>4</v>
      </c>
      <c r="C30" s="18">
        <v>16</v>
      </c>
      <c r="D30" s="18">
        <v>15.350899999999999</v>
      </c>
      <c r="E30" s="18">
        <v>2.2957000000000001</v>
      </c>
      <c r="F30" s="18">
        <v>1.6</v>
      </c>
      <c r="G30" s="20">
        <v>3</v>
      </c>
      <c r="H30" s="20">
        <v>1</v>
      </c>
      <c r="I30" s="21">
        <v>2</v>
      </c>
      <c r="J30">
        <f t="shared" si="0"/>
        <v>6</v>
      </c>
      <c r="K30" s="21">
        <v>1.3</v>
      </c>
      <c r="L30" s="16">
        <f t="shared" si="1"/>
        <v>2.08</v>
      </c>
    </row>
    <row r="31" spans="1:12" x14ac:dyDescent="0.25">
      <c r="A31">
        <v>30</v>
      </c>
      <c r="B31" t="s">
        <v>0</v>
      </c>
      <c r="C31" s="18">
        <v>11</v>
      </c>
      <c r="D31" s="18">
        <v>5.7274000000000003</v>
      </c>
      <c r="E31" s="18">
        <v>0.46929999999999999</v>
      </c>
      <c r="F31" s="18">
        <v>0.2</v>
      </c>
      <c r="G31" s="20">
        <v>1</v>
      </c>
      <c r="H31" s="20">
        <v>1</v>
      </c>
      <c r="I31" s="21">
        <v>2</v>
      </c>
      <c r="J31">
        <f t="shared" si="0"/>
        <v>2</v>
      </c>
      <c r="K31" s="21">
        <v>1.3</v>
      </c>
      <c r="L31" s="16">
        <f t="shared" si="1"/>
        <v>0.26</v>
      </c>
    </row>
    <row r="32" spans="1:12" x14ac:dyDescent="0.25">
      <c r="A32">
        <v>31</v>
      </c>
      <c r="B32" t="s">
        <v>4</v>
      </c>
      <c r="C32" s="18">
        <v>11</v>
      </c>
      <c r="D32" s="18">
        <v>5.3217999999999996</v>
      </c>
      <c r="E32" s="18">
        <v>0.37969999999999998</v>
      </c>
      <c r="F32" s="18">
        <v>0.2</v>
      </c>
      <c r="G32" s="20">
        <v>2</v>
      </c>
      <c r="H32" s="20">
        <v>1</v>
      </c>
      <c r="I32" s="21">
        <v>2</v>
      </c>
      <c r="J32">
        <f t="shared" si="0"/>
        <v>4</v>
      </c>
      <c r="K32" s="21">
        <v>1.3</v>
      </c>
      <c r="L32" s="16">
        <f t="shared" si="1"/>
        <v>0.26</v>
      </c>
    </row>
    <row r="33" spans="1:12" x14ac:dyDescent="0.25">
      <c r="A33">
        <v>32</v>
      </c>
      <c r="B33" t="s">
        <v>4</v>
      </c>
      <c r="C33" s="18">
        <v>11</v>
      </c>
      <c r="D33" s="18">
        <v>5.3598999999999997</v>
      </c>
      <c r="E33" s="18">
        <v>0.10059999999999999</v>
      </c>
      <c r="F33" s="18">
        <v>0</v>
      </c>
      <c r="G33" s="20">
        <v>0</v>
      </c>
      <c r="H33" s="20">
        <v>1</v>
      </c>
      <c r="I33" s="21">
        <v>2</v>
      </c>
      <c r="J33">
        <f t="shared" si="0"/>
        <v>0</v>
      </c>
      <c r="K33" s="21">
        <v>1.3</v>
      </c>
      <c r="L33" s="16">
        <f t="shared" si="1"/>
        <v>0</v>
      </c>
    </row>
    <row r="34" spans="1:12" x14ac:dyDescent="0.25">
      <c r="A34">
        <v>33</v>
      </c>
      <c r="B34" t="s">
        <v>4</v>
      </c>
      <c r="C34" s="18">
        <v>11</v>
      </c>
      <c r="D34" s="18">
        <v>5.4820000000000002</v>
      </c>
      <c r="E34" s="18">
        <v>0.84240000000000004</v>
      </c>
      <c r="F34" s="18">
        <v>0.6</v>
      </c>
      <c r="G34" s="20">
        <v>1</v>
      </c>
      <c r="H34" s="20">
        <v>1</v>
      </c>
      <c r="I34" s="21">
        <v>2</v>
      </c>
      <c r="J34">
        <f t="shared" si="0"/>
        <v>2</v>
      </c>
      <c r="K34" s="21">
        <v>1.3</v>
      </c>
      <c r="L34" s="16">
        <f t="shared" si="1"/>
        <v>0.78</v>
      </c>
    </row>
    <row r="35" spans="1:12" x14ac:dyDescent="0.25">
      <c r="A35">
        <v>34</v>
      </c>
      <c r="B35" t="s">
        <v>0</v>
      </c>
      <c r="C35" s="18">
        <v>11</v>
      </c>
      <c r="D35" s="18">
        <v>6.0495999999999999</v>
      </c>
      <c r="E35" s="18">
        <v>0.2329</v>
      </c>
      <c r="F35" s="18">
        <v>0</v>
      </c>
      <c r="G35" s="20">
        <v>0</v>
      </c>
      <c r="H35" s="20">
        <v>1</v>
      </c>
      <c r="I35" s="21">
        <v>2</v>
      </c>
      <c r="J35">
        <f t="shared" si="0"/>
        <v>0</v>
      </c>
      <c r="K35" s="21">
        <v>1.3</v>
      </c>
      <c r="L35" s="16">
        <f t="shared" si="1"/>
        <v>0</v>
      </c>
    </row>
    <row r="36" spans="1:12" x14ac:dyDescent="0.25">
      <c r="A36">
        <v>35</v>
      </c>
      <c r="B36" t="s">
        <v>4</v>
      </c>
      <c r="C36" s="18">
        <v>11</v>
      </c>
      <c r="D36" s="18">
        <v>6.0727000000000002</v>
      </c>
      <c r="E36" s="18">
        <v>0.48809999999999998</v>
      </c>
      <c r="F36" s="18">
        <v>0.5</v>
      </c>
      <c r="G36" s="20">
        <v>1</v>
      </c>
      <c r="H36" s="20">
        <v>1</v>
      </c>
      <c r="I36" s="21">
        <v>2</v>
      </c>
      <c r="J36">
        <f t="shared" si="0"/>
        <v>2</v>
      </c>
      <c r="K36" s="21">
        <v>1.3</v>
      </c>
      <c r="L36" s="16">
        <f t="shared" si="1"/>
        <v>0.65</v>
      </c>
    </row>
    <row r="37" spans="1:12" x14ac:dyDescent="0.25">
      <c r="A37">
        <v>36</v>
      </c>
      <c r="B37" t="s">
        <v>0</v>
      </c>
      <c r="C37" s="18">
        <v>11</v>
      </c>
      <c r="D37" s="18">
        <v>6.1974</v>
      </c>
      <c r="E37" s="18">
        <v>0.75480000000000003</v>
      </c>
      <c r="F37" s="18">
        <v>0.6</v>
      </c>
      <c r="G37" s="20">
        <v>1</v>
      </c>
      <c r="H37" s="20">
        <v>1</v>
      </c>
      <c r="I37" s="21">
        <v>2</v>
      </c>
      <c r="J37">
        <f t="shared" si="0"/>
        <v>2</v>
      </c>
      <c r="K37" s="21">
        <v>1.3</v>
      </c>
      <c r="L37" s="16">
        <f t="shared" si="1"/>
        <v>0.78</v>
      </c>
    </row>
    <row r="38" spans="1:12" x14ac:dyDescent="0.25">
      <c r="A38">
        <v>37</v>
      </c>
      <c r="B38" t="s">
        <v>0</v>
      </c>
      <c r="C38" s="18">
        <v>11</v>
      </c>
      <c r="D38" s="18">
        <v>10.2021</v>
      </c>
      <c r="E38" s="18">
        <v>2.3489</v>
      </c>
      <c r="F38" s="18">
        <v>1.3</v>
      </c>
      <c r="G38" s="20">
        <v>2</v>
      </c>
      <c r="H38" s="20">
        <v>1</v>
      </c>
      <c r="I38" s="21">
        <v>2</v>
      </c>
      <c r="J38">
        <f t="shared" si="0"/>
        <v>4</v>
      </c>
      <c r="K38" s="21">
        <v>1.3</v>
      </c>
      <c r="L38" s="16">
        <f t="shared" si="1"/>
        <v>1.6900000000000002</v>
      </c>
    </row>
    <row r="39" spans="1:12" x14ac:dyDescent="0.25">
      <c r="A39">
        <v>38</v>
      </c>
      <c r="B39" t="s">
        <v>4</v>
      </c>
      <c r="C39" s="18">
        <v>13</v>
      </c>
      <c r="D39" s="18">
        <v>10.5326</v>
      </c>
      <c r="E39" s="18">
        <v>0.35020000000000001</v>
      </c>
      <c r="F39" s="18">
        <v>0</v>
      </c>
      <c r="G39" s="20">
        <v>0</v>
      </c>
      <c r="H39" s="20">
        <v>1</v>
      </c>
      <c r="I39" s="21">
        <v>2</v>
      </c>
      <c r="J39">
        <f t="shared" si="0"/>
        <v>0</v>
      </c>
      <c r="K39" s="21">
        <v>1.3</v>
      </c>
      <c r="L39" s="16">
        <f t="shared" si="1"/>
        <v>0</v>
      </c>
    </row>
    <row r="40" spans="1:12" x14ac:dyDescent="0.25">
      <c r="A40">
        <v>39</v>
      </c>
      <c r="B40" t="s">
        <v>4</v>
      </c>
      <c r="C40" s="18">
        <v>13</v>
      </c>
      <c r="D40" s="18">
        <v>11.063499999999999</v>
      </c>
      <c r="E40" s="18">
        <v>0.99909999999999999</v>
      </c>
      <c r="F40" s="18">
        <v>0.8</v>
      </c>
      <c r="G40" s="20">
        <v>1</v>
      </c>
      <c r="H40" s="20">
        <v>1</v>
      </c>
      <c r="I40" s="21">
        <v>2</v>
      </c>
      <c r="J40">
        <f t="shared" si="0"/>
        <v>2</v>
      </c>
      <c r="K40" s="21">
        <v>1.3</v>
      </c>
      <c r="L40" s="16">
        <f t="shared" si="1"/>
        <v>1.04</v>
      </c>
    </row>
    <row r="41" spans="1:12" x14ac:dyDescent="0.25">
      <c r="A41">
        <v>40</v>
      </c>
      <c r="B41" t="s">
        <v>4</v>
      </c>
      <c r="C41" s="18">
        <v>13</v>
      </c>
      <c r="D41" s="18">
        <v>11.459899999999999</v>
      </c>
      <c r="E41" s="18">
        <v>2.9428999999999998</v>
      </c>
      <c r="F41" s="18">
        <v>1.3</v>
      </c>
      <c r="G41" s="20">
        <v>2</v>
      </c>
      <c r="H41" s="20">
        <v>1</v>
      </c>
      <c r="I41" s="21">
        <v>2</v>
      </c>
      <c r="J41">
        <f t="shared" si="0"/>
        <v>4</v>
      </c>
      <c r="K41" s="21">
        <v>1.3</v>
      </c>
      <c r="L41" s="16">
        <f t="shared" si="1"/>
        <v>1.6900000000000002</v>
      </c>
    </row>
    <row r="42" spans="1:12" x14ac:dyDescent="0.25">
      <c r="A42">
        <v>41</v>
      </c>
      <c r="B42" t="s">
        <v>0</v>
      </c>
      <c r="C42" s="18">
        <v>11</v>
      </c>
      <c r="D42" s="18">
        <v>11.0617</v>
      </c>
      <c r="E42" s="18">
        <v>0.61860000000000004</v>
      </c>
      <c r="F42" s="18">
        <v>0.5</v>
      </c>
      <c r="G42" s="20">
        <v>1</v>
      </c>
      <c r="H42" s="20">
        <v>1</v>
      </c>
      <c r="I42" s="21">
        <v>2</v>
      </c>
      <c r="J42">
        <f t="shared" si="0"/>
        <v>2</v>
      </c>
      <c r="K42" s="21">
        <v>1.3</v>
      </c>
      <c r="L42" s="16">
        <f t="shared" si="1"/>
        <v>0.65</v>
      </c>
    </row>
    <row r="43" spans="1:12" x14ac:dyDescent="0.25">
      <c r="A43">
        <v>42</v>
      </c>
      <c r="B43" t="s">
        <v>0</v>
      </c>
      <c r="C43" s="18">
        <v>11</v>
      </c>
      <c r="D43" s="18">
        <v>6.4489999999999998</v>
      </c>
      <c r="E43" s="18">
        <v>0.63600000000000001</v>
      </c>
      <c r="F43" s="18">
        <v>0.5</v>
      </c>
      <c r="G43" s="20">
        <v>1</v>
      </c>
      <c r="H43" s="20">
        <v>1</v>
      </c>
      <c r="I43" s="21">
        <v>2</v>
      </c>
      <c r="J43">
        <f t="shared" si="0"/>
        <v>2</v>
      </c>
      <c r="K43" s="21">
        <v>1.3</v>
      </c>
      <c r="L43" s="16">
        <f t="shared" si="1"/>
        <v>0.65</v>
      </c>
    </row>
    <row r="44" spans="1:12" x14ac:dyDescent="0.25">
      <c r="A44">
        <v>43</v>
      </c>
      <c r="B44" t="s">
        <v>4</v>
      </c>
      <c r="C44" s="18">
        <v>21</v>
      </c>
      <c r="D44" s="18">
        <v>17.423400000000001</v>
      </c>
      <c r="E44" s="18">
        <v>2.0701999999999998</v>
      </c>
      <c r="F44" s="18">
        <v>1.3</v>
      </c>
      <c r="G44" s="20">
        <v>2</v>
      </c>
      <c r="H44" s="20">
        <v>1</v>
      </c>
      <c r="I44" s="21">
        <v>2</v>
      </c>
      <c r="J44">
        <f t="shared" si="0"/>
        <v>4</v>
      </c>
      <c r="K44" s="21">
        <v>1.3</v>
      </c>
      <c r="L44" s="16">
        <f t="shared" si="1"/>
        <v>1.6900000000000002</v>
      </c>
    </row>
    <row r="45" spans="1:12" x14ac:dyDescent="0.25">
      <c r="A45">
        <v>44</v>
      </c>
      <c r="B45" t="s">
        <v>0</v>
      </c>
      <c r="C45" s="18">
        <v>11</v>
      </c>
      <c r="D45" s="18">
        <v>10.356999999999999</v>
      </c>
      <c r="E45" s="18">
        <v>1.3883000000000001</v>
      </c>
      <c r="F45" s="18">
        <v>1.1000000000000001</v>
      </c>
      <c r="G45" s="20">
        <v>1</v>
      </c>
      <c r="H45" s="20">
        <v>1</v>
      </c>
      <c r="I45" s="21">
        <v>2</v>
      </c>
      <c r="J45">
        <f t="shared" si="0"/>
        <v>2</v>
      </c>
      <c r="K45" s="21">
        <v>1.3</v>
      </c>
      <c r="L45" s="16">
        <f t="shared" si="1"/>
        <v>1.4300000000000002</v>
      </c>
    </row>
    <row r="46" spans="1:12" x14ac:dyDescent="0.25">
      <c r="A46">
        <v>45</v>
      </c>
      <c r="B46" t="s">
        <v>4</v>
      </c>
      <c r="C46" s="18">
        <v>26</v>
      </c>
      <c r="D46" s="18">
        <v>18.161300000000001</v>
      </c>
      <c r="E46" s="18">
        <v>7.6736000000000004</v>
      </c>
      <c r="F46" s="18">
        <v>4.5</v>
      </c>
      <c r="G46" s="20">
        <v>1</v>
      </c>
      <c r="H46" s="20">
        <v>1</v>
      </c>
      <c r="I46" s="21">
        <v>2</v>
      </c>
      <c r="J46">
        <f t="shared" si="0"/>
        <v>2</v>
      </c>
      <c r="K46" s="21">
        <v>1.3</v>
      </c>
      <c r="L46" s="16">
        <f t="shared" si="1"/>
        <v>5.8500000000000005</v>
      </c>
    </row>
    <row r="47" spans="1:12" x14ac:dyDescent="0.25">
      <c r="A47">
        <v>46</v>
      </c>
      <c r="B47" t="s">
        <v>4</v>
      </c>
      <c r="C47" s="18">
        <v>11</v>
      </c>
      <c r="D47" s="18">
        <v>7.4442000000000004</v>
      </c>
      <c r="E47" s="18">
        <v>0.24390000000000001</v>
      </c>
      <c r="F47" s="18">
        <v>0</v>
      </c>
      <c r="G47" s="20">
        <v>0</v>
      </c>
      <c r="H47" s="20">
        <v>1</v>
      </c>
      <c r="I47" s="21">
        <v>2</v>
      </c>
      <c r="J47">
        <f t="shared" si="0"/>
        <v>0</v>
      </c>
      <c r="K47" s="21">
        <v>1.3</v>
      </c>
      <c r="L47" s="16">
        <f t="shared" si="1"/>
        <v>0</v>
      </c>
    </row>
    <row r="48" spans="1:12" x14ac:dyDescent="0.25">
      <c r="A48">
        <v>47</v>
      </c>
      <c r="B48" t="s">
        <v>0</v>
      </c>
      <c r="C48" s="18">
        <v>11</v>
      </c>
      <c r="D48" s="18">
        <v>6.9930000000000003</v>
      </c>
      <c r="E48" s="18">
        <v>0.496</v>
      </c>
      <c r="F48" s="18">
        <v>0.5</v>
      </c>
      <c r="G48" s="20">
        <v>1</v>
      </c>
      <c r="H48" s="20">
        <v>1</v>
      </c>
      <c r="I48" s="21">
        <v>2</v>
      </c>
      <c r="J48">
        <f t="shared" si="0"/>
        <v>2</v>
      </c>
      <c r="K48" s="21">
        <v>1.3</v>
      </c>
      <c r="L48" s="16">
        <f t="shared" si="1"/>
        <v>0.65</v>
      </c>
    </row>
    <row r="49" spans="1:12" x14ac:dyDescent="0.25">
      <c r="A49">
        <v>48</v>
      </c>
      <c r="B49" t="s">
        <v>4</v>
      </c>
      <c r="C49" s="18">
        <v>11</v>
      </c>
      <c r="D49" s="18">
        <v>7.5532000000000004</v>
      </c>
      <c r="E49" s="18">
        <v>0.41820000000000002</v>
      </c>
      <c r="F49" s="18">
        <v>0</v>
      </c>
      <c r="G49" s="20">
        <v>0</v>
      </c>
      <c r="H49" s="20">
        <v>1</v>
      </c>
      <c r="I49" s="21">
        <v>2</v>
      </c>
      <c r="J49">
        <f t="shared" si="0"/>
        <v>0</v>
      </c>
      <c r="K49" s="21">
        <v>1.3</v>
      </c>
      <c r="L49" s="16">
        <f t="shared" si="1"/>
        <v>0</v>
      </c>
    </row>
    <row r="50" spans="1:12" x14ac:dyDescent="0.25">
      <c r="A50">
        <v>49</v>
      </c>
      <c r="B50" t="s">
        <v>4</v>
      </c>
      <c r="C50" s="18">
        <v>11</v>
      </c>
      <c r="D50" s="18">
        <v>9.0244</v>
      </c>
      <c r="E50" s="18">
        <v>6.2114000000000003</v>
      </c>
      <c r="F50" s="18">
        <v>1.3</v>
      </c>
      <c r="G50" s="20">
        <v>2</v>
      </c>
      <c r="H50" s="20">
        <v>1</v>
      </c>
      <c r="I50" s="21">
        <v>2</v>
      </c>
      <c r="J50">
        <f t="shared" si="0"/>
        <v>4</v>
      </c>
      <c r="K50" s="21">
        <v>1.3</v>
      </c>
      <c r="L50" s="16">
        <f t="shared" si="1"/>
        <v>1.6900000000000002</v>
      </c>
    </row>
    <row r="51" spans="1:12" x14ac:dyDescent="0.25">
      <c r="A51">
        <v>50</v>
      </c>
      <c r="B51" t="s">
        <v>4</v>
      </c>
      <c r="C51" s="18">
        <v>11</v>
      </c>
      <c r="D51" s="18">
        <v>9.2814999999999994</v>
      </c>
      <c r="E51" s="18">
        <v>0.45350000000000001</v>
      </c>
      <c r="F51" s="18">
        <v>0.5</v>
      </c>
      <c r="G51" s="20">
        <v>1</v>
      </c>
      <c r="H51" s="20">
        <v>1</v>
      </c>
      <c r="I51" s="21">
        <v>2</v>
      </c>
      <c r="J51">
        <f t="shared" si="0"/>
        <v>2</v>
      </c>
      <c r="K51" s="21">
        <v>1.3</v>
      </c>
      <c r="L51" s="16">
        <f t="shared" si="1"/>
        <v>0.65</v>
      </c>
    </row>
    <row r="52" spans="1:12" x14ac:dyDescent="0.25">
      <c r="A52">
        <v>51</v>
      </c>
      <c r="B52" t="s">
        <v>0</v>
      </c>
      <c r="C52" s="18">
        <v>11</v>
      </c>
      <c r="D52" s="18">
        <v>7.5282</v>
      </c>
      <c r="E52" s="18">
        <v>0.88280000000000003</v>
      </c>
      <c r="F52" s="18">
        <v>0.8</v>
      </c>
      <c r="G52" s="20">
        <v>2</v>
      </c>
      <c r="H52" s="20">
        <v>1</v>
      </c>
      <c r="I52" s="21">
        <v>2</v>
      </c>
      <c r="J52">
        <f t="shared" si="0"/>
        <v>4</v>
      </c>
      <c r="K52" s="21">
        <v>1.3</v>
      </c>
      <c r="L52" s="16">
        <f t="shared" si="1"/>
        <v>1.04</v>
      </c>
    </row>
    <row r="53" spans="1:12" x14ac:dyDescent="0.25">
      <c r="A53">
        <v>52</v>
      </c>
      <c r="B53" t="s">
        <v>4</v>
      </c>
      <c r="C53" s="18">
        <v>13</v>
      </c>
      <c r="D53" s="18">
        <v>12.273300000000001</v>
      </c>
      <c r="E53" s="18">
        <v>9.5999999999999992E-3</v>
      </c>
      <c r="F53" s="18">
        <v>0</v>
      </c>
      <c r="G53" s="20">
        <v>0</v>
      </c>
      <c r="H53" s="20">
        <v>1</v>
      </c>
      <c r="I53" s="21">
        <v>2</v>
      </c>
      <c r="J53">
        <f t="shared" si="0"/>
        <v>0</v>
      </c>
      <c r="K53" s="21">
        <v>1.3</v>
      </c>
      <c r="L53" s="16">
        <f t="shared" si="1"/>
        <v>0</v>
      </c>
    </row>
    <row r="54" spans="1:12" x14ac:dyDescent="0.25">
      <c r="A54">
        <v>53</v>
      </c>
      <c r="B54" t="s">
        <v>4</v>
      </c>
      <c r="C54" s="18">
        <v>13</v>
      </c>
      <c r="D54" s="18">
        <v>12.821199999999999</v>
      </c>
      <c r="E54" s="18">
        <v>0.93100000000000005</v>
      </c>
      <c r="F54" s="18">
        <v>0.8</v>
      </c>
      <c r="G54" s="20">
        <v>1</v>
      </c>
      <c r="H54" s="20">
        <v>1</v>
      </c>
      <c r="I54" s="21">
        <v>2</v>
      </c>
      <c r="J54">
        <f t="shared" si="0"/>
        <v>2</v>
      </c>
      <c r="K54" s="21">
        <v>1.3</v>
      </c>
      <c r="L54" s="16">
        <f t="shared" si="1"/>
        <v>1.04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Case</vt:lpstr>
      <vt:lpstr>Summary</vt:lpstr>
      <vt:lpstr>Flexibility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Tarmo Korõtko</cp:lastModifiedBy>
  <dcterms:created xsi:type="dcterms:W3CDTF">2022-10-16T07:22:37Z</dcterms:created>
  <dcterms:modified xsi:type="dcterms:W3CDTF">2022-12-04T08:53:43Z</dcterms:modified>
</cp:coreProperties>
</file>