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E:\PC_document\"/>
    </mc:Choice>
  </mc:AlternateContent>
  <xr:revisionPtr revIDLastSave="0" documentId="13_ncr:1_{4BF6D2CA-7F91-4BE6-A34A-96BA2007523C}" xr6:coauthVersionLast="45" xr6:coauthVersionMax="45" xr10:uidLastSave="{00000000-0000-0000-0000-000000000000}"/>
  <bookViews>
    <workbookView xWindow="-120" yWindow="-120" windowWidth="29040" windowHeight="15840" xr2:uid="{00000000-000D-0000-FFFF-FFFF00000000}"/>
  </bookViews>
  <sheets>
    <sheet name="生活費" sheetId="1" r:id="rId1"/>
    <sheet name="記憶" sheetId="2" r:id="rId2"/>
    <sheet name="スペイン語" sheetId="5" r:id="rId3"/>
    <sheet name="辞典" sheetId="7" r:id="rId4"/>
    <sheet name="2分講座" sheetId="8" r:id="rId5"/>
    <sheet name="会話" sheetId="13" r:id="rId6"/>
    <sheet name="twitter講座" sheetId="14" r:id="rId7"/>
    <sheet name="残" sheetId="12" r:id="rId8"/>
    <sheet name="活用" sheetId="9" r:id="rId9"/>
    <sheet name="その他" sheetId="11" r:id="rId10"/>
    <sheet name="ブラジル旅行" sheetId="3" r:id="rId11"/>
    <sheet name="ウユニ塩湖旅行" sheetId="4" r:id="rId12"/>
    <sheet name="ウユニ旅行2" sheetId="10" r:id="rId13"/>
  </sheets>
  <definedNames>
    <definedName name="_xlnm._FilterDatabase" localSheetId="7" hidden="1">残!#REF!</definedName>
    <definedName name="_xlnm._FilterDatabase" localSheetId="3" hidden="1">辞典!$B$2:$I$154</definedName>
    <definedName name="_xlnm._FilterDatabase" localSheetId="0" hidden="1">生活費!$A$2:$O$2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62" i="1" l="1"/>
  <c r="G419" i="1" l="1"/>
  <c r="O419" i="7" l="1"/>
  <c r="O420" i="7"/>
  <c r="O421" i="7"/>
  <c r="O422" i="7"/>
  <c r="O423" i="7"/>
  <c r="O424" i="7"/>
  <c r="O425" i="7"/>
  <c r="O426" i="7"/>
  <c r="O427" i="7"/>
  <c r="O428" i="7"/>
  <c r="O429" i="7"/>
  <c r="O430" i="7"/>
  <c r="O431" i="7"/>
  <c r="O432" i="7"/>
  <c r="O433" i="7"/>
  <c r="O434" i="7"/>
  <c r="O435" i="7"/>
  <c r="O436" i="7"/>
  <c r="O437" i="7"/>
  <c r="O438" i="7"/>
  <c r="M438" i="7" s="1"/>
  <c r="O439" i="7"/>
  <c r="O440" i="7"/>
  <c r="O441" i="7"/>
  <c r="O442" i="7"/>
  <c r="M442" i="7" s="1"/>
  <c r="O443" i="7"/>
  <c r="O444" i="7"/>
  <c r="O445" i="7"/>
  <c r="O446" i="7"/>
  <c r="M446" i="7" s="1"/>
  <c r="O447" i="7"/>
  <c r="O448" i="7"/>
  <c r="O449" i="7"/>
  <c r="O450" i="7"/>
  <c r="M450" i="7" s="1"/>
  <c r="O451" i="7"/>
  <c r="O452" i="7"/>
  <c r="O453" i="7"/>
  <c r="O454" i="7"/>
  <c r="M454" i="7" s="1"/>
  <c r="O455" i="7"/>
  <c r="O456" i="7"/>
  <c r="O457" i="7"/>
  <c r="O458" i="7"/>
  <c r="M458" i="7" s="1"/>
  <c r="O459" i="7"/>
  <c r="O460" i="7"/>
  <c r="O461" i="7"/>
  <c r="O462" i="7"/>
  <c r="M462" i="7" s="1"/>
  <c r="O463" i="7"/>
  <c r="O464" i="7"/>
  <c r="O465" i="7"/>
  <c r="O466" i="7"/>
  <c r="M466" i="7" s="1"/>
  <c r="O467" i="7"/>
  <c r="O468" i="7"/>
  <c r="O469" i="7"/>
  <c r="O470" i="7"/>
  <c r="M470" i="7" s="1"/>
  <c r="O471" i="7"/>
  <c r="O472" i="7"/>
  <c r="O473" i="7"/>
  <c r="O474" i="7"/>
  <c r="M474" i="7" s="1"/>
  <c r="O475" i="7"/>
  <c r="O476" i="7"/>
  <c r="O477" i="7"/>
  <c r="O478" i="7"/>
  <c r="M478" i="7" s="1"/>
  <c r="O479" i="7"/>
  <c r="O480" i="7"/>
  <c r="O481" i="7"/>
  <c r="O482" i="7"/>
  <c r="M482" i="7" s="1"/>
  <c r="O483" i="7"/>
  <c r="O484" i="7"/>
  <c r="O485" i="7"/>
  <c r="O486" i="7"/>
  <c r="M486" i="7" s="1"/>
  <c r="O487" i="7"/>
  <c r="O488" i="7"/>
  <c r="O489" i="7"/>
  <c r="O490" i="7"/>
  <c r="M490" i="7" s="1"/>
  <c r="O491" i="7"/>
  <c r="O492" i="7"/>
  <c r="O493" i="7"/>
  <c r="O494" i="7"/>
  <c r="M494" i="7" s="1"/>
  <c r="O495" i="7"/>
  <c r="O496" i="7"/>
  <c r="O497" i="7"/>
  <c r="O498" i="7"/>
  <c r="M498" i="7" s="1"/>
  <c r="O499" i="7"/>
  <c r="O500" i="7"/>
  <c r="O501" i="7"/>
  <c r="O502" i="7"/>
  <c r="M502" i="7" s="1"/>
  <c r="O503" i="7"/>
  <c r="O504" i="7"/>
  <c r="O505" i="7"/>
  <c r="O506" i="7"/>
  <c r="M506" i="7" s="1"/>
  <c r="O507" i="7"/>
  <c r="O508" i="7"/>
  <c r="O509" i="7"/>
  <c r="O510" i="7"/>
  <c r="M510" i="7" s="1"/>
  <c r="O418" i="7"/>
  <c r="M435" i="7"/>
  <c r="M436" i="7"/>
  <c r="M437" i="7"/>
  <c r="M439" i="7"/>
  <c r="M440" i="7"/>
  <c r="M441" i="7"/>
  <c r="M443" i="7"/>
  <c r="M444" i="7"/>
  <c r="M445" i="7"/>
  <c r="M447" i="7"/>
  <c r="M448" i="7"/>
  <c r="M449" i="7"/>
  <c r="M451" i="7"/>
  <c r="M452" i="7"/>
  <c r="M453" i="7"/>
  <c r="M455" i="7"/>
  <c r="M456" i="7"/>
  <c r="M457" i="7"/>
  <c r="M459" i="7"/>
  <c r="M460" i="7"/>
  <c r="M461" i="7"/>
  <c r="M463" i="7"/>
  <c r="M464" i="7"/>
  <c r="M465" i="7"/>
  <c r="M467" i="7"/>
  <c r="M468" i="7"/>
  <c r="M469" i="7"/>
  <c r="M471" i="7"/>
  <c r="M472" i="7"/>
  <c r="M473" i="7"/>
  <c r="M475" i="7"/>
  <c r="M476" i="7"/>
  <c r="M477" i="7"/>
  <c r="M479" i="7"/>
  <c r="M480" i="7"/>
  <c r="M481" i="7"/>
  <c r="M483" i="7"/>
  <c r="M484" i="7"/>
  <c r="M485" i="7"/>
  <c r="M487" i="7"/>
  <c r="M488" i="7"/>
  <c r="M489" i="7"/>
  <c r="M491" i="7"/>
  <c r="M492" i="7"/>
  <c r="M493" i="7"/>
  <c r="M495" i="7"/>
  <c r="M496" i="7"/>
  <c r="M497" i="7"/>
  <c r="M499" i="7"/>
  <c r="M500" i="7"/>
  <c r="M501" i="7"/>
  <c r="M503" i="7"/>
  <c r="M504" i="7"/>
  <c r="M505" i="7"/>
  <c r="M507" i="7"/>
  <c r="M508" i="7"/>
  <c r="M509" i="7"/>
  <c r="D107" i="13" l="1"/>
  <c r="D105" i="13" l="1"/>
  <c r="D99" i="13"/>
  <c r="D97" i="13"/>
  <c r="D98" i="13"/>
  <c r="D100" i="13"/>
  <c r="D90" i="13"/>
  <c r="D91" i="13"/>
  <c r="D92" i="13"/>
  <c r="D93" i="13"/>
  <c r="D94" i="13"/>
  <c r="D95" i="13"/>
  <c r="D96" i="13"/>
  <c r="D101" i="13"/>
  <c r="D102" i="13"/>
  <c r="D103" i="13"/>
  <c r="D104" i="13"/>
  <c r="D106" i="13"/>
  <c r="D108" i="13"/>
  <c r="D109" i="13"/>
  <c r="D110" i="13"/>
  <c r="D111" i="13"/>
  <c r="D112" i="13"/>
  <c r="D113" i="13"/>
  <c r="D114" i="13"/>
  <c r="D115" i="13"/>
  <c r="D116" i="13"/>
  <c r="D81" i="13"/>
  <c r="D60" i="13"/>
  <c r="D58" i="13"/>
  <c r="D89" i="13"/>
  <c r="D88" i="13"/>
  <c r="D87" i="13"/>
  <c r="D86" i="13"/>
  <c r="D85" i="13"/>
  <c r="D84" i="13"/>
  <c r="D83" i="13"/>
  <c r="D82" i="13"/>
  <c r="D80" i="13"/>
  <c r="D79" i="13"/>
  <c r="D78" i="13"/>
  <c r="D77" i="13"/>
  <c r="D76" i="13"/>
  <c r="D75" i="13"/>
  <c r="D74" i="13"/>
  <c r="D73" i="13"/>
  <c r="D72" i="13"/>
  <c r="D71" i="13"/>
  <c r="D70" i="13"/>
  <c r="D69" i="13"/>
  <c r="D68" i="13"/>
  <c r="D67" i="13"/>
  <c r="D66" i="13"/>
  <c r="D65" i="13"/>
  <c r="D64" i="13"/>
  <c r="D63" i="13"/>
  <c r="D62" i="13"/>
  <c r="D61" i="13"/>
  <c r="D59" i="13"/>
  <c r="D57" i="13"/>
  <c r="D56" i="13"/>
  <c r="I452" i="1" l="1"/>
  <c r="J322" i="7" l="1"/>
  <c r="K322" i="7"/>
  <c r="O322" i="7"/>
  <c r="M322" i="7" s="1"/>
  <c r="J323" i="7"/>
  <c r="K323" i="7"/>
  <c r="O323" i="7"/>
  <c r="M323" i="7" s="1"/>
  <c r="J324" i="7"/>
  <c r="K324" i="7"/>
  <c r="O324" i="7"/>
  <c r="M324" i="7" s="1"/>
  <c r="J325" i="7"/>
  <c r="K325" i="7"/>
  <c r="O325" i="7"/>
  <c r="M325" i="7" s="1"/>
  <c r="J326" i="7"/>
  <c r="K326" i="7"/>
  <c r="O326" i="7"/>
  <c r="M326" i="7" s="1"/>
  <c r="J327" i="7"/>
  <c r="K327" i="7"/>
  <c r="O327" i="7"/>
  <c r="M327" i="7" s="1"/>
  <c r="J328" i="7"/>
  <c r="K328" i="7"/>
  <c r="O328" i="7"/>
  <c r="M328" i="7" s="1"/>
  <c r="J329" i="7"/>
  <c r="K329" i="7"/>
  <c r="O329" i="7"/>
  <c r="M329" i="7" s="1"/>
  <c r="J330" i="7"/>
  <c r="K330" i="7"/>
  <c r="O330" i="7"/>
  <c r="M330" i="7" s="1"/>
  <c r="J331" i="7"/>
  <c r="K331" i="7"/>
  <c r="O331" i="7"/>
  <c r="M331" i="7" s="1"/>
  <c r="J332" i="7"/>
  <c r="K332" i="7"/>
  <c r="O332" i="7"/>
  <c r="M332" i="7" s="1"/>
  <c r="J333" i="7"/>
  <c r="K333" i="7"/>
  <c r="O333" i="7"/>
  <c r="M333" i="7" s="1"/>
  <c r="J334" i="7"/>
  <c r="K334" i="7"/>
  <c r="O334" i="7"/>
  <c r="M334" i="7" s="1"/>
  <c r="J335" i="7"/>
  <c r="K335" i="7"/>
  <c r="O335" i="7"/>
  <c r="M335" i="7" s="1"/>
  <c r="J336" i="7"/>
  <c r="K336" i="7"/>
  <c r="O336" i="7"/>
  <c r="M336" i="7" s="1"/>
  <c r="J337" i="7"/>
  <c r="K337" i="7"/>
  <c r="O337" i="7"/>
  <c r="M337" i="7" s="1"/>
  <c r="J338" i="7"/>
  <c r="K338" i="7"/>
  <c r="O338" i="7"/>
  <c r="M338" i="7" s="1"/>
  <c r="J339" i="7"/>
  <c r="K339" i="7"/>
  <c r="O339" i="7"/>
  <c r="M339" i="7" s="1"/>
  <c r="J340" i="7"/>
  <c r="K340" i="7"/>
  <c r="O340" i="7"/>
  <c r="M340" i="7" s="1"/>
  <c r="J341" i="7"/>
  <c r="K341" i="7"/>
  <c r="O341" i="7"/>
  <c r="M341" i="7" s="1"/>
  <c r="J342" i="7"/>
  <c r="K342" i="7"/>
  <c r="O342" i="7"/>
  <c r="M342" i="7" s="1"/>
  <c r="J343" i="7"/>
  <c r="K343" i="7"/>
  <c r="O343" i="7"/>
  <c r="M343" i="7" s="1"/>
  <c r="J344" i="7"/>
  <c r="K344" i="7"/>
  <c r="O344" i="7"/>
  <c r="M344" i="7" s="1"/>
  <c r="J345" i="7"/>
  <c r="K345" i="7"/>
  <c r="O345" i="7"/>
  <c r="M345" i="7" s="1"/>
  <c r="J346" i="7"/>
  <c r="K346" i="7"/>
  <c r="O346" i="7"/>
  <c r="M346" i="7" s="1"/>
  <c r="J347" i="7"/>
  <c r="K347" i="7"/>
  <c r="O347" i="7"/>
  <c r="J348" i="7"/>
  <c r="K348" i="7"/>
  <c r="O348" i="7"/>
  <c r="M348" i="7" s="1"/>
  <c r="J349" i="7"/>
  <c r="K349" i="7"/>
  <c r="O349" i="7"/>
  <c r="M349" i="7" s="1"/>
  <c r="J350" i="7"/>
  <c r="K350" i="7"/>
  <c r="O350" i="7"/>
  <c r="M350" i="7" s="1"/>
  <c r="J351" i="7"/>
  <c r="K351" i="7"/>
  <c r="O351" i="7"/>
  <c r="M351" i="7" s="1"/>
  <c r="J352" i="7"/>
  <c r="K352" i="7"/>
  <c r="O352" i="7"/>
  <c r="M352" i="7" s="1"/>
  <c r="J353" i="7"/>
  <c r="K353" i="7"/>
  <c r="O353" i="7"/>
  <c r="M353" i="7" s="1"/>
  <c r="J354" i="7"/>
  <c r="K354" i="7"/>
  <c r="O354" i="7"/>
  <c r="M354" i="7" s="1"/>
  <c r="J355" i="7"/>
  <c r="K355" i="7"/>
  <c r="O355" i="7"/>
  <c r="M355" i="7" s="1"/>
  <c r="J356" i="7"/>
  <c r="K356" i="7"/>
  <c r="O356" i="7"/>
  <c r="M356" i="7" s="1"/>
  <c r="J357" i="7"/>
  <c r="K357" i="7"/>
  <c r="O357" i="7"/>
  <c r="M357" i="7" s="1"/>
  <c r="J358" i="7"/>
  <c r="K358" i="7"/>
  <c r="O358" i="7"/>
  <c r="M358" i="7" s="1"/>
  <c r="J359" i="7"/>
  <c r="K359" i="7"/>
  <c r="O359" i="7"/>
  <c r="M359" i="7" s="1"/>
  <c r="J360" i="7"/>
  <c r="K360" i="7"/>
  <c r="O360" i="7"/>
  <c r="M360" i="7" s="1"/>
  <c r="J361" i="7"/>
  <c r="K361" i="7"/>
  <c r="O361" i="7"/>
  <c r="M361" i="7" s="1"/>
  <c r="J362" i="7"/>
  <c r="K362" i="7"/>
  <c r="O362" i="7"/>
  <c r="M362" i="7" s="1"/>
  <c r="J363" i="7"/>
  <c r="K363" i="7"/>
  <c r="O363" i="7"/>
  <c r="M363" i="7" s="1"/>
  <c r="J364" i="7"/>
  <c r="K364" i="7"/>
  <c r="O364" i="7"/>
  <c r="M364" i="7" s="1"/>
  <c r="J365" i="7"/>
  <c r="K365" i="7"/>
  <c r="O365" i="7"/>
  <c r="M365" i="7" s="1"/>
  <c r="J366" i="7"/>
  <c r="K366" i="7"/>
  <c r="O366" i="7"/>
  <c r="M366" i="7" s="1"/>
  <c r="J367" i="7"/>
  <c r="K367" i="7"/>
  <c r="O367" i="7"/>
  <c r="M367" i="7" s="1"/>
  <c r="J368" i="7"/>
  <c r="K368" i="7"/>
  <c r="O368" i="7"/>
  <c r="M368" i="7" s="1"/>
  <c r="J369" i="7"/>
  <c r="K369" i="7"/>
  <c r="O369" i="7"/>
  <c r="M369" i="7" s="1"/>
  <c r="J370" i="7"/>
  <c r="K370" i="7"/>
  <c r="O370" i="7"/>
  <c r="M370" i="7" s="1"/>
  <c r="J371" i="7"/>
  <c r="K371" i="7"/>
  <c r="O371" i="7"/>
  <c r="M371" i="7" s="1"/>
  <c r="J372" i="7"/>
  <c r="K372" i="7"/>
  <c r="O372" i="7"/>
  <c r="M372" i="7" s="1"/>
  <c r="J373" i="7"/>
  <c r="K373" i="7"/>
  <c r="O373" i="7"/>
  <c r="M373" i="7" s="1"/>
  <c r="J374" i="7"/>
  <c r="K374" i="7"/>
  <c r="O374" i="7"/>
  <c r="M374" i="7" s="1"/>
  <c r="J375" i="7"/>
  <c r="K375" i="7"/>
  <c r="O375" i="7"/>
  <c r="M375" i="7" s="1"/>
  <c r="J376" i="7"/>
  <c r="K376" i="7"/>
  <c r="O376" i="7"/>
  <c r="M376" i="7" s="1"/>
  <c r="J377" i="7"/>
  <c r="K377" i="7"/>
  <c r="O377" i="7"/>
  <c r="M377" i="7" s="1"/>
  <c r="J378" i="7"/>
  <c r="K378" i="7"/>
  <c r="O378" i="7"/>
  <c r="M378" i="7" s="1"/>
  <c r="J379" i="7"/>
  <c r="K379" i="7"/>
  <c r="O379" i="7"/>
  <c r="M379" i="7" s="1"/>
  <c r="J380" i="7"/>
  <c r="K380" i="7"/>
  <c r="O380" i="7"/>
  <c r="M380" i="7" s="1"/>
  <c r="J381" i="7"/>
  <c r="K381" i="7"/>
  <c r="O381" i="7"/>
  <c r="M381" i="7" s="1"/>
  <c r="J382" i="7"/>
  <c r="K382" i="7"/>
  <c r="O382" i="7"/>
  <c r="M382" i="7" s="1"/>
  <c r="J383" i="7"/>
  <c r="K383" i="7"/>
  <c r="O383" i="7"/>
  <c r="M383" i="7" s="1"/>
  <c r="J384" i="7"/>
  <c r="K384" i="7"/>
  <c r="O384" i="7"/>
  <c r="M384" i="7" s="1"/>
  <c r="J385" i="7"/>
  <c r="K385" i="7"/>
  <c r="O385" i="7"/>
  <c r="M385" i="7" s="1"/>
  <c r="J386" i="7"/>
  <c r="K386" i="7"/>
  <c r="O386" i="7"/>
  <c r="M386" i="7" s="1"/>
  <c r="J388" i="7"/>
  <c r="K388" i="7"/>
  <c r="O388" i="7"/>
  <c r="M388" i="7" s="1"/>
  <c r="J389" i="7"/>
  <c r="K389" i="7"/>
  <c r="O389" i="7"/>
  <c r="M389" i="7" s="1"/>
  <c r="J390" i="7"/>
  <c r="K390" i="7"/>
  <c r="O390" i="7"/>
  <c r="M390" i="7" s="1"/>
  <c r="J391" i="7"/>
  <c r="K391" i="7"/>
  <c r="O391" i="7"/>
  <c r="M391" i="7" s="1"/>
  <c r="J392" i="7"/>
  <c r="K392" i="7"/>
  <c r="O392" i="7"/>
  <c r="M392" i="7" s="1"/>
  <c r="J393" i="7"/>
  <c r="K393" i="7"/>
  <c r="O393" i="7"/>
  <c r="M393" i="7" s="1"/>
  <c r="J394" i="7"/>
  <c r="K394" i="7"/>
  <c r="O394" i="7"/>
  <c r="M394" i="7" s="1"/>
  <c r="J395" i="7"/>
  <c r="K395" i="7"/>
  <c r="O395" i="7"/>
  <c r="M395" i="7" s="1"/>
  <c r="J396" i="7"/>
  <c r="K396" i="7"/>
  <c r="O396" i="7"/>
  <c r="M396" i="7" s="1"/>
  <c r="J397" i="7"/>
  <c r="K397" i="7"/>
  <c r="O397" i="7"/>
  <c r="M397" i="7" s="1"/>
  <c r="J398" i="7"/>
  <c r="K398" i="7"/>
  <c r="O398" i="7"/>
  <c r="M398" i="7" s="1"/>
  <c r="J399" i="7"/>
  <c r="K399" i="7"/>
  <c r="O399" i="7"/>
  <c r="M399" i="7" s="1"/>
  <c r="J400" i="7"/>
  <c r="K400" i="7"/>
  <c r="O400" i="7"/>
  <c r="M400" i="7" s="1"/>
  <c r="J401" i="7"/>
  <c r="K401" i="7"/>
  <c r="O401" i="7"/>
  <c r="M401" i="7" s="1"/>
  <c r="J402" i="7"/>
  <c r="K402" i="7"/>
  <c r="O402" i="7"/>
  <c r="M402" i="7" s="1"/>
  <c r="J403" i="7"/>
  <c r="K403" i="7"/>
  <c r="O403" i="7"/>
  <c r="M403" i="7" s="1"/>
  <c r="J404" i="7"/>
  <c r="K404" i="7"/>
  <c r="O404" i="7"/>
  <c r="M404" i="7" s="1"/>
  <c r="J405" i="7"/>
  <c r="K405" i="7"/>
  <c r="O405" i="7"/>
  <c r="M405" i="7" s="1"/>
  <c r="J406" i="7"/>
  <c r="K406" i="7"/>
  <c r="O406" i="7"/>
  <c r="M406" i="7" s="1"/>
  <c r="J407" i="7"/>
  <c r="K407" i="7"/>
  <c r="O407" i="7"/>
  <c r="M407" i="7" s="1"/>
  <c r="J408" i="7"/>
  <c r="K408" i="7"/>
  <c r="O408" i="7"/>
  <c r="M408" i="7" s="1"/>
  <c r="J409" i="7"/>
  <c r="K409" i="7"/>
  <c r="O409" i="7"/>
  <c r="M409" i="7" s="1"/>
  <c r="J410" i="7"/>
  <c r="K410" i="7"/>
  <c r="O410" i="7"/>
  <c r="M410" i="7" s="1"/>
  <c r="J411" i="7"/>
  <c r="K411" i="7"/>
  <c r="O411" i="7"/>
  <c r="M411" i="7" s="1"/>
  <c r="J412" i="7"/>
  <c r="K412" i="7"/>
  <c r="O412" i="7"/>
  <c r="M412" i="7" s="1"/>
  <c r="J413" i="7"/>
  <c r="K413" i="7"/>
  <c r="O413" i="7"/>
  <c r="M413" i="7" s="1"/>
  <c r="J387" i="7"/>
  <c r="K387" i="7"/>
  <c r="O387" i="7"/>
  <c r="M387" i="7" s="1"/>
  <c r="J414" i="7"/>
  <c r="K414" i="7"/>
  <c r="O414" i="7"/>
  <c r="M414" i="7" s="1"/>
  <c r="J415" i="7"/>
  <c r="K415" i="7"/>
  <c r="O415" i="7"/>
  <c r="M415" i="7" s="1"/>
  <c r="J416" i="7"/>
  <c r="K416" i="7"/>
  <c r="O416" i="7"/>
  <c r="M416" i="7" s="1"/>
  <c r="J417" i="7"/>
  <c r="K417" i="7"/>
  <c r="O417" i="7"/>
  <c r="J418" i="7"/>
  <c r="K418" i="7"/>
  <c r="M418" i="7"/>
  <c r="J419" i="7"/>
  <c r="K419" i="7"/>
  <c r="M419" i="7"/>
  <c r="J420" i="7"/>
  <c r="K420" i="7"/>
  <c r="M420" i="7"/>
  <c r="J421" i="7"/>
  <c r="K421" i="7"/>
  <c r="M421" i="7"/>
  <c r="J422" i="7"/>
  <c r="K422" i="7"/>
  <c r="M422" i="7"/>
  <c r="J423" i="7"/>
  <c r="K423" i="7"/>
  <c r="M423" i="7"/>
  <c r="J424" i="7"/>
  <c r="K424" i="7"/>
  <c r="M424" i="7"/>
  <c r="J425" i="7"/>
  <c r="K425" i="7"/>
  <c r="M425" i="7"/>
  <c r="J426" i="7"/>
  <c r="K426" i="7"/>
  <c r="M426" i="7"/>
  <c r="J427" i="7"/>
  <c r="K427" i="7"/>
  <c r="M427" i="7"/>
  <c r="J428" i="7"/>
  <c r="K428" i="7"/>
  <c r="M428" i="7"/>
  <c r="J429" i="7"/>
  <c r="K429" i="7"/>
  <c r="M429" i="7"/>
  <c r="J430" i="7"/>
  <c r="K430" i="7"/>
  <c r="M430" i="7"/>
  <c r="J431" i="7"/>
  <c r="K431" i="7"/>
  <c r="M431" i="7"/>
  <c r="J432" i="7"/>
  <c r="K432" i="7"/>
  <c r="M432" i="7"/>
  <c r="J433" i="7"/>
  <c r="K433" i="7"/>
  <c r="M433" i="7"/>
  <c r="J434" i="7"/>
  <c r="K434" i="7"/>
  <c r="M434" i="7"/>
  <c r="J435" i="7"/>
  <c r="K435" i="7"/>
  <c r="J436" i="7"/>
  <c r="K436" i="7"/>
  <c r="J437" i="7"/>
  <c r="K437" i="7"/>
  <c r="J438" i="7"/>
  <c r="K438" i="7"/>
  <c r="J439" i="7"/>
  <c r="K439" i="7"/>
  <c r="J440" i="7"/>
  <c r="K440" i="7"/>
  <c r="J441" i="7"/>
  <c r="K441" i="7"/>
  <c r="J442" i="7"/>
  <c r="K442" i="7"/>
  <c r="J443" i="7"/>
  <c r="K443" i="7"/>
  <c r="J444" i="7"/>
  <c r="K444" i="7"/>
  <c r="J445" i="7"/>
  <c r="K445" i="7"/>
  <c r="J446" i="7"/>
  <c r="K446" i="7"/>
  <c r="J447" i="7"/>
  <c r="K447" i="7"/>
  <c r="J448" i="7"/>
  <c r="K448" i="7"/>
  <c r="J449" i="7"/>
  <c r="K449" i="7"/>
  <c r="J450" i="7"/>
  <c r="K450" i="7"/>
  <c r="J451" i="7"/>
  <c r="K451" i="7"/>
  <c r="J452" i="7"/>
  <c r="K452" i="7"/>
  <c r="J453" i="7"/>
  <c r="K453" i="7"/>
  <c r="J454" i="7"/>
  <c r="K454" i="7"/>
  <c r="J455" i="7"/>
  <c r="K455" i="7"/>
  <c r="J456" i="7"/>
  <c r="K456" i="7"/>
  <c r="J457" i="7"/>
  <c r="K457" i="7"/>
  <c r="J458" i="7"/>
  <c r="K458" i="7"/>
  <c r="J459" i="7"/>
  <c r="K459" i="7"/>
  <c r="J460" i="7"/>
  <c r="K460" i="7"/>
  <c r="J461" i="7"/>
  <c r="K461" i="7"/>
  <c r="J462" i="7"/>
  <c r="K462" i="7"/>
  <c r="J463" i="7"/>
  <c r="K463" i="7"/>
  <c r="J464" i="7"/>
  <c r="K464" i="7"/>
  <c r="J465" i="7"/>
  <c r="K465" i="7"/>
  <c r="J466" i="7"/>
  <c r="K466" i="7"/>
  <c r="J467" i="7"/>
  <c r="K467" i="7"/>
  <c r="J468" i="7"/>
  <c r="K468" i="7"/>
  <c r="J469" i="7"/>
  <c r="K469" i="7"/>
  <c r="J470" i="7"/>
  <c r="K470" i="7"/>
  <c r="J471" i="7"/>
  <c r="K471" i="7"/>
  <c r="J472" i="7"/>
  <c r="K472" i="7"/>
  <c r="J473" i="7"/>
  <c r="K473" i="7"/>
  <c r="J474" i="7"/>
  <c r="K474" i="7"/>
  <c r="J475" i="7"/>
  <c r="K475" i="7"/>
  <c r="J476" i="7"/>
  <c r="K476" i="7"/>
  <c r="J477" i="7"/>
  <c r="K477" i="7"/>
  <c r="J478" i="7"/>
  <c r="K478" i="7"/>
  <c r="J479" i="7"/>
  <c r="K479" i="7"/>
  <c r="J480" i="7"/>
  <c r="K480" i="7"/>
  <c r="J481" i="7"/>
  <c r="K481" i="7"/>
  <c r="J482" i="7"/>
  <c r="K482" i="7"/>
  <c r="J483" i="7"/>
  <c r="K483" i="7"/>
  <c r="J484" i="7"/>
  <c r="K484" i="7"/>
  <c r="J485" i="7"/>
  <c r="K485" i="7"/>
  <c r="J486" i="7"/>
  <c r="K486" i="7"/>
  <c r="J487" i="7"/>
  <c r="K487" i="7"/>
  <c r="J488" i="7"/>
  <c r="K488" i="7"/>
  <c r="J489" i="7"/>
  <c r="K489" i="7"/>
  <c r="J490" i="7"/>
  <c r="K490" i="7"/>
  <c r="J491" i="7"/>
  <c r="K491" i="7"/>
  <c r="J492" i="7"/>
  <c r="K492" i="7"/>
  <c r="J493" i="7"/>
  <c r="K493" i="7"/>
  <c r="J494" i="7"/>
  <c r="K494" i="7"/>
  <c r="J495" i="7"/>
  <c r="K495" i="7"/>
  <c r="J496" i="7"/>
  <c r="K496" i="7"/>
  <c r="J497" i="7"/>
  <c r="K497" i="7"/>
  <c r="J498" i="7"/>
  <c r="K498" i="7"/>
  <c r="J499" i="7"/>
  <c r="K499" i="7"/>
  <c r="J500" i="7"/>
  <c r="K500" i="7"/>
  <c r="J501" i="7"/>
  <c r="K501" i="7"/>
  <c r="J502" i="7"/>
  <c r="K502" i="7"/>
  <c r="J503" i="7"/>
  <c r="K503" i="7"/>
  <c r="J504" i="7"/>
  <c r="K504" i="7"/>
  <c r="J505" i="7"/>
  <c r="K505" i="7"/>
  <c r="J506" i="7"/>
  <c r="K506" i="7"/>
  <c r="J507" i="7"/>
  <c r="K507" i="7"/>
  <c r="J508" i="7"/>
  <c r="K508" i="7"/>
  <c r="J509" i="7"/>
  <c r="K509" i="7"/>
  <c r="J510" i="7"/>
  <c r="K510" i="7"/>
  <c r="J511" i="7"/>
  <c r="K511" i="7"/>
  <c r="O511" i="7"/>
  <c r="O303" i="7"/>
  <c r="M303" i="7" s="1"/>
  <c r="O304" i="7"/>
  <c r="M304" i="7" s="1"/>
  <c r="O305" i="7"/>
  <c r="M305" i="7" s="1"/>
  <c r="O306" i="7"/>
  <c r="M306" i="7" s="1"/>
  <c r="O307" i="7"/>
  <c r="M307" i="7" s="1"/>
  <c r="O308" i="7"/>
  <c r="M308" i="7" s="1"/>
  <c r="O309" i="7"/>
  <c r="M309" i="7" s="1"/>
  <c r="O310" i="7"/>
  <c r="M310" i="7" s="1"/>
  <c r="O311" i="7"/>
  <c r="M311" i="7" s="1"/>
  <c r="O312" i="7"/>
  <c r="M312" i="7" s="1"/>
  <c r="O313" i="7"/>
  <c r="M313" i="7" s="1"/>
  <c r="O314" i="7"/>
  <c r="M314" i="7" s="1"/>
  <c r="O315" i="7"/>
  <c r="M315" i="7" s="1"/>
  <c r="O316" i="7"/>
  <c r="M316" i="7" s="1"/>
  <c r="O317" i="7"/>
  <c r="M317" i="7" s="1"/>
  <c r="O318" i="7"/>
  <c r="M318" i="7" s="1"/>
  <c r="O319" i="7"/>
  <c r="M319" i="7" s="1"/>
  <c r="O320" i="7"/>
  <c r="M320" i="7" s="1"/>
  <c r="O321" i="7"/>
  <c r="M321" i="7" s="1"/>
  <c r="J309" i="7"/>
  <c r="K309" i="7"/>
  <c r="J310" i="7"/>
  <c r="K310" i="7"/>
  <c r="J311" i="7"/>
  <c r="K311" i="7"/>
  <c r="J312" i="7"/>
  <c r="K312" i="7"/>
  <c r="J313" i="7"/>
  <c r="K313" i="7"/>
  <c r="J314" i="7"/>
  <c r="K314" i="7"/>
  <c r="J315" i="7"/>
  <c r="K315" i="7"/>
  <c r="J316" i="7"/>
  <c r="K316" i="7"/>
  <c r="J317" i="7"/>
  <c r="K317" i="7"/>
  <c r="J318" i="7"/>
  <c r="K318" i="7"/>
  <c r="J319" i="7"/>
  <c r="K319" i="7"/>
  <c r="J320" i="7"/>
  <c r="K320" i="7"/>
  <c r="J321" i="7"/>
  <c r="K321" i="7"/>
  <c r="K308" i="7"/>
  <c r="J308" i="7"/>
  <c r="K307" i="7"/>
  <c r="J307" i="7"/>
  <c r="K306" i="7"/>
  <c r="J306" i="7"/>
  <c r="K305" i="7"/>
  <c r="J305" i="7"/>
  <c r="K304" i="7"/>
  <c r="J304" i="7"/>
  <c r="J216" i="7" l="1"/>
  <c r="K216" i="7"/>
  <c r="O216" i="7"/>
  <c r="M216" i="7" s="1"/>
  <c r="J217" i="7"/>
  <c r="K217" i="7"/>
  <c r="O217" i="7"/>
  <c r="J218" i="7"/>
  <c r="K218" i="7"/>
  <c r="O218" i="7"/>
  <c r="M218" i="7" s="1"/>
  <c r="J219" i="7"/>
  <c r="K219" i="7"/>
  <c r="O219" i="7"/>
  <c r="M219" i="7" s="1"/>
  <c r="J220" i="7"/>
  <c r="K220" i="7"/>
  <c r="O220" i="7"/>
  <c r="M220" i="7" s="1"/>
  <c r="J221" i="7"/>
  <c r="K221" i="7"/>
  <c r="O221" i="7"/>
  <c r="M221" i="7" s="1"/>
  <c r="J222" i="7"/>
  <c r="K222" i="7"/>
  <c r="O222" i="7"/>
  <c r="M222" i="7" s="1"/>
  <c r="J223" i="7"/>
  <c r="K223" i="7"/>
  <c r="O223" i="7"/>
  <c r="M223" i="7" s="1"/>
  <c r="J224" i="7"/>
  <c r="K224" i="7"/>
  <c r="O224" i="7"/>
  <c r="M224" i="7" s="1"/>
  <c r="J225" i="7"/>
  <c r="K225" i="7"/>
  <c r="O225" i="7"/>
  <c r="M225" i="7" s="1"/>
  <c r="J226" i="7"/>
  <c r="K226" i="7"/>
  <c r="O226" i="7"/>
  <c r="M226" i="7" s="1"/>
  <c r="J227" i="7"/>
  <c r="K227" i="7"/>
  <c r="O227" i="7"/>
  <c r="M227" i="7" s="1"/>
  <c r="J228" i="7"/>
  <c r="K228" i="7"/>
  <c r="O228" i="7"/>
  <c r="M228" i="7" s="1"/>
  <c r="J229" i="7"/>
  <c r="K229" i="7"/>
  <c r="O229" i="7"/>
  <c r="M229" i="7" s="1"/>
  <c r="J230" i="7"/>
  <c r="K230" i="7"/>
  <c r="O230" i="7"/>
  <c r="M230" i="7" s="1"/>
  <c r="J231" i="7"/>
  <c r="K231" i="7"/>
  <c r="O231" i="7"/>
  <c r="M231" i="7" s="1"/>
  <c r="J232" i="7"/>
  <c r="K232" i="7"/>
  <c r="O232" i="7"/>
  <c r="M232" i="7" s="1"/>
  <c r="J233" i="7"/>
  <c r="K233" i="7"/>
  <c r="O233" i="7"/>
  <c r="M233" i="7" s="1"/>
  <c r="J234" i="7"/>
  <c r="K234" i="7"/>
  <c r="O234" i="7"/>
  <c r="M234" i="7" s="1"/>
  <c r="J235" i="7"/>
  <c r="K235" i="7"/>
  <c r="O235" i="7"/>
  <c r="M235" i="7" s="1"/>
  <c r="J236" i="7"/>
  <c r="K236" i="7"/>
  <c r="O236" i="7"/>
  <c r="M236" i="7" s="1"/>
  <c r="J237" i="7"/>
  <c r="K237" i="7"/>
  <c r="O237" i="7"/>
  <c r="M237" i="7" s="1"/>
  <c r="J238" i="7"/>
  <c r="K238" i="7"/>
  <c r="O238" i="7"/>
  <c r="M238" i="7" s="1"/>
  <c r="J239" i="7"/>
  <c r="K239" i="7"/>
  <c r="O239" i="7"/>
  <c r="M239" i="7" s="1"/>
  <c r="J240" i="7"/>
  <c r="K240" i="7"/>
  <c r="O240" i="7"/>
  <c r="M240" i="7" s="1"/>
  <c r="J241" i="7"/>
  <c r="K241" i="7"/>
  <c r="O241" i="7"/>
  <c r="M241" i="7" s="1"/>
  <c r="J242" i="7"/>
  <c r="K242" i="7"/>
  <c r="O242" i="7"/>
  <c r="M242" i="7" s="1"/>
  <c r="J243" i="7"/>
  <c r="K243" i="7"/>
  <c r="O243" i="7"/>
  <c r="M243" i="7" s="1"/>
  <c r="J244" i="7"/>
  <c r="K244" i="7"/>
  <c r="O244" i="7"/>
  <c r="M244" i="7" s="1"/>
  <c r="J245" i="7"/>
  <c r="K245" i="7"/>
  <c r="O245" i="7"/>
  <c r="M245" i="7" s="1"/>
  <c r="J246" i="7"/>
  <c r="K246" i="7"/>
  <c r="O246" i="7"/>
  <c r="M246" i="7" s="1"/>
  <c r="J247" i="7"/>
  <c r="K247" i="7"/>
  <c r="O247" i="7"/>
  <c r="M247" i="7" s="1"/>
  <c r="J248" i="7"/>
  <c r="K248" i="7"/>
  <c r="O248" i="7"/>
  <c r="M248" i="7" s="1"/>
  <c r="J249" i="7"/>
  <c r="K249" i="7"/>
  <c r="O249" i="7"/>
  <c r="M249" i="7" s="1"/>
  <c r="J250" i="7"/>
  <c r="K250" i="7"/>
  <c r="O250" i="7"/>
  <c r="M250" i="7" s="1"/>
  <c r="J251" i="7"/>
  <c r="K251" i="7"/>
  <c r="O251" i="7"/>
  <c r="M251" i="7" s="1"/>
  <c r="J252" i="7"/>
  <c r="K252" i="7"/>
  <c r="O252" i="7"/>
  <c r="M252" i="7" s="1"/>
  <c r="J253" i="7"/>
  <c r="K253" i="7"/>
  <c r="O253" i="7"/>
  <c r="M253" i="7" s="1"/>
  <c r="J254" i="7"/>
  <c r="K254" i="7"/>
  <c r="O254" i="7"/>
  <c r="M254" i="7" s="1"/>
  <c r="J255" i="7"/>
  <c r="K255" i="7"/>
  <c r="O255" i="7"/>
  <c r="M255" i="7" s="1"/>
  <c r="J256" i="7"/>
  <c r="K256" i="7"/>
  <c r="O256" i="7"/>
  <c r="M256" i="7" s="1"/>
  <c r="J257" i="7"/>
  <c r="K257" i="7"/>
  <c r="O257" i="7"/>
  <c r="J258" i="7"/>
  <c r="K258" i="7"/>
  <c r="O258" i="7"/>
  <c r="M258" i="7" s="1"/>
  <c r="J259" i="7"/>
  <c r="K259" i="7"/>
  <c r="O259" i="7"/>
  <c r="M259" i="7" s="1"/>
  <c r="J260" i="7"/>
  <c r="K260" i="7"/>
  <c r="O260" i="7"/>
  <c r="M260" i="7" s="1"/>
  <c r="J261" i="7"/>
  <c r="K261" i="7"/>
  <c r="O261" i="7"/>
  <c r="M261" i="7" s="1"/>
  <c r="J262" i="7"/>
  <c r="K262" i="7"/>
  <c r="O262" i="7"/>
  <c r="M262" i="7" s="1"/>
  <c r="J263" i="7"/>
  <c r="K263" i="7"/>
  <c r="O263" i="7"/>
  <c r="M263" i="7" s="1"/>
  <c r="J264" i="7"/>
  <c r="K264" i="7"/>
  <c r="O264" i="7"/>
  <c r="M264" i="7" s="1"/>
  <c r="J265" i="7"/>
  <c r="K265" i="7"/>
  <c r="O265" i="7"/>
  <c r="M265" i="7" s="1"/>
  <c r="J266" i="7"/>
  <c r="K266" i="7"/>
  <c r="O266" i="7"/>
  <c r="M266" i="7" s="1"/>
  <c r="J267" i="7"/>
  <c r="K267" i="7"/>
  <c r="O267" i="7"/>
  <c r="M267" i="7" s="1"/>
  <c r="J268" i="7"/>
  <c r="K268" i="7"/>
  <c r="O268" i="7"/>
  <c r="M268" i="7" s="1"/>
  <c r="J269" i="7"/>
  <c r="K269" i="7"/>
  <c r="O269" i="7"/>
  <c r="M269" i="7" s="1"/>
  <c r="J270" i="7"/>
  <c r="K270" i="7"/>
  <c r="O270" i="7"/>
  <c r="M270" i="7" s="1"/>
  <c r="J271" i="7"/>
  <c r="K271" i="7"/>
  <c r="O271" i="7"/>
  <c r="M271" i="7" s="1"/>
  <c r="J272" i="7"/>
  <c r="K272" i="7"/>
  <c r="O272" i="7"/>
  <c r="M272" i="7" s="1"/>
  <c r="J273" i="7"/>
  <c r="K273" i="7"/>
  <c r="O273" i="7"/>
  <c r="M273" i="7" s="1"/>
  <c r="J274" i="7"/>
  <c r="K274" i="7"/>
  <c r="O274" i="7"/>
  <c r="M274" i="7" s="1"/>
  <c r="J275" i="7"/>
  <c r="K275" i="7"/>
  <c r="O275" i="7"/>
  <c r="M275" i="7" s="1"/>
  <c r="J276" i="7"/>
  <c r="K276" i="7"/>
  <c r="O276" i="7"/>
  <c r="M276" i="7" s="1"/>
  <c r="J277" i="7"/>
  <c r="K277" i="7"/>
  <c r="O277" i="7"/>
  <c r="M277" i="7" s="1"/>
  <c r="J278" i="7"/>
  <c r="K278" i="7"/>
  <c r="O278" i="7"/>
  <c r="M278" i="7" s="1"/>
  <c r="J279" i="7"/>
  <c r="K279" i="7"/>
  <c r="O279" i="7"/>
  <c r="M279" i="7" s="1"/>
  <c r="J280" i="7"/>
  <c r="K280" i="7"/>
  <c r="O280" i="7"/>
  <c r="M280" i="7" s="1"/>
  <c r="J281" i="7"/>
  <c r="K281" i="7"/>
  <c r="O281" i="7"/>
  <c r="M281" i="7" s="1"/>
  <c r="J282" i="7"/>
  <c r="K282" i="7"/>
  <c r="O282" i="7"/>
  <c r="M282" i="7" s="1"/>
  <c r="J283" i="7"/>
  <c r="K283" i="7"/>
  <c r="O283" i="7"/>
  <c r="M283" i="7" s="1"/>
  <c r="J284" i="7"/>
  <c r="K284" i="7"/>
  <c r="O284" i="7"/>
  <c r="M284" i="7" s="1"/>
  <c r="J285" i="7"/>
  <c r="K285" i="7"/>
  <c r="O285" i="7"/>
  <c r="M285" i="7" s="1"/>
  <c r="J286" i="7"/>
  <c r="K286" i="7"/>
  <c r="O286" i="7"/>
  <c r="M286" i="7" s="1"/>
  <c r="J287" i="7"/>
  <c r="K287" i="7"/>
  <c r="O287" i="7"/>
  <c r="M287" i="7" s="1"/>
  <c r="J288" i="7"/>
  <c r="K288" i="7"/>
  <c r="O288" i="7"/>
  <c r="M288" i="7" s="1"/>
  <c r="J289" i="7"/>
  <c r="K289" i="7"/>
  <c r="O289" i="7"/>
  <c r="M289" i="7" s="1"/>
  <c r="J290" i="7"/>
  <c r="K290" i="7"/>
  <c r="O290" i="7"/>
  <c r="M290" i="7" s="1"/>
  <c r="J291" i="7"/>
  <c r="K291" i="7"/>
  <c r="O291" i="7"/>
  <c r="M291" i="7" s="1"/>
  <c r="J292" i="7"/>
  <c r="K292" i="7"/>
  <c r="O292" i="7"/>
  <c r="M292" i="7" s="1"/>
  <c r="J293" i="7"/>
  <c r="K293" i="7"/>
  <c r="O293" i="7"/>
  <c r="M293" i="7" s="1"/>
  <c r="J294" i="7"/>
  <c r="K294" i="7"/>
  <c r="O294" i="7"/>
  <c r="M294" i="7" s="1"/>
  <c r="J295" i="7"/>
  <c r="K295" i="7"/>
  <c r="O295" i="7"/>
  <c r="M295" i="7" s="1"/>
  <c r="J296" i="7"/>
  <c r="K296" i="7"/>
  <c r="O296" i="7"/>
  <c r="M296" i="7" s="1"/>
  <c r="J297" i="7"/>
  <c r="K297" i="7"/>
  <c r="O297" i="7"/>
  <c r="M297" i="7" s="1"/>
  <c r="J298" i="7"/>
  <c r="K298" i="7"/>
  <c r="O298" i="7"/>
  <c r="M298" i="7" s="1"/>
  <c r="J299" i="7"/>
  <c r="K299" i="7"/>
  <c r="O299" i="7"/>
  <c r="M299" i="7" s="1"/>
  <c r="J300" i="7"/>
  <c r="K300" i="7"/>
  <c r="O300" i="7"/>
  <c r="M300" i="7" s="1"/>
  <c r="J301" i="7"/>
  <c r="K301" i="7"/>
  <c r="O301" i="7"/>
  <c r="M301" i="7" s="1"/>
  <c r="J302" i="7"/>
  <c r="K302" i="7"/>
  <c r="O302" i="7"/>
  <c r="M302" i="7" s="1"/>
  <c r="J303" i="7"/>
  <c r="K303" i="7"/>
  <c r="O215" i="7"/>
  <c r="M215" i="7" s="1"/>
  <c r="K215" i="7"/>
  <c r="J215" i="7"/>
  <c r="G348" i="1" l="1"/>
  <c r="K24" i="7" l="1"/>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4" i="7"/>
  <c r="K5" i="7"/>
  <c r="K6" i="7"/>
  <c r="K7" i="7"/>
  <c r="K8" i="7"/>
  <c r="K9" i="7"/>
  <c r="K10" i="7"/>
  <c r="K11" i="7"/>
  <c r="K12" i="7"/>
  <c r="K13" i="7"/>
  <c r="K14" i="7"/>
  <c r="K15" i="7"/>
  <c r="K16" i="7"/>
  <c r="K17" i="7"/>
  <c r="K18" i="7"/>
  <c r="K19" i="7"/>
  <c r="K20" i="7"/>
  <c r="K21" i="7"/>
  <c r="K22" i="7"/>
  <c r="K23" i="7"/>
  <c r="K3"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4" i="7"/>
  <c r="J5" i="7"/>
  <c r="J6" i="7"/>
  <c r="J7" i="7"/>
  <c r="J8" i="7"/>
  <c r="J9" i="7"/>
  <c r="J10" i="7"/>
  <c r="J11" i="7"/>
  <c r="J12" i="7"/>
  <c r="J13" i="7"/>
  <c r="J14" i="7"/>
  <c r="J15" i="7"/>
  <c r="J3" i="7"/>
  <c r="O4" i="7"/>
  <c r="O5" i="7"/>
  <c r="M5" i="7" s="1"/>
  <c r="O6" i="7"/>
  <c r="M6" i="7" s="1"/>
  <c r="O7" i="7"/>
  <c r="M7" i="7" s="1"/>
  <c r="O8" i="7"/>
  <c r="M8" i="7" s="1"/>
  <c r="O9" i="7"/>
  <c r="M9" i="7" s="1"/>
  <c r="O10" i="7"/>
  <c r="M10" i="7" s="1"/>
  <c r="O11" i="7"/>
  <c r="M11" i="7" s="1"/>
  <c r="O12" i="7"/>
  <c r="M12" i="7" s="1"/>
  <c r="O13" i="7"/>
  <c r="M13" i="7" s="1"/>
  <c r="O14" i="7"/>
  <c r="M14" i="7" s="1"/>
  <c r="O15" i="7"/>
  <c r="M15" i="7" s="1"/>
  <c r="O16" i="7"/>
  <c r="O17" i="7"/>
  <c r="M17" i="7" s="1"/>
  <c r="O18" i="7"/>
  <c r="M18" i="7" s="1"/>
  <c r="O19" i="7"/>
  <c r="M19" i="7" s="1"/>
  <c r="O20" i="7"/>
  <c r="M20" i="7" s="1"/>
  <c r="O21" i="7"/>
  <c r="M21" i="7" s="1"/>
  <c r="O22" i="7"/>
  <c r="M22" i="7" s="1"/>
  <c r="O23" i="7"/>
  <c r="M23" i="7" s="1"/>
  <c r="O24" i="7"/>
  <c r="M24" i="7" s="1"/>
  <c r="O25" i="7"/>
  <c r="M25" i="7" s="1"/>
  <c r="O26" i="7"/>
  <c r="M26" i="7" s="1"/>
  <c r="O27" i="7"/>
  <c r="M27" i="7" s="1"/>
  <c r="O28" i="7"/>
  <c r="M28" i="7" s="1"/>
  <c r="O29" i="7"/>
  <c r="O30" i="7"/>
  <c r="M30" i="7" s="1"/>
  <c r="O31" i="7"/>
  <c r="M31" i="7" s="1"/>
  <c r="O32" i="7"/>
  <c r="M32" i="7" s="1"/>
  <c r="O33" i="7"/>
  <c r="M33" i="7" s="1"/>
  <c r="O34" i="7"/>
  <c r="M34" i="7" s="1"/>
  <c r="O35" i="7"/>
  <c r="M35" i="7" s="1"/>
  <c r="O36" i="7"/>
  <c r="M36" i="7" s="1"/>
  <c r="O37" i="7"/>
  <c r="M37" i="7" s="1"/>
  <c r="O38" i="7"/>
  <c r="M38" i="7" s="1"/>
  <c r="O39" i="7"/>
  <c r="M39" i="7" s="1"/>
  <c r="O40" i="7"/>
  <c r="M40" i="7" s="1"/>
  <c r="O41" i="7"/>
  <c r="M41" i="7" s="1"/>
  <c r="O42" i="7"/>
  <c r="M42" i="7" s="1"/>
  <c r="O43" i="7"/>
  <c r="O44" i="7"/>
  <c r="M44" i="7" s="1"/>
  <c r="O45" i="7"/>
  <c r="M45" i="7" s="1"/>
  <c r="O46" i="7"/>
  <c r="M46" i="7" s="1"/>
  <c r="O47" i="7"/>
  <c r="M47" i="7" s="1"/>
  <c r="O48" i="7"/>
  <c r="M48" i="7" s="1"/>
  <c r="O49" i="7"/>
  <c r="M49" i="7" s="1"/>
  <c r="O50" i="7"/>
  <c r="M50" i="7" s="1"/>
  <c r="O51" i="7"/>
  <c r="M51" i="7" s="1"/>
  <c r="O52" i="7"/>
  <c r="M52" i="7" s="1"/>
  <c r="O53" i="7"/>
  <c r="M53" i="7" s="1"/>
  <c r="O54" i="7"/>
  <c r="M54" i="7" s="1"/>
  <c r="O55" i="7"/>
  <c r="M55" i="7" s="1"/>
  <c r="O56" i="7"/>
  <c r="M56" i="7" s="1"/>
  <c r="O57" i="7"/>
  <c r="M57" i="7" s="1"/>
  <c r="O58" i="7"/>
  <c r="O59" i="7"/>
  <c r="M59" i="7" s="1"/>
  <c r="O60" i="7"/>
  <c r="M60" i="7" s="1"/>
  <c r="O61" i="7"/>
  <c r="M61" i="7" s="1"/>
  <c r="O62" i="7"/>
  <c r="M62" i="7" s="1"/>
  <c r="O63" i="7"/>
  <c r="M63" i="7" s="1"/>
  <c r="O64" i="7"/>
  <c r="M64" i="7" s="1"/>
  <c r="O65" i="7"/>
  <c r="O66" i="7"/>
  <c r="M66" i="7" s="1"/>
  <c r="O67" i="7"/>
  <c r="M67" i="7" s="1"/>
  <c r="O68" i="7"/>
  <c r="M68" i="7" s="1"/>
  <c r="O69" i="7"/>
  <c r="M69" i="7" s="1"/>
  <c r="O70" i="7"/>
  <c r="M70" i="7" s="1"/>
  <c r="O71" i="7"/>
  <c r="M71" i="7" s="1"/>
  <c r="O72" i="7"/>
  <c r="M72" i="7" s="1"/>
  <c r="O73" i="7"/>
  <c r="M73" i="7" s="1"/>
  <c r="O74" i="7"/>
  <c r="M74" i="7" s="1"/>
  <c r="O75" i="7"/>
  <c r="M75" i="7" s="1"/>
  <c r="O76" i="7"/>
  <c r="M76" i="7" s="1"/>
  <c r="O77" i="7"/>
  <c r="M77" i="7" s="1"/>
  <c r="O78" i="7"/>
  <c r="M78" i="7" s="1"/>
  <c r="O79" i="7"/>
  <c r="M79" i="7" s="1"/>
  <c r="O80" i="7"/>
  <c r="M80" i="7" s="1"/>
  <c r="O81" i="7"/>
  <c r="M81" i="7" s="1"/>
  <c r="O82" i="7"/>
  <c r="M82" i="7" s="1"/>
  <c r="O83" i="7"/>
  <c r="M83" i="7" s="1"/>
  <c r="O84" i="7"/>
  <c r="M84" i="7" s="1"/>
  <c r="O85" i="7"/>
  <c r="M85" i="7" s="1"/>
  <c r="O86" i="7"/>
  <c r="O87" i="7"/>
  <c r="M87" i="7" s="1"/>
  <c r="O88" i="7"/>
  <c r="M88" i="7" s="1"/>
  <c r="O89" i="7"/>
  <c r="M89" i="7" s="1"/>
  <c r="O90" i="7"/>
  <c r="M90" i="7" s="1"/>
  <c r="O91" i="7"/>
  <c r="M91" i="7" s="1"/>
  <c r="O92" i="7"/>
  <c r="O93" i="7"/>
  <c r="M93" i="7" s="1"/>
  <c r="O94" i="7"/>
  <c r="M94" i="7" s="1"/>
  <c r="O95" i="7"/>
  <c r="M95" i="7" s="1"/>
  <c r="O96" i="7"/>
  <c r="M96" i="7" s="1"/>
  <c r="O97" i="7"/>
  <c r="M97" i="7" s="1"/>
  <c r="O98" i="7"/>
  <c r="O99" i="7"/>
  <c r="M99" i="7" s="1"/>
  <c r="O100" i="7"/>
  <c r="M100" i="7" s="1"/>
  <c r="O101" i="7"/>
  <c r="M101" i="7" s="1"/>
  <c r="O102" i="7"/>
  <c r="M102" i="7" s="1"/>
  <c r="O103" i="7"/>
  <c r="M103" i="7" s="1"/>
  <c r="O104" i="7"/>
  <c r="M104" i="7" s="1"/>
  <c r="O105" i="7"/>
  <c r="M105" i="7" s="1"/>
  <c r="O106" i="7"/>
  <c r="M106" i="7" s="1"/>
  <c r="O107" i="7"/>
  <c r="M107" i="7" s="1"/>
  <c r="O108" i="7"/>
  <c r="M108" i="7" s="1"/>
  <c r="O109" i="7"/>
  <c r="M109" i="7" s="1"/>
  <c r="O110" i="7"/>
  <c r="M110" i="7" s="1"/>
  <c r="O111" i="7"/>
  <c r="O112" i="7"/>
  <c r="M112" i="7" s="1"/>
  <c r="O113" i="7"/>
  <c r="M113" i="7" s="1"/>
  <c r="O114" i="7"/>
  <c r="O115" i="7"/>
  <c r="M115" i="7" s="1"/>
  <c r="O116" i="7"/>
  <c r="M116" i="7" s="1"/>
  <c r="O117" i="7"/>
  <c r="M117" i="7" s="1"/>
  <c r="O118" i="7"/>
  <c r="M118" i="7" s="1"/>
  <c r="O119" i="7"/>
  <c r="M119" i="7" s="1"/>
  <c r="O120" i="7"/>
  <c r="M120" i="7" s="1"/>
  <c r="O121" i="7"/>
  <c r="O122" i="7"/>
  <c r="M122" i="7" s="1"/>
  <c r="O123" i="7"/>
  <c r="M123" i="7" s="1"/>
  <c r="O124" i="7"/>
  <c r="M124" i="7" s="1"/>
  <c r="O125" i="7"/>
  <c r="O126" i="7"/>
  <c r="M126" i="7" s="1"/>
  <c r="O127" i="7"/>
  <c r="M127" i="7" s="1"/>
  <c r="O128" i="7"/>
  <c r="M128" i="7" s="1"/>
  <c r="O129" i="7"/>
  <c r="M129" i="7" s="1"/>
  <c r="O130" i="7"/>
  <c r="M130" i="7" s="1"/>
  <c r="O131" i="7"/>
  <c r="M131" i="7" s="1"/>
  <c r="O132" i="7"/>
  <c r="M132" i="7" s="1"/>
  <c r="O133" i="7"/>
  <c r="M133" i="7" s="1"/>
  <c r="O134" i="7"/>
  <c r="M134" i="7" s="1"/>
  <c r="O135" i="7"/>
  <c r="O136" i="7"/>
  <c r="M136" i="7" s="1"/>
  <c r="O137" i="7"/>
  <c r="M137" i="7" s="1"/>
  <c r="O138" i="7"/>
  <c r="M138" i="7" s="1"/>
  <c r="O139" i="7"/>
  <c r="M139" i="7" s="1"/>
  <c r="O140" i="7"/>
  <c r="M140" i="7" s="1"/>
  <c r="O141" i="7"/>
  <c r="M141" i="7" s="1"/>
  <c r="O142" i="7"/>
  <c r="M142" i="7" s="1"/>
  <c r="O143" i="7"/>
  <c r="M143" i="7" s="1"/>
  <c r="O144" i="7"/>
  <c r="O145" i="7"/>
  <c r="O146" i="7"/>
  <c r="M146" i="7" s="1"/>
  <c r="O147" i="7"/>
  <c r="M147" i="7" s="1"/>
  <c r="O148" i="7"/>
  <c r="M148" i="7" s="1"/>
  <c r="O149" i="7"/>
  <c r="M149" i="7" s="1"/>
  <c r="O150" i="7"/>
  <c r="O151" i="7"/>
  <c r="M151" i="7" s="1"/>
  <c r="O152" i="7"/>
  <c r="M152" i="7" s="1"/>
  <c r="O153" i="7"/>
  <c r="M153" i="7" s="1"/>
  <c r="O154" i="7"/>
  <c r="M154" i="7" s="1"/>
  <c r="O155" i="7"/>
  <c r="M155" i="7" s="1"/>
  <c r="O156" i="7"/>
  <c r="M156" i="7" s="1"/>
  <c r="O157" i="7"/>
  <c r="M157" i="7" s="1"/>
  <c r="O158" i="7"/>
  <c r="M158" i="7" s="1"/>
  <c r="O159" i="7"/>
  <c r="M159" i="7" s="1"/>
  <c r="O160" i="7"/>
  <c r="M160" i="7" s="1"/>
  <c r="O161" i="7"/>
  <c r="O162" i="7"/>
  <c r="M162" i="7" s="1"/>
  <c r="O163" i="7"/>
  <c r="O164" i="7"/>
  <c r="M164" i="7" s="1"/>
  <c r="O165" i="7"/>
  <c r="O166" i="7"/>
  <c r="M166" i="7" s="1"/>
  <c r="O167" i="7"/>
  <c r="O168" i="7"/>
  <c r="M168" i="7" s="1"/>
  <c r="O169" i="7"/>
  <c r="M169" i="7" s="1"/>
  <c r="O170" i="7"/>
  <c r="M170" i="7" s="1"/>
  <c r="O171" i="7"/>
  <c r="O172" i="7"/>
  <c r="M172" i="7" s="1"/>
  <c r="O173" i="7"/>
  <c r="M173" i="7" s="1"/>
  <c r="O174" i="7"/>
  <c r="M174" i="7" s="1"/>
  <c r="O175" i="7"/>
  <c r="M175" i="7" s="1"/>
  <c r="O176" i="7"/>
  <c r="M176" i="7" s="1"/>
  <c r="O177" i="7"/>
  <c r="O178" i="7"/>
  <c r="M178" i="7" s="1"/>
  <c r="O179" i="7"/>
  <c r="M179" i="7" s="1"/>
  <c r="O180" i="7"/>
  <c r="M180" i="7" s="1"/>
  <c r="O181" i="7"/>
  <c r="M181" i="7" s="1"/>
  <c r="O182" i="7"/>
  <c r="M182" i="7" s="1"/>
  <c r="O183" i="7"/>
  <c r="M183" i="7" s="1"/>
  <c r="O184" i="7"/>
  <c r="M184" i="7" s="1"/>
  <c r="O185" i="7"/>
  <c r="M185" i="7" s="1"/>
  <c r="O186" i="7"/>
  <c r="M186" i="7" s="1"/>
  <c r="O187" i="7"/>
  <c r="M187" i="7" s="1"/>
  <c r="O188" i="7"/>
  <c r="M188" i="7" s="1"/>
  <c r="O189" i="7"/>
  <c r="M189" i="7" s="1"/>
  <c r="O190" i="7"/>
  <c r="M190" i="7" s="1"/>
  <c r="O191" i="7"/>
  <c r="M191" i="7" s="1"/>
  <c r="O192" i="7"/>
  <c r="M192" i="7" s="1"/>
  <c r="O193" i="7"/>
  <c r="M193" i="7" s="1"/>
  <c r="O194" i="7"/>
  <c r="M194" i="7" s="1"/>
  <c r="O195" i="7"/>
  <c r="M195" i="7" s="1"/>
  <c r="O196" i="7"/>
  <c r="M196" i="7" s="1"/>
  <c r="O197" i="7"/>
  <c r="M197" i="7" s="1"/>
  <c r="O198" i="7"/>
  <c r="M198" i="7" s="1"/>
  <c r="O199" i="7"/>
  <c r="M199" i="7" s="1"/>
  <c r="O200" i="7"/>
  <c r="M200" i="7" s="1"/>
  <c r="O201" i="7"/>
  <c r="M201" i="7" s="1"/>
  <c r="O202" i="7"/>
  <c r="M202" i="7" s="1"/>
  <c r="O203" i="7"/>
  <c r="M203" i="7" s="1"/>
  <c r="O204" i="7"/>
  <c r="M204" i="7" s="1"/>
  <c r="O205" i="7"/>
  <c r="M205" i="7" s="1"/>
  <c r="O206" i="7"/>
  <c r="M206" i="7" s="1"/>
  <c r="O207" i="7"/>
  <c r="M207" i="7" s="1"/>
  <c r="O208" i="7"/>
  <c r="O209" i="7"/>
  <c r="M209" i="7" s="1"/>
  <c r="O210" i="7"/>
  <c r="M210" i="7" s="1"/>
  <c r="O211" i="7"/>
  <c r="O212" i="7"/>
  <c r="M212" i="7" s="1"/>
  <c r="O213" i="7"/>
  <c r="M213" i="7" s="1"/>
  <c r="O214" i="7"/>
  <c r="O3" i="7"/>
  <c r="M3" i="7" s="1"/>
  <c r="K333" i="1" l="1"/>
  <c r="K330" i="1"/>
  <c r="E94" i="2" l="1"/>
  <c r="E93" i="2"/>
  <c r="E92" i="2"/>
  <c r="E91" i="2"/>
  <c r="E90" i="2"/>
  <c r="E89" i="2"/>
  <c r="E88" i="2"/>
  <c r="E87" i="2"/>
  <c r="E86" i="2"/>
  <c r="E85" i="2"/>
  <c r="E141" i="3" l="1"/>
  <c r="F135" i="3"/>
  <c r="E135" i="3"/>
  <c r="G137" i="3"/>
  <c r="G133" i="3"/>
  <c r="E140" i="3" s="1"/>
  <c r="E142" i="3" s="1"/>
  <c r="E143" i="3" s="1"/>
  <c r="F134" i="3"/>
  <c r="E134" i="3"/>
  <c r="F123" i="3"/>
  <c r="F130" i="3" s="1"/>
  <c r="H130" i="3"/>
  <c r="D130" i="3"/>
  <c r="H129" i="3"/>
  <c r="D129" i="3"/>
  <c r="I124" i="3"/>
  <c r="I123" i="3"/>
  <c r="H123" i="3"/>
  <c r="E124" i="3"/>
  <c r="E123" i="3"/>
  <c r="D123" i="3"/>
  <c r="E84" i="2" l="1"/>
  <c r="E83" i="2" l="1"/>
  <c r="E82" i="2"/>
  <c r="E81" i="2"/>
  <c r="E80" i="2"/>
  <c r="E79" i="2"/>
  <c r="E78" i="2"/>
  <c r="E77" i="2"/>
  <c r="E76" i="2"/>
  <c r="E75" i="2"/>
  <c r="Q76" i="2" l="1"/>
  <c r="Q75" i="2"/>
  <c r="Q74" i="2"/>
  <c r="Q73" i="2"/>
  <c r="Q72" i="2"/>
  <c r="E74" i="2" l="1"/>
  <c r="K245" i="1" l="1"/>
  <c r="K20" i="1"/>
  <c r="K3" i="1"/>
  <c r="K50" i="1"/>
  <c r="K80" i="1"/>
  <c r="K105" i="1"/>
  <c r="K135" i="1"/>
  <c r="K169" i="1"/>
  <c r="K199" i="1"/>
  <c r="K217" i="1"/>
  <c r="K231" i="1"/>
  <c r="Q71" i="2"/>
  <c r="Q70" i="2"/>
  <c r="Q69" i="2"/>
  <c r="Q68" i="2"/>
  <c r="Q67" i="2"/>
  <c r="Q66" i="2"/>
  <c r="Q65" i="2"/>
  <c r="Q64" i="2"/>
  <c r="Q63" i="2"/>
  <c r="Q62" i="2" l="1"/>
  <c r="K77" i="2"/>
  <c r="K76" i="2"/>
  <c r="E73" i="2" l="1"/>
  <c r="K75" i="2"/>
  <c r="K74" i="2"/>
  <c r="K73" i="2"/>
  <c r="E43" i="4" l="1"/>
  <c r="F43" i="4"/>
  <c r="F44" i="4" s="1"/>
  <c r="Q56" i="2"/>
  <c r="E72" i="2" l="1"/>
  <c r="E71" i="2"/>
  <c r="E70" i="2"/>
  <c r="E69" i="2"/>
  <c r="E68" i="2"/>
  <c r="K72" i="2"/>
  <c r="K71" i="2"/>
  <c r="Q52" i="2" l="1"/>
  <c r="Q53" i="2"/>
  <c r="Q54" i="2"/>
  <c r="Q55" i="2"/>
  <c r="Q57" i="2"/>
  <c r="Q58" i="2"/>
  <c r="Q59" i="2"/>
  <c r="Q60" i="2"/>
  <c r="Q61" i="2"/>
  <c r="Q51" i="2"/>
  <c r="E67" i="2" l="1"/>
  <c r="K70" i="2"/>
  <c r="Q50" i="2"/>
  <c r="K5" i="2"/>
  <c r="K69" i="2" l="1"/>
  <c r="K68" i="2"/>
  <c r="E65" i="2"/>
  <c r="E66" i="2"/>
  <c r="Q49" i="2" l="1"/>
  <c r="K67" i="2"/>
  <c r="Q48" i="2"/>
  <c r="E64" i="2"/>
  <c r="Q47" i="2"/>
  <c r="E63" i="2"/>
  <c r="E62" i="2" l="1"/>
  <c r="K66" i="2"/>
  <c r="E61" i="2"/>
  <c r="K65" i="2" l="1"/>
  <c r="K64" i="2"/>
  <c r="K63" i="2"/>
  <c r="K62" i="2"/>
  <c r="Q46" i="2"/>
  <c r="E60" i="2"/>
  <c r="K61" i="2"/>
  <c r="E59" i="2"/>
  <c r="K60" i="2"/>
  <c r="K59" i="2"/>
  <c r="E58" i="2"/>
  <c r="F452" i="1" l="1"/>
  <c r="I454" i="1" l="1"/>
  <c r="I458" i="1" s="1"/>
  <c r="K452" i="1"/>
  <c r="K58" i="2"/>
  <c r="K57" i="2"/>
  <c r="E57" i="2"/>
  <c r="E56" i="2" l="1"/>
  <c r="E55" i="2"/>
  <c r="E54" i="2"/>
  <c r="E53" i="2"/>
  <c r="E52" i="2"/>
  <c r="E51" i="2"/>
  <c r="K56" i="2"/>
  <c r="K55" i="2" l="1"/>
  <c r="K54" i="2" l="1"/>
  <c r="K53" i="2"/>
  <c r="E36" i="2" l="1"/>
  <c r="E50" i="2"/>
  <c r="E37" i="2"/>
  <c r="K18" i="2"/>
  <c r="K37" i="2"/>
  <c r="K52" i="2"/>
  <c r="K8" i="2"/>
  <c r="E20" i="2"/>
  <c r="E7" i="2"/>
  <c r="E31" i="2"/>
  <c r="E19" i="2"/>
  <c r="E8" i="2"/>
  <c r="E12" i="2"/>
  <c r="E13" i="2" l="1"/>
  <c r="J13" i="3" l="1"/>
  <c r="E16" i="2"/>
  <c r="K25" i="2"/>
  <c r="E10" i="2" l="1"/>
  <c r="E9" i="2"/>
  <c r="K34" i="2"/>
  <c r="K33" i="2"/>
  <c r="K51" i="2"/>
  <c r="K42" i="2"/>
  <c r="K16" i="2" l="1"/>
  <c r="K43" i="2"/>
  <c r="E48" i="2"/>
  <c r="E32" i="2"/>
  <c r="K31" i="2"/>
  <c r="K44" i="2"/>
  <c r="Q26" i="2" l="1"/>
  <c r="Q25" i="2"/>
  <c r="K11" i="2"/>
  <c r="Q45" i="2"/>
  <c r="E14" i="2" l="1"/>
  <c r="K50" i="2"/>
  <c r="Q21" i="2"/>
  <c r="Q43" i="2"/>
  <c r="Q44" i="2"/>
  <c r="K14" i="2" l="1"/>
  <c r="K48" i="2"/>
  <c r="K49" i="2"/>
  <c r="Q39" i="2"/>
  <c r="Q40" i="2"/>
  <c r="Q41" i="2"/>
  <c r="Q42" i="2"/>
  <c r="Q38" i="2"/>
  <c r="Q30" i="2" l="1"/>
  <c r="Q31" i="2"/>
  <c r="Q33" i="2"/>
  <c r="Q34" i="2"/>
  <c r="Q35" i="2"/>
  <c r="Q32" i="2"/>
  <c r="Q36" i="2"/>
  <c r="Q37" i="2"/>
  <c r="E6" i="2"/>
  <c r="E24" i="2"/>
  <c r="E49" i="2"/>
  <c r="E27" i="2"/>
  <c r="E15" i="2"/>
  <c r="Q29" i="2"/>
  <c r="K9" i="2"/>
  <c r="K47" i="2"/>
  <c r="K17" i="2"/>
  <c r="K4" i="2"/>
  <c r="E29" i="2"/>
  <c r="E47" i="2"/>
  <c r="E46" i="2"/>
  <c r="E45" i="2"/>
  <c r="E44" i="2"/>
  <c r="E43" i="2"/>
  <c r="E42" i="2"/>
  <c r="E41" i="2"/>
  <c r="E40" i="2"/>
  <c r="E39" i="2"/>
  <c r="E38" i="2"/>
  <c r="E35" i="2"/>
  <c r="E34" i="2"/>
  <c r="E33" i="2"/>
  <c r="E30" i="2"/>
  <c r="E28" i="2"/>
  <c r="E26" i="2"/>
  <c r="E25" i="2"/>
  <c r="E23" i="2"/>
  <c r="E22" i="2"/>
  <c r="E21" i="2"/>
  <c r="E18" i="2"/>
  <c r="E17" i="2"/>
  <c r="E11" i="2"/>
  <c r="E5" i="2"/>
  <c r="E4" i="2"/>
  <c r="E3" i="2"/>
  <c r="K10" i="2"/>
  <c r="K46" i="2"/>
  <c r="K7" i="2"/>
  <c r="K15" i="2" l="1"/>
  <c r="K38" i="2"/>
  <c r="K39" i="2"/>
  <c r="Q22" i="2" l="1"/>
  <c r="Q18" i="2"/>
  <c r="Q19" i="2"/>
  <c r="Q20" i="2"/>
  <c r="Q23" i="2"/>
  <c r="Q24" i="2"/>
  <c r="Q27" i="2"/>
  <c r="Q28" i="2"/>
  <c r="Q15" i="2"/>
  <c r="Q16" i="2"/>
  <c r="Q17" i="2"/>
  <c r="Q14" i="2"/>
  <c r="Q13" i="2" l="1"/>
  <c r="Q12" i="2"/>
  <c r="Q11" i="2"/>
  <c r="Q10" i="2"/>
  <c r="Q9" i="2"/>
  <c r="Q8" i="2"/>
  <c r="Q6" i="2"/>
  <c r="Q7" i="2"/>
  <c r="Q5" i="2"/>
  <c r="Q4" i="2"/>
  <c r="Q3" i="2"/>
  <c r="K28" i="2"/>
  <c r="K20" i="2"/>
  <c r="K27" i="2"/>
  <c r="K45" i="2"/>
  <c r="K32" i="2"/>
  <c r="K40" i="2"/>
  <c r="K41" i="2"/>
  <c r="K23" i="2"/>
  <c r="K13" i="2"/>
  <c r="K26" i="2"/>
  <c r="K19" i="2"/>
  <c r="K35" i="2"/>
  <c r="K36" i="2"/>
  <c r="K3" i="2"/>
  <c r="K6" i="2"/>
  <c r="K21" i="2"/>
  <c r="K29" i="2"/>
  <c r="K30" i="2"/>
  <c r="K24" i="2"/>
  <c r="K22" i="2"/>
  <c r="K12" i="2"/>
  <c r="G452" i="1"/>
  <c r="G456" i="1" s="1"/>
  <c r="I456" i="1" s="1"/>
</calcChain>
</file>

<file path=xl/sharedStrings.xml><?xml version="1.0" encoding="utf-8"?>
<sst xmlns="http://schemas.openxmlformats.org/spreadsheetml/2006/main" count="7526" uniqueCount="4772">
  <si>
    <t>借入(AC)</t>
    <rPh sb="0" eb="1">
      <t>カ</t>
    </rPh>
    <rPh sb="1" eb="2">
      <t>イ</t>
    </rPh>
    <phoneticPr fontId="2"/>
  </si>
  <si>
    <t>ペソ</t>
    <phoneticPr fontId="2"/>
  </si>
  <si>
    <t>WOM</t>
    <phoneticPr fontId="2"/>
  </si>
  <si>
    <t>入金</t>
    <rPh sb="0" eb="2">
      <t>ニュウキン</t>
    </rPh>
    <phoneticPr fontId="2"/>
  </si>
  <si>
    <t>備考</t>
    <rPh sb="0" eb="2">
      <t>ビコウ</t>
    </rPh>
    <phoneticPr fontId="2"/>
  </si>
  <si>
    <t>ドン・ホセ</t>
    <phoneticPr fontId="2"/>
  </si>
  <si>
    <t>ホットドック(2600),ハンバーガー(3400)</t>
    <phoneticPr fontId="2"/>
  </si>
  <si>
    <t>苺</t>
    <rPh sb="0" eb="1">
      <t>イチゴ</t>
    </rPh>
    <phoneticPr fontId="2"/>
  </si>
  <si>
    <t>チェリー</t>
    <phoneticPr fontId="2"/>
  </si>
  <si>
    <t>ブルーベリー</t>
    <phoneticPr fontId="2"/>
  </si>
  <si>
    <t>1Kg</t>
    <phoneticPr fontId="2"/>
  </si>
  <si>
    <t>アボガド</t>
    <phoneticPr fontId="2"/>
  </si>
  <si>
    <t>キノコ</t>
    <phoneticPr fontId="2"/>
  </si>
  <si>
    <t>アスパラガス</t>
    <phoneticPr fontId="2"/>
  </si>
  <si>
    <t>その他</t>
    <rPh sb="2" eb="3">
      <t>ホカ</t>
    </rPh>
    <phoneticPr fontId="2"/>
  </si>
  <si>
    <t>EXPRESS</t>
    <phoneticPr fontId="2"/>
  </si>
  <si>
    <t>果物市場</t>
    <rPh sb="0" eb="2">
      <t>クダモノ</t>
    </rPh>
    <rPh sb="2" eb="4">
      <t>イチバ</t>
    </rPh>
    <phoneticPr fontId="2"/>
  </si>
  <si>
    <t>野菜市場</t>
    <rPh sb="0" eb="2">
      <t>ヤサイ</t>
    </rPh>
    <rPh sb="2" eb="4">
      <t>イチバ</t>
    </rPh>
    <phoneticPr fontId="2"/>
  </si>
  <si>
    <t>サービス料10%</t>
    <rPh sb="4" eb="5">
      <t>リョウ</t>
    </rPh>
    <phoneticPr fontId="2"/>
  </si>
  <si>
    <t>Italisimo</t>
    <phoneticPr fontId="2"/>
  </si>
  <si>
    <t>不明(カフェ)</t>
    <rPh sb="0" eb="2">
      <t>フメイ</t>
    </rPh>
    <phoneticPr fontId="2"/>
  </si>
  <si>
    <t>ジュース2杯</t>
    <rPh sb="5" eb="6">
      <t>ハイ</t>
    </rPh>
    <phoneticPr fontId="2"/>
  </si>
  <si>
    <t>イタリア料理</t>
    <rPh sb="4" eb="6">
      <t>リョウリ</t>
    </rPh>
    <phoneticPr fontId="2"/>
  </si>
  <si>
    <t>500mlペット2本</t>
    <rPh sb="8" eb="10">
      <t>ニホン</t>
    </rPh>
    <phoneticPr fontId="2"/>
  </si>
  <si>
    <t>ファストフード</t>
    <phoneticPr fontId="2"/>
  </si>
  <si>
    <t>トマト3個</t>
    <rPh sb="4" eb="5">
      <t>コ</t>
    </rPh>
    <phoneticPr fontId="2"/>
  </si>
  <si>
    <t>玉ねぎ</t>
    <rPh sb="0" eb="1">
      <t>タマ</t>
    </rPh>
    <phoneticPr fontId="2"/>
  </si>
  <si>
    <t>交通費</t>
    <rPh sb="0" eb="3">
      <t>コウツウヒ</t>
    </rPh>
    <phoneticPr fontId="2"/>
  </si>
  <si>
    <t>その他</t>
    <rPh sb="2" eb="3">
      <t>タ</t>
    </rPh>
    <phoneticPr fontId="2"/>
  </si>
  <si>
    <t>Uber</t>
    <phoneticPr fontId="2"/>
  </si>
  <si>
    <t>空港～自宅</t>
    <rPh sb="0" eb="2">
      <t>クウコウ</t>
    </rPh>
    <rPh sb="3" eb="5">
      <t>ジタク</t>
    </rPh>
    <phoneticPr fontId="2"/>
  </si>
  <si>
    <t>レタス</t>
    <phoneticPr fontId="2"/>
  </si>
  <si>
    <t>日時</t>
    <rPh sb="0" eb="2">
      <t>ニチジ</t>
    </rPh>
    <phoneticPr fontId="2"/>
  </si>
  <si>
    <t>外食</t>
  </si>
  <si>
    <t>生活費</t>
    <rPh sb="0" eb="3">
      <t>セイカツヒ</t>
    </rPh>
    <phoneticPr fontId="2"/>
  </si>
  <si>
    <t>複数</t>
    <rPh sb="0" eb="2">
      <t>フクスウ</t>
    </rPh>
    <phoneticPr fontId="2"/>
  </si>
  <si>
    <t>OKMARKET</t>
    <phoneticPr fontId="2"/>
  </si>
  <si>
    <t>500mlペット1本</t>
    <rPh sb="9" eb="10">
      <t>ホン</t>
    </rPh>
    <phoneticPr fontId="2"/>
  </si>
  <si>
    <t>チョリパン2個</t>
    <rPh sb="6" eb="7">
      <t>コ</t>
    </rPh>
    <phoneticPr fontId="2"/>
  </si>
  <si>
    <t>屋台</t>
    <rPh sb="0" eb="2">
      <t>ヤタイ</t>
    </rPh>
    <phoneticPr fontId="2"/>
  </si>
  <si>
    <t>IMMAVAL</t>
    <phoneticPr fontId="2"/>
  </si>
  <si>
    <t>シリコンスプレー</t>
    <phoneticPr fontId="2"/>
  </si>
  <si>
    <t>大区分</t>
    <rPh sb="0" eb="3">
      <t>ダイクブン</t>
    </rPh>
    <phoneticPr fontId="2"/>
  </si>
  <si>
    <t>中区分</t>
    <rPh sb="0" eb="1">
      <t>チュウ</t>
    </rPh>
    <rPh sb="1" eb="3">
      <t>クブン</t>
    </rPh>
    <phoneticPr fontId="2"/>
  </si>
  <si>
    <t>小区分</t>
    <rPh sb="0" eb="3">
      <t>ショウクブン</t>
    </rPh>
    <phoneticPr fontId="2"/>
  </si>
  <si>
    <t>円換算</t>
    <rPh sb="0" eb="3">
      <t>エンカンサン</t>
    </rPh>
    <phoneticPr fontId="2"/>
  </si>
  <si>
    <t>santander</t>
    <phoneticPr fontId="2"/>
  </si>
  <si>
    <t>ケチャップ</t>
    <phoneticPr fontId="2"/>
  </si>
  <si>
    <t>ボトル</t>
    <phoneticPr fontId="2"/>
  </si>
  <si>
    <t>円換算(*0.15)</t>
    <rPh sb="0" eb="1">
      <t>エン</t>
    </rPh>
    <rPh sb="1" eb="3">
      <t>カンザン</t>
    </rPh>
    <phoneticPr fontId="2"/>
  </si>
  <si>
    <t>オリーブオイル</t>
    <phoneticPr fontId="2"/>
  </si>
  <si>
    <t>bicarbonato</t>
    <phoneticPr fontId="2"/>
  </si>
  <si>
    <t>サラミ(AHPF,ITPF)</t>
    <phoneticPr fontId="2"/>
  </si>
  <si>
    <t>スパゲッティ</t>
    <phoneticPr fontId="2"/>
  </si>
  <si>
    <t>フェットチーネ</t>
    <phoneticPr fontId="2"/>
  </si>
  <si>
    <t>水 6L</t>
    <rPh sb="0" eb="1">
      <t>ミズ</t>
    </rPh>
    <phoneticPr fontId="2"/>
  </si>
  <si>
    <t>炭酸水 2L</t>
    <rPh sb="0" eb="3">
      <t>タンサンスイ</t>
    </rPh>
    <phoneticPr fontId="2"/>
  </si>
  <si>
    <t>柔軟剤 1.5L</t>
    <rPh sb="0" eb="3">
      <t>ジュウナンザイ</t>
    </rPh>
    <phoneticPr fontId="2"/>
  </si>
  <si>
    <t>冷凍ブロッコリー</t>
    <rPh sb="0" eb="2">
      <t>レイトウ</t>
    </rPh>
    <phoneticPr fontId="2"/>
  </si>
  <si>
    <t>ヨーグルト(無糖)</t>
    <rPh sb="6" eb="8">
      <t>ムトウ</t>
    </rPh>
    <phoneticPr fontId="2"/>
  </si>
  <si>
    <t>洗濯用洗剤セット</t>
    <rPh sb="0" eb="5">
      <t>センタクヨウセンザイ</t>
    </rPh>
    <phoneticPr fontId="2"/>
  </si>
  <si>
    <t>ラップ</t>
    <phoneticPr fontId="2"/>
  </si>
  <si>
    <t>シャンプー＆コンディショナー</t>
    <phoneticPr fontId="2"/>
  </si>
  <si>
    <t>消臭スプレー</t>
    <rPh sb="0" eb="2">
      <t>ショウシュウ</t>
    </rPh>
    <phoneticPr fontId="2"/>
  </si>
  <si>
    <t>PURE</t>
    <phoneticPr fontId="2"/>
  </si>
  <si>
    <t>ボディソープ</t>
    <phoneticPr fontId="2"/>
  </si>
  <si>
    <t>砂糖1.6Kg</t>
    <rPh sb="0" eb="2">
      <t>サトウ</t>
    </rPh>
    <phoneticPr fontId="2"/>
  </si>
  <si>
    <t>azucar</t>
    <phoneticPr fontId="2"/>
  </si>
  <si>
    <t>ローレアル</t>
    <phoneticPr fontId="2"/>
  </si>
  <si>
    <t>冷凍コーン</t>
    <rPh sb="0" eb="2">
      <t>レイトウ</t>
    </rPh>
    <phoneticPr fontId="2"/>
  </si>
  <si>
    <t>choclo</t>
    <phoneticPr fontId="2"/>
  </si>
  <si>
    <t>ゴム手袋</t>
    <rPh sb="2" eb="4">
      <t>テブクロ</t>
    </rPh>
    <phoneticPr fontId="2"/>
  </si>
  <si>
    <t>1袋</t>
    <rPh sb="1" eb="2">
      <t>フクロ</t>
    </rPh>
    <phoneticPr fontId="2"/>
  </si>
  <si>
    <t>ニンニクドレッシング</t>
    <phoneticPr fontId="2"/>
  </si>
  <si>
    <t>salsa(ソース) ajo(ニンニク)</t>
    <phoneticPr fontId="2"/>
  </si>
  <si>
    <t>ホットドックパン</t>
    <phoneticPr fontId="2"/>
  </si>
  <si>
    <t>8個入り</t>
    <rPh sb="1" eb="3">
      <t>コイ</t>
    </rPh>
    <phoneticPr fontId="2"/>
  </si>
  <si>
    <t>キッチン清掃スプレー</t>
    <rPh sb="4" eb="6">
      <t>セイソウ</t>
    </rPh>
    <phoneticPr fontId="2"/>
  </si>
  <si>
    <t>コンソメ</t>
    <phoneticPr fontId="2"/>
  </si>
  <si>
    <t>小麦粉 1Kg</t>
    <rPh sb="0" eb="3">
      <t>コムギコ</t>
    </rPh>
    <phoneticPr fontId="2"/>
  </si>
  <si>
    <t>Soprole</t>
    <phoneticPr fontId="2"/>
  </si>
  <si>
    <t>leche</t>
    <phoneticPr fontId="2"/>
  </si>
  <si>
    <t>牛乳</t>
    <rPh sb="0" eb="2">
      <t>ギュウニュウ</t>
    </rPh>
    <phoneticPr fontId="2"/>
  </si>
  <si>
    <t>高級?</t>
    <rPh sb="0" eb="2">
      <t>コウキュウ</t>
    </rPh>
    <phoneticPr fontId="2"/>
  </si>
  <si>
    <t>卵10個入</t>
    <rPh sb="0" eb="1">
      <t>タマゴ</t>
    </rPh>
    <rPh sb="3" eb="5">
      <t>コイリ</t>
    </rPh>
    <phoneticPr fontId="2"/>
  </si>
  <si>
    <t>2個で</t>
    <rPh sb="1" eb="2">
      <t>コ</t>
    </rPh>
    <phoneticPr fontId="2"/>
  </si>
  <si>
    <t>ソーセージ</t>
    <phoneticPr fontId="2"/>
  </si>
  <si>
    <t>レモン汁</t>
    <rPh sb="3" eb="4">
      <t>ジル</t>
    </rPh>
    <phoneticPr fontId="2"/>
  </si>
  <si>
    <t>マヨネーズ315g</t>
    <phoneticPr fontId="2"/>
  </si>
  <si>
    <t>スポンジ</t>
    <phoneticPr fontId="2"/>
  </si>
  <si>
    <t>台拭き(5枚入り)</t>
    <rPh sb="0" eb="2">
      <t>ダイフ</t>
    </rPh>
    <rPh sb="5" eb="7">
      <t>マイイ</t>
    </rPh>
    <phoneticPr fontId="2"/>
  </si>
  <si>
    <t>買い物袋</t>
    <rPh sb="0" eb="1">
      <t>カ</t>
    </rPh>
    <rPh sb="2" eb="4">
      <t>モノブクロ</t>
    </rPh>
    <phoneticPr fontId="2"/>
  </si>
  <si>
    <t>Pan de Pascua</t>
    <phoneticPr fontId="2"/>
  </si>
  <si>
    <t>ポテトチップス280g</t>
    <phoneticPr fontId="2"/>
  </si>
  <si>
    <t>プレミアム</t>
    <phoneticPr fontId="2"/>
  </si>
  <si>
    <t>米1Kg</t>
    <rPh sb="0" eb="1">
      <t>マイ</t>
    </rPh>
    <phoneticPr fontId="2"/>
  </si>
  <si>
    <t>パルメザンチーズ40g</t>
    <phoneticPr fontId="2"/>
  </si>
  <si>
    <t>ヨーグルト(甘味料有)</t>
    <rPh sb="6" eb="9">
      <t>カンミリョウ</t>
    </rPh>
    <rPh sb="9" eb="10">
      <t>ア</t>
    </rPh>
    <phoneticPr fontId="2"/>
  </si>
  <si>
    <t>カード</t>
    <phoneticPr fontId="2"/>
  </si>
  <si>
    <t>現金(入)</t>
    <rPh sb="0" eb="2">
      <t>ゲンキン</t>
    </rPh>
    <rPh sb="3" eb="4">
      <t>ニュウ</t>
    </rPh>
    <phoneticPr fontId="2"/>
  </si>
  <si>
    <t>現金(出)</t>
    <rPh sb="0" eb="2">
      <t>ゲンキン</t>
    </rPh>
    <rPh sb="3" eb="4">
      <t>シュツ</t>
    </rPh>
    <phoneticPr fontId="2"/>
  </si>
  <si>
    <t>生活費(食費)</t>
    <rPh sb="4" eb="6">
      <t>ショクヒ</t>
    </rPh>
    <phoneticPr fontId="2"/>
  </si>
  <si>
    <t>名前</t>
    <rPh sb="0" eb="2">
      <t>ナマエ</t>
    </rPh>
    <phoneticPr fontId="2"/>
  </si>
  <si>
    <t>生活用品</t>
    <rPh sb="0" eb="4">
      <t>セイカツヨウヒン</t>
    </rPh>
    <phoneticPr fontId="2"/>
  </si>
  <si>
    <t>スペイン語</t>
    <rPh sb="4" eb="5">
      <t>ゴ</t>
    </rPh>
    <phoneticPr fontId="2"/>
  </si>
  <si>
    <t>BIPカード</t>
    <phoneticPr fontId="2"/>
  </si>
  <si>
    <t>redbipchile</t>
    <phoneticPr fontId="2"/>
  </si>
  <si>
    <t>チャージ</t>
    <phoneticPr fontId="2"/>
  </si>
  <si>
    <t>TIP Y TAP</t>
    <phoneticPr fontId="2"/>
  </si>
  <si>
    <t>pollo 鶏肉</t>
    <rPh sb="6" eb="8">
      <t>トリニク</t>
    </rPh>
    <phoneticPr fontId="2"/>
  </si>
  <si>
    <t>メイソウ</t>
    <phoneticPr fontId="2"/>
  </si>
  <si>
    <t>チリ料理</t>
    <rPh sb="2" eb="4">
      <t>リョウリ</t>
    </rPh>
    <phoneticPr fontId="2"/>
  </si>
  <si>
    <t>ケース</t>
    <phoneticPr fontId="2"/>
  </si>
  <si>
    <t>MATRIZ IDEAS</t>
    <phoneticPr fontId="2"/>
  </si>
  <si>
    <t>自動販売機</t>
    <rPh sb="0" eb="5">
      <t>ジドウハンバイキ</t>
    </rPh>
    <phoneticPr fontId="2"/>
  </si>
  <si>
    <t>Sprite500mL</t>
    <phoneticPr fontId="2"/>
  </si>
  <si>
    <t>Claro</t>
    <phoneticPr fontId="2"/>
  </si>
  <si>
    <t>SIMカード</t>
    <phoneticPr fontId="2"/>
  </si>
  <si>
    <t>SIMチャージ</t>
    <phoneticPr fontId="2"/>
  </si>
  <si>
    <t>(6G/30day)</t>
    <phoneticPr fontId="2"/>
  </si>
  <si>
    <t>NewBee</t>
    <phoneticPr fontId="2"/>
  </si>
  <si>
    <t>ボディスポンジ</t>
    <phoneticPr fontId="2"/>
  </si>
  <si>
    <t>ジャンボ</t>
    <phoneticPr fontId="2"/>
  </si>
  <si>
    <t>薬局</t>
    <rPh sb="0" eb="2">
      <t>ヤッキョク</t>
    </rPh>
    <phoneticPr fontId="2"/>
  </si>
  <si>
    <t>in コスタネラセンター</t>
    <phoneticPr fontId="2"/>
  </si>
  <si>
    <t>コンタクト洗浄液</t>
    <rPh sb="5" eb="8">
      <t>センジョウエキ</t>
    </rPh>
    <phoneticPr fontId="2"/>
  </si>
  <si>
    <t>靴箱</t>
    <rPh sb="0" eb="2">
      <t>クツバコ</t>
    </rPh>
    <phoneticPr fontId="2"/>
  </si>
  <si>
    <t>クローゼット仕切り</t>
    <rPh sb="6" eb="8">
      <t>シキ</t>
    </rPh>
    <phoneticPr fontId="2"/>
  </si>
  <si>
    <t>洗濯バサミセット</t>
    <rPh sb="0" eb="2">
      <t>センタク</t>
    </rPh>
    <phoneticPr fontId="2"/>
  </si>
  <si>
    <t>重曹200g</t>
    <rPh sb="0" eb="2">
      <t>ジュウソウ</t>
    </rPh>
    <phoneticPr fontId="2"/>
  </si>
  <si>
    <t>歯磨き粉３本セット</t>
    <rPh sb="0" eb="2">
      <t>ハミガ</t>
    </rPh>
    <rPh sb="3" eb="4">
      <t>コ</t>
    </rPh>
    <rPh sb="5" eb="6">
      <t>ホン</t>
    </rPh>
    <phoneticPr fontId="2"/>
  </si>
  <si>
    <t>オリーブオイル(トリュフ)</t>
    <phoneticPr fontId="2"/>
  </si>
  <si>
    <t>蚊除け</t>
    <rPh sb="0" eb="2">
      <t>カヨ</t>
    </rPh>
    <phoneticPr fontId="2"/>
  </si>
  <si>
    <t>本体</t>
    <rPh sb="0" eb="2">
      <t>ホンタイ</t>
    </rPh>
    <phoneticPr fontId="2"/>
  </si>
  <si>
    <t>カートリッジ</t>
    <phoneticPr fontId="2"/>
  </si>
  <si>
    <t>貝缶詰</t>
    <rPh sb="0" eb="1">
      <t>カイ</t>
    </rPh>
    <rPh sb="1" eb="3">
      <t>カンヅメ</t>
    </rPh>
    <phoneticPr fontId="2"/>
  </si>
  <si>
    <t>フレッシュジュース2杯</t>
    <rPh sb="10" eb="11">
      <t>ハイ</t>
    </rPh>
    <phoneticPr fontId="2"/>
  </si>
  <si>
    <t>精製水</t>
    <rPh sb="0" eb="3">
      <t>セイセイスイ</t>
    </rPh>
    <phoneticPr fontId="2"/>
  </si>
  <si>
    <t>farmacias</t>
    <phoneticPr fontId="2"/>
  </si>
  <si>
    <t>UNIMARC</t>
    <phoneticPr fontId="2"/>
  </si>
  <si>
    <t>ポテトチップス</t>
    <phoneticPr fontId="2"/>
  </si>
  <si>
    <t>計算差異</t>
    <rPh sb="0" eb="2">
      <t>ケイサン</t>
    </rPh>
    <rPh sb="2" eb="4">
      <t>サイ</t>
    </rPh>
    <phoneticPr fontId="2"/>
  </si>
  <si>
    <t>チーノ市場を散策</t>
    <rPh sb="3" eb="5">
      <t>イチバ</t>
    </rPh>
    <rPh sb="6" eb="8">
      <t>サンサク</t>
    </rPh>
    <phoneticPr fontId="2"/>
  </si>
  <si>
    <t>コスタネラセンター(モール)を散策</t>
    <rPh sb="15" eb="17">
      <t>サンサク</t>
    </rPh>
    <phoneticPr fontId="2"/>
  </si>
  <si>
    <t>ロドリゴと10時に待合せ</t>
    <rPh sb="7" eb="8">
      <t>ジ</t>
    </rPh>
    <rPh sb="9" eb="10">
      <t>マ</t>
    </rPh>
    <rPh sb="10" eb="11">
      <t>ア</t>
    </rPh>
    <phoneticPr fontId="2"/>
  </si>
  <si>
    <t>野菜市場、果物市場を散策</t>
    <rPh sb="0" eb="2">
      <t>ヤサイ</t>
    </rPh>
    <rPh sb="2" eb="4">
      <t>イチバ</t>
    </rPh>
    <rPh sb="5" eb="7">
      <t>クダモノ</t>
    </rPh>
    <rPh sb="7" eb="9">
      <t>イチバ</t>
    </rPh>
    <rPh sb="10" eb="12">
      <t>サンサク</t>
    </rPh>
    <phoneticPr fontId="2"/>
  </si>
  <si>
    <t>自宅に鍵を置き忘れるが、窃盗被害と勘違い</t>
    <rPh sb="0" eb="2">
      <t>ジタク</t>
    </rPh>
    <rPh sb="3" eb="4">
      <t>カギ</t>
    </rPh>
    <rPh sb="5" eb="6">
      <t>オ</t>
    </rPh>
    <rPh sb="7" eb="8">
      <t>ワス</t>
    </rPh>
    <rPh sb="12" eb="14">
      <t>セットウ</t>
    </rPh>
    <rPh sb="14" eb="16">
      <t>ヒガイ</t>
    </rPh>
    <rPh sb="17" eb="19">
      <t>カンチガ</t>
    </rPh>
    <phoneticPr fontId="2"/>
  </si>
  <si>
    <t>ロドリゴから2つ目のスペアキーを受け取る</t>
    <rPh sb="6" eb="9">
      <t>フタツメ</t>
    </rPh>
    <rPh sb="16" eb="17">
      <t>ウ</t>
    </rPh>
    <rPh sb="18" eb="19">
      <t>ト</t>
    </rPh>
    <phoneticPr fontId="2"/>
  </si>
  <si>
    <t>エアガン関連のショップを散策</t>
    <rPh sb="4" eb="7">
      <t>カンレンオ</t>
    </rPh>
    <rPh sb="12" eb="14">
      <t>サンサク</t>
    </rPh>
    <phoneticPr fontId="2"/>
  </si>
  <si>
    <t>CLARO SIMを確保</t>
    <rPh sb="10" eb="12">
      <t>カクホ</t>
    </rPh>
    <phoneticPr fontId="2"/>
  </si>
  <si>
    <t>自宅付近のモールを散策</t>
    <rPh sb="0" eb="4">
      <t>ジタクフキン</t>
    </rPh>
    <rPh sb="9" eb="11">
      <t>サンサク</t>
    </rPh>
    <phoneticPr fontId="2"/>
  </si>
  <si>
    <t>休息デーとする</t>
    <rPh sb="0" eb="2">
      <t>キュウソク</t>
    </rPh>
    <phoneticPr fontId="2"/>
  </si>
  <si>
    <t>地下鉄を利用</t>
    <rPh sb="0" eb="3">
      <t>チカテツ</t>
    </rPh>
    <rPh sb="4" eb="6">
      <t>リヨウ</t>
    </rPh>
    <phoneticPr fontId="2"/>
  </si>
  <si>
    <t>chile,Santiagoに到着(空港から自宅までUberを利用)</t>
    <rPh sb="15" eb="17">
      <t>トウチャク</t>
    </rPh>
    <rPh sb="18" eb="20">
      <t>クウコウ</t>
    </rPh>
    <rPh sb="22" eb="24">
      <t>ジタク</t>
    </rPh>
    <rPh sb="31" eb="33">
      <t>リヨウ</t>
    </rPh>
    <phoneticPr fontId="2"/>
  </si>
  <si>
    <t>外食より自炊する方が美味しい事を悟る</t>
    <rPh sb="0" eb="2">
      <t>ガイショク</t>
    </rPh>
    <rPh sb="4" eb="6">
      <t>ジスイ</t>
    </rPh>
    <rPh sb="8" eb="9">
      <t>ホウ</t>
    </rPh>
    <rPh sb="10" eb="12">
      <t>オイ</t>
    </rPh>
    <rPh sb="14" eb="15">
      <t>コト</t>
    </rPh>
    <rPh sb="16" eb="17">
      <t>サト</t>
    </rPh>
    <phoneticPr fontId="2"/>
  </si>
  <si>
    <t>ポテトチップス140g</t>
    <phoneticPr fontId="2"/>
  </si>
  <si>
    <t>チョリソー</t>
    <phoneticPr fontId="2"/>
  </si>
  <si>
    <t>1kg</t>
    <phoneticPr fontId="2"/>
  </si>
  <si>
    <t>トマトソース</t>
    <phoneticPr fontId="2"/>
  </si>
  <si>
    <t>生クリーム</t>
    <rPh sb="0" eb="1">
      <t>ナマ</t>
    </rPh>
    <phoneticPr fontId="2"/>
  </si>
  <si>
    <t>ニンニク片</t>
    <rPh sb="4" eb="5">
      <t>カタ</t>
    </rPh>
    <phoneticPr fontId="2"/>
  </si>
  <si>
    <t>携帯ティッシュ(6セット)</t>
    <rPh sb="0" eb="2">
      <t>ケイタイ</t>
    </rPh>
    <phoneticPr fontId="2"/>
  </si>
  <si>
    <t>２個で</t>
    <rPh sb="1" eb="2">
      <t>コ</t>
    </rPh>
    <phoneticPr fontId="2"/>
  </si>
  <si>
    <t>とろけるチーズ</t>
    <phoneticPr fontId="2"/>
  </si>
  <si>
    <t>500g</t>
    <phoneticPr fontId="2"/>
  </si>
  <si>
    <t>200g</t>
    <phoneticPr fontId="2"/>
  </si>
  <si>
    <t>トイレットペーパー</t>
    <phoneticPr fontId="2"/>
  </si>
  <si>
    <t>6ロール</t>
    <phoneticPr fontId="2"/>
  </si>
  <si>
    <t>ビーフン</t>
    <phoneticPr fontId="2"/>
  </si>
  <si>
    <t>電池(CR2025)</t>
    <rPh sb="0" eb="2">
      <t>デンチ</t>
    </rPh>
    <phoneticPr fontId="2"/>
  </si>
  <si>
    <t>アジア系ショップ</t>
    <rPh sb="3" eb="4">
      <t>ケイ</t>
    </rPh>
    <phoneticPr fontId="2"/>
  </si>
  <si>
    <t>冷凍シーフード</t>
    <rPh sb="0" eb="2">
      <t>レイトウ</t>
    </rPh>
    <phoneticPr fontId="2"/>
  </si>
  <si>
    <t>ラザニアシート</t>
    <phoneticPr fontId="2"/>
  </si>
  <si>
    <t>フルタス・フェリア・リブレ市場を散策</t>
    <rPh sb="13" eb="15">
      <t>イチバ</t>
    </rPh>
    <rPh sb="16" eb="18">
      <t>サンサク</t>
    </rPh>
    <phoneticPr fontId="2"/>
  </si>
  <si>
    <t>洗濯を初実施</t>
    <rPh sb="0" eb="2">
      <t>センタク</t>
    </rPh>
    <rPh sb="3" eb="6">
      <t>ハツジッシ</t>
    </rPh>
    <phoneticPr fontId="2"/>
  </si>
  <si>
    <t>フェリア(市場)</t>
    <rPh sb="5" eb="7">
      <t>イチバ</t>
    </rPh>
    <phoneticPr fontId="2"/>
  </si>
  <si>
    <t>娯楽</t>
    <rPh sb="0" eb="2">
      <t>ゴラク</t>
    </rPh>
    <phoneticPr fontId="2"/>
  </si>
  <si>
    <t>ナス</t>
    <phoneticPr fontId="2"/>
  </si>
  <si>
    <t>1本</t>
    <rPh sb="1" eb="2">
      <t>ホン</t>
    </rPh>
    <phoneticPr fontId="2"/>
  </si>
  <si>
    <t>太ネギ</t>
    <rPh sb="0" eb="1">
      <t>フト</t>
    </rPh>
    <phoneticPr fontId="2"/>
  </si>
  <si>
    <t>5本</t>
    <rPh sb="1" eb="2">
      <t>ホン</t>
    </rPh>
    <phoneticPr fontId="2"/>
  </si>
  <si>
    <t>1束</t>
    <rPh sb="1" eb="2">
      <t>タバ</t>
    </rPh>
    <phoneticPr fontId="2"/>
  </si>
  <si>
    <t>もやし</t>
    <phoneticPr fontId="2"/>
  </si>
  <si>
    <t>キャベツ</t>
    <phoneticPr fontId="2"/>
  </si>
  <si>
    <t>半分</t>
    <rPh sb="0" eb="2">
      <t>ハンブン</t>
    </rPh>
    <phoneticPr fontId="2"/>
  </si>
  <si>
    <t>250g</t>
    <phoneticPr fontId="2"/>
  </si>
  <si>
    <t>1個</t>
    <rPh sb="1" eb="2">
      <t>コ</t>
    </rPh>
    <phoneticPr fontId="2"/>
  </si>
  <si>
    <t>生鮮食品</t>
    <rPh sb="0" eb="4">
      <t>セイセンショクヒン</t>
    </rPh>
    <phoneticPr fontId="2"/>
  </si>
  <si>
    <t>その他食品</t>
    <rPh sb="2" eb="3">
      <t>ホカ</t>
    </rPh>
    <rPh sb="3" eb="5">
      <t>ショクヒン</t>
    </rPh>
    <phoneticPr fontId="2"/>
  </si>
  <si>
    <t>SantaIsabel</t>
    <phoneticPr fontId="2"/>
  </si>
  <si>
    <t>生活費</t>
    <phoneticPr fontId="2"/>
  </si>
  <si>
    <t>洗濯</t>
    <rPh sb="0" eb="2">
      <t>センタク</t>
    </rPh>
    <phoneticPr fontId="2"/>
  </si>
  <si>
    <t>一階</t>
    <rPh sb="0" eb="2">
      <t>イッカイ</t>
    </rPh>
    <phoneticPr fontId="2"/>
  </si>
  <si>
    <t>水6L</t>
    <rPh sb="0" eb="1">
      <t>ミズ</t>
    </rPh>
    <phoneticPr fontId="2"/>
  </si>
  <si>
    <t>マンゴージャム</t>
    <phoneticPr fontId="2"/>
  </si>
  <si>
    <t>100枚入</t>
    <rPh sb="3" eb="5">
      <t>マイイ</t>
    </rPh>
    <phoneticPr fontId="2"/>
  </si>
  <si>
    <t>900g</t>
    <phoneticPr fontId="2"/>
  </si>
  <si>
    <t>エンパナーダ</t>
    <phoneticPr fontId="2"/>
  </si>
  <si>
    <t>2つ入</t>
    <rPh sb="2" eb="3">
      <t>イ</t>
    </rPh>
    <phoneticPr fontId="2"/>
  </si>
  <si>
    <t>750g</t>
    <phoneticPr fontId="2"/>
  </si>
  <si>
    <t>sobre costilla</t>
    <phoneticPr fontId="2"/>
  </si>
  <si>
    <t>ゴミ袋(小)</t>
    <rPh sb="2" eb="3">
      <t>ブクロ</t>
    </rPh>
    <rPh sb="4" eb="5">
      <t>ショウ</t>
    </rPh>
    <phoneticPr fontId="2"/>
  </si>
  <si>
    <t>ゴミ袋(大)</t>
    <rPh sb="2" eb="3">
      <t>ブクロ</t>
    </rPh>
    <rPh sb="4" eb="5">
      <t>ダイ</t>
    </rPh>
    <phoneticPr fontId="2"/>
  </si>
  <si>
    <t>ロドリゴから2万ペソをSIM(自宅)に追加 ⇨ 10G/30日とする</t>
    <rPh sb="30" eb="31">
      <t>ニチ</t>
    </rPh>
    <phoneticPr fontId="2"/>
  </si>
  <si>
    <t>ハンガー、定規</t>
    <rPh sb="5" eb="7">
      <t>ジョウギ</t>
    </rPh>
    <phoneticPr fontId="2"/>
  </si>
  <si>
    <t>クリップ</t>
    <phoneticPr fontId="2"/>
  </si>
  <si>
    <t>ハンガー</t>
    <phoneticPr fontId="2"/>
  </si>
  <si>
    <t>10本</t>
    <rPh sb="2" eb="3">
      <t>ホン</t>
    </rPh>
    <phoneticPr fontId="2"/>
  </si>
  <si>
    <t>20本</t>
    <rPh sb="2" eb="3">
      <t>ホン</t>
    </rPh>
    <phoneticPr fontId="2"/>
  </si>
  <si>
    <t>クリップ竹</t>
    <rPh sb="4" eb="5">
      <t>タケ</t>
    </rPh>
    <phoneticPr fontId="2"/>
  </si>
  <si>
    <t>定規</t>
    <rPh sb="0" eb="2">
      <t>ジョウギ</t>
    </rPh>
    <phoneticPr fontId="2"/>
  </si>
  <si>
    <t>白ワイン</t>
    <rPh sb="0" eb="1">
      <t>シロ</t>
    </rPh>
    <phoneticPr fontId="2"/>
  </si>
  <si>
    <t>750ml</t>
    <phoneticPr fontId="2"/>
  </si>
  <si>
    <t>スペイン語&amp;備考2</t>
    <rPh sb="4" eb="5">
      <t>ゴ</t>
    </rPh>
    <rPh sb="6" eb="8">
      <t>ビコウ</t>
    </rPh>
    <phoneticPr fontId="2"/>
  </si>
  <si>
    <t>料理酒</t>
    <rPh sb="0" eb="3">
      <t>リョウリシュ</t>
    </rPh>
    <phoneticPr fontId="2"/>
  </si>
  <si>
    <t>バター無塩</t>
    <rPh sb="3" eb="5">
      <t>ムエン</t>
    </rPh>
    <phoneticPr fontId="2"/>
  </si>
  <si>
    <t>Soprole-125g</t>
    <phoneticPr fontId="2"/>
  </si>
  <si>
    <t>バター有塩</t>
    <rPh sb="3" eb="5">
      <t>ユウエン</t>
    </rPh>
    <phoneticPr fontId="2"/>
  </si>
  <si>
    <t>冷凍フライドポテト(ボール)</t>
    <rPh sb="0" eb="2">
      <t>レイトウ</t>
    </rPh>
    <phoneticPr fontId="2"/>
  </si>
  <si>
    <t>papa</t>
    <phoneticPr fontId="2"/>
  </si>
  <si>
    <t>珈琲粉</t>
    <rPh sb="0" eb="2">
      <t>コーヒー</t>
    </rPh>
    <rPh sb="2" eb="3">
      <t>コナ</t>
    </rPh>
    <phoneticPr fontId="2"/>
  </si>
  <si>
    <t>DOS(カードゲーム)</t>
    <phoneticPr fontId="2"/>
  </si>
  <si>
    <t>重曹100g</t>
    <rPh sb="0" eb="2">
      <t>ジュウソウ</t>
    </rPh>
    <phoneticPr fontId="2"/>
  </si>
  <si>
    <t>市場（フェリア）</t>
    <rPh sb="0" eb="2">
      <t>イチバ</t>
    </rPh>
    <phoneticPr fontId="2"/>
  </si>
  <si>
    <t>フレッシュチーズ</t>
    <phoneticPr fontId="2"/>
  </si>
  <si>
    <t>瓶</t>
  </si>
  <si>
    <t>袋</t>
    <rPh sb="0" eb="1">
      <t>フクロ</t>
    </rPh>
    <phoneticPr fontId="2"/>
  </si>
  <si>
    <t>パウチ</t>
    <phoneticPr fontId="2"/>
  </si>
  <si>
    <t>鳥</t>
    <rPh sb="0" eb="1">
      <t>トリ</t>
    </rPh>
    <phoneticPr fontId="2"/>
  </si>
  <si>
    <t>精製水（注射用水）</t>
    <rPh sb="0" eb="3">
      <t>セイセイスイ</t>
    </rPh>
    <rPh sb="4" eb="7">
      <t>チュウシャヨ</t>
    </rPh>
    <rPh sb="7" eb="8">
      <t>スイ</t>
    </rPh>
    <phoneticPr fontId="2"/>
  </si>
  <si>
    <t>コンタクト洗浄液</t>
  </si>
  <si>
    <t>赤プラケース</t>
    <rPh sb="0" eb="1">
      <t>アカ</t>
    </rPh>
    <phoneticPr fontId="2"/>
  </si>
  <si>
    <t>日曜日の町並みを見学</t>
    <rPh sb="0" eb="3">
      <t>ニチヨウビ</t>
    </rPh>
    <rPh sb="4" eb="6">
      <t>マチナ</t>
    </rPh>
    <rPh sb="8" eb="10">
      <t>ケンガク</t>
    </rPh>
    <phoneticPr fontId="2"/>
  </si>
  <si>
    <t>基本営業していないお店が多い中</t>
    <rPh sb="0" eb="2">
      <t>キホン</t>
    </rPh>
    <rPh sb="2" eb="4">
      <t>エイギョウ</t>
    </rPh>
    <rPh sb="10" eb="11">
      <t>ミセ</t>
    </rPh>
    <rPh sb="12" eb="13">
      <t>オオ</t>
    </rPh>
    <rPh sb="14" eb="15">
      <t>ナカ</t>
    </rPh>
    <phoneticPr fontId="2"/>
  </si>
  <si>
    <t>Back of Chile</t>
    <phoneticPr fontId="2"/>
  </si>
  <si>
    <t>DUANDY(アジア系)</t>
    <rPh sb="10" eb="11">
      <t>ケイ</t>
    </rPh>
    <phoneticPr fontId="2"/>
  </si>
  <si>
    <t>COLA DE MONO</t>
    <phoneticPr fontId="2"/>
  </si>
  <si>
    <t>リキュール</t>
    <phoneticPr fontId="2"/>
  </si>
  <si>
    <t>マフィンカップ</t>
    <phoneticPr fontId="2"/>
  </si>
  <si>
    <t>マフィンモールド</t>
    <phoneticPr fontId="2"/>
  </si>
  <si>
    <t>半額で</t>
    <rPh sb="0" eb="2">
      <t>ハンガク</t>
    </rPh>
    <phoneticPr fontId="2"/>
  </si>
  <si>
    <t>ポストイット</t>
    <phoneticPr fontId="2"/>
  </si>
  <si>
    <t>バスタブ水栓</t>
    <rPh sb="4" eb="5">
      <t>スイ</t>
    </rPh>
    <rPh sb="5" eb="6">
      <t>セン</t>
    </rPh>
    <phoneticPr fontId="2"/>
  </si>
  <si>
    <t>ゴムベラ</t>
    <phoneticPr fontId="2"/>
  </si>
  <si>
    <t>泡立て器</t>
    <rPh sb="0" eb="2">
      <t>アワダ</t>
    </rPh>
    <rPh sb="3" eb="4">
      <t>キ</t>
    </rPh>
    <phoneticPr fontId="2"/>
  </si>
  <si>
    <t>チョコレート</t>
    <phoneticPr fontId="2"/>
  </si>
  <si>
    <t>オイスターソース</t>
    <phoneticPr fontId="2"/>
  </si>
  <si>
    <t>マスタード</t>
    <phoneticPr fontId="2"/>
  </si>
  <si>
    <t>ココアパウダー</t>
    <phoneticPr fontId="2"/>
  </si>
  <si>
    <t>ベーキングパウダー</t>
    <phoneticPr fontId="2"/>
  </si>
  <si>
    <t>牛肉(ナカハラ)</t>
    <rPh sb="0" eb="2">
      <t>ギュウニク</t>
    </rPh>
    <phoneticPr fontId="2"/>
  </si>
  <si>
    <t>CRUZ VERDE</t>
    <phoneticPr fontId="2"/>
  </si>
  <si>
    <t>WOM課金</t>
    <rPh sb="3" eb="5">
      <t>カキン</t>
    </rPh>
    <phoneticPr fontId="2"/>
  </si>
  <si>
    <t>HONGDA</t>
    <phoneticPr fontId="2"/>
  </si>
  <si>
    <t>CHINO市場</t>
    <rPh sb="5" eb="7">
      <t>イチバ</t>
    </rPh>
    <phoneticPr fontId="2"/>
  </si>
  <si>
    <t>出店</t>
    <rPh sb="0" eb="1">
      <t>デ</t>
    </rPh>
    <rPh sb="1" eb="2">
      <t>ミセ</t>
    </rPh>
    <phoneticPr fontId="2"/>
  </si>
  <si>
    <t>ソフトクリーム</t>
    <phoneticPr fontId="2"/>
  </si>
  <si>
    <t>ヨガマット</t>
    <phoneticPr fontId="2"/>
  </si>
  <si>
    <t>吸盤フック</t>
    <rPh sb="0" eb="2">
      <t>キュウバン</t>
    </rPh>
    <phoneticPr fontId="2"/>
  </si>
  <si>
    <t>USBポートハブ</t>
    <phoneticPr fontId="2"/>
  </si>
  <si>
    <t>２つ付</t>
    <rPh sb="2" eb="3">
      <t>ツ</t>
    </rPh>
    <phoneticPr fontId="2"/>
  </si>
  <si>
    <t>細長ロング</t>
    <rPh sb="0" eb="2">
      <t>ホソナガ</t>
    </rPh>
    <phoneticPr fontId="2"/>
  </si>
  <si>
    <t>アーモンドパウダー</t>
    <phoneticPr fontId="2"/>
  </si>
  <si>
    <t>アイスクリーム</t>
    <phoneticPr fontId="2"/>
  </si>
  <si>
    <t>1L</t>
    <phoneticPr fontId="2"/>
  </si>
  <si>
    <t>pina</t>
    <phoneticPr fontId="2"/>
  </si>
  <si>
    <t>1000g</t>
    <phoneticPr fontId="2"/>
  </si>
  <si>
    <t>スーパー等を巡る,お菓子作りの為の食材、道具探し</t>
    <rPh sb="4" eb="5">
      <t>ナド</t>
    </rPh>
    <rPh sb="6" eb="7">
      <t>メグ</t>
    </rPh>
    <phoneticPr fontId="2"/>
  </si>
  <si>
    <t>アルマス広場、Santiago Metropolitan Cathedral観光</t>
    <rPh sb="4" eb="6">
      <t>ヒロバ</t>
    </rPh>
    <rPh sb="38" eb="40">
      <t>カンコウ</t>
    </rPh>
    <phoneticPr fontId="2"/>
  </si>
  <si>
    <t>チーノ市場(2回目)</t>
    <rPh sb="3" eb="5">
      <t>イチバ</t>
    </rPh>
    <rPh sb="7" eb="9">
      <t>カイメ</t>
    </rPh>
    <phoneticPr fontId="2"/>
  </si>
  <si>
    <t>両面テープ等</t>
    <rPh sb="0" eb="2">
      <t>リョウメン</t>
    </rPh>
    <rPh sb="5" eb="6">
      <t>ナド</t>
    </rPh>
    <phoneticPr fontId="2"/>
  </si>
  <si>
    <t>両面テープ</t>
    <rPh sb="0" eb="2">
      <t>リョウメン</t>
    </rPh>
    <phoneticPr fontId="2"/>
  </si>
  <si>
    <t>ビニールテープ</t>
    <phoneticPr fontId="2"/>
  </si>
  <si>
    <t>洗濯用コイン</t>
    <rPh sb="0" eb="2">
      <t>センタク</t>
    </rPh>
    <rPh sb="2" eb="3">
      <t>ヨウ</t>
    </rPh>
    <phoneticPr fontId="2"/>
  </si>
  <si>
    <t>アーモンドプードル</t>
    <phoneticPr fontId="2"/>
  </si>
  <si>
    <t>Alimentos don Fernando</t>
    <phoneticPr fontId="2"/>
  </si>
  <si>
    <t>500mL</t>
    <phoneticPr fontId="2"/>
  </si>
  <si>
    <t>唐人酒家</t>
    <rPh sb="0" eb="2">
      <t>トウジン</t>
    </rPh>
    <rPh sb="2" eb="4">
      <t>シュカ</t>
    </rPh>
    <phoneticPr fontId="2"/>
  </si>
  <si>
    <t>中華料理</t>
    <rPh sb="0" eb="2">
      <t>チュウカ</t>
    </rPh>
    <rPh sb="2" eb="4">
      <t>リョウリ</t>
    </rPh>
    <phoneticPr fontId="2"/>
  </si>
  <si>
    <t>生活費</t>
  </si>
  <si>
    <t>娯楽(洋服)</t>
    <rPh sb="0" eb="2">
      <t>ゴラク</t>
    </rPh>
    <rPh sb="3" eb="5">
      <t>ヨウフク</t>
    </rPh>
    <phoneticPr fontId="2"/>
  </si>
  <si>
    <t>H&amp;M</t>
    <phoneticPr fontId="2"/>
  </si>
  <si>
    <t>寝間着等</t>
    <rPh sb="0" eb="3">
      <t>ネマキ</t>
    </rPh>
    <rPh sb="3" eb="4">
      <t>ナド</t>
    </rPh>
    <phoneticPr fontId="2"/>
  </si>
  <si>
    <t>コスタネラセンターへ</t>
    <phoneticPr fontId="2"/>
  </si>
  <si>
    <t>IOSバージョンアップ等、フリーWIFIで実施</t>
    <rPh sb="11" eb="12">
      <t>ナド</t>
    </rPh>
    <rPh sb="21" eb="23">
      <t>ジッシ</t>
    </rPh>
    <phoneticPr fontId="2"/>
  </si>
  <si>
    <t>NETFLIXデー</t>
    <phoneticPr fontId="2"/>
  </si>
  <si>
    <t>男性用水着</t>
    <rPh sb="0" eb="3">
      <t>ダンセイヨウ</t>
    </rPh>
    <rPh sb="3" eb="5">
      <t>ミズギ</t>
    </rPh>
    <phoneticPr fontId="2"/>
  </si>
  <si>
    <t>醤油</t>
    <rPh sb="0" eb="2">
      <t>ショウユ</t>
    </rPh>
    <phoneticPr fontId="2"/>
  </si>
  <si>
    <t>500ml</t>
    <phoneticPr fontId="2"/>
  </si>
  <si>
    <t>アルコール70%</t>
    <phoneticPr fontId="2"/>
  </si>
  <si>
    <t>500cc</t>
    <phoneticPr fontId="2"/>
  </si>
  <si>
    <t>ショートニング</t>
    <phoneticPr fontId="2"/>
  </si>
  <si>
    <t>チートス</t>
    <phoneticPr fontId="2"/>
  </si>
  <si>
    <t>大袋</t>
    <rPh sb="0" eb="2">
      <t>オオブクロ</t>
    </rPh>
    <phoneticPr fontId="2"/>
  </si>
  <si>
    <t>pino</t>
    <phoneticPr fontId="2"/>
  </si>
  <si>
    <t>骨付き鶏もも肉</t>
    <rPh sb="0" eb="2">
      <t>ホネツ</t>
    </rPh>
    <rPh sb="3" eb="4">
      <t>トリ</t>
    </rPh>
    <rPh sb="6" eb="7">
      <t>ニク</t>
    </rPh>
    <phoneticPr fontId="2"/>
  </si>
  <si>
    <t>食パン</t>
    <rPh sb="0" eb="1">
      <t>ショク</t>
    </rPh>
    <phoneticPr fontId="2"/>
  </si>
  <si>
    <t>PAN BLANCO</t>
    <phoneticPr fontId="2"/>
  </si>
  <si>
    <t>サワークリームオニオン</t>
    <phoneticPr fontId="2"/>
  </si>
  <si>
    <t>パウチ*4</t>
    <phoneticPr fontId="2"/>
  </si>
  <si>
    <t>CHINESE MARK</t>
    <phoneticPr fontId="2"/>
  </si>
  <si>
    <t>NETFLIXナイト</t>
    <phoneticPr fontId="2"/>
  </si>
  <si>
    <t>イダルゴ城観光、チリ・カトリック大学は構内に入れず</t>
    <rPh sb="4" eb="5">
      <t>ジョウ</t>
    </rPh>
    <rPh sb="5" eb="7">
      <t>カンコウ</t>
    </rPh>
    <rPh sb="16" eb="18">
      <t>ダイガク</t>
    </rPh>
    <rPh sb="19" eb="21">
      <t>コウナイ</t>
    </rPh>
    <rPh sb="22" eb="23">
      <t>ハイ</t>
    </rPh>
    <phoneticPr fontId="2"/>
  </si>
  <si>
    <t>マンゴジュース</t>
    <phoneticPr fontId="2"/>
  </si>
  <si>
    <t>350ml</t>
    <phoneticPr fontId="2"/>
  </si>
  <si>
    <t>蕎麦</t>
    <rPh sb="0" eb="2">
      <t>ソバ</t>
    </rPh>
    <phoneticPr fontId="2"/>
  </si>
  <si>
    <t>75g*4束</t>
    <rPh sb="5" eb="6">
      <t>タバ</t>
    </rPh>
    <phoneticPr fontId="2"/>
  </si>
  <si>
    <t>乾麺</t>
    <rPh sb="0" eb="2">
      <t>カンメン</t>
    </rPh>
    <phoneticPr fontId="2"/>
  </si>
  <si>
    <t>340g</t>
    <phoneticPr fontId="2"/>
  </si>
  <si>
    <t>冷凍水餃子</t>
    <rPh sb="0" eb="2">
      <t>レイトウ</t>
    </rPh>
    <rPh sb="2" eb="5">
      <t>スイギョウザ</t>
    </rPh>
    <phoneticPr fontId="2"/>
  </si>
  <si>
    <t>700g</t>
    <phoneticPr fontId="2"/>
  </si>
  <si>
    <t>400g</t>
    <phoneticPr fontId="2"/>
  </si>
  <si>
    <t>冷凍春巻き?</t>
    <rPh sb="0" eb="2">
      <t>レイトウ</t>
    </rPh>
    <rPh sb="2" eb="4">
      <t>ハルマ</t>
    </rPh>
    <phoneticPr fontId="2"/>
  </si>
  <si>
    <t>扇風機 NEX</t>
    <rPh sb="0" eb="3">
      <t>センプウキ</t>
    </rPh>
    <phoneticPr fontId="2"/>
  </si>
  <si>
    <t>21:20-0:25</t>
    <phoneticPr fontId="2"/>
  </si>
  <si>
    <t>Santiago</t>
    <phoneticPr fontId="2"/>
  </si>
  <si>
    <t>Iguazú</t>
    <phoneticPr fontId="2"/>
  </si>
  <si>
    <t>Rio de Janeiro</t>
    <phoneticPr fontId="2"/>
  </si>
  <si>
    <t>São Paulo</t>
    <phoneticPr fontId="2"/>
  </si>
  <si>
    <t>22:55-03:10</t>
    <phoneticPr fontId="2"/>
  </si>
  <si>
    <t>WTVDEZ</t>
    <phoneticPr fontId="2"/>
  </si>
  <si>
    <t>ブラジル旅行検討</t>
    <rPh sb="4" eb="6">
      <t>リョコウ</t>
    </rPh>
    <rPh sb="6" eb="8">
      <t>ケントウ</t>
    </rPh>
    <phoneticPr fontId="2"/>
  </si>
  <si>
    <t>ニンニクパウダー</t>
    <phoneticPr fontId="2"/>
  </si>
  <si>
    <t>11:40-12:45</t>
    <phoneticPr fontId="2"/>
  </si>
  <si>
    <t>ヨーグルト(バニラ味)</t>
    <rPh sb="9" eb="10">
      <t>アジ</t>
    </rPh>
    <phoneticPr fontId="2"/>
  </si>
  <si>
    <t>21:30-00:30</t>
    <phoneticPr fontId="2"/>
  </si>
  <si>
    <t>SKY AIRLINE</t>
    <phoneticPr fontId="2"/>
  </si>
  <si>
    <t>BGLY8V</t>
    <phoneticPr fontId="2"/>
  </si>
  <si>
    <t>samba carnival</t>
    <phoneticPr fontId="2"/>
  </si>
  <si>
    <t>宿泊</t>
    <rPh sb="0" eb="2">
      <t>シュクハク</t>
    </rPh>
    <phoneticPr fontId="2"/>
  </si>
  <si>
    <t>イベント</t>
    <phoneticPr fontId="2"/>
  </si>
  <si>
    <t>USD</t>
    <phoneticPr fontId="2"/>
  </si>
  <si>
    <t>R</t>
    <phoneticPr fontId="2"/>
  </si>
  <si>
    <t>Y</t>
    <phoneticPr fontId="2"/>
  </si>
  <si>
    <t>W</t>
    <phoneticPr fontId="2"/>
  </si>
  <si>
    <t>Y/W</t>
    <phoneticPr fontId="2"/>
  </si>
  <si>
    <t>合計</t>
    <rPh sb="0" eb="2">
      <t>ゴウケイ</t>
    </rPh>
    <phoneticPr fontId="2"/>
  </si>
  <si>
    <t>airbnb(3泊)</t>
    <rPh sb="8" eb="9">
      <t>ハク</t>
    </rPh>
    <phoneticPr fontId="2"/>
  </si>
  <si>
    <t>agoda(2泊)</t>
    <rPh sb="7" eb="8">
      <t>ハク</t>
    </rPh>
    <phoneticPr fontId="2"/>
  </si>
  <si>
    <t>agoda(2泊-Brazil)</t>
    <rPh sb="7" eb="8">
      <t>ハク</t>
    </rPh>
    <phoneticPr fontId="2"/>
  </si>
  <si>
    <t>agoda(2泊-Argentina)</t>
    <rPh sb="7" eb="8">
      <t>ハク</t>
    </rPh>
    <phoneticPr fontId="2"/>
  </si>
  <si>
    <t>27日</t>
    <rPh sb="2" eb="3">
      <t>ニチ</t>
    </rPh>
    <phoneticPr fontId="2"/>
  </si>
  <si>
    <t>26日</t>
    <rPh sb="2" eb="3">
      <t>ニチ</t>
    </rPh>
    <phoneticPr fontId="2"/>
  </si>
  <si>
    <t>28日</t>
    <rPh sb="2" eb="3">
      <t>ニチ</t>
    </rPh>
    <phoneticPr fontId="2"/>
  </si>
  <si>
    <t>29日</t>
    <rPh sb="2" eb="3">
      <t>ニチ</t>
    </rPh>
    <phoneticPr fontId="2"/>
  </si>
  <si>
    <t>1日</t>
    <rPh sb="1" eb="2">
      <t>ニチ</t>
    </rPh>
    <phoneticPr fontId="2"/>
  </si>
  <si>
    <t>アルゼンチン側からブラジル側へ移動</t>
    <rPh sb="6" eb="7">
      <t>ガワ</t>
    </rPh>
    <rPh sb="13" eb="14">
      <t>ガワ</t>
    </rPh>
    <rPh sb="15" eb="17">
      <t>イドウ</t>
    </rPh>
    <phoneticPr fontId="2"/>
  </si>
  <si>
    <t>ブラジル側からアルゼンチン側へ移動</t>
    <rPh sb="4" eb="5">
      <t>ガワ</t>
    </rPh>
    <rPh sb="13" eb="14">
      <t>ガワ</t>
    </rPh>
    <rPh sb="15" eb="17">
      <t>イドウ</t>
    </rPh>
    <phoneticPr fontId="2"/>
  </si>
  <si>
    <t>夜間到着。</t>
    <rPh sb="0" eb="2">
      <t>ヤカン</t>
    </rPh>
    <rPh sb="2" eb="4">
      <t>トウチャク</t>
    </rPh>
    <phoneticPr fontId="2"/>
  </si>
  <si>
    <t>San Martin Cataratas Resort &amp; Spa</t>
    <phoneticPr fontId="2"/>
  </si>
  <si>
    <t>face powder</t>
    <phoneticPr fontId="2"/>
  </si>
  <si>
    <t>TARRAGONA</t>
    <phoneticPr fontId="2"/>
  </si>
  <si>
    <t>ハンバーガーセット+単品ハンバーガー</t>
    <rPh sb="10" eb="12">
      <t>タンピン</t>
    </rPh>
    <phoneticPr fontId="2"/>
  </si>
  <si>
    <t>NIKE</t>
    <phoneticPr fontId="2"/>
  </si>
  <si>
    <t>長袖DRY-FIT</t>
    <rPh sb="0" eb="2">
      <t>ナガソデ</t>
    </rPh>
    <phoneticPr fontId="2"/>
  </si>
  <si>
    <t>露天商</t>
    <rPh sb="0" eb="2">
      <t>ロテン</t>
    </rPh>
    <rPh sb="2" eb="3">
      <t>ショウ</t>
    </rPh>
    <phoneticPr fontId="2"/>
  </si>
  <si>
    <t>500mL水</t>
    <rPh sb="5" eb="6">
      <t>ミズ</t>
    </rPh>
    <phoneticPr fontId="2"/>
  </si>
  <si>
    <t>Family SpA</t>
    <phoneticPr fontId="2"/>
  </si>
  <si>
    <t>長ズボン(寝間着</t>
    <rPh sb="0" eb="1">
      <t>ナガ</t>
    </rPh>
    <rPh sb="5" eb="8">
      <t>ネマキ</t>
    </rPh>
    <phoneticPr fontId="2"/>
  </si>
  <si>
    <t>パタゴニアは期待外れ。</t>
    <rPh sb="6" eb="8">
      <t>キタイ</t>
    </rPh>
    <rPh sb="8" eb="9">
      <t>ハズ</t>
    </rPh>
    <phoneticPr fontId="2"/>
  </si>
  <si>
    <t>日本のアウトレットに感覚としては似ている</t>
    <rPh sb="0" eb="2">
      <t>ニホン</t>
    </rPh>
    <rPh sb="10" eb="12">
      <t>カンカク</t>
    </rPh>
    <rPh sb="16" eb="17">
      <t>ニ</t>
    </rPh>
    <phoneticPr fontId="2"/>
  </si>
  <si>
    <t>郊外アウトレットモールゾーンへ(行きは地下鉄+バス、帰りはUber)</t>
    <rPh sb="0" eb="2">
      <t>コウガイ</t>
    </rPh>
    <rPh sb="16" eb="17">
      <t>イ</t>
    </rPh>
    <rPh sb="19" eb="22">
      <t>チカテツ</t>
    </rPh>
    <rPh sb="26" eb="27">
      <t>カエ</t>
    </rPh>
    <phoneticPr fontId="2"/>
  </si>
  <si>
    <t>アウトレットモール～自宅</t>
    <rPh sb="10" eb="12">
      <t>ジタク</t>
    </rPh>
    <phoneticPr fontId="2"/>
  </si>
  <si>
    <t>化粧品(不明)</t>
    <rPh sb="4" eb="6">
      <t>フメイ</t>
    </rPh>
    <phoneticPr fontId="2"/>
  </si>
  <si>
    <t>1USD = 111.378円</t>
    <rPh sb="14" eb="15">
      <t>エン</t>
    </rPh>
    <phoneticPr fontId="2"/>
  </si>
  <si>
    <t>1R = 27.523円</t>
    <rPh sb="11" eb="12">
      <t>エン</t>
    </rPh>
    <phoneticPr fontId="2"/>
  </si>
  <si>
    <t>鶏肉捨てた</t>
    <rPh sb="0" eb="2">
      <t>トリニク</t>
    </rPh>
    <rPh sb="2" eb="3">
      <t>ス</t>
    </rPh>
    <phoneticPr fontId="2"/>
  </si>
  <si>
    <t>プラ</t>
    <phoneticPr fontId="2"/>
  </si>
  <si>
    <t>1001g</t>
  </si>
  <si>
    <t>RedBanc</t>
    <phoneticPr fontId="2"/>
  </si>
  <si>
    <t>WATTS 1.5L</t>
    <phoneticPr fontId="2"/>
  </si>
  <si>
    <t>フレッシュジュース1杯</t>
    <rPh sb="10" eb="11">
      <t>ハイ</t>
    </rPh>
    <phoneticPr fontId="2"/>
  </si>
  <si>
    <t>お外に勉強へ</t>
    <rPh sb="1" eb="2">
      <t>ソト</t>
    </rPh>
    <rPh sb="3" eb="5">
      <t>ベンキョウ</t>
    </rPh>
    <phoneticPr fontId="2"/>
  </si>
  <si>
    <t>クリスマスに向けて食材調達</t>
    <rPh sb="6" eb="7">
      <t>ム</t>
    </rPh>
    <rPh sb="9" eb="13">
      <t>ショクザイチョウタツ</t>
    </rPh>
    <phoneticPr fontId="2"/>
  </si>
  <si>
    <t>　⇨ UNIMARCで割引商品</t>
    <rPh sb="11" eb="13">
      <t>ワリビキ</t>
    </rPh>
    <rPh sb="13" eb="15">
      <t>ショウヒン</t>
    </rPh>
    <phoneticPr fontId="2"/>
  </si>
  <si>
    <t>冷凍ナゲット</t>
    <rPh sb="0" eb="2">
      <t>レイトウ</t>
    </rPh>
    <phoneticPr fontId="2"/>
  </si>
  <si>
    <t>UNIMARC 割高</t>
    <rPh sb="8" eb="10">
      <t>ワリダカ</t>
    </rPh>
    <phoneticPr fontId="2"/>
  </si>
  <si>
    <t>クリームチーズ</t>
    <phoneticPr fontId="2"/>
  </si>
  <si>
    <t>冷凍ポテト(シューストリング)</t>
    <rPh sb="0" eb="2">
      <t>レイトウ</t>
    </rPh>
    <phoneticPr fontId="2"/>
  </si>
  <si>
    <t>カマンベールチーズ</t>
    <phoneticPr fontId="2"/>
  </si>
  <si>
    <t>225g</t>
    <phoneticPr fontId="2"/>
  </si>
  <si>
    <t>226g</t>
    <phoneticPr fontId="2"/>
  </si>
  <si>
    <t>スパークリングワイン</t>
    <phoneticPr fontId="2"/>
  </si>
  <si>
    <t>アップルジュース</t>
    <phoneticPr fontId="2"/>
  </si>
  <si>
    <t>クリスマス向け</t>
    <rPh sb="5" eb="6">
      <t>ム</t>
    </rPh>
    <phoneticPr fontId="2"/>
  </si>
  <si>
    <t>ペンネ</t>
    <phoneticPr fontId="2"/>
  </si>
  <si>
    <t>バーベキューソース</t>
    <phoneticPr fontId="2"/>
  </si>
  <si>
    <t>生ハム</t>
    <rPh sb="0" eb="1">
      <t>ナマ</t>
    </rPh>
    <phoneticPr fontId="2"/>
  </si>
  <si>
    <t>サラミ</t>
    <phoneticPr fontId="2"/>
  </si>
  <si>
    <t>割引</t>
    <rPh sb="0" eb="2">
      <t>ワリビキ</t>
    </rPh>
    <phoneticPr fontId="2"/>
  </si>
  <si>
    <t>ひき肉 7%</t>
    <rPh sb="2" eb="3">
      <t>ニク</t>
    </rPh>
    <phoneticPr fontId="2"/>
  </si>
  <si>
    <t>ひき肉 10%</t>
    <rPh sb="2" eb="3">
      <t>ニク</t>
    </rPh>
    <phoneticPr fontId="2"/>
  </si>
  <si>
    <t>クリスマスイブ</t>
    <phoneticPr fontId="2"/>
  </si>
  <si>
    <t>コスタネラセンター～アジア通り～中央市場</t>
    <rPh sb="13" eb="14">
      <t>ドオ</t>
    </rPh>
    <rPh sb="16" eb="20">
      <t>チュウオウイチバ</t>
    </rPh>
    <phoneticPr fontId="2"/>
  </si>
  <si>
    <t>ジンジャーエール,飴</t>
    <rPh sb="9" eb="10">
      <t>アメ</t>
    </rPh>
    <phoneticPr fontId="2"/>
  </si>
  <si>
    <t>売店(コスタネラセンター)</t>
    <rPh sb="0" eb="2">
      <t>バイテン</t>
    </rPh>
    <phoneticPr fontId="2"/>
  </si>
  <si>
    <t>HOME PLUS</t>
    <phoneticPr fontId="2"/>
  </si>
  <si>
    <t>アジア食材店</t>
    <rPh sb="3" eb="5">
      <t>ショクザイ</t>
    </rPh>
    <rPh sb="5" eb="6">
      <t>テン</t>
    </rPh>
    <phoneticPr fontId="2"/>
  </si>
  <si>
    <t>MY TEA SPA</t>
    <phoneticPr fontId="2"/>
  </si>
  <si>
    <t>タピオカミルクティー等</t>
    <rPh sb="10" eb="11">
      <t>ナド</t>
    </rPh>
    <phoneticPr fontId="2"/>
  </si>
  <si>
    <t>苺、ブルーベリー</t>
    <rPh sb="0" eb="1">
      <t>イチゴ</t>
    </rPh>
    <phoneticPr fontId="2"/>
  </si>
  <si>
    <t>MERCADO(市場)</t>
    <rPh sb="8" eb="10">
      <t>イチバ</t>
    </rPh>
    <phoneticPr fontId="2"/>
  </si>
  <si>
    <t>サランラップは見つけられず…</t>
    <rPh sb="7" eb="8">
      <t>ミ</t>
    </rPh>
    <phoneticPr fontId="2"/>
  </si>
  <si>
    <t>お味噌等の日本食材発見。百均商品群発見。美味しいカフェ発見。</t>
    <rPh sb="1" eb="3">
      <t>ミソ</t>
    </rPh>
    <rPh sb="3" eb="4">
      <t>ナド</t>
    </rPh>
    <rPh sb="5" eb="7">
      <t>ニホン</t>
    </rPh>
    <rPh sb="7" eb="9">
      <t>ショクザイ</t>
    </rPh>
    <rPh sb="9" eb="11">
      <t>ハッケン</t>
    </rPh>
    <rPh sb="12" eb="14">
      <t>ヒャッキン</t>
    </rPh>
    <rPh sb="14" eb="16">
      <t>ショウヒン</t>
    </rPh>
    <rPh sb="16" eb="17">
      <t>グン</t>
    </rPh>
    <rPh sb="17" eb="19">
      <t>ハッケン</t>
    </rPh>
    <rPh sb="20" eb="22">
      <t>オイ</t>
    </rPh>
    <rPh sb="27" eb="29">
      <t>ハッケン</t>
    </rPh>
    <phoneticPr fontId="2"/>
  </si>
  <si>
    <t>信州味噌</t>
    <rPh sb="0" eb="4">
      <t>シンシュウミソ</t>
    </rPh>
    <phoneticPr fontId="2"/>
  </si>
  <si>
    <t>柚子茶</t>
    <rPh sb="0" eb="2">
      <t>ユズ</t>
    </rPh>
    <rPh sb="2" eb="3">
      <t>チャ</t>
    </rPh>
    <phoneticPr fontId="2"/>
  </si>
  <si>
    <t>591ml</t>
    <phoneticPr fontId="2"/>
  </si>
  <si>
    <t>醤油(KIKKOMAN)</t>
    <rPh sb="0" eb="2">
      <t>ショウユ</t>
    </rPh>
    <phoneticPr fontId="2"/>
  </si>
  <si>
    <t>ライチ茶葉</t>
    <rPh sb="3" eb="5">
      <t>チャバ</t>
    </rPh>
    <phoneticPr fontId="2"/>
  </si>
  <si>
    <t>半田ごてと間違えて、電圧測定器を購入(4,990peso)</t>
    <rPh sb="0" eb="2">
      <t>ハンダ</t>
    </rPh>
    <rPh sb="5" eb="7">
      <t>マチガ</t>
    </rPh>
    <rPh sb="10" eb="14">
      <t>デンアツソクテイ</t>
    </rPh>
    <rPh sb="14" eb="15">
      <t>キ</t>
    </rPh>
    <rPh sb="16" eb="18">
      <t>コウニュウ</t>
    </rPh>
    <phoneticPr fontId="2"/>
  </si>
  <si>
    <t>優里子、風邪を引く(～28日)</t>
    <rPh sb="0" eb="1">
      <t>ユウ</t>
    </rPh>
    <rPh sb="1" eb="3">
      <t>サトコ</t>
    </rPh>
    <rPh sb="4" eb="6">
      <t>カゼ</t>
    </rPh>
    <rPh sb="7" eb="8">
      <t>ヒ</t>
    </rPh>
    <rPh sb="13" eb="14">
      <t>ニチ</t>
    </rPh>
    <phoneticPr fontId="2"/>
  </si>
  <si>
    <t>AHUMADA</t>
    <phoneticPr fontId="2"/>
  </si>
  <si>
    <t>ポップコーン種</t>
    <rPh sb="6" eb="7">
      <t>タネ</t>
    </rPh>
    <phoneticPr fontId="2"/>
  </si>
  <si>
    <t>1.5k</t>
    <phoneticPr fontId="2"/>
  </si>
  <si>
    <t>ズッキーニ</t>
    <phoneticPr fontId="2"/>
  </si>
  <si>
    <t>プラム</t>
    <phoneticPr fontId="2"/>
  </si>
  <si>
    <t>3個</t>
    <rPh sb="1" eb="2">
      <t>コ</t>
    </rPh>
    <phoneticPr fontId="2"/>
  </si>
  <si>
    <t>白桃</t>
    <rPh sb="0" eb="2">
      <t>ハクトウ</t>
    </rPh>
    <phoneticPr fontId="2"/>
  </si>
  <si>
    <t>じゃがいも</t>
    <phoneticPr fontId="2"/>
  </si>
  <si>
    <t>5個</t>
    <rPh sb="1" eb="2">
      <t>コ</t>
    </rPh>
    <phoneticPr fontId="2"/>
  </si>
  <si>
    <t>惣菜</t>
    <rPh sb="0" eb="2">
      <t>ソウザイ</t>
    </rPh>
    <phoneticPr fontId="2"/>
  </si>
  <si>
    <t>ラザニア</t>
    <phoneticPr fontId="2"/>
  </si>
  <si>
    <t>インスタント麺</t>
    <rPh sb="6" eb="7">
      <t>メン</t>
    </rPh>
    <phoneticPr fontId="2"/>
  </si>
  <si>
    <t>カップ</t>
    <phoneticPr fontId="2"/>
  </si>
  <si>
    <t>フェリア散策。優里子、風邪引き続き</t>
    <rPh sb="4" eb="6">
      <t>サンサク</t>
    </rPh>
    <rPh sb="7" eb="9">
      <t>ユリ</t>
    </rPh>
    <rPh sb="9" eb="10">
      <t>コ</t>
    </rPh>
    <rPh sb="11" eb="13">
      <t>カゼ</t>
    </rPh>
    <rPh sb="13" eb="14">
      <t>ヒ</t>
    </rPh>
    <rPh sb="15" eb="16">
      <t>ツヅ</t>
    </rPh>
    <phoneticPr fontId="2"/>
  </si>
  <si>
    <t>Airsoft(M4)組立</t>
    <rPh sb="11" eb="12">
      <t>ク</t>
    </rPh>
    <rPh sb="12" eb="13">
      <t>タ</t>
    </rPh>
    <phoneticPr fontId="2"/>
  </si>
  <si>
    <t>Kelta Hotel</t>
    <phoneticPr fontId="2"/>
  </si>
  <si>
    <t>TECNOMARKET</t>
    <phoneticPr fontId="2"/>
  </si>
  <si>
    <t>16G USB</t>
    <phoneticPr fontId="2"/>
  </si>
  <si>
    <t>ぶどう</t>
    <phoneticPr fontId="2"/>
  </si>
  <si>
    <t>フランスパン</t>
    <phoneticPr fontId="2"/>
  </si>
  <si>
    <t>サラダ油</t>
    <rPh sb="3" eb="4">
      <t>アブラ</t>
    </rPh>
    <phoneticPr fontId="2"/>
  </si>
  <si>
    <t>キウイ</t>
    <phoneticPr fontId="2"/>
  </si>
  <si>
    <t>乾燥海藻</t>
    <rPh sb="0" eb="2">
      <t>カンソウ</t>
    </rPh>
    <rPh sb="2" eb="4">
      <t>カイソウ</t>
    </rPh>
    <phoneticPr fontId="2"/>
  </si>
  <si>
    <t>LUCHE</t>
    <phoneticPr fontId="2"/>
  </si>
  <si>
    <t>牛肉(肩,ミスジ)</t>
    <rPh sb="0" eb="2">
      <t>ギュウニク</t>
    </rPh>
    <rPh sb="3" eb="4">
      <t>カタ</t>
    </rPh>
    <phoneticPr fontId="2"/>
  </si>
  <si>
    <t>生理用品</t>
    <rPh sb="0" eb="4">
      <t>セイリヨウヒン</t>
    </rPh>
    <phoneticPr fontId="2"/>
  </si>
  <si>
    <t>Nosotras</t>
    <phoneticPr fontId="2"/>
  </si>
  <si>
    <t>パイン缶</t>
    <rPh sb="3" eb="4">
      <t>カン</t>
    </rPh>
    <phoneticPr fontId="2"/>
  </si>
  <si>
    <t>りんご飴缶</t>
    <rPh sb="3" eb="4">
      <t>アメ</t>
    </rPh>
    <rPh sb="4" eb="5">
      <t>カン</t>
    </rPh>
    <phoneticPr fontId="2"/>
  </si>
  <si>
    <t>乾燥プルーン</t>
    <rPh sb="0" eb="2">
      <t>カンソウ</t>
    </rPh>
    <phoneticPr fontId="2"/>
  </si>
  <si>
    <t>Mozart</t>
    <phoneticPr fontId="2"/>
  </si>
  <si>
    <t>チョコ菓子</t>
    <rPh sb="3" eb="5">
      <t>カシ</t>
    </rPh>
    <phoneticPr fontId="2"/>
  </si>
  <si>
    <t>モネラ文化センターで勉強等</t>
    <rPh sb="3" eb="5">
      <t>ブンカ</t>
    </rPh>
    <rPh sb="10" eb="12">
      <t>ベンキョウ</t>
    </rPh>
    <rPh sb="12" eb="13">
      <t>ナド</t>
    </rPh>
    <phoneticPr fontId="2"/>
  </si>
  <si>
    <t>喧嘩…</t>
    <rPh sb="0" eb="2">
      <t>ケンカ</t>
    </rPh>
    <phoneticPr fontId="2"/>
  </si>
  <si>
    <t>情報共有事項(最低限レベル)は確認すること。その上で内容を理解すること。わからない場合は、確認する</t>
    <rPh sb="0" eb="2">
      <t>ジョウホウ</t>
    </rPh>
    <rPh sb="2" eb="4">
      <t>キョウユウ</t>
    </rPh>
    <rPh sb="4" eb="6">
      <t>ジコウ</t>
    </rPh>
    <rPh sb="7" eb="10">
      <t>サイテイゲン</t>
    </rPh>
    <rPh sb="15" eb="17">
      <t>カクニン</t>
    </rPh>
    <rPh sb="24" eb="25">
      <t>ウエ</t>
    </rPh>
    <rPh sb="26" eb="28">
      <t>ナイヨウ</t>
    </rPh>
    <rPh sb="29" eb="31">
      <t>リカイ</t>
    </rPh>
    <rPh sb="41" eb="43">
      <t>バアイ</t>
    </rPh>
    <rPh sb="45" eb="47">
      <t>カクニン</t>
    </rPh>
    <phoneticPr fontId="2"/>
  </si>
  <si>
    <t>イライラの原因となるもやもやした不満や腹落ちしなかったことを残したままにしないこと</t>
    <rPh sb="5" eb="7">
      <t>ゲンイン</t>
    </rPh>
    <rPh sb="16" eb="18">
      <t>フマン</t>
    </rPh>
    <rPh sb="19" eb="21">
      <t>ハラオ</t>
    </rPh>
    <rPh sb="30" eb="31">
      <t>ノコ</t>
    </rPh>
    <phoneticPr fontId="2"/>
  </si>
  <si>
    <t>　⇨ その不満が、赤の他人を意味なく揶揄することに繋がってる。単純な嫌がらせ行為は不要</t>
    <rPh sb="5" eb="7">
      <t>フマン</t>
    </rPh>
    <rPh sb="9" eb="10">
      <t>アカ</t>
    </rPh>
    <rPh sb="11" eb="13">
      <t>タニン</t>
    </rPh>
    <rPh sb="14" eb="16">
      <t>イミ</t>
    </rPh>
    <rPh sb="18" eb="20">
      <t>ヤユ</t>
    </rPh>
    <rPh sb="25" eb="26">
      <t>ツナ</t>
    </rPh>
    <rPh sb="31" eb="33">
      <t>タンジュン</t>
    </rPh>
    <rPh sb="34" eb="35">
      <t>イヤ</t>
    </rPh>
    <rPh sb="38" eb="40">
      <t>コウイ</t>
    </rPh>
    <rPh sb="41" eb="43">
      <t>フヨウ</t>
    </rPh>
    <phoneticPr fontId="2"/>
  </si>
  <si>
    <t xml:space="preserve"> ⇨ 喧嘩に関する話合いを終わらせることに終始せず("はい"、"わかった"等)、頭の整理等に時間が必要なら申し出ること</t>
    <rPh sb="3" eb="5">
      <t>ケンカ</t>
    </rPh>
    <rPh sb="6" eb="7">
      <t>カン</t>
    </rPh>
    <rPh sb="9" eb="10">
      <t>ハナ</t>
    </rPh>
    <rPh sb="10" eb="11">
      <t>ア</t>
    </rPh>
    <rPh sb="13" eb="14">
      <t>オ</t>
    </rPh>
    <rPh sb="21" eb="23">
      <t>シュウシ</t>
    </rPh>
    <rPh sb="37" eb="38">
      <t>ナド</t>
    </rPh>
    <rPh sb="40" eb="41">
      <t>アタマ</t>
    </rPh>
    <rPh sb="42" eb="44">
      <t>セイリ</t>
    </rPh>
    <rPh sb="44" eb="45">
      <t>ナド</t>
    </rPh>
    <rPh sb="46" eb="48">
      <t>ジカン</t>
    </rPh>
    <rPh sb="49" eb="51">
      <t>ヒツヨウ</t>
    </rPh>
    <rPh sb="53" eb="54">
      <t>モウ</t>
    </rPh>
    <rPh sb="55" eb="56">
      <t>デ</t>
    </rPh>
    <phoneticPr fontId="2"/>
  </si>
  <si>
    <t>牛肉腐る、ホットドックパン腐る、ソーセージ腐る、チョリソー腐る</t>
    <rPh sb="0" eb="2">
      <t>ギュウニク</t>
    </rPh>
    <rPh sb="2" eb="3">
      <t>クサ</t>
    </rPh>
    <rPh sb="13" eb="14">
      <t>クサ</t>
    </rPh>
    <rPh sb="21" eb="22">
      <t>クサ</t>
    </rPh>
    <rPh sb="29" eb="30">
      <t>クサ</t>
    </rPh>
    <phoneticPr fontId="2"/>
  </si>
  <si>
    <t>出発</t>
    <rPh sb="0" eb="2">
      <t>シュッパツ</t>
    </rPh>
    <phoneticPr fontId="2"/>
  </si>
  <si>
    <t>到着</t>
    <rPh sb="0" eb="2">
      <t>トウチャク</t>
    </rPh>
    <phoneticPr fontId="2"/>
  </si>
  <si>
    <t>時間</t>
    <rPh sb="0" eb="2">
      <t>ジカン</t>
    </rPh>
    <phoneticPr fontId="2"/>
  </si>
  <si>
    <t>現地価格</t>
    <rPh sb="0" eb="2">
      <t>ゲンチ</t>
    </rPh>
    <rPh sb="2" eb="4">
      <t>カカク</t>
    </rPh>
    <phoneticPr fontId="2"/>
  </si>
  <si>
    <t>日本円変換</t>
    <rPh sb="0" eb="2">
      <t>ニホン</t>
    </rPh>
    <rPh sb="2" eb="3">
      <t>エン</t>
    </rPh>
    <rPh sb="3" eb="5">
      <t>ヘンカン</t>
    </rPh>
    <phoneticPr fontId="2"/>
  </si>
  <si>
    <t>担当</t>
    <rPh sb="0" eb="2">
      <t>タントウ</t>
    </rPh>
    <phoneticPr fontId="2"/>
  </si>
  <si>
    <t>備考2</t>
    <rPh sb="0" eb="2">
      <t>ビコウ</t>
    </rPh>
    <phoneticPr fontId="2"/>
  </si>
  <si>
    <t>Calama</t>
    <phoneticPr fontId="2"/>
  </si>
  <si>
    <t>San Pedro de Atacama</t>
    <phoneticPr fontId="2"/>
  </si>
  <si>
    <t>https://waooh.jp/round-the-world/chile-17.html</t>
    <phoneticPr fontId="2"/>
  </si>
  <si>
    <t>炭鉱(チュキカマタ銅山)ツアー</t>
    <rPh sb="0" eb="2">
      <t>タンコウ</t>
    </rPh>
    <phoneticPr fontId="2"/>
  </si>
  <si>
    <t>Uyuni</t>
    <phoneticPr fontId="2"/>
  </si>
  <si>
    <t>https://ito-ryokou.com/travel-bolivia-16/</t>
    <phoneticPr fontId="2"/>
  </si>
  <si>
    <t>水着,折畳傘</t>
    <rPh sb="0" eb="2">
      <t>ミズギ</t>
    </rPh>
    <rPh sb="3" eb="5">
      <t>オリタタミ</t>
    </rPh>
    <rPh sb="5" eb="6">
      <t>カサ</t>
    </rPh>
    <phoneticPr fontId="2"/>
  </si>
  <si>
    <t>洗濯・乾燥</t>
    <rPh sb="0" eb="2">
      <t>センタク</t>
    </rPh>
    <rPh sb="3" eb="5">
      <t>カンソウ</t>
    </rPh>
    <phoneticPr fontId="2"/>
  </si>
  <si>
    <t>牛肉(サーロイン)</t>
    <rPh sb="0" eb="2">
      <t>ギュウニク</t>
    </rPh>
    <phoneticPr fontId="2"/>
  </si>
  <si>
    <t>LOMO LISO</t>
    <phoneticPr fontId="2"/>
  </si>
  <si>
    <t>100% オレンジジュース</t>
    <phoneticPr fontId="2"/>
  </si>
  <si>
    <t>冷蔵ピザ</t>
    <rPh sb="0" eb="2">
      <t>レイゾウ</t>
    </rPh>
    <phoneticPr fontId="2"/>
  </si>
  <si>
    <t>voy a estar en Santiago más de un año.</t>
    <phoneticPr fontId="2"/>
  </si>
  <si>
    <t>No puedo escribir ni hablar español todavía.</t>
    <phoneticPr fontId="2"/>
  </si>
  <si>
    <t>Tengo una pregunta.</t>
    <phoneticPr fontId="2"/>
  </si>
  <si>
    <t>La puerta sienpre está cerrada, ¿cómo se entra en la tienda?</t>
    <phoneticPr fontId="2"/>
  </si>
  <si>
    <t>¿Tengo que tocal el timbre?</t>
    <phoneticPr fontId="2"/>
  </si>
  <si>
    <t>Gracias por la respueta. Iré pronto.</t>
    <phoneticPr fontId="2"/>
  </si>
  <si>
    <t>Pero, No puedo escribir ni hablar español todavía.</t>
    <phoneticPr fontId="2"/>
  </si>
  <si>
    <t>8:58-11:05</t>
    <phoneticPr fontId="2"/>
  </si>
  <si>
    <t>20:48-22:53</t>
    <phoneticPr fontId="2"/>
  </si>
  <si>
    <t>スターライズ&amp;サンライズツアー</t>
    <phoneticPr fontId="2"/>
  </si>
  <si>
    <t>2泊3日 越境ツアー</t>
    <phoneticPr fontId="2"/>
  </si>
  <si>
    <t>13:30-15:00</t>
    <phoneticPr fontId="2"/>
  </si>
  <si>
    <t>米研ぎボール</t>
    <rPh sb="0" eb="2">
      <t>コメト</t>
    </rPh>
    <phoneticPr fontId="2"/>
  </si>
  <si>
    <t>ピーラー,小皿2枚</t>
    <rPh sb="5" eb="7">
      <t>コザラ</t>
    </rPh>
    <rPh sb="8" eb="9">
      <t>マイ</t>
    </rPh>
    <phoneticPr fontId="2"/>
  </si>
  <si>
    <t>鶏肉串</t>
    <rPh sb="0" eb="2">
      <t>トリニク</t>
    </rPh>
    <rPh sb="2" eb="3">
      <t>クシ</t>
    </rPh>
    <phoneticPr fontId="2"/>
  </si>
  <si>
    <t>ジャスミンティー, タロイモティー</t>
    <phoneticPr fontId="2"/>
  </si>
  <si>
    <t>絆創膏</t>
    <rPh sb="0" eb="3">
      <t>バンソウコウ</t>
    </rPh>
    <phoneticPr fontId="2"/>
  </si>
  <si>
    <t>カード代金</t>
    <rPh sb="3" eb="5">
      <t>ダイキン</t>
    </rPh>
    <phoneticPr fontId="2"/>
  </si>
  <si>
    <t>JUMBO</t>
    <phoneticPr fontId="2"/>
  </si>
  <si>
    <t>コスタネラ文化センターで調べ物(ウユニ塩湖旅行)</t>
    <rPh sb="5" eb="7">
      <t>ブンカ</t>
    </rPh>
    <rPh sb="12" eb="13">
      <t>シラ</t>
    </rPh>
    <rPh sb="14" eb="15">
      <t>モノ</t>
    </rPh>
    <rPh sb="19" eb="21">
      <t>エンコ</t>
    </rPh>
    <rPh sb="21" eb="23">
      <t>リョコウ</t>
    </rPh>
    <phoneticPr fontId="2"/>
  </si>
  <si>
    <t>帰りにHOME PLUS とIDEAS DE CASAでお買い物</t>
    <rPh sb="0" eb="1">
      <t>カエ</t>
    </rPh>
    <rPh sb="29" eb="30">
      <t>カ</t>
    </rPh>
    <rPh sb="31" eb="32">
      <t>モノ</t>
    </rPh>
    <phoneticPr fontId="2"/>
  </si>
  <si>
    <t>CASA COSTANERAモールを観光</t>
    <rPh sb="18" eb="20">
      <t>カンコウ</t>
    </rPh>
    <phoneticPr fontId="2"/>
  </si>
  <si>
    <t>公園を通過して、コスタネラセンターへ</t>
    <rPh sb="0" eb="2">
      <t>コウエン</t>
    </rPh>
    <rPh sb="3" eb="5">
      <t>ツウカ</t>
    </rPh>
    <phoneticPr fontId="2"/>
  </si>
  <si>
    <t>初の生サーモン実食試みる</t>
    <rPh sb="0" eb="1">
      <t>ハツ</t>
    </rPh>
    <rPh sb="2" eb="3">
      <t>ナマ</t>
    </rPh>
    <rPh sb="7" eb="9">
      <t>ジッショク</t>
    </rPh>
    <rPh sb="9" eb="10">
      <t>ココロ</t>
    </rPh>
    <phoneticPr fontId="2"/>
  </si>
  <si>
    <t>サーモン</t>
    <phoneticPr fontId="2"/>
  </si>
  <si>
    <t>365g</t>
    <phoneticPr fontId="2"/>
  </si>
  <si>
    <t>KOT TERA</t>
    <phoneticPr fontId="2"/>
  </si>
  <si>
    <t>1kg…15990</t>
    <phoneticPr fontId="2"/>
  </si>
  <si>
    <t>バックリブ</t>
    <phoneticPr fontId="2"/>
  </si>
  <si>
    <t xml:space="preserve">baby </t>
    <phoneticPr fontId="2"/>
  </si>
  <si>
    <t>キッチンペーパー</t>
    <phoneticPr fontId="2"/>
  </si>
  <si>
    <t>３ロールロング</t>
    <phoneticPr fontId="2"/>
  </si>
  <si>
    <t>ミロ</t>
    <phoneticPr fontId="2"/>
  </si>
  <si>
    <t>小袋</t>
    <rPh sb="0" eb="2">
      <t>コブクロ</t>
    </rPh>
    <phoneticPr fontId="2"/>
  </si>
  <si>
    <t>100枚入り</t>
    <rPh sb="3" eb="5">
      <t>マイイ</t>
    </rPh>
    <phoneticPr fontId="2"/>
  </si>
  <si>
    <t>USD</t>
  </si>
  <si>
    <t>-</t>
    <phoneticPr fontId="2"/>
  </si>
  <si>
    <t>1USD = 110.65円</t>
    <rPh sb="13" eb="14">
      <t>エン</t>
    </rPh>
    <phoneticPr fontId="2"/>
  </si>
  <si>
    <t>高速バス</t>
    <rPh sb="0" eb="2">
      <t>コウソク</t>
    </rPh>
    <phoneticPr fontId="2"/>
  </si>
  <si>
    <t xml:space="preserve">1.. </t>
    <phoneticPr fontId="2"/>
  </si>
  <si>
    <t>2..</t>
    <phoneticPr fontId="2"/>
  </si>
  <si>
    <t>Perdón</t>
    <phoneticPr fontId="2"/>
  </si>
  <si>
    <t>Con permiso</t>
    <phoneticPr fontId="2"/>
  </si>
  <si>
    <t>Disculpe</t>
    <phoneticPr fontId="2"/>
  </si>
  <si>
    <t>心配させる</t>
    <rPh sb="0" eb="2">
      <t>シンパイ</t>
    </rPh>
    <phoneticPr fontId="2"/>
  </si>
  <si>
    <t>心配する</t>
    <rPh sb="0" eb="2">
      <t>シンパイ</t>
    </rPh>
    <phoneticPr fontId="2"/>
  </si>
  <si>
    <t>接続詞</t>
    <rPh sb="0" eb="3">
      <t>セツゾクシ</t>
    </rPh>
    <phoneticPr fontId="2"/>
  </si>
  <si>
    <t>動詞</t>
    <rPh sb="0" eb="2">
      <t>ドウシ</t>
    </rPh>
    <phoneticPr fontId="2"/>
  </si>
  <si>
    <t>pero voy a ir a la corte el dmingo.</t>
    <phoneticPr fontId="2"/>
  </si>
  <si>
    <t>dejar</t>
    <phoneticPr fontId="2"/>
  </si>
  <si>
    <t>¿Alguna vez has intentado dejar de fumar?</t>
    <phoneticPr fontId="2"/>
  </si>
  <si>
    <t>dejáme + 不定詞</t>
    <rPh sb="9" eb="12">
      <t>フテイシ</t>
    </rPh>
    <phoneticPr fontId="2"/>
  </si>
  <si>
    <t>行かせて下さい。もう行かなければならないの</t>
    <rPh sb="0" eb="1">
      <t>イ</t>
    </rPh>
    <rPh sb="4" eb="5">
      <t>クダ</t>
    </rPh>
    <rPh sb="10" eb="11">
      <t>イ</t>
    </rPh>
    <phoneticPr fontId="2"/>
  </si>
  <si>
    <t>形容詞</t>
    <rPh sb="0" eb="3">
      <t>ケイヨウシ</t>
    </rPh>
    <phoneticPr fontId="2"/>
  </si>
  <si>
    <t>何か、誰か、</t>
    <rPh sb="0" eb="1">
      <t>ナニ</t>
    </rPh>
    <rPh sb="3" eb="4">
      <t>ダレ</t>
    </rPh>
    <phoneticPr fontId="2"/>
  </si>
  <si>
    <t>いくつかの、何人かの</t>
    <rPh sb="6" eb="8">
      <t>ナンニン</t>
    </rPh>
    <phoneticPr fontId="2"/>
  </si>
  <si>
    <t>Tengo alugunas preguntas.</t>
    <phoneticPr fontId="2"/>
  </si>
  <si>
    <t>発砲する</t>
    <rPh sb="0" eb="2">
      <t>ハッポウ</t>
    </rPh>
    <phoneticPr fontId="2"/>
  </si>
  <si>
    <t>前置詞</t>
  </si>
  <si>
    <t>～の間(に)</t>
    <rPh sb="2" eb="3">
      <t>アイダ</t>
    </rPh>
    <phoneticPr fontId="2"/>
  </si>
  <si>
    <t>言う</t>
    <rPh sb="0" eb="1">
      <t>イ</t>
    </rPh>
    <phoneticPr fontId="2"/>
  </si>
  <si>
    <t>digo dices dice</t>
    <phoneticPr fontId="2"/>
  </si>
  <si>
    <t>¿Qué se dice cuando se dispara durante el juego? (hit call)</t>
    <phoneticPr fontId="2"/>
  </si>
  <si>
    <t>名詞</t>
    <rPh sb="0" eb="2">
      <t>メイシ</t>
    </rPh>
    <phoneticPr fontId="2"/>
  </si>
  <si>
    <t>旗</t>
    <rPh sb="0" eb="1">
      <t>ハタ</t>
    </rPh>
    <phoneticPr fontId="2"/>
  </si>
  <si>
    <t>Básicamente, ¿Juegas con las reglas de "batalla de las banderas(Take thar flag)"?</t>
    <phoneticPr fontId="2"/>
  </si>
  <si>
    <t>Gracias ayer.</t>
    <phoneticPr fontId="2"/>
  </si>
  <si>
    <t>Estoy preocupado porque no entiendo el idioma,</t>
    <phoneticPr fontId="2"/>
  </si>
  <si>
    <t>el hit call acá se grita como "BAJA"</t>
    <phoneticPr fontId="2"/>
  </si>
  <si>
    <t>Los modos de juego acá son variados</t>
    <phoneticPr fontId="2"/>
  </si>
  <si>
    <t>y se hace un briefing antes de cada juego,</t>
    <phoneticPr fontId="2"/>
  </si>
  <si>
    <t>dependiendo del lugar a donde vayas a jugar los moderadores explicaran el contexto de juego</t>
    <phoneticPr fontId="2"/>
  </si>
  <si>
    <t>y se dara inicio a la partida, generalmente de 40 minutos divida en 2 partidas de la misma modalidad</t>
    <phoneticPr fontId="2"/>
  </si>
  <si>
    <t>Gracias por la raida respueta.</t>
    <phoneticPr fontId="2"/>
  </si>
  <si>
    <t>Entiendo.</t>
    <phoneticPr fontId="2"/>
  </si>
  <si>
    <t>Es possible que no puedes entender el contexto de juego de los moderadores,</t>
    <phoneticPr fontId="2"/>
  </si>
  <si>
    <t>最初は</t>
    <rPh sb="0" eb="2">
      <t>サイショ</t>
    </rPh>
    <phoneticPr fontId="2"/>
  </si>
  <si>
    <t>al principio, visito los juegos.</t>
    <phoneticPr fontId="2"/>
  </si>
  <si>
    <t>副詞</t>
    <rPh sb="0" eb="2">
      <t>フクシ</t>
    </rPh>
    <phoneticPr fontId="2"/>
  </si>
  <si>
    <t>多分、恐らく</t>
    <rPh sb="0" eb="2">
      <t>タブン</t>
    </rPh>
    <rPh sb="3" eb="4">
      <t>オソ</t>
    </rPh>
    <phoneticPr fontId="2"/>
  </si>
  <si>
    <t>Mm trata de explicarles que no entiendes bien el español</t>
    <phoneticPr fontId="2"/>
  </si>
  <si>
    <t>quiza puedan ayudarte en ese aspecto</t>
    <phoneticPr fontId="2"/>
  </si>
  <si>
    <t>扱う、遇する</t>
    <rPh sb="0" eb="1">
      <t>アツカ</t>
    </rPh>
    <rPh sb="3" eb="4">
      <t>グウ</t>
    </rPh>
    <phoneticPr fontId="2"/>
  </si>
  <si>
    <t>手伝う、助ける</t>
    <rPh sb="0" eb="2">
      <t>テツダ</t>
    </rPh>
    <rPh sb="4" eb="5">
      <t>タス</t>
    </rPh>
    <phoneticPr fontId="2"/>
  </si>
  <si>
    <t>Espero que si.</t>
    <phoneticPr fontId="2"/>
  </si>
  <si>
    <t>そうだといいな</t>
    <phoneticPr fontId="2"/>
  </si>
  <si>
    <t>https://www.castellanoru.com/587.html</t>
  </si>
  <si>
    <t>Lo intentaré :o</t>
    <phoneticPr fontId="2"/>
  </si>
  <si>
    <t>Dígame cualquier otra palabra clave que debes saber en los juegos, por favor.</t>
    <phoneticPr fontId="2"/>
  </si>
  <si>
    <t>Está bien cuando tienes tiempo</t>
    <phoneticPr fontId="2"/>
  </si>
  <si>
    <t>知る</t>
    <rPh sb="0" eb="1">
      <t>シ</t>
    </rPh>
    <phoneticPr fontId="2"/>
  </si>
  <si>
    <t>Tengo la secunadria electrica "g18c" hecho en Tokyo Marui</t>
    <phoneticPr fontId="2"/>
  </si>
  <si>
    <t>Pero yo usaría "DISTANCIA".</t>
    <phoneticPr fontId="2"/>
  </si>
  <si>
    <t>Gracias!</t>
    <phoneticPr fontId="2"/>
  </si>
  <si>
    <t>No estoy acostumbrado a usar secundaria(Cambiar réplicas) :(</t>
    <phoneticPr fontId="2"/>
  </si>
  <si>
    <t>En Japón, las armas eran solo para uso en interiores.</t>
    <phoneticPr fontId="2"/>
  </si>
  <si>
    <t>～に慣れさせる</t>
    <rPh sb="2" eb="3">
      <t>ナ</t>
    </rPh>
    <phoneticPr fontId="2"/>
  </si>
  <si>
    <t>～に慣れる、</t>
    <rPh sb="2" eb="3">
      <t>ナ</t>
    </rPh>
    <phoneticPr fontId="2"/>
  </si>
  <si>
    <t>No estoy acostumbrado a hablar en público.</t>
    <phoneticPr fontId="2"/>
  </si>
  <si>
    <t>私は人前で話すのに慣れていない</t>
    <rPh sb="0" eb="1">
      <t>ワタシ</t>
    </rPh>
    <rPh sb="2" eb="4">
      <t>ヒトマエ</t>
    </rPh>
    <rPh sb="5" eb="6">
      <t>ハナ</t>
    </rPh>
    <rPh sb="9" eb="10">
      <t>ナ</t>
    </rPh>
    <phoneticPr fontId="2"/>
  </si>
  <si>
    <t>No hay restricciones de distancia en Japón.</t>
    <phoneticPr fontId="2"/>
  </si>
  <si>
    <t xml:space="preserve">Dispara incluso si el enemigo está a menos de 5 m. </t>
    <phoneticPr fontId="2"/>
  </si>
  <si>
    <t>"DISTANCIA" (Freeze call) está prohibido afuera.</t>
    <phoneticPr fontId="2"/>
  </si>
  <si>
    <t>https://ameblo.jp/disfruta-la-vidaaa/entry-12322425599.html</t>
    <phoneticPr fontId="2"/>
  </si>
  <si>
    <t>Gracias por enseñarme mucho.</t>
    <phoneticPr fontId="2"/>
  </si>
  <si>
    <t>Buenas noches</t>
    <phoneticPr fontId="2"/>
  </si>
  <si>
    <t>TRIP.COM(gol airline)</t>
    <phoneticPr fontId="2"/>
  </si>
  <si>
    <t>LATAM航空</t>
    <rPh sb="5" eb="7">
      <t>コウクウ</t>
    </rPh>
    <phoneticPr fontId="2"/>
  </si>
  <si>
    <t>Kiwi(JetSmart)</t>
    <phoneticPr fontId="2"/>
  </si>
  <si>
    <t>8kg</t>
    <phoneticPr fontId="2"/>
  </si>
  <si>
    <t>10kg</t>
    <phoneticPr fontId="2"/>
  </si>
  <si>
    <t>20kg</t>
    <phoneticPr fontId="2"/>
  </si>
  <si>
    <t>45*35*25</t>
    <phoneticPr fontId="2"/>
  </si>
  <si>
    <t>55*35*25</t>
    <phoneticPr fontId="2"/>
  </si>
  <si>
    <t>重量</t>
    <rPh sb="0" eb="2">
      <t>ジュウリョウ</t>
    </rPh>
    <phoneticPr fontId="2"/>
  </si>
  <si>
    <t>サイズ</t>
    <phoneticPr fontId="2"/>
  </si>
  <si>
    <t>alto las condesモール観光</t>
    <rPh sb="18" eb="20">
      <t>カンコウ</t>
    </rPh>
    <phoneticPr fontId="2"/>
  </si>
  <si>
    <t>その帰りに電動スクーターショアサービスLIME初利用で駅まで移動</t>
    <rPh sb="2" eb="3">
      <t>カエ</t>
    </rPh>
    <rPh sb="5" eb="7">
      <t>デンドウ</t>
    </rPh>
    <rPh sb="23" eb="26">
      <t>ハツリヨウ</t>
    </rPh>
    <rPh sb="27" eb="28">
      <t>エキ</t>
    </rPh>
    <rPh sb="30" eb="32">
      <t>イドウ</t>
    </rPh>
    <phoneticPr fontId="2"/>
  </si>
  <si>
    <t>KFC</t>
    <phoneticPr fontId="2"/>
  </si>
  <si>
    <t>フライドチキン等</t>
    <rPh sb="7" eb="8">
      <t>ナド</t>
    </rPh>
    <phoneticPr fontId="2"/>
  </si>
  <si>
    <t>寝間着など</t>
    <rPh sb="0" eb="3">
      <t>ネマキ</t>
    </rPh>
    <phoneticPr fontId="2"/>
  </si>
  <si>
    <t>ZARA HOME</t>
    <phoneticPr fontId="2"/>
  </si>
  <si>
    <t>3×2</t>
    <phoneticPr fontId="2"/>
  </si>
  <si>
    <t>NORTH FACE</t>
    <phoneticPr fontId="2"/>
  </si>
  <si>
    <t>撥水パンタロン</t>
    <rPh sb="0" eb="2">
      <t>ハッスイ</t>
    </rPh>
    <phoneticPr fontId="2"/>
  </si>
  <si>
    <t>cambiar-se de ropa</t>
    <phoneticPr fontId="2"/>
  </si>
  <si>
    <t>迷惑をかける</t>
    <rPh sb="0" eb="2">
      <t>メイワク</t>
    </rPh>
    <phoneticPr fontId="2"/>
  </si>
  <si>
    <t>2020/1/19～21</t>
    <phoneticPr fontId="2"/>
  </si>
  <si>
    <t>Hostal Mirador</t>
    <phoneticPr fontId="2"/>
  </si>
  <si>
    <t>宿泊先</t>
    <rPh sb="0" eb="3">
      <t>シュクハクサキ</t>
    </rPh>
    <phoneticPr fontId="2"/>
  </si>
  <si>
    <t>Tour Office</t>
    <phoneticPr fontId="2"/>
  </si>
  <si>
    <t>ツアー12:30-14:00頃</t>
    <rPh sb="14" eb="15">
      <t>ゴロ</t>
    </rPh>
    <phoneticPr fontId="2"/>
  </si>
  <si>
    <t>2020/1/21～23</t>
    <phoneticPr fontId="2"/>
  </si>
  <si>
    <t>Hostal Marjor</t>
    <phoneticPr fontId="2"/>
  </si>
  <si>
    <t>娯楽(イベント)</t>
    <rPh sb="0" eb="2">
      <t>ゴラク</t>
    </rPh>
    <phoneticPr fontId="2"/>
  </si>
  <si>
    <t>FuerteBulnes</t>
    <phoneticPr fontId="2"/>
  </si>
  <si>
    <t>フィールド代</t>
    <rPh sb="5" eb="6">
      <t>ダイ</t>
    </rPh>
    <phoneticPr fontId="2"/>
  </si>
  <si>
    <t>売店(フィールド)</t>
    <rPh sb="0" eb="2">
      <t>バイテン</t>
    </rPh>
    <phoneticPr fontId="2"/>
  </si>
  <si>
    <t>スポーツ飲料</t>
    <rPh sb="4" eb="6">
      <t>インリョウ</t>
    </rPh>
    <phoneticPr fontId="2"/>
  </si>
  <si>
    <t>アップルパイ</t>
    <phoneticPr fontId="2"/>
  </si>
  <si>
    <t>生姜パウダー</t>
    <rPh sb="0" eb="2">
      <t>ショウガ</t>
    </rPh>
    <phoneticPr fontId="2"/>
  </si>
  <si>
    <t>蜂蜜</t>
    <rPh sb="0" eb="2">
      <t>ハチミツ</t>
    </rPh>
    <phoneticPr fontId="2"/>
  </si>
  <si>
    <t>¿Puedes decirme el nombre del modo de juego de hoy?</t>
    <phoneticPr fontId="2"/>
  </si>
  <si>
    <t>(ATAQUE / DEFENSA・REHENES ??)</t>
    <phoneticPr fontId="2"/>
  </si>
  <si>
    <t>Quiero entender rápidamente la próxima vez que juegue un juego similar</t>
    <phoneticPr fontId="2"/>
  </si>
  <si>
    <t>¡Responda en su tiempo libre!</t>
    <phoneticPr fontId="2"/>
  </si>
  <si>
    <t>preocpar</t>
  </si>
  <si>
    <t>preocpar-se</t>
  </si>
  <si>
    <t>porque</t>
  </si>
  <si>
    <t>entender</t>
  </si>
  <si>
    <t>dejáme ir, por favor. Me tengo que ir ya…</t>
  </si>
  <si>
    <t>alguno,na</t>
  </si>
  <si>
    <t>¿Tienes alguna pregunta?</t>
  </si>
  <si>
    <t>disparar</t>
  </si>
  <si>
    <t>cuando</t>
  </si>
  <si>
    <t>～するとき</t>
  </si>
  <si>
    <t>durante</t>
  </si>
  <si>
    <t>dicer</t>
  </si>
  <si>
    <t>bandera</t>
  </si>
  <si>
    <t>principio</t>
  </si>
  <si>
    <t>al principio</t>
  </si>
  <si>
    <t>quizá</t>
  </si>
  <si>
    <t>tratar</t>
  </si>
  <si>
    <t>ayudar</t>
  </si>
  <si>
    <t>palabra clave</t>
  </si>
  <si>
    <t>キーワード</t>
  </si>
  <si>
    <t>cualquiera</t>
  </si>
  <si>
    <t>saber</t>
  </si>
  <si>
    <t>acostumbrar</t>
  </si>
  <si>
    <t>acostumbra-se</t>
  </si>
  <si>
    <t>cambiar</t>
  </si>
  <si>
    <t>deber</t>
  </si>
  <si>
    <t>しなければならない</t>
  </si>
  <si>
    <t>molestar</t>
  </si>
  <si>
    <t>単語</t>
    <rPh sb="0" eb="2">
      <t>タンゴ</t>
    </rPh>
    <phoneticPr fontId="2"/>
  </si>
  <si>
    <t>意味</t>
    <rPh sb="0" eb="2">
      <t>イミ</t>
    </rPh>
    <phoneticPr fontId="2"/>
  </si>
  <si>
    <t>頁</t>
    <rPh sb="0" eb="1">
      <t>ページ</t>
    </rPh>
    <phoneticPr fontId="2"/>
  </si>
  <si>
    <t>備考・使い方等</t>
    <rPh sb="0" eb="2">
      <t>ビコウ</t>
    </rPh>
    <rPh sb="3" eb="4">
      <t>ツカ</t>
    </rPh>
    <rPh sb="5" eb="6">
      <t>カタ</t>
    </rPh>
    <rPh sb="6" eb="7">
      <t>ナド</t>
    </rPh>
    <phoneticPr fontId="2"/>
  </si>
  <si>
    <t>なぜならば</t>
    <phoneticPr fontId="2"/>
  </si>
  <si>
    <t>～という理由で</t>
    <phoneticPr fontId="2"/>
  </si>
  <si>
    <t>理解する</t>
  </si>
  <si>
    <t>dejar-se</t>
    <phoneticPr fontId="2"/>
  </si>
  <si>
    <t>私に～させて</t>
  </si>
  <si>
    <t>タバコをやめようと試みたことはありますか</t>
  </si>
  <si>
    <t>やめる、ほっとく、置き忘れる</t>
    <rPh sb="9" eb="10">
      <t>オ</t>
    </rPh>
    <rPh sb="11" eb="12">
      <t>ワス</t>
    </rPh>
    <phoneticPr fontId="2"/>
  </si>
  <si>
    <t>まかせる、見捨てる</t>
    <phoneticPr fontId="2"/>
  </si>
  <si>
    <t>規定,ルール</t>
    <rPh sb="0" eb="2">
      <t>キテイ</t>
    </rPh>
    <phoneticPr fontId="2"/>
  </si>
  <si>
    <t>了解する</t>
    <phoneticPr fontId="2"/>
  </si>
  <si>
    <t>～しようと努める,試みる</t>
    <phoneticPr fontId="2"/>
  </si>
  <si>
    <t>変える、取り替える</t>
    <phoneticPr fontId="2"/>
  </si>
  <si>
    <t>着替える</t>
    <phoneticPr fontId="2"/>
  </si>
  <si>
    <t>訳等</t>
    <rPh sb="0" eb="1">
      <t>ヤク</t>
    </rPh>
    <rPh sb="1" eb="2">
      <t>ナド</t>
    </rPh>
    <phoneticPr fontId="2"/>
  </si>
  <si>
    <t>surprice</t>
    <phoneticPr fontId="2"/>
  </si>
  <si>
    <t>自宅～アウトレットモール</t>
    <phoneticPr fontId="2"/>
  </si>
  <si>
    <t>チリでの初サバゲー。</t>
    <rPh sb="4" eb="5">
      <t>ハツ</t>
    </rPh>
    <phoneticPr fontId="2"/>
  </si>
  <si>
    <t>郊外アウトレットモールゾーンへ</t>
    <rPh sb="0" eb="2">
      <t>コウガイ</t>
    </rPh>
    <phoneticPr fontId="2"/>
  </si>
  <si>
    <t>旅行用の服を確保</t>
    <rPh sb="0" eb="3">
      <t>リョコウヨウ</t>
    </rPh>
    <rPh sb="4" eb="5">
      <t>フク</t>
    </rPh>
    <rPh sb="6" eb="8">
      <t>カクホ</t>
    </rPh>
    <phoneticPr fontId="2"/>
  </si>
  <si>
    <t>La Bottega del babbo</t>
    <phoneticPr fontId="2"/>
  </si>
  <si>
    <t>ミルクシェイク</t>
    <phoneticPr fontId="2"/>
  </si>
  <si>
    <t>娯楽(アウトドア)</t>
    <rPh sb="0" eb="2">
      <t>ゴラク</t>
    </rPh>
    <phoneticPr fontId="2"/>
  </si>
  <si>
    <t>Doite Outdoor</t>
    <phoneticPr fontId="2"/>
  </si>
  <si>
    <t>1ltボトル</t>
    <phoneticPr fontId="2"/>
  </si>
  <si>
    <t>サングラス</t>
    <phoneticPr fontId="2"/>
  </si>
  <si>
    <t>fuerte</t>
    <phoneticPr fontId="2"/>
  </si>
  <si>
    <t>強い、頑丈な</t>
    <rPh sb="0" eb="1">
      <t>ツヨ</t>
    </rPh>
    <rPh sb="3" eb="5">
      <t>ガンジョウ</t>
    </rPh>
    <phoneticPr fontId="2"/>
  </si>
  <si>
    <t>激しく、強烈な</t>
    <rPh sb="0" eb="1">
      <t>ハゲ</t>
    </rPh>
    <rPh sb="4" eb="6">
      <t>キョウレツ</t>
    </rPh>
    <phoneticPr fontId="2"/>
  </si>
  <si>
    <t>pegar</t>
    <phoneticPr fontId="2"/>
  </si>
  <si>
    <t>くっつける、貼りつける</t>
    <rPh sb="6" eb="7">
      <t>ハ</t>
    </rPh>
    <phoneticPr fontId="2"/>
  </si>
  <si>
    <t>殴る、食らわす</t>
    <rPh sb="0" eb="1">
      <t>ナグ</t>
    </rPh>
    <rPh sb="3" eb="4">
      <t>ク</t>
    </rPh>
    <phoneticPr fontId="2"/>
  </si>
  <si>
    <t>quedar</t>
  </si>
  <si>
    <t>残る、余る</t>
    <rPh sb="0" eb="1">
      <t>ノコ</t>
    </rPh>
    <rPh sb="3" eb="4">
      <t>アマ</t>
    </rPh>
    <phoneticPr fontId="2"/>
  </si>
  <si>
    <t>～の状態になる</t>
    <rPh sb="2" eb="4">
      <t>ジョウタイ</t>
    </rPh>
    <phoneticPr fontId="2"/>
  </si>
  <si>
    <t>marcar</t>
    <phoneticPr fontId="2"/>
  </si>
  <si>
    <t>印をつける</t>
    <rPh sb="0" eb="1">
      <t>シルシ</t>
    </rPh>
    <phoneticPr fontId="2"/>
  </si>
  <si>
    <t>回す、押す</t>
    <rPh sb="0" eb="1">
      <t>マワ</t>
    </rPh>
    <rPh sb="3" eb="4">
      <t>オ</t>
    </rPh>
    <phoneticPr fontId="2"/>
  </si>
  <si>
    <t>comprobar</t>
    <phoneticPr fontId="2"/>
  </si>
  <si>
    <t>確認する、確かめる</t>
    <rPh sb="0" eb="2">
      <t>カクニン</t>
    </rPh>
    <rPh sb="5" eb="6">
      <t>タシ</t>
    </rPh>
    <phoneticPr fontId="2"/>
  </si>
  <si>
    <t>referir</t>
    <phoneticPr fontId="2"/>
  </si>
  <si>
    <t>referir-se</t>
    <phoneticPr fontId="2"/>
  </si>
  <si>
    <t>～に言及する</t>
    <rPh sb="2" eb="4">
      <t>ゲンキュウ</t>
    </rPh>
    <phoneticPr fontId="2"/>
  </si>
  <si>
    <t>～に関連させる</t>
    <rPh sb="2" eb="4">
      <t>カンレン</t>
    </rPh>
    <phoneticPr fontId="2"/>
  </si>
  <si>
    <t>語る、話す</t>
    <rPh sb="0" eb="1">
      <t>カタ</t>
    </rPh>
    <rPh sb="3" eb="4">
      <t>ハナ</t>
    </rPh>
    <phoneticPr fontId="2"/>
  </si>
  <si>
    <t>丸鶏</t>
    <rPh sb="0" eb="2">
      <t>マルドリ</t>
    </rPh>
    <phoneticPr fontId="2"/>
  </si>
  <si>
    <t>水</t>
    <rPh sb="0" eb="1">
      <t>ミズ</t>
    </rPh>
    <phoneticPr fontId="2"/>
  </si>
  <si>
    <t>6.5L</t>
    <phoneticPr fontId="2"/>
  </si>
  <si>
    <t>アルミホイル</t>
    <phoneticPr fontId="2"/>
  </si>
  <si>
    <t>7.5m</t>
    <phoneticPr fontId="2"/>
  </si>
  <si>
    <t>インスタントマッシュポテト</t>
    <phoneticPr fontId="2"/>
  </si>
  <si>
    <t>ハム</t>
    <phoneticPr fontId="2"/>
  </si>
  <si>
    <t>女性名詞</t>
    <rPh sb="0" eb="4">
      <t>ジョセイメイシ</t>
    </rPh>
    <phoneticPr fontId="2"/>
  </si>
  <si>
    <t>vida</t>
    <phoneticPr fontId="2"/>
  </si>
  <si>
    <t>生命</t>
    <rPh sb="0" eb="2">
      <t>セイメイ</t>
    </rPh>
    <phoneticPr fontId="2"/>
  </si>
  <si>
    <t>一生、生活</t>
    <rPh sb="0" eb="2">
      <t>イッショウ</t>
    </rPh>
    <rPh sb="3" eb="5">
      <t>セイカツ</t>
    </rPh>
    <phoneticPr fontId="2"/>
  </si>
  <si>
    <t>guerra</t>
    <phoneticPr fontId="2"/>
  </si>
  <si>
    <t>戦争</t>
    <rPh sb="0" eb="2">
      <t>センソウ</t>
    </rPh>
    <phoneticPr fontId="2"/>
  </si>
  <si>
    <t>前置詞</t>
    <phoneticPr fontId="2"/>
  </si>
  <si>
    <t>con</t>
    <phoneticPr fontId="2"/>
  </si>
  <si>
    <t>～と一緒に,～とともに</t>
    <rPh sb="2" eb="4">
      <t>イッショ</t>
    </rPh>
    <phoneticPr fontId="2"/>
  </si>
  <si>
    <t>estar</t>
    <phoneticPr fontId="2"/>
  </si>
  <si>
    <t>ser</t>
    <phoneticPr fontId="2"/>
  </si>
  <si>
    <t>*</t>
    <phoneticPr fontId="2"/>
  </si>
  <si>
    <t>soy</t>
    <phoneticPr fontId="2"/>
  </si>
  <si>
    <t>eres</t>
    <phoneticPr fontId="2"/>
  </si>
  <si>
    <t>es</t>
    <phoneticPr fontId="2"/>
  </si>
  <si>
    <t>somos</t>
    <phoneticPr fontId="2"/>
  </si>
  <si>
    <t>sois</t>
    <phoneticPr fontId="2"/>
  </si>
  <si>
    <t>son</t>
    <phoneticPr fontId="2"/>
  </si>
  <si>
    <t>3単</t>
    <rPh sb="1" eb="2">
      <t>タン</t>
    </rPh>
    <phoneticPr fontId="2"/>
  </si>
  <si>
    <t>1単</t>
    <rPh sb="1" eb="2">
      <t>タン</t>
    </rPh>
    <phoneticPr fontId="2"/>
  </si>
  <si>
    <t>2単</t>
    <rPh sb="1" eb="2">
      <t>タン</t>
    </rPh>
    <phoneticPr fontId="2"/>
  </si>
  <si>
    <t>1複</t>
    <rPh sb="1" eb="2">
      <t>フク</t>
    </rPh>
    <phoneticPr fontId="2"/>
  </si>
  <si>
    <t>2複</t>
    <rPh sb="1" eb="2">
      <t>フク</t>
    </rPh>
    <phoneticPr fontId="2"/>
  </si>
  <si>
    <t>3複</t>
    <rPh sb="1" eb="2">
      <t>フク</t>
    </rPh>
    <phoneticPr fontId="2"/>
  </si>
  <si>
    <t>現在</t>
    <rPh sb="0" eb="2">
      <t>ゲンザイ</t>
    </rPh>
    <phoneticPr fontId="2"/>
  </si>
  <si>
    <t>未来</t>
    <rPh sb="0" eb="2">
      <t>ミライ</t>
    </rPh>
    <phoneticPr fontId="2"/>
  </si>
  <si>
    <t>点過去</t>
    <rPh sb="0" eb="1">
      <t>テン</t>
    </rPh>
    <rPh sb="1" eb="3">
      <t>カコ</t>
    </rPh>
    <phoneticPr fontId="2"/>
  </si>
  <si>
    <t>線過去</t>
    <rPh sb="0" eb="1">
      <t>セン</t>
    </rPh>
    <rPh sb="1" eb="3">
      <t>カコ</t>
    </rPh>
    <phoneticPr fontId="2"/>
  </si>
  <si>
    <t>直接法</t>
    <rPh sb="0" eb="3">
      <t>チョクセツホウ</t>
    </rPh>
    <phoneticPr fontId="2"/>
  </si>
  <si>
    <t>接続法</t>
    <rPh sb="0" eb="3">
      <t>セツゾクホウ</t>
    </rPh>
    <phoneticPr fontId="2"/>
  </si>
  <si>
    <t>過去(se)</t>
    <rPh sb="0" eb="2">
      <t>カコ</t>
    </rPh>
    <phoneticPr fontId="2"/>
  </si>
  <si>
    <t>過去(ra)</t>
    <rPh sb="0" eb="2">
      <t>カコ</t>
    </rPh>
    <phoneticPr fontId="2"/>
  </si>
  <si>
    <t>命令法</t>
    <rPh sb="0" eb="3">
      <t>メイレイホウ</t>
    </rPh>
    <phoneticPr fontId="2"/>
  </si>
  <si>
    <t>seré</t>
    <phoneticPr fontId="2"/>
  </si>
  <si>
    <t>serás</t>
    <phoneticPr fontId="2"/>
  </si>
  <si>
    <t>será</t>
    <phoneticPr fontId="2"/>
  </si>
  <si>
    <t>seremos</t>
    <phoneticPr fontId="2"/>
  </si>
  <si>
    <t>seréis</t>
    <phoneticPr fontId="2"/>
  </si>
  <si>
    <t>serán</t>
    <phoneticPr fontId="2"/>
  </si>
  <si>
    <t>fui</t>
    <phoneticPr fontId="2"/>
  </si>
  <si>
    <t>fuiste</t>
    <phoneticPr fontId="2"/>
  </si>
  <si>
    <t>fue</t>
    <phoneticPr fontId="2"/>
  </si>
  <si>
    <t>fuimos</t>
    <phoneticPr fontId="2"/>
  </si>
  <si>
    <t>fuisteis</t>
    <phoneticPr fontId="2"/>
  </si>
  <si>
    <t>fueron</t>
    <phoneticPr fontId="2"/>
  </si>
  <si>
    <t>era</t>
    <phoneticPr fontId="2"/>
  </si>
  <si>
    <t>eras</t>
    <phoneticPr fontId="2"/>
  </si>
  <si>
    <t>éramos</t>
    <phoneticPr fontId="2"/>
  </si>
  <si>
    <t>erais</t>
    <phoneticPr fontId="2"/>
  </si>
  <si>
    <t>eran</t>
    <phoneticPr fontId="2"/>
  </si>
  <si>
    <t>sea</t>
    <phoneticPr fontId="2"/>
  </si>
  <si>
    <t>seas</t>
    <phoneticPr fontId="2"/>
  </si>
  <si>
    <t>seamos</t>
    <phoneticPr fontId="2"/>
  </si>
  <si>
    <t>seáis</t>
    <phoneticPr fontId="2"/>
  </si>
  <si>
    <t>sean</t>
    <phoneticPr fontId="2"/>
  </si>
  <si>
    <t>fuera</t>
    <phoneticPr fontId="2"/>
  </si>
  <si>
    <t>fueras</t>
    <phoneticPr fontId="2"/>
  </si>
  <si>
    <t>fuéramos</t>
    <phoneticPr fontId="2"/>
  </si>
  <si>
    <t>fuérais</t>
    <phoneticPr fontId="2"/>
  </si>
  <si>
    <t>fueran</t>
    <phoneticPr fontId="2"/>
  </si>
  <si>
    <t>fuese</t>
    <phoneticPr fontId="2"/>
  </si>
  <si>
    <t>fueses</t>
    <phoneticPr fontId="2"/>
  </si>
  <si>
    <t>fuésemos</t>
    <phoneticPr fontId="2"/>
  </si>
  <si>
    <t>fueseis</t>
    <phoneticPr fontId="2"/>
  </si>
  <si>
    <t>fuesen</t>
    <phoneticPr fontId="2"/>
  </si>
  <si>
    <t>sé</t>
    <phoneticPr fontId="2"/>
  </si>
  <si>
    <t>sed</t>
    <phoneticPr fontId="2"/>
  </si>
  <si>
    <t>consistir</t>
    <phoneticPr fontId="2"/>
  </si>
  <si>
    <t>(+en) ～にある</t>
    <phoneticPr fontId="2"/>
  </si>
  <si>
    <t>～成り立つ、構成される</t>
    <rPh sb="1" eb="2">
      <t>ナ</t>
    </rPh>
    <rPh sb="3" eb="4">
      <t>タ</t>
    </rPh>
    <rPh sb="6" eb="8">
      <t>コウセイ</t>
    </rPh>
    <phoneticPr fontId="2"/>
  </si>
  <si>
    <t>subir</t>
    <phoneticPr fontId="2"/>
  </si>
  <si>
    <t>subo</t>
    <phoneticPr fontId="2"/>
  </si>
  <si>
    <t>subes</t>
    <phoneticPr fontId="2"/>
  </si>
  <si>
    <t>sube</t>
    <phoneticPr fontId="2"/>
  </si>
  <si>
    <t>subimos</t>
    <phoneticPr fontId="2"/>
  </si>
  <si>
    <t>subisteis</t>
    <phoneticPr fontId="2"/>
  </si>
  <si>
    <t>subieron</t>
    <phoneticPr fontId="2"/>
  </si>
  <si>
    <t>subís</t>
    <phoneticPr fontId="2"/>
  </si>
  <si>
    <t>suben</t>
    <phoneticPr fontId="2"/>
  </si>
  <si>
    <t>subié</t>
    <phoneticPr fontId="2"/>
  </si>
  <si>
    <t>subirá</t>
    <phoneticPr fontId="2"/>
  </si>
  <si>
    <t>subiremos</t>
    <phoneticPr fontId="2"/>
  </si>
  <si>
    <t>subiréis</t>
    <phoneticPr fontId="2"/>
  </si>
  <si>
    <t>subirán</t>
    <phoneticPr fontId="2"/>
  </si>
  <si>
    <t>subí</t>
    <phoneticPr fontId="2"/>
  </si>
  <si>
    <t>subiste</t>
    <phoneticPr fontId="2"/>
  </si>
  <si>
    <t>subió</t>
    <phoneticPr fontId="2"/>
  </si>
  <si>
    <t>subía</t>
    <phoneticPr fontId="2"/>
  </si>
  <si>
    <t>subías</t>
    <phoneticPr fontId="2"/>
  </si>
  <si>
    <t>subíamos</t>
    <phoneticPr fontId="2"/>
  </si>
  <si>
    <t>subíais</t>
    <phoneticPr fontId="2"/>
  </si>
  <si>
    <t>subían</t>
    <phoneticPr fontId="2"/>
  </si>
  <si>
    <t>suba</t>
    <phoneticPr fontId="2"/>
  </si>
  <si>
    <t>subas</t>
    <phoneticPr fontId="2"/>
  </si>
  <si>
    <t>subamos</t>
    <phoneticPr fontId="2"/>
  </si>
  <si>
    <t>subáis</t>
    <phoneticPr fontId="2"/>
  </si>
  <si>
    <t>suban</t>
    <phoneticPr fontId="2"/>
  </si>
  <si>
    <t>subiera</t>
    <phoneticPr fontId="2"/>
  </si>
  <si>
    <t>subieras</t>
    <phoneticPr fontId="2"/>
  </si>
  <si>
    <t>subiésemos</t>
    <phoneticPr fontId="2"/>
  </si>
  <si>
    <t>subiéramos</t>
    <phoneticPr fontId="2"/>
  </si>
  <si>
    <t>subierais</t>
    <phoneticPr fontId="2"/>
  </si>
  <si>
    <t>subieran</t>
    <phoneticPr fontId="2"/>
  </si>
  <si>
    <t>subiese</t>
    <phoneticPr fontId="2"/>
  </si>
  <si>
    <t>subieses</t>
    <phoneticPr fontId="2"/>
  </si>
  <si>
    <t>subieseis</t>
    <phoneticPr fontId="2"/>
  </si>
  <si>
    <t>subiesen</t>
    <phoneticPr fontId="2"/>
  </si>
  <si>
    <t>subid</t>
    <phoneticPr fontId="2"/>
  </si>
  <si>
    <t>subiendo</t>
    <phoneticPr fontId="2"/>
  </si>
  <si>
    <t>subido</t>
    <phoneticPr fontId="2"/>
  </si>
  <si>
    <t>不定</t>
    <rPh sb="0" eb="2">
      <t>フテイ</t>
    </rPh>
    <phoneticPr fontId="2"/>
  </si>
  <si>
    <t>現分</t>
    <rPh sb="0" eb="2">
      <t>ゲンブン</t>
    </rPh>
    <phoneticPr fontId="2"/>
  </si>
  <si>
    <t>過分</t>
    <rPh sb="0" eb="2">
      <t>カブン</t>
    </rPh>
    <phoneticPr fontId="2"/>
  </si>
  <si>
    <t>男性名詞</t>
    <rPh sb="0" eb="4">
      <t>ダンセイメイシ</t>
    </rPh>
    <phoneticPr fontId="2"/>
  </si>
  <si>
    <t>equipo</t>
    <phoneticPr fontId="2"/>
  </si>
  <si>
    <t>チーム</t>
    <phoneticPr fontId="2"/>
  </si>
  <si>
    <t>装備</t>
    <rPh sb="0" eb="2">
      <t>ソウビ</t>
    </rPh>
    <phoneticPr fontId="2"/>
  </si>
  <si>
    <t>defender</t>
    <phoneticPr fontId="2"/>
  </si>
  <si>
    <t>～から守る、防衛する</t>
    <rPh sb="3" eb="4">
      <t>マモ</t>
    </rPh>
    <rPh sb="6" eb="8">
      <t>ボウエイ</t>
    </rPh>
    <phoneticPr fontId="2"/>
  </si>
  <si>
    <t>bebiendo</t>
    <phoneticPr fontId="2"/>
  </si>
  <si>
    <t>bebido</t>
    <phoneticPr fontId="2"/>
  </si>
  <si>
    <t>bebo</t>
    <phoneticPr fontId="2"/>
  </si>
  <si>
    <t>bebes</t>
    <phoneticPr fontId="2"/>
  </si>
  <si>
    <t>bebe</t>
    <phoneticPr fontId="2"/>
  </si>
  <si>
    <t>bebemos</t>
    <phoneticPr fontId="2"/>
  </si>
  <si>
    <t>bebéis</t>
    <phoneticPr fontId="2"/>
  </si>
  <si>
    <t>beben</t>
    <phoneticPr fontId="2"/>
  </si>
  <si>
    <t>bebí</t>
    <phoneticPr fontId="2"/>
  </si>
  <si>
    <t>bebiste</t>
    <phoneticPr fontId="2"/>
  </si>
  <si>
    <t>bebió</t>
    <phoneticPr fontId="2"/>
  </si>
  <si>
    <t>bebimos</t>
    <phoneticPr fontId="2"/>
  </si>
  <si>
    <t>bebisteis</t>
    <phoneticPr fontId="2"/>
  </si>
  <si>
    <t>bebieron</t>
    <phoneticPr fontId="2"/>
  </si>
  <si>
    <t>bebía</t>
    <phoneticPr fontId="2"/>
  </si>
  <si>
    <t>bebías</t>
    <phoneticPr fontId="2"/>
  </si>
  <si>
    <t>bebíamos</t>
    <phoneticPr fontId="2"/>
  </si>
  <si>
    <t>bebíais</t>
    <phoneticPr fontId="2"/>
  </si>
  <si>
    <t>bebían</t>
    <phoneticPr fontId="2"/>
  </si>
  <si>
    <t>beberé</t>
    <phoneticPr fontId="2"/>
  </si>
  <si>
    <t>beberás</t>
    <phoneticPr fontId="2"/>
  </si>
  <si>
    <t>beberá</t>
    <phoneticPr fontId="2"/>
  </si>
  <si>
    <t>beberemos</t>
    <phoneticPr fontId="2"/>
  </si>
  <si>
    <t>beberéis</t>
    <phoneticPr fontId="2"/>
  </si>
  <si>
    <t>beberán</t>
    <phoneticPr fontId="2"/>
  </si>
  <si>
    <t>beba</t>
    <phoneticPr fontId="2"/>
  </si>
  <si>
    <t>bebas</t>
    <phoneticPr fontId="2"/>
  </si>
  <si>
    <t>bebamos</t>
    <phoneticPr fontId="2"/>
  </si>
  <si>
    <t>bebáis</t>
    <phoneticPr fontId="2"/>
  </si>
  <si>
    <t>beban</t>
    <phoneticPr fontId="2"/>
  </si>
  <si>
    <t>bebiera</t>
    <phoneticPr fontId="2"/>
  </si>
  <si>
    <t>bebieras</t>
    <phoneticPr fontId="2"/>
  </si>
  <si>
    <t>bebiéramos</t>
    <phoneticPr fontId="2"/>
  </si>
  <si>
    <t>bebierais</t>
    <phoneticPr fontId="2"/>
  </si>
  <si>
    <t>bebieran</t>
    <phoneticPr fontId="2"/>
  </si>
  <si>
    <t>bebiese</t>
    <phoneticPr fontId="2"/>
  </si>
  <si>
    <t>bebieses</t>
    <phoneticPr fontId="2"/>
  </si>
  <si>
    <t>bebiésemos</t>
    <phoneticPr fontId="2"/>
  </si>
  <si>
    <t>bebieseis</t>
    <phoneticPr fontId="2"/>
  </si>
  <si>
    <t>bebiesen</t>
    <phoneticPr fontId="2"/>
  </si>
  <si>
    <t>bebed</t>
    <phoneticPr fontId="2"/>
  </si>
  <si>
    <t>matar</t>
    <phoneticPr fontId="2"/>
  </si>
  <si>
    <t>殺す</t>
    <rPh sb="0" eb="1">
      <t>コロ</t>
    </rPh>
    <phoneticPr fontId="2"/>
  </si>
  <si>
    <t>matar-se</t>
    <phoneticPr fontId="2"/>
  </si>
  <si>
    <t>自殺する</t>
    <rPh sb="0" eb="2">
      <t>ジサツ</t>
    </rPh>
    <phoneticPr fontId="2"/>
  </si>
  <si>
    <t>=suicidar-se</t>
    <phoneticPr fontId="2"/>
  </si>
  <si>
    <t>pasar</t>
    <phoneticPr fontId="2"/>
  </si>
  <si>
    <t>pasando</t>
    <phoneticPr fontId="2"/>
  </si>
  <si>
    <t>pasado</t>
    <phoneticPr fontId="2"/>
  </si>
  <si>
    <t>paso</t>
    <phoneticPr fontId="2"/>
  </si>
  <si>
    <t>pasas</t>
    <phoneticPr fontId="2"/>
  </si>
  <si>
    <t>pasa</t>
    <phoneticPr fontId="2"/>
  </si>
  <si>
    <t>pasamos</t>
    <phoneticPr fontId="2"/>
  </si>
  <si>
    <t>pasáis</t>
    <phoneticPr fontId="2"/>
  </si>
  <si>
    <t>pasan</t>
    <phoneticPr fontId="2"/>
  </si>
  <si>
    <t>pasé</t>
    <phoneticPr fontId="2"/>
  </si>
  <si>
    <t>pasaste</t>
    <phoneticPr fontId="2"/>
  </si>
  <si>
    <t>pasó</t>
    <phoneticPr fontId="2"/>
  </si>
  <si>
    <t>pasasteis</t>
    <phoneticPr fontId="2"/>
  </si>
  <si>
    <t>pasaron</t>
    <phoneticPr fontId="2"/>
  </si>
  <si>
    <t>pasba</t>
    <phoneticPr fontId="2"/>
  </si>
  <si>
    <t>pasabas</t>
    <phoneticPr fontId="2"/>
  </si>
  <si>
    <t>pasábamos</t>
    <phoneticPr fontId="2"/>
  </si>
  <si>
    <t>pasabais</t>
    <phoneticPr fontId="2"/>
  </si>
  <si>
    <t>pasaban</t>
    <phoneticPr fontId="2"/>
  </si>
  <si>
    <t>pasaré</t>
    <phoneticPr fontId="2"/>
  </si>
  <si>
    <t>pasarás</t>
    <phoneticPr fontId="2"/>
  </si>
  <si>
    <t>pasará</t>
    <phoneticPr fontId="2"/>
  </si>
  <si>
    <t>pasaremos</t>
    <phoneticPr fontId="2"/>
  </si>
  <si>
    <t>pasaréis</t>
    <phoneticPr fontId="2"/>
  </si>
  <si>
    <t>pasarán</t>
    <phoneticPr fontId="2"/>
  </si>
  <si>
    <t>pase</t>
    <phoneticPr fontId="2"/>
  </si>
  <si>
    <t>pases</t>
    <phoneticPr fontId="2"/>
  </si>
  <si>
    <t>pasemos</t>
    <phoneticPr fontId="2"/>
  </si>
  <si>
    <t>paséis</t>
    <phoneticPr fontId="2"/>
  </si>
  <si>
    <t>pasen</t>
    <phoneticPr fontId="2"/>
  </si>
  <si>
    <t>pasara</t>
    <phoneticPr fontId="2"/>
  </si>
  <si>
    <t>pasaras</t>
    <phoneticPr fontId="2"/>
  </si>
  <si>
    <t>pasáramos</t>
    <phoneticPr fontId="2"/>
  </si>
  <si>
    <t>pasarais</t>
    <phoneticPr fontId="2"/>
  </si>
  <si>
    <t>pasaran</t>
    <phoneticPr fontId="2"/>
  </si>
  <si>
    <t>pasase</t>
    <phoneticPr fontId="2"/>
  </si>
  <si>
    <t>pasases</t>
    <phoneticPr fontId="2"/>
  </si>
  <si>
    <t>pasásemos</t>
    <phoneticPr fontId="2"/>
  </si>
  <si>
    <t>pasaseis</t>
    <phoneticPr fontId="2"/>
  </si>
  <si>
    <t>pasasen</t>
    <phoneticPr fontId="2"/>
  </si>
  <si>
    <t>pasad</t>
    <phoneticPr fontId="2"/>
  </si>
  <si>
    <t>partido</t>
    <phoneticPr fontId="2"/>
  </si>
  <si>
    <t>政党</t>
    <rPh sb="0" eb="2">
      <t>セイトウ</t>
    </rPh>
    <phoneticPr fontId="2"/>
  </si>
  <si>
    <t>試合、対戦</t>
    <rPh sb="0" eb="1">
      <t>シアイ</t>
    </rPh>
    <rPh sb="2" eb="4">
      <t>タイセン</t>
    </rPh>
    <phoneticPr fontId="2"/>
  </si>
  <si>
    <t>salir</t>
    <phoneticPr fontId="2"/>
  </si>
  <si>
    <t>(+de)～から出る、去る</t>
    <rPh sb="8" eb="9">
      <t>デ</t>
    </rPh>
    <rPh sb="11" eb="12">
      <t>サ</t>
    </rPh>
    <phoneticPr fontId="2"/>
  </si>
  <si>
    <t>出発する</t>
    <rPh sb="0" eb="2">
      <t>シュッパツ</t>
    </rPh>
    <phoneticPr fontId="2"/>
  </si>
  <si>
    <t>si</t>
    <phoneticPr fontId="2"/>
  </si>
  <si>
    <t>もし～ならば</t>
    <phoneticPr fontId="2"/>
  </si>
  <si>
    <t>～かどうか</t>
    <phoneticPr fontId="2"/>
  </si>
  <si>
    <t>現実のこと、確実度が高い条件を述べる時は直接法 / 仮定的なこと、事実に反することを述べる時は接続法</t>
    <rPh sb="0" eb="2">
      <t>ゲンジツ</t>
    </rPh>
    <rPh sb="6" eb="8">
      <t>カクジツ</t>
    </rPh>
    <rPh sb="8" eb="9">
      <t>ド</t>
    </rPh>
    <rPh sb="10" eb="11">
      <t>タカ</t>
    </rPh>
    <rPh sb="12" eb="14">
      <t>ジョウケン</t>
    </rPh>
    <rPh sb="15" eb="16">
      <t>ノ</t>
    </rPh>
    <rPh sb="18" eb="19">
      <t>トキ</t>
    </rPh>
    <rPh sb="20" eb="23">
      <t>チョクセツホウ</t>
    </rPh>
    <rPh sb="26" eb="28">
      <t>カテイ</t>
    </rPh>
    <rPh sb="28" eb="29">
      <t>テキ</t>
    </rPh>
    <rPh sb="33" eb="35">
      <t>ジジツ</t>
    </rPh>
    <rPh sb="36" eb="37">
      <t>ハン</t>
    </rPh>
    <rPh sb="42" eb="43">
      <t>ノ</t>
    </rPh>
    <rPh sb="45" eb="46">
      <t>トキ</t>
    </rPh>
    <rPh sb="47" eb="50">
      <t>セツゾクホウ</t>
    </rPh>
    <phoneticPr fontId="2"/>
  </si>
  <si>
    <t>cambio</t>
    <phoneticPr fontId="2"/>
  </si>
  <si>
    <t>変化</t>
    <rPh sb="0" eb="2">
      <t>ヘンカ</t>
    </rPh>
    <phoneticPr fontId="2"/>
  </si>
  <si>
    <t>交換、両替</t>
    <rPh sb="0" eb="2">
      <t>コウカン</t>
    </rPh>
    <rPh sb="3" eb="5">
      <t>リョウガエ</t>
    </rPh>
    <phoneticPr fontId="2"/>
  </si>
  <si>
    <t>en cabio その代わりに、それにひきかえ</t>
    <rPh sb="11" eb="12">
      <t>カ</t>
    </rPh>
    <phoneticPr fontId="2"/>
  </si>
  <si>
    <t>a cambio de ～の代わりに</t>
    <rPh sb="14" eb="15">
      <t>カ</t>
    </rPh>
    <phoneticPr fontId="2"/>
  </si>
  <si>
    <t>infinito,ta</t>
    <phoneticPr fontId="2"/>
  </si>
  <si>
    <t>無限の</t>
    <rPh sb="0" eb="2">
      <t>ムゲン</t>
    </rPh>
    <phoneticPr fontId="2"/>
  </si>
  <si>
    <t>hacer</t>
    <phoneticPr fontId="2"/>
  </si>
  <si>
    <t>する、行う</t>
    <rPh sb="3" eb="4">
      <t>オコナ</t>
    </rPh>
    <phoneticPr fontId="2"/>
  </si>
  <si>
    <t>作る</t>
    <rPh sb="0" eb="1">
      <t>ツク</t>
    </rPh>
    <phoneticPr fontId="2"/>
  </si>
  <si>
    <t>～まで</t>
    <phoneticPr fontId="2"/>
  </si>
  <si>
    <t>～でさえ、～までも</t>
    <phoneticPr fontId="2"/>
  </si>
  <si>
    <t>hasta+不定詞 / hasta+que</t>
    <rPh sb="6" eb="9">
      <t>フテイシ</t>
    </rPh>
    <phoneticPr fontId="2"/>
  </si>
  <si>
    <t>～するまで</t>
    <phoneticPr fontId="2"/>
  </si>
  <si>
    <t>hasta と　para の違いを理解する</t>
    <rPh sb="14" eb="15">
      <t>チガ</t>
    </rPh>
    <rPh sb="17" eb="19">
      <t>リカイ</t>
    </rPh>
    <phoneticPr fontId="2"/>
  </si>
  <si>
    <t>viaje</t>
    <phoneticPr fontId="2"/>
  </si>
  <si>
    <t>旅</t>
    <rPh sb="0" eb="1">
      <t>タビ</t>
    </rPh>
    <phoneticPr fontId="2"/>
  </si>
  <si>
    <t>　hacer un viaje 旅行する</t>
    <rPh sb="16" eb="18">
      <t>リョコウ</t>
    </rPh>
    <phoneticPr fontId="2"/>
  </si>
  <si>
    <t>nuevo,va</t>
    <phoneticPr fontId="2"/>
  </si>
  <si>
    <t>新しい</t>
    <rPh sb="0" eb="1">
      <t>アタラ</t>
    </rPh>
    <phoneticPr fontId="2"/>
  </si>
  <si>
    <t>今度の</t>
    <rPh sb="0" eb="2">
      <t>コンド</t>
    </rPh>
    <phoneticPr fontId="2"/>
  </si>
  <si>
    <t>de nuevo 再び、もう一度、新たに</t>
    <rPh sb="9" eb="10">
      <t>フタタ</t>
    </rPh>
    <rPh sb="14" eb="16">
      <t>イチド</t>
    </rPh>
    <rPh sb="17" eb="18">
      <t>アラ</t>
    </rPh>
    <phoneticPr fontId="2"/>
  </si>
  <si>
    <t>para</t>
    <phoneticPr fontId="2"/>
  </si>
  <si>
    <t>～のために(+不定詞、que 接続法)～するために</t>
    <rPh sb="7" eb="10">
      <t>フテイシ</t>
    </rPh>
    <rPh sb="15" eb="18">
      <t>セツゾクホウ</t>
    </rPh>
    <phoneticPr fontId="2"/>
  </si>
  <si>
    <t>～にとって、～までに</t>
    <phoneticPr fontId="2"/>
  </si>
  <si>
    <t>muerte</t>
    <phoneticPr fontId="2"/>
  </si>
  <si>
    <t>死</t>
    <rPh sb="0" eb="1">
      <t>シ</t>
    </rPh>
    <phoneticPr fontId="2"/>
  </si>
  <si>
    <t>compañero,ra</t>
    <phoneticPr fontId="2"/>
  </si>
  <si>
    <t>仲間</t>
    <rPh sb="0" eb="2">
      <t>ナカマ</t>
    </rPh>
    <phoneticPr fontId="2"/>
  </si>
  <si>
    <t>2番目の</t>
    <rPh sb="1" eb="3">
      <t>バンメ</t>
    </rPh>
    <phoneticPr fontId="2"/>
  </si>
  <si>
    <t>秒</t>
    <rPh sb="0" eb="1">
      <t>ビョウ</t>
    </rPh>
    <phoneticPr fontId="2"/>
  </si>
  <si>
    <t>conteo</t>
    <phoneticPr fontId="2"/>
  </si>
  <si>
    <t>カウント</t>
    <phoneticPr fontId="2"/>
  </si>
  <si>
    <t>entregar</t>
    <phoneticPr fontId="2"/>
  </si>
  <si>
    <t>引き渡す、手渡す</t>
    <rPh sb="0" eb="1">
      <t>ヒ</t>
    </rPh>
    <rPh sb="2" eb="3">
      <t>ワタ</t>
    </rPh>
    <rPh sb="5" eb="7">
      <t>テワタ</t>
    </rPh>
    <phoneticPr fontId="2"/>
  </si>
  <si>
    <t>代名詞</t>
    <rPh sb="0" eb="3">
      <t>ダイメイシ</t>
    </rPh>
    <phoneticPr fontId="2"/>
  </si>
  <si>
    <t>cual</t>
    <phoneticPr fontId="2"/>
  </si>
  <si>
    <t>何</t>
    <rPh sb="0" eb="1">
      <t>ナニ</t>
    </rPh>
    <phoneticPr fontId="2"/>
  </si>
  <si>
    <t>volver</t>
    <phoneticPr fontId="2"/>
  </si>
  <si>
    <t>帰る、戻る</t>
    <rPh sb="0" eb="1">
      <t>カエ</t>
    </rPh>
    <rPh sb="3" eb="4">
      <t>モド</t>
    </rPh>
    <phoneticPr fontId="2"/>
  </si>
  <si>
    <t>ひっくり返す</t>
    <rPh sb="4" eb="5">
      <t>カエ</t>
    </rPh>
    <phoneticPr fontId="2"/>
  </si>
  <si>
    <t>volver+a+不定詞  再び~する</t>
    <rPh sb="9" eb="12">
      <t>フテイシ</t>
    </rPh>
    <rPh sb="14" eb="15">
      <t>フタタ</t>
    </rPh>
    <phoneticPr fontId="2"/>
  </si>
  <si>
    <t>副詞 nuevamente 再び、新しく</t>
    <rPh sb="0" eb="2">
      <t>フクシ</t>
    </rPh>
    <rPh sb="14" eb="15">
      <t>フタタ</t>
    </rPh>
    <rPh sb="17" eb="18">
      <t>アタラ</t>
    </rPh>
    <phoneticPr fontId="2"/>
  </si>
  <si>
    <t>or 関係代名詞</t>
    <rPh sb="3" eb="8">
      <t>カンケイダイメイシ</t>
    </rPh>
    <phoneticPr fontId="2"/>
  </si>
  <si>
    <t>　disparar-se 発射される</t>
    <rPh sb="13" eb="15">
      <t>ハッシャ</t>
    </rPh>
    <phoneticPr fontId="2"/>
  </si>
  <si>
    <t>cuchillo</t>
    <phoneticPr fontId="2"/>
  </si>
  <si>
    <t>ナイフ、包丁</t>
    <rPh sb="4" eb="6">
      <t>ホウチョウ</t>
    </rPh>
    <phoneticPr fontId="2"/>
  </si>
  <si>
    <t>pasar a cuchillo 殺す</t>
    <rPh sb="17" eb="18">
      <t>コロ</t>
    </rPh>
    <phoneticPr fontId="2"/>
  </si>
  <si>
    <t>外に、外で</t>
    <rPh sb="0" eb="1">
      <t>ソト</t>
    </rPh>
    <rPh sb="3" eb="4">
      <t>ソト</t>
    </rPh>
    <phoneticPr fontId="2"/>
  </si>
  <si>
    <t>fuera de ~の外に</t>
    <rPh sb="11" eb="12">
      <t>ソト</t>
    </rPh>
    <phoneticPr fontId="2"/>
  </si>
  <si>
    <t>después</t>
    <phoneticPr fontId="2"/>
  </si>
  <si>
    <t>後で、次に、それから</t>
    <rPh sb="0" eb="1">
      <t>アト</t>
    </rPh>
    <rPh sb="3" eb="4">
      <t>ツギ</t>
    </rPh>
    <phoneticPr fontId="2"/>
  </si>
  <si>
    <t>何か、あること</t>
    <rPh sb="0" eb="1">
      <t>ナニ</t>
    </rPh>
    <phoneticPr fontId="2"/>
  </si>
  <si>
    <t>いくらか、多少</t>
    <rPh sb="5" eb="7">
      <t>タショウ</t>
    </rPh>
    <phoneticPr fontId="2"/>
  </si>
  <si>
    <t>少し、やや</t>
    <rPh sb="0" eb="1">
      <t>スコ</t>
    </rPh>
    <phoneticPr fontId="2"/>
  </si>
  <si>
    <t>rehén</t>
    <phoneticPr fontId="2"/>
  </si>
  <si>
    <t>人質</t>
    <rPh sb="0" eb="2">
      <t>ヒトジチ</t>
    </rPh>
    <phoneticPr fontId="2"/>
  </si>
  <si>
    <t>ir</t>
    <phoneticPr fontId="2"/>
  </si>
  <si>
    <t>ida y vuelta 往復</t>
    <rPh sb="13" eb="15">
      <t>オウフク</t>
    </rPh>
    <phoneticPr fontId="2"/>
  </si>
  <si>
    <t>ida</t>
    <phoneticPr fontId="2"/>
  </si>
  <si>
    <t>行き、往路</t>
    <rPh sb="0" eb="1">
      <t>イ</t>
    </rPh>
    <rPh sb="3" eb="5">
      <t>オウロ</t>
    </rPh>
    <phoneticPr fontId="2"/>
  </si>
  <si>
    <t>vuelta</t>
    <phoneticPr fontId="2"/>
  </si>
  <si>
    <t>回転</t>
    <rPh sb="0" eb="2">
      <t>カイテン</t>
    </rPh>
    <phoneticPr fontId="2"/>
  </si>
  <si>
    <t>帰路、帰ること</t>
    <rPh sb="0" eb="2">
      <t>キロ</t>
    </rPh>
    <rPh sb="3" eb="4">
      <t>カエ</t>
    </rPh>
    <phoneticPr fontId="2"/>
  </si>
  <si>
    <t>llevar</t>
    <phoneticPr fontId="2"/>
  </si>
  <si>
    <t>連れて行く、持っていく</t>
    <rPh sb="0" eb="1">
      <t>ツ</t>
    </rPh>
    <rPh sb="3" eb="4">
      <t>イ</t>
    </rPh>
    <rPh sb="6" eb="7">
      <t>モ</t>
    </rPh>
    <phoneticPr fontId="2"/>
  </si>
  <si>
    <t>身につけている</t>
    <rPh sb="0" eb="1">
      <t>ミ</t>
    </rPh>
    <phoneticPr fontId="2"/>
  </si>
  <si>
    <t>hay que 不定詞</t>
    <rPh sb="8" eb="11">
      <t>フテイシ</t>
    </rPh>
    <phoneticPr fontId="2"/>
  </si>
  <si>
    <t>しなければならない</t>
    <phoneticPr fontId="2"/>
  </si>
  <si>
    <t>する必要はない</t>
    <rPh sb="2" eb="4">
      <t>ヒツヨウ</t>
    </rPh>
    <phoneticPr fontId="2"/>
  </si>
  <si>
    <t>no hay de que どういたしまして</t>
    <phoneticPr fontId="2"/>
  </si>
  <si>
    <t>路線バス</t>
    <rPh sb="0" eb="2">
      <t>ロセン</t>
    </rPh>
    <phoneticPr fontId="2"/>
  </si>
  <si>
    <t>アウトレットモールへ</t>
    <phoneticPr fontId="2"/>
  </si>
  <si>
    <t>ビーニャ・デル・マール行</t>
    <rPh sb="11" eb="12">
      <t>イ</t>
    </rPh>
    <phoneticPr fontId="2"/>
  </si>
  <si>
    <t>1555円</t>
    <rPh sb="4" eb="5">
      <t>エン</t>
    </rPh>
    <phoneticPr fontId="2"/>
  </si>
  <si>
    <t>ビーチ方面へ</t>
    <rPh sb="3" eb="5">
      <t>ホウメン</t>
    </rPh>
    <phoneticPr fontId="2"/>
  </si>
  <si>
    <t>La Cuisene</t>
    <phoneticPr fontId="2"/>
  </si>
  <si>
    <t>海鮮料理</t>
    <rPh sb="0" eb="4">
      <t>カイセンリョウリ</t>
    </rPh>
    <phoneticPr fontId="2"/>
  </si>
  <si>
    <t>ホステルへ</t>
    <phoneticPr fontId="2"/>
  </si>
  <si>
    <t>バルパライソ到着</t>
    <rPh sb="6" eb="8">
      <t>トウチャク</t>
    </rPh>
    <phoneticPr fontId="2"/>
  </si>
  <si>
    <t>宿泊代</t>
    <rPh sb="0" eb="3">
      <t>シュクハクダイ</t>
    </rPh>
    <phoneticPr fontId="2"/>
  </si>
  <si>
    <t>ダブルルーム一室</t>
    <rPh sb="6" eb="8">
      <t>イッシツ</t>
    </rPh>
    <phoneticPr fontId="2"/>
  </si>
  <si>
    <t>中華料理</t>
    <rPh sb="0" eb="4">
      <t>チュウカリョウリ</t>
    </rPh>
    <phoneticPr fontId="2"/>
  </si>
  <si>
    <t>チュンリー</t>
    <phoneticPr fontId="2"/>
  </si>
  <si>
    <t>展望方面へ</t>
    <rPh sb="0" eb="2">
      <t>テンボウ</t>
    </rPh>
    <rPh sb="2" eb="4">
      <t>ホウメン</t>
    </rPh>
    <phoneticPr fontId="2"/>
  </si>
  <si>
    <t>アセンソール(滑車)</t>
  </si>
  <si>
    <t>下り</t>
    <rPh sb="0" eb="1">
      <t>クダ</t>
    </rPh>
    <phoneticPr fontId="2"/>
  </si>
  <si>
    <t>魚市場へ</t>
    <rPh sb="0" eb="3">
      <t>ウオイチバ</t>
    </rPh>
    <phoneticPr fontId="2"/>
  </si>
  <si>
    <t>魚市場観光(あざらし、雲丹なし)</t>
    <rPh sb="0" eb="3">
      <t>ウオイチバ</t>
    </rPh>
    <rPh sb="3" eb="5">
      <t>カンコウ</t>
    </rPh>
    <rPh sb="11" eb="13">
      <t>ウニ</t>
    </rPh>
    <phoneticPr fontId="2"/>
  </si>
  <si>
    <t>青空美術館方面へ</t>
    <rPh sb="0" eb="2">
      <t>アオゾラ</t>
    </rPh>
    <rPh sb="2" eb="5">
      <t>ビジュツカン</t>
    </rPh>
    <rPh sb="5" eb="7">
      <t>ホウメン</t>
    </rPh>
    <phoneticPr fontId="2"/>
  </si>
  <si>
    <t>サンドイッチなど</t>
    <phoneticPr fontId="2"/>
  </si>
  <si>
    <t>HAIN</t>
    <phoneticPr fontId="2"/>
  </si>
  <si>
    <t>Tシャツ、バッグ</t>
    <phoneticPr fontId="2"/>
  </si>
  <si>
    <t>セルクナム族のお店</t>
    <rPh sb="8" eb="9">
      <t>ミセ</t>
    </rPh>
    <phoneticPr fontId="2"/>
  </si>
  <si>
    <t>マカロン等</t>
    <rPh sb="4" eb="5">
      <t>ナド</t>
    </rPh>
    <phoneticPr fontId="2"/>
  </si>
  <si>
    <t>LIDER</t>
    <phoneticPr fontId="2"/>
  </si>
  <si>
    <t>トイレ代</t>
    <rPh sb="3" eb="4">
      <t>ダイ</t>
    </rPh>
    <phoneticPr fontId="2"/>
  </si>
  <si>
    <t>コンコン砂丘へ</t>
    <rPh sb="4" eb="6">
      <t>サキュウ</t>
    </rPh>
    <phoneticPr fontId="2"/>
  </si>
  <si>
    <t>CHINO MALL</t>
    <phoneticPr fontId="2"/>
  </si>
  <si>
    <t>ホワイトボード等</t>
    <rPh sb="7" eb="8">
      <t>ナド</t>
    </rPh>
    <phoneticPr fontId="2"/>
  </si>
  <si>
    <t>水、お菓子など</t>
    <rPh sb="0" eb="1">
      <t>ミズ</t>
    </rPh>
    <rPh sb="3" eb="5">
      <t>カシ</t>
    </rPh>
    <phoneticPr fontId="2"/>
  </si>
  <si>
    <t>バスターミナルへ</t>
    <phoneticPr fontId="2"/>
  </si>
  <si>
    <t>豚肉串</t>
    <rPh sb="0" eb="1">
      <t>ブタ</t>
    </rPh>
    <rPh sb="1" eb="2">
      <t>ニク</t>
    </rPh>
    <rPh sb="2" eb="3">
      <t>クシ</t>
    </rPh>
    <phoneticPr fontId="2"/>
  </si>
  <si>
    <t>寿司天ぷら</t>
    <rPh sb="0" eb="2">
      <t>スシ</t>
    </rPh>
    <rPh sb="2" eb="3">
      <t>テン</t>
    </rPh>
    <phoneticPr fontId="2"/>
  </si>
  <si>
    <t>サンティアゴ行</t>
    <rPh sb="6" eb="7">
      <t>イ</t>
    </rPh>
    <phoneticPr fontId="2"/>
  </si>
  <si>
    <t>帰宅</t>
    <rPh sb="0" eb="2">
      <t>キタク</t>
    </rPh>
    <phoneticPr fontId="2"/>
  </si>
  <si>
    <t>牛乳等</t>
    <rPh sb="0" eb="2">
      <t>ギュウニュウ</t>
    </rPh>
    <rPh sb="2" eb="3">
      <t>ナド</t>
    </rPh>
    <phoneticPr fontId="2"/>
  </si>
  <si>
    <t>ちびホタテ3枚</t>
    <rPh sb="6" eb="7">
      <t>マイ</t>
    </rPh>
    <phoneticPr fontId="2"/>
  </si>
  <si>
    <t>魚市場</t>
    <rPh sb="0" eb="3">
      <t>ウオイチバ</t>
    </rPh>
    <phoneticPr fontId="2"/>
  </si>
  <si>
    <t>PATAGONIA</t>
    <phoneticPr fontId="2"/>
  </si>
  <si>
    <t>バルパライソ・ビーニャ・デル・マールを1泊2日で観光</t>
    <rPh sb="20" eb="21">
      <t>ハク</t>
    </rPh>
    <rPh sb="21" eb="23">
      <t>フツカ</t>
    </rPh>
    <rPh sb="24" eb="26">
      <t>カンコウ</t>
    </rPh>
    <phoneticPr fontId="2"/>
  </si>
  <si>
    <t>alguien</t>
    <phoneticPr fontId="2"/>
  </si>
  <si>
    <t>誰か、ある人</t>
    <rPh sb="0" eb="1">
      <t>ダレ</t>
    </rPh>
    <rPh sb="5" eb="6">
      <t>ヒト</t>
    </rPh>
    <phoneticPr fontId="2"/>
  </si>
  <si>
    <t>集団のうち、「誰か一人」を指す場合は、</t>
    <rPh sb="0" eb="2">
      <t>シュウダン</t>
    </rPh>
    <rPh sb="7" eb="8">
      <t>ダレ</t>
    </rPh>
    <rPh sb="9" eb="11">
      <t>ヒトリ</t>
    </rPh>
    <rPh sb="13" eb="14">
      <t>サ</t>
    </rPh>
    <rPh sb="15" eb="17">
      <t>バアイ</t>
    </rPh>
    <phoneticPr fontId="2"/>
  </si>
  <si>
    <t>aluguno de ustedes の方が良い</t>
    <rPh sb="20" eb="21">
      <t>ホウ</t>
    </rPh>
    <rPh sb="22" eb="23">
      <t>ヨ</t>
    </rPh>
    <phoneticPr fontId="2"/>
  </si>
  <si>
    <t>lejos</t>
    <phoneticPr fontId="2"/>
  </si>
  <si>
    <t>遠くに</t>
    <rPh sb="0" eb="1">
      <t>トオ</t>
    </rPh>
    <phoneticPr fontId="2"/>
  </si>
  <si>
    <t>⇔ cerca</t>
    <phoneticPr fontId="2"/>
  </si>
  <si>
    <t>tan</t>
    <phoneticPr fontId="2"/>
  </si>
  <si>
    <t>そのように、このように</t>
    <phoneticPr fontId="2"/>
  </si>
  <si>
    <t>tanto,ta</t>
    <phoneticPr fontId="2"/>
  </si>
  <si>
    <t>それほど多くの、非常に沢山の</t>
    <rPh sb="4" eb="5">
      <t>オオ</t>
    </rPh>
    <rPh sb="8" eb="10">
      <t>ヒジョウ</t>
    </rPh>
    <rPh sb="11" eb="13">
      <t>タクサン</t>
    </rPh>
    <phoneticPr fontId="2"/>
  </si>
  <si>
    <t>No es para tanto. 大したことではない</t>
    <rPh sb="18" eb="19">
      <t>タイ</t>
    </rPh>
    <phoneticPr fontId="2"/>
  </si>
  <si>
    <t>それほど、そんなに</t>
    <phoneticPr fontId="2"/>
  </si>
  <si>
    <t>tanto の語尾消失。形容詞、副詞の前で tanto ⇨ tan</t>
    <rPh sb="7" eb="9">
      <t>ゴビ</t>
    </rPh>
    <rPh sb="9" eb="11">
      <t>ショウシツ</t>
    </rPh>
    <rPh sb="12" eb="15">
      <t>ケイヨウシ</t>
    </rPh>
    <rPh sb="16" eb="18">
      <t>フクシ</t>
    </rPh>
    <rPh sb="19" eb="20">
      <t>マエ</t>
    </rPh>
    <phoneticPr fontId="2"/>
  </si>
  <si>
    <t>campo</t>
    <phoneticPr fontId="2"/>
  </si>
  <si>
    <t>田畑、野原</t>
    <rPh sb="0" eb="2">
      <t>タハタ</t>
    </rPh>
    <rPh sb="3" eb="5">
      <t>ノハラ</t>
    </rPh>
    <phoneticPr fontId="2"/>
  </si>
  <si>
    <t>場所、陣地</t>
    <rPh sb="0" eb="2">
      <t>バショ</t>
    </rPh>
    <rPh sb="3" eb="5">
      <t>ジンチ</t>
    </rPh>
    <phoneticPr fontId="2"/>
  </si>
  <si>
    <t>分野、領域</t>
    <rPh sb="0" eb="2">
      <t>ブンヤ</t>
    </rPh>
    <rPh sb="3" eb="5">
      <t>リョウイキ</t>
    </rPh>
    <phoneticPr fontId="2"/>
  </si>
  <si>
    <t xml:space="preserve"> a campo raso 野外で、屋外で</t>
    <rPh sb="14" eb="16">
      <t>ヤガイ</t>
    </rPh>
    <rPh sb="18" eb="20">
      <t>オクガイ</t>
    </rPh>
    <phoneticPr fontId="2"/>
  </si>
  <si>
    <t>por</t>
    <phoneticPr fontId="2"/>
  </si>
  <si>
    <t>~のために</t>
    <phoneticPr fontId="2"/>
  </si>
  <si>
    <t>~を通って、~に沿って</t>
    <rPh sb="2" eb="3">
      <t>トオ</t>
    </rPh>
    <rPh sb="8" eb="9">
      <t>ソ</t>
    </rPh>
    <phoneticPr fontId="2"/>
  </si>
  <si>
    <t xml:space="preserve">para… 行為の目的・意図 </t>
    <rPh sb="6" eb="8">
      <t>コウイ</t>
    </rPh>
    <rPh sb="9" eb="11">
      <t>モクテキ</t>
    </rPh>
    <rPh sb="12" eb="14">
      <t>イト</t>
    </rPh>
    <phoneticPr fontId="2"/>
  </si>
  <si>
    <t>por…行為の動機・理由</t>
    <rPh sb="4" eb="6">
      <t>コウイ</t>
    </rPh>
    <rPh sb="7" eb="9">
      <t>ドウキ</t>
    </rPh>
    <rPh sb="10" eb="12">
      <t>リユウ</t>
    </rPh>
    <phoneticPr fontId="2"/>
  </si>
  <si>
    <t>vergüenza</t>
    <phoneticPr fontId="2"/>
  </si>
  <si>
    <t>sentir vergüenza 恥ずかしく思う</t>
    <rPh sb="17" eb="18">
      <t>ハ</t>
    </rPh>
    <rPh sb="22" eb="23">
      <t>オモ</t>
    </rPh>
    <phoneticPr fontId="2"/>
  </si>
  <si>
    <t>piñufla</t>
    <phoneticPr fontId="2"/>
  </si>
  <si>
    <t>débil</t>
    <phoneticPr fontId="2"/>
  </si>
  <si>
    <t>弱い、虚弱な</t>
    <rPh sb="0" eb="1">
      <t>ヨワ</t>
    </rPh>
    <rPh sb="3" eb="5">
      <t>キョジャク</t>
    </rPh>
    <phoneticPr fontId="2"/>
  </si>
  <si>
    <t>弱い、貪欲な、質の悪い</t>
    <rPh sb="0" eb="1">
      <t>ヨワ</t>
    </rPh>
    <rPh sb="3" eb="5">
      <t>ドンヨク</t>
    </rPh>
    <rPh sb="7" eb="8">
      <t>シツ</t>
    </rPh>
    <rPh sb="9" eb="10">
      <t>ワル</t>
    </rPh>
    <phoneticPr fontId="2"/>
  </si>
  <si>
    <t>po</t>
    <phoneticPr fontId="2"/>
  </si>
  <si>
    <t>http://etimologias.dechile.net/?po</t>
    <phoneticPr fontId="2"/>
  </si>
  <si>
    <t>http://etimologias.dechile.net/?pin.ufla</t>
    <phoneticPr fontId="2"/>
  </si>
  <si>
    <t>(強調)</t>
    <rPh sb="1" eb="3">
      <t>キョウチョウ</t>
    </rPh>
    <phoneticPr fontId="2"/>
  </si>
  <si>
    <t>Northface ゴアテックスジャケット</t>
    <phoneticPr fontId="2"/>
  </si>
  <si>
    <t>Patagonia R1</t>
    <phoneticPr fontId="2"/>
  </si>
  <si>
    <t>Patagonia R2</t>
    <phoneticPr fontId="2"/>
  </si>
  <si>
    <t>元値 159990</t>
    <rPh sb="0" eb="2">
      <t>モトネ</t>
    </rPh>
    <phoneticPr fontId="2"/>
  </si>
  <si>
    <t>元値 99000</t>
    <rPh sb="0" eb="2">
      <t>モトネ</t>
    </rPh>
    <phoneticPr fontId="2"/>
  </si>
  <si>
    <t>元値 109000</t>
    <rPh sb="0" eb="2">
      <t>モトネ</t>
    </rPh>
    <phoneticPr fontId="2"/>
  </si>
  <si>
    <t>Patagonia パーカー</t>
    <phoneticPr fontId="2"/>
  </si>
  <si>
    <t>元値 49000</t>
    <rPh sb="0" eb="2">
      <t>モトネ</t>
    </rPh>
    <phoneticPr fontId="2"/>
  </si>
  <si>
    <t>鶏肉串</t>
    <rPh sb="0" eb="1">
      <t>トリ</t>
    </rPh>
    <rPh sb="1" eb="2">
      <t>ニク</t>
    </rPh>
    <rPh sb="2" eb="3">
      <t>クシ</t>
    </rPh>
    <phoneticPr fontId="2"/>
  </si>
  <si>
    <t>WONG ROJAS</t>
    <phoneticPr fontId="2"/>
  </si>
  <si>
    <t>中華麺</t>
    <rPh sb="0" eb="3">
      <t>チュウカメン</t>
    </rPh>
    <phoneticPr fontId="2"/>
  </si>
  <si>
    <t>ベビーパウダー</t>
    <phoneticPr fontId="2"/>
  </si>
  <si>
    <t>FRUXCO CHILE</t>
    <phoneticPr fontId="2"/>
  </si>
  <si>
    <t>ヨーグルトアイス</t>
    <phoneticPr fontId="2"/>
  </si>
  <si>
    <t>コスタネラセンター付近をうろうろ</t>
    <rPh sb="9" eb="11">
      <t>フキン</t>
    </rPh>
    <phoneticPr fontId="2"/>
  </si>
  <si>
    <t>AIRSOFT GOGOGOに行くも、パスポートがなくてビルへの入場が不可</t>
    <rPh sb="15" eb="16">
      <t>イ</t>
    </rPh>
    <rPh sb="32" eb="34">
      <t>ニュウジョウ</t>
    </rPh>
    <rPh sb="35" eb="37">
      <t>フカ</t>
    </rPh>
    <phoneticPr fontId="2"/>
  </si>
  <si>
    <t>claroのsimを購入</t>
    <rPh sb="10" eb="12">
      <t>コウニュウ</t>
    </rPh>
    <phoneticPr fontId="2"/>
  </si>
  <si>
    <t>entonces</t>
    <phoneticPr fontId="2"/>
  </si>
  <si>
    <t>当時、その時</t>
    <rPh sb="0" eb="2">
      <t>トウジ</t>
    </rPh>
    <rPh sb="5" eb="6">
      <t>トキ</t>
    </rPh>
    <phoneticPr fontId="2"/>
  </si>
  <si>
    <t>それでは、それなら</t>
    <phoneticPr fontId="2"/>
  </si>
  <si>
    <t>en [por] aquel entonces 当時は、あの頃は</t>
    <rPh sb="24" eb="26">
      <t>トウジ</t>
    </rPh>
    <rPh sb="30" eb="31">
      <t>コロ</t>
    </rPh>
    <phoneticPr fontId="2"/>
  </si>
  <si>
    <t>encontrar</t>
    <phoneticPr fontId="2"/>
  </si>
  <si>
    <t>見つける、発見する</t>
    <rPh sb="0" eb="1">
      <t>ミ</t>
    </rPh>
    <rPh sb="5" eb="7">
      <t>ハッケン</t>
    </rPh>
    <phoneticPr fontId="2"/>
  </si>
  <si>
    <t>出会う、遭遇する</t>
    <rPh sb="0" eb="2">
      <t>デア</t>
    </rPh>
    <rPh sb="4" eb="6">
      <t>ソウグウ</t>
    </rPh>
    <phoneticPr fontId="2"/>
  </si>
  <si>
    <t>~と出会う、会う(+con)</t>
    <rPh sb="2" eb="4">
      <t>デア</t>
    </rPh>
    <rPh sb="6" eb="7">
      <t>ア</t>
    </rPh>
    <phoneticPr fontId="2"/>
  </si>
  <si>
    <t>Nos encontramos en un ~. 私達は~で会った。</t>
    <rPh sb="25" eb="27">
      <t>ワタシタチ</t>
    </rPh>
    <rPh sb="30" eb="31">
      <t>ア</t>
    </rPh>
    <phoneticPr fontId="2"/>
  </si>
  <si>
    <t>encontrar-se</t>
    <phoneticPr fontId="2"/>
  </si>
  <si>
    <t>encurntro,encuentras,encuentra</t>
    <phoneticPr fontId="2"/>
  </si>
  <si>
    <t>TigerLand</t>
    <phoneticPr fontId="2"/>
  </si>
  <si>
    <t>エアガンレンタル代</t>
    <rPh sb="8" eb="9">
      <t>ダイ</t>
    </rPh>
    <phoneticPr fontId="2"/>
  </si>
  <si>
    <t>PHOTOFACTORY</t>
    <phoneticPr fontId="2"/>
  </si>
  <si>
    <t>三脚 BENRO</t>
    <rPh sb="0" eb="2">
      <t>サンキャク</t>
    </rPh>
    <phoneticPr fontId="2"/>
  </si>
  <si>
    <t>中國屋</t>
    <rPh sb="0" eb="2">
      <t>チュウゴク</t>
    </rPh>
    <rPh sb="2" eb="3">
      <t>ヤ</t>
    </rPh>
    <phoneticPr fontId="2"/>
  </si>
  <si>
    <t>キクラゲ、即席袋麺</t>
    <rPh sb="5" eb="7">
      <t>ソクセキ</t>
    </rPh>
    <rPh sb="7" eb="9">
      <t>フクロメン</t>
    </rPh>
    <phoneticPr fontId="2"/>
  </si>
  <si>
    <t>鷹の爪</t>
    <rPh sb="0" eb="1">
      <t>タカ</t>
    </rPh>
    <rPh sb="2" eb="3">
      <t>ツメ</t>
    </rPh>
    <phoneticPr fontId="2"/>
  </si>
  <si>
    <t>キクラゲ</t>
    <phoneticPr fontId="2"/>
  </si>
  <si>
    <t>100g</t>
    <phoneticPr fontId="2"/>
  </si>
  <si>
    <t>ミルクティー等</t>
    <rPh sb="6" eb="7">
      <t>ナド</t>
    </rPh>
    <phoneticPr fontId="2"/>
  </si>
  <si>
    <t>ANDES LAND</t>
    <phoneticPr fontId="2"/>
  </si>
  <si>
    <t>ズボン等</t>
    <rPh sb="3" eb="4">
      <t>ナド</t>
    </rPh>
    <phoneticPr fontId="2"/>
  </si>
  <si>
    <t>Andesland ハイキングパンツ</t>
    <phoneticPr fontId="2"/>
  </si>
  <si>
    <t>Loyola spa</t>
    <phoneticPr fontId="2"/>
  </si>
  <si>
    <t>サラミ 535g</t>
    <phoneticPr fontId="2"/>
  </si>
  <si>
    <t>フライドチキン</t>
    <phoneticPr fontId="2"/>
  </si>
  <si>
    <t>VEGA CENTRAL</t>
    <phoneticPr fontId="2"/>
  </si>
  <si>
    <t>野菜・果物</t>
    <rPh sb="0" eb="2">
      <t>ヤサイ</t>
    </rPh>
    <rPh sb="3" eb="5">
      <t>クダモノ</t>
    </rPh>
    <phoneticPr fontId="2"/>
  </si>
  <si>
    <t>１個</t>
    <rPh sb="1" eb="2">
      <t>コ</t>
    </rPh>
    <phoneticPr fontId="2"/>
  </si>
  <si>
    <t>2020/1/13 VegaCentral</t>
    <phoneticPr fontId="2"/>
  </si>
  <si>
    <t>トマト</t>
    <phoneticPr fontId="2"/>
  </si>
  <si>
    <t>キュウリ・ズッキーニ</t>
    <phoneticPr fontId="2"/>
  </si>
  <si>
    <t>ALI MARKET</t>
    <phoneticPr fontId="2"/>
  </si>
  <si>
    <t>茶碗</t>
    <rPh sb="0" eb="2">
      <t>チャワン</t>
    </rPh>
    <phoneticPr fontId="2"/>
  </si>
  <si>
    <t>querer</t>
    <phoneticPr fontId="2"/>
  </si>
  <si>
    <t>愛する、~が好きである</t>
    <rPh sb="0" eb="1">
      <t>アイ</t>
    </rPh>
    <rPh sb="6" eb="7">
      <t>ス</t>
    </rPh>
    <phoneticPr fontId="2"/>
  </si>
  <si>
    <t>恥ずかしさ</t>
  </si>
  <si>
    <t>Le quiero con toda mi alma. 私は本当に彼が好きよ。</t>
    <rPh sb="28" eb="29">
      <t>ワタシ</t>
    </rPh>
    <rPh sb="30" eb="32">
      <t>ホントウ</t>
    </rPh>
    <rPh sb="33" eb="34">
      <t>カレ</t>
    </rPh>
    <rPh sb="35" eb="36">
      <t>ス</t>
    </rPh>
    <phoneticPr fontId="2"/>
  </si>
  <si>
    <t>望む、~が欲しい</t>
    <rPh sb="0" eb="1">
      <t>ノゾ</t>
    </rPh>
    <rPh sb="5" eb="6">
      <t>ホ</t>
    </rPh>
    <phoneticPr fontId="2"/>
  </si>
  <si>
    <t>(不定詞)~したい、(que接続)して欲しい</t>
    <rPh sb="1" eb="4">
      <t>フテイシ</t>
    </rPh>
    <rPh sb="14" eb="16">
      <t>セツゾク</t>
    </rPh>
    <rPh sb="19" eb="20">
      <t>ホ</t>
    </rPh>
    <phoneticPr fontId="2"/>
  </si>
  <si>
    <t>(不定詞、疑問文)~してくれますか(くだいさいませんか)</t>
    <rPh sb="1" eb="4">
      <t>フテイシ</t>
    </rPh>
    <rPh sb="5" eb="8">
      <t>ギモンンブン</t>
    </rPh>
    <phoneticPr fontId="2"/>
  </si>
  <si>
    <t>venir</t>
    <phoneticPr fontId="2"/>
  </si>
  <si>
    <t>来る、着く</t>
    <rPh sb="0" eb="1">
      <t>ク</t>
    </rPh>
    <rPh sb="3" eb="4">
      <t>ツ</t>
    </rPh>
    <phoneticPr fontId="2"/>
  </si>
  <si>
    <t>~産である、~から生じる</t>
    <rPh sb="1" eb="2">
      <t>サン</t>
    </rPh>
    <rPh sb="9" eb="10">
      <t>ショウ</t>
    </rPh>
    <phoneticPr fontId="2"/>
  </si>
  <si>
    <t>(+a 不定詞)~するためにくる、~しにくる</t>
    <rPh sb="4" eb="7">
      <t>フテイシ</t>
    </rPh>
    <phoneticPr fontId="2"/>
  </si>
  <si>
    <t>Ël mismo vino a verme. 彼自身が私に会いに来てくれた</t>
    <rPh sb="23" eb="24">
      <t>カレ</t>
    </rPh>
    <rPh sb="24" eb="26">
      <t>ジシン</t>
    </rPh>
    <rPh sb="27" eb="28">
      <t>ワタシ</t>
    </rPh>
    <rPh sb="29" eb="30">
      <t>ア</t>
    </rPh>
    <rPh sb="32" eb="33">
      <t>キ</t>
    </rPh>
    <phoneticPr fontId="2"/>
  </si>
  <si>
    <t>wena</t>
    <phoneticPr fontId="2"/>
  </si>
  <si>
    <t>nice</t>
    <phoneticPr fontId="2"/>
  </si>
  <si>
    <t>https://hinative.com/ja/questions/1906157</t>
    <phoneticPr fontId="2"/>
  </si>
  <si>
    <t>salu2</t>
    <phoneticPr fontId="2"/>
  </si>
  <si>
    <t>saldos</t>
    <phoneticPr fontId="2"/>
  </si>
  <si>
    <t>Nos vemos</t>
    <phoneticPr fontId="2"/>
  </si>
  <si>
    <t>See you later/またあとで</t>
    <phoneticPr fontId="2"/>
  </si>
  <si>
    <t>falta</t>
    <phoneticPr fontId="2"/>
  </si>
  <si>
    <t>欠如、不足</t>
    <rPh sb="0" eb="2">
      <t>ケツジョ</t>
    </rPh>
    <rPh sb="3" eb="5">
      <t>フソク</t>
    </rPh>
    <phoneticPr fontId="2"/>
  </si>
  <si>
    <t>誤り、間違い、</t>
    <rPh sb="0" eb="1">
      <t>アヤマ</t>
    </rPh>
    <rPh sb="3" eb="5">
      <t>マチガ</t>
    </rPh>
    <phoneticPr fontId="2"/>
  </si>
  <si>
    <t>a(por) falta de ~がないので、の代わりに</t>
    <rPh sb="24" eb="25">
      <t>カ</t>
    </rPh>
    <phoneticPr fontId="2"/>
  </si>
  <si>
    <t>alzar</t>
    <phoneticPr fontId="2"/>
  </si>
  <si>
    <t>持ち上げる、高くする</t>
    <rPh sb="0" eb="1">
      <t>モ</t>
    </rPh>
    <rPh sb="2" eb="3">
      <t>ア</t>
    </rPh>
    <rPh sb="6" eb="7">
      <t>タカ</t>
    </rPh>
    <phoneticPr fontId="2"/>
  </si>
  <si>
    <t>取り去る、片付ける</t>
    <rPh sb="0" eb="1">
      <t>ト</t>
    </rPh>
    <rPh sb="2" eb="3">
      <t>サ</t>
    </rPh>
    <rPh sb="5" eb="7">
      <t>カタヅ</t>
    </rPh>
    <phoneticPr fontId="2"/>
  </si>
  <si>
    <t>mira</t>
    <phoneticPr fontId="2"/>
  </si>
  <si>
    <t>照準具 ⇨　スコープ、ドットサイト</t>
    <rPh sb="0" eb="3">
      <t>ショウジュング</t>
    </rPh>
    <phoneticPr fontId="2"/>
  </si>
  <si>
    <t>faltar</t>
    <phoneticPr fontId="2"/>
  </si>
  <si>
    <t>足りない、欠けている</t>
    <rPh sb="0" eb="1">
      <t>タ</t>
    </rPh>
    <rPh sb="5" eb="6">
      <t>カ</t>
    </rPh>
    <phoneticPr fontId="2"/>
  </si>
  <si>
    <t>唯一の、孤独な</t>
    <rPh sb="0" eb="2">
      <t>ユイイツ</t>
    </rPh>
    <rPh sb="4" eb="6">
      <t>コドク</t>
    </rPh>
    <phoneticPr fontId="2"/>
  </si>
  <si>
    <t>a solas (ひとり)だけで</t>
    <phoneticPr fontId="2"/>
  </si>
  <si>
    <t>ただ~だけ、単に</t>
    <rPh sb="6" eb="7">
      <t>タン</t>
    </rPh>
    <phoneticPr fontId="2"/>
  </si>
  <si>
    <t>media</t>
    <phoneticPr fontId="2"/>
  </si>
  <si>
    <t>medio,dia</t>
    <phoneticPr fontId="2"/>
  </si>
  <si>
    <t>ストッキング</t>
    <phoneticPr fontId="2"/>
  </si>
  <si>
    <t>平均、30分、半</t>
    <rPh sb="0" eb="2">
      <t>ヘイキン</t>
    </rPh>
    <rPh sb="5" eb="6">
      <t>フン</t>
    </rPh>
    <rPh sb="7" eb="8">
      <t>ハン</t>
    </rPh>
    <phoneticPr fontId="2"/>
  </si>
  <si>
    <t>半分の、2分の1の</t>
    <rPh sb="0" eb="2">
      <t>ハンブン</t>
    </rPh>
    <rPh sb="5" eb="6">
      <t>ブン</t>
    </rPh>
    <phoneticPr fontId="2"/>
  </si>
  <si>
    <t>medio kilo 500g</t>
    <phoneticPr fontId="2"/>
  </si>
  <si>
    <t>中間の、</t>
    <rPh sb="0" eb="2">
      <t>チュウカン</t>
    </rPh>
    <phoneticPr fontId="2"/>
  </si>
  <si>
    <t>真ん中、中間</t>
    <rPh sb="0" eb="1">
      <t>マ</t>
    </rPh>
    <rPh sb="2" eb="3">
      <t>ナカ</t>
    </rPh>
    <rPh sb="4" eb="6">
      <t>チュウカン</t>
    </rPh>
    <phoneticPr fontId="2"/>
  </si>
  <si>
    <t>手段</t>
    <rPh sb="0" eb="2">
      <t>シュダン</t>
    </rPh>
    <phoneticPr fontId="2"/>
  </si>
  <si>
    <t>不十分な、不完全な</t>
    <rPh sb="0" eb="4">
      <t>フジュウブンア</t>
    </rPh>
    <rPh sb="5" eb="9">
      <t>フカンゼンア</t>
    </rPh>
    <phoneticPr fontId="2"/>
  </si>
  <si>
    <t>por medio de~ によって、~を介して、通って</t>
    <rPh sb="21" eb="22">
      <t>カイ</t>
    </rPh>
    <rPh sb="25" eb="26">
      <t>トオ</t>
    </rPh>
    <phoneticPr fontId="2"/>
  </si>
  <si>
    <t>mediodia 正午</t>
    <rPh sb="9" eb="11">
      <t>ショウゴ</t>
    </rPh>
    <phoneticPr fontId="2"/>
  </si>
  <si>
    <t>igual</t>
    <phoneticPr fontId="2"/>
  </si>
  <si>
    <t>等しい、平等な</t>
    <rPh sb="0" eb="1">
      <t>ヒト</t>
    </rPh>
    <rPh sb="4" eb="6">
      <t>ビョウドウ</t>
    </rPh>
    <phoneticPr fontId="2"/>
  </si>
  <si>
    <t>(+a, que)~と同じ</t>
    <rPh sb="11" eb="12">
      <t>オナ</t>
    </rPh>
    <phoneticPr fontId="2"/>
  </si>
  <si>
    <t>da(es) igual どちらでも同じだ</t>
    <rPh sb="18" eb="19">
      <t>オナ</t>
    </rPh>
    <phoneticPr fontId="2"/>
  </si>
  <si>
    <t>planear</t>
    <phoneticPr fontId="2"/>
  </si>
  <si>
    <t>~の計画を立てる</t>
    <rPh sb="2" eb="4">
      <t>ケイカク</t>
    </rPh>
    <rPh sb="5" eb="6">
      <t>タ</t>
    </rPh>
    <phoneticPr fontId="2"/>
  </si>
  <si>
    <t>terminar</t>
    <phoneticPr fontId="2"/>
  </si>
  <si>
    <t>終える、終了する</t>
    <rPh sb="0" eb="1">
      <t>オ</t>
    </rPh>
    <rPh sb="4" eb="6">
      <t>シュウリョウ</t>
    </rPh>
    <phoneticPr fontId="2"/>
  </si>
  <si>
    <t>tener</t>
    <phoneticPr fontId="2"/>
  </si>
  <si>
    <t>持つ、所有する</t>
    <rPh sb="0" eb="1">
      <t>モ</t>
    </rPh>
    <rPh sb="3" eb="5">
      <t>ショユウ</t>
    </rPh>
    <phoneticPr fontId="2"/>
  </si>
  <si>
    <t>~歳である</t>
    <rPh sb="1" eb="2">
      <t>サイ</t>
    </rPh>
    <phoneticPr fontId="2"/>
  </si>
  <si>
    <t>tener + que + 不定詞 ~しなければならない、~のはずである</t>
    <rPh sb="14" eb="17">
      <t>フテイシ</t>
    </rPh>
    <phoneticPr fontId="2"/>
  </si>
  <si>
    <t>tener + 直接目的語 + 過去分詞、形容詞、副詞 …を~してある、~の状態を保つ、~にさせる</t>
    <rPh sb="8" eb="13">
      <t>チョクセツモクテキゴ</t>
    </rPh>
    <rPh sb="16" eb="20">
      <t>カコブンシ</t>
    </rPh>
    <rPh sb="21" eb="24">
      <t>ケイヨウシ</t>
    </rPh>
    <rPh sb="25" eb="27">
      <t>フクシ</t>
    </rPh>
    <rPh sb="38" eb="40">
      <t>ジョウタイ</t>
    </rPh>
    <rPh sb="41" eb="42">
      <t>タモ</t>
    </rPh>
    <phoneticPr fontId="2"/>
  </si>
  <si>
    <t>interno,na</t>
    <phoneticPr fontId="2"/>
  </si>
  <si>
    <t>内部</t>
    <rPh sb="0" eb="2">
      <t>ナイブ</t>
    </rPh>
    <phoneticPr fontId="2"/>
  </si>
  <si>
    <t>montón</t>
    <phoneticPr fontId="2"/>
  </si>
  <si>
    <t>多数、多量</t>
    <rPh sb="0" eb="2">
      <t>タスウ</t>
    </rPh>
    <rPh sb="3" eb="5">
      <t>タリョウ</t>
    </rPh>
    <phoneticPr fontId="2"/>
  </si>
  <si>
    <t>⇨ たくさん、非常に (un montón)</t>
  </si>
  <si>
    <t>pesar</t>
    <phoneticPr fontId="2"/>
  </si>
  <si>
    <t>重い</t>
    <rPh sb="0" eb="1">
      <t>オモ</t>
    </rPh>
    <phoneticPr fontId="2"/>
  </si>
  <si>
    <t>arreglar</t>
    <phoneticPr fontId="2"/>
  </si>
  <si>
    <t>整理する</t>
    <rPh sb="0" eb="2">
      <t>セイリ</t>
    </rPh>
    <phoneticPr fontId="2"/>
  </si>
  <si>
    <t>arreglar-se</t>
    <phoneticPr fontId="2"/>
  </si>
  <si>
    <t>なんとかする</t>
    <phoneticPr fontId="2"/>
  </si>
  <si>
    <t>調整・修理する</t>
    <rPh sb="0" eb="2">
      <t>チョウセイ</t>
    </rPh>
    <rPh sb="3" eb="5">
      <t>シュウリ</t>
    </rPh>
    <phoneticPr fontId="2"/>
  </si>
  <si>
    <t>三脚を買いに出掛ける</t>
    <rPh sb="0" eb="2">
      <t>サンキャク</t>
    </rPh>
    <rPh sb="3" eb="4">
      <t>カ</t>
    </rPh>
    <rPh sb="6" eb="8">
      <t>デカ</t>
    </rPh>
    <phoneticPr fontId="2"/>
  </si>
  <si>
    <t>そのまま中央市場方面へ</t>
    <rPh sb="4" eb="8">
      <t>チュウオウイチバ</t>
    </rPh>
    <rPh sb="8" eb="10">
      <t>ホウメン</t>
    </rPh>
    <phoneticPr fontId="2"/>
  </si>
  <si>
    <t>サバゲー2日目</t>
    <rPh sb="5" eb="7">
      <t>カメ</t>
    </rPh>
    <phoneticPr fontId="2"/>
  </si>
  <si>
    <t>felipeの家でちょいカスタム</t>
    <rPh sb="7" eb="8">
      <t>イエ</t>
    </rPh>
    <phoneticPr fontId="2"/>
  </si>
  <si>
    <t>サバゲー1日目</t>
    <rPh sb="5" eb="7">
      <t>ニチメ</t>
    </rPh>
    <phoneticPr fontId="2"/>
  </si>
  <si>
    <t>靴下二足</t>
    <rPh sb="0" eb="2">
      <t>クツシタ</t>
    </rPh>
    <rPh sb="2" eb="4">
      <t>ニソク</t>
    </rPh>
    <phoneticPr fontId="2"/>
  </si>
  <si>
    <t>２日連続diegoの家へ</t>
    <rPh sb="0" eb="2">
      <t>フツカ</t>
    </rPh>
    <rPh sb="2" eb="4">
      <t>レンゾク</t>
    </rPh>
    <rPh sb="10" eb="11">
      <t>イエ</t>
    </rPh>
    <phoneticPr fontId="2"/>
  </si>
  <si>
    <t>優里子を二人に紹介する</t>
    <rPh sb="0" eb="2">
      <t>ユリ</t>
    </rPh>
    <rPh sb="2" eb="3">
      <t>コ</t>
    </rPh>
    <rPh sb="4" eb="6">
      <t>フタリ</t>
    </rPh>
    <rPh sb="7" eb="9">
      <t>ショウカイ</t>
    </rPh>
    <phoneticPr fontId="2"/>
  </si>
  <si>
    <t>娯楽(食事会)</t>
    <rPh sb="0" eb="2">
      <t>ゴラク</t>
    </rPh>
    <rPh sb="3" eb="6">
      <t>ショクジカイ</t>
    </rPh>
    <phoneticPr fontId="2"/>
  </si>
  <si>
    <t>ビール、ポテチ</t>
    <phoneticPr fontId="2"/>
  </si>
  <si>
    <t>CasaIdeas</t>
    <phoneticPr fontId="2"/>
  </si>
  <si>
    <t>旅行用品</t>
    <rPh sb="0" eb="3">
      <t>リョコウヨウ</t>
    </rPh>
    <rPh sb="3" eb="4">
      <t>ヒン</t>
    </rPh>
    <phoneticPr fontId="2"/>
  </si>
  <si>
    <t>PreUnic</t>
    <phoneticPr fontId="2"/>
  </si>
  <si>
    <t>リップクリーム</t>
    <phoneticPr fontId="2"/>
  </si>
  <si>
    <t>ハンバーガー</t>
    <phoneticPr fontId="2"/>
  </si>
  <si>
    <t>propio,pia</t>
    <phoneticPr fontId="2"/>
  </si>
  <si>
    <t>自分自身の</t>
    <rPh sb="0" eb="4">
      <t>ジブンジシン</t>
    </rPh>
    <phoneticPr fontId="2"/>
  </si>
  <si>
    <t>~自身、当の~</t>
    <rPh sb="1" eb="3">
      <t>ジシン</t>
    </rPh>
    <rPh sb="4" eb="5">
      <t>トウ</t>
    </rPh>
    <phoneticPr fontId="2"/>
  </si>
  <si>
    <t>usar</t>
    <phoneticPr fontId="2"/>
  </si>
  <si>
    <t>使う、使用する、利用する</t>
    <rPh sb="0" eb="1">
      <t>ツカ</t>
    </rPh>
    <rPh sb="3" eb="5">
      <t>シヨウ</t>
    </rPh>
    <rPh sb="8" eb="10">
      <t>リヨウ</t>
    </rPh>
    <phoneticPr fontId="2"/>
  </si>
  <si>
    <t>cada</t>
    <phoneticPr fontId="2"/>
  </si>
  <si>
    <t>それぞれの</t>
    <phoneticPr fontId="2"/>
  </si>
  <si>
    <t>~ごとに</t>
    <phoneticPr fontId="2"/>
  </si>
  <si>
    <t xml:space="preserve">cada cual 各人、それぞれ </t>
    <rPh sb="10" eb="12">
      <t>カクジン</t>
    </rPh>
    <phoneticPr fontId="2"/>
  </si>
  <si>
    <t>intercambiar</t>
    <phoneticPr fontId="2"/>
  </si>
  <si>
    <t>交換する</t>
    <rPh sb="0" eb="2">
      <t>コウカン</t>
    </rPh>
    <phoneticPr fontId="2"/>
  </si>
  <si>
    <t>取り交わす</t>
    <rPh sb="0" eb="1">
      <t>ト</t>
    </rPh>
    <rPh sb="2" eb="3">
      <t>カ</t>
    </rPh>
    <phoneticPr fontId="2"/>
  </si>
  <si>
    <t>adaptar</t>
    <phoneticPr fontId="2"/>
  </si>
  <si>
    <t>~に適合させる、合わせる</t>
    <rPh sb="2" eb="4">
      <t>テキゴウ</t>
    </rPh>
    <rPh sb="8" eb="9">
      <t>ア</t>
    </rPh>
    <phoneticPr fontId="2"/>
  </si>
  <si>
    <t>取り付ける</t>
    <rPh sb="0" eb="1">
      <t>ト</t>
    </rPh>
    <rPh sb="2" eb="3">
      <t>ツ</t>
    </rPh>
    <phoneticPr fontId="2"/>
  </si>
  <si>
    <t>adaptar un silenciador a la pistola</t>
    <phoneticPr fontId="2"/>
  </si>
  <si>
    <t>afilar</t>
    <phoneticPr fontId="2"/>
  </si>
  <si>
    <t>研ぐ、鋭くする</t>
    <rPh sb="0" eb="1">
      <t>ト</t>
    </rPh>
    <rPh sb="3" eb="4">
      <t>スルド</t>
    </rPh>
    <phoneticPr fontId="2"/>
  </si>
  <si>
    <t>tarea</t>
    <phoneticPr fontId="2"/>
  </si>
  <si>
    <t>仕事、作業、ノルマ</t>
    <rPh sb="0" eb="2">
      <t>シゴト</t>
    </rPh>
    <rPh sb="3" eb="5">
      <t>サギョウ</t>
    </rPh>
    <phoneticPr fontId="2"/>
  </si>
  <si>
    <t>tareas de la casa 家事</t>
    <rPh sb="18" eb="20">
      <t>カジ</t>
    </rPh>
    <phoneticPr fontId="2"/>
  </si>
  <si>
    <t>difícil</t>
    <phoneticPr fontId="2"/>
  </si>
  <si>
    <t>難しい、困難な</t>
    <rPh sb="0" eb="1">
      <t>ムズカ</t>
    </rPh>
    <rPh sb="4" eb="6">
      <t>コンナン</t>
    </rPh>
    <phoneticPr fontId="2"/>
  </si>
  <si>
    <t>(de+不定詞)~しにくい、~するのが難しい un coche difícil de conducir 運転しにくい車</t>
    <rPh sb="4" eb="7">
      <t>フテイシ</t>
    </rPh>
    <rPh sb="19" eb="20">
      <t>ムズカ</t>
    </rPh>
    <rPh sb="52" eb="54">
      <t>ウンテン</t>
    </rPh>
    <rPh sb="58" eb="59">
      <t>クルマ</t>
    </rPh>
    <phoneticPr fontId="2"/>
  </si>
  <si>
    <t>buscar</t>
    <phoneticPr fontId="2"/>
  </si>
  <si>
    <t>探す、求める</t>
    <rPh sb="0" eb="1">
      <t>サガ</t>
    </rPh>
    <rPh sb="3" eb="4">
      <t>モト</t>
    </rPh>
    <phoneticPr fontId="2"/>
  </si>
  <si>
    <t>迎えに行く</t>
    <rPh sb="0" eb="1">
      <t>ムカ</t>
    </rPh>
    <rPh sb="3" eb="4">
      <t>イ</t>
    </rPh>
    <phoneticPr fontId="2"/>
  </si>
  <si>
    <t>¿Qué estás buscando? 何を探しているの？</t>
    <rPh sb="21" eb="22">
      <t>ナニ</t>
    </rPh>
    <rPh sb="23" eb="24">
      <t>サガ</t>
    </rPh>
    <phoneticPr fontId="2"/>
  </si>
  <si>
    <t>estado</t>
    <phoneticPr fontId="2"/>
  </si>
  <si>
    <t>状態、状況</t>
    <rPh sb="0" eb="2">
      <t>ジョウタイ</t>
    </rPh>
    <rPh sb="3" eb="5">
      <t>ジョウキョウ</t>
    </rPh>
    <phoneticPr fontId="2"/>
  </si>
  <si>
    <t>国家、政体</t>
    <rPh sb="0" eb="2">
      <t>コッカ</t>
    </rPh>
    <rPh sb="3" eb="5">
      <t>セイタイ</t>
    </rPh>
    <phoneticPr fontId="2"/>
  </si>
  <si>
    <t>estado fisico 体調</t>
    <rPh sb="14" eb="16">
      <t>タイチョウ</t>
    </rPh>
    <phoneticPr fontId="2"/>
  </si>
  <si>
    <t>enviar</t>
    <phoneticPr fontId="2"/>
  </si>
  <si>
    <t>送る、発送する</t>
    <rPh sb="0" eb="1">
      <t>オク</t>
    </rPh>
    <rPh sb="3" eb="5">
      <t>ハッソウ</t>
    </rPh>
    <phoneticPr fontId="2"/>
  </si>
  <si>
    <t>saber</t>
    <phoneticPr fontId="2"/>
  </si>
  <si>
    <t>知っている、分かる</t>
    <rPh sb="0" eb="1">
      <t>シ</t>
    </rPh>
    <rPh sb="6" eb="7">
      <t>ワ</t>
    </rPh>
    <phoneticPr fontId="2"/>
  </si>
  <si>
    <t>No sabiá que fuera ella.  それが彼女だとは知らなかった</t>
    <rPh sb="29" eb="31">
      <t>カノジョ</t>
    </rPh>
    <rPh sb="34" eb="35">
      <t>シ</t>
    </rPh>
    <phoneticPr fontId="2"/>
  </si>
  <si>
    <t>(que+接続)~だと知っている</t>
    <rPh sb="5" eb="7">
      <t>セツゾク</t>
    </rPh>
    <rPh sb="11" eb="12">
      <t>シ</t>
    </rPh>
    <phoneticPr fontId="2"/>
  </si>
  <si>
    <t>háganos saber 教えて下さい</t>
    <rPh sb="14" eb="15">
      <t>オシ</t>
    </rPh>
    <rPh sb="17" eb="18">
      <t>クダ</t>
    </rPh>
    <phoneticPr fontId="2"/>
  </si>
  <si>
    <t>conocer</t>
    <phoneticPr fontId="2"/>
  </si>
  <si>
    <t>知る、知っている</t>
    <rPh sb="0" eb="1">
      <t>シ</t>
    </rPh>
    <rPh sb="3" eb="4">
      <t>シ</t>
    </rPh>
    <phoneticPr fontId="2"/>
  </si>
  <si>
    <t>知識がある、分かる</t>
    <rPh sb="0" eb="2">
      <t>チシキ</t>
    </rPh>
    <rPh sb="6" eb="7">
      <t>ワ</t>
    </rPh>
    <phoneticPr fontId="2"/>
  </si>
  <si>
    <t>actual</t>
    <phoneticPr fontId="2"/>
  </si>
  <si>
    <t>現在の、現代の</t>
    <rPh sb="0" eb="2">
      <t>ゲンザイ</t>
    </rPh>
    <rPh sb="4" eb="6">
      <t>ゲンダイ</t>
    </rPh>
    <phoneticPr fontId="2"/>
  </si>
  <si>
    <t>estado actual 現状</t>
    <rPh sb="14" eb="16">
      <t>ゲンジョウ</t>
    </rPh>
    <phoneticPr fontId="2"/>
  </si>
  <si>
    <t>mostrar</t>
    <phoneticPr fontId="2"/>
  </si>
  <si>
    <t>見せる、示す</t>
    <rPh sb="0" eb="1">
      <t>ミ</t>
    </rPh>
    <rPh sb="4" eb="5">
      <t>シメ</t>
    </rPh>
    <phoneticPr fontId="2"/>
  </si>
  <si>
    <t>Aquella flecha muestra la salida. 出口はあの矢印の方向です</t>
    <rPh sb="34" eb="36">
      <t>デグチ</t>
    </rPh>
    <rPh sb="39" eb="41">
      <t>ヤジルシ</t>
    </rPh>
    <rPh sb="42" eb="44">
      <t>ホウコウ</t>
    </rPh>
    <phoneticPr fontId="2"/>
  </si>
  <si>
    <t>revisar</t>
    <phoneticPr fontId="2"/>
  </si>
  <si>
    <t>改めて調べる、見直す</t>
    <rPh sb="0" eb="1">
      <t>アラタ</t>
    </rPh>
    <rPh sb="3" eb="4">
      <t>シラ</t>
    </rPh>
    <rPh sb="7" eb="9">
      <t>ミナオ</t>
    </rPh>
    <phoneticPr fontId="2"/>
  </si>
  <si>
    <t>点検する</t>
    <rPh sb="0" eb="2">
      <t>テンケン</t>
    </rPh>
    <phoneticPr fontId="2"/>
  </si>
  <si>
    <t>traer</t>
    <phoneticPr fontId="2"/>
  </si>
  <si>
    <t>持ってくる、連れてくる</t>
    <rPh sb="0" eb="1">
      <t>モ</t>
    </rPh>
    <rPh sb="6" eb="7">
      <t>ツ</t>
    </rPh>
    <phoneticPr fontId="2"/>
  </si>
  <si>
    <t>Mi padre me ha traído un regalo de España. 父がスペインのお土産を持ってきてくれた</t>
    <rPh sb="43" eb="44">
      <t>チチ</t>
    </rPh>
    <rPh sb="51" eb="53">
      <t>ミヤゲ</t>
    </rPh>
    <rPh sb="54" eb="55">
      <t>モ</t>
    </rPh>
    <phoneticPr fontId="2"/>
  </si>
  <si>
    <t>ESTADO</t>
    <phoneticPr fontId="2"/>
  </si>
  <si>
    <t>18日~25日ウユニ旅行に向けて、準備</t>
    <rPh sb="2" eb="3">
      <t>ニチ</t>
    </rPh>
    <rPh sb="6" eb="7">
      <t>ニチ</t>
    </rPh>
    <rPh sb="10" eb="12">
      <t>リョコウ</t>
    </rPh>
    <rPh sb="13" eb="14">
      <t>ム</t>
    </rPh>
    <rPh sb="17" eb="19">
      <t>ジュンビ</t>
    </rPh>
    <phoneticPr fontId="2"/>
  </si>
  <si>
    <t>escopeta velites</t>
    <phoneticPr fontId="2"/>
  </si>
  <si>
    <t>ショットガン</t>
    <phoneticPr fontId="2"/>
  </si>
  <si>
    <t>mes</t>
    <phoneticPr fontId="2"/>
  </si>
  <si>
    <t>月、一ヶ月</t>
    <rPh sb="0" eb="1">
      <t>ツキ</t>
    </rPh>
    <rPh sb="2" eb="5">
      <t>イッカゲツ</t>
    </rPh>
    <phoneticPr fontId="2"/>
  </si>
  <si>
    <t>pagar por meses 月払にする</t>
    <rPh sb="16" eb="18">
      <t>ツキバラ</t>
    </rPh>
    <phoneticPr fontId="2"/>
  </si>
  <si>
    <t>el mes corriente 今月 / el mes próximo 来月</t>
    <rPh sb="17" eb="19">
      <t>コンゲツ</t>
    </rPh>
    <rPh sb="37" eb="39">
      <t>ライゲツ</t>
    </rPh>
    <phoneticPr fontId="2"/>
  </si>
  <si>
    <t>cargador,dora</t>
    <phoneticPr fontId="2"/>
  </si>
  <si>
    <t>弾倉(マガジン)</t>
    <rPh sb="0" eb="2">
      <t>ダンソウ</t>
    </rPh>
    <phoneticPr fontId="2"/>
  </si>
  <si>
    <t>荷積み人、運送屋</t>
    <rPh sb="0" eb="2">
      <t>ニヅ</t>
    </rPh>
    <rPh sb="3" eb="4">
      <t>ヒト</t>
    </rPh>
    <rPh sb="5" eb="8">
      <t>ウンソウヤ</t>
    </rPh>
    <phoneticPr fontId="2"/>
  </si>
  <si>
    <t>pintado,da</t>
    <phoneticPr fontId="2"/>
  </si>
  <si>
    <t>彩色された、色が塗られた</t>
    <rPh sb="0" eb="2">
      <t>サイショク</t>
    </rPh>
    <rPh sb="6" eb="7">
      <t>イロ</t>
    </rPh>
    <rPh sb="8" eb="9">
      <t>ヌ</t>
    </rPh>
    <phoneticPr fontId="2"/>
  </si>
  <si>
    <t>cartucho</t>
    <phoneticPr fontId="2"/>
  </si>
  <si>
    <t>薬莢、カートリッジ</t>
    <rPh sb="0" eb="2">
      <t>ヤッキョウ</t>
    </rPh>
    <phoneticPr fontId="2"/>
  </si>
  <si>
    <t>cartuchera 弾薬帯</t>
    <rPh sb="11" eb="13">
      <t>ダンヤク</t>
    </rPh>
    <rPh sb="13" eb="14">
      <t>オビ</t>
    </rPh>
    <phoneticPr fontId="2"/>
  </si>
  <si>
    <t>娯楽(AIRSOFT)</t>
    <rPh sb="0" eb="2">
      <t>ゴラク</t>
    </rPh>
    <phoneticPr fontId="2"/>
  </si>
  <si>
    <t>HOPUP</t>
    <phoneticPr fontId="2"/>
  </si>
  <si>
    <t>M14 socom CYMA</t>
    <phoneticPr fontId="2"/>
  </si>
  <si>
    <t>HOPUPアプリでエアガンを購入。</t>
    <rPh sb="14" eb="16">
      <t>コウニュウ</t>
    </rPh>
    <phoneticPr fontId="2"/>
  </si>
  <si>
    <t>ボリビア・ウユニ塩湖旅行</t>
    <rPh sb="8" eb="10">
      <t>エンコ</t>
    </rPh>
    <rPh sb="10" eb="12">
      <t>リョコウ</t>
    </rPh>
    <phoneticPr fontId="2"/>
  </si>
  <si>
    <t>サンティアゴ~カラマ~サン・ペドロ・アタカマ</t>
    <phoneticPr fontId="2"/>
  </si>
  <si>
    <t>空港行バス</t>
    <rPh sb="0" eb="2">
      <t>クウコウ</t>
    </rPh>
    <rPh sb="2" eb="3">
      <t>イ</t>
    </rPh>
    <phoneticPr fontId="2"/>
  </si>
  <si>
    <t>platforms 23-24</t>
    <phoneticPr fontId="2"/>
  </si>
  <si>
    <t>空港内ショップ</t>
    <rPh sb="0" eb="2">
      <t>クウコウ</t>
    </rPh>
    <rPh sb="2" eb="3">
      <t>ナイ</t>
    </rPh>
    <phoneticPr fontId="2"/>
  </si>
  <si>
    <t>水 500ml *2</t>
    <rPh sb="0" eb="1">
      <t>ミズ</t>
    </rPh>
    <phoneticPr fontId="2"/>
  </si>
  <si>
    <t>ハンバーガー*2</t>
    <phoneticPr fontId="2"/>
  </si>
  <si>
    <t>日焼け止め・生理用品</t>
    <rPh sb="0" eb="2">
      <t>ヒヤ</t>
    </rPh>
    <rPh sb="3" eb="4">
      <t>ド</t>
    </rPh>
    <rPh sb="6" eb="10">
      <t>セイリヨウヒン</t>
    </rPh>
    <phoneticPr fontId="2"/>
  </si>
  <si>
    <t>日焼け止め</t>
    <rPh sb="0" eb="2">
      <t>ヒヤ</t>
    </rPh>
    <rPh sb="3" eb="4">
      <t>ド</t>
    </rPh>
    <phoneticPr fontId="2"/>
  </si>
  <si>
    <t>190g</t>
    <phoneticPr fontId="2"/>
  </si>
  <si>
    <t>アタカマ</t>
    <phoneticPr fontId="2"/>
  </si>
  <si>
    <t>両替</t>
    <rPh sb="0" eb="2">
      <t>リョウガエ</t>
    </rPh>
    <phoneticPr fontId="2"/>
  </si>
  <si>
    <t>ペソ⇨ボリビアーノ</t>
    <phoneticPr fontId="2"/>
  </si>
  <si>
    <t>= 1,017ボリビアーノに変換</t>
    <phoneticPr fontId="2"/>
  </si>
  <si>
    <t>ピッツァリア</t>
    <phoneticPr fontId="2"/>
  </si>
  <si>
    <t>パイナップルジュース</t>
    <phoneticPr fontId="2"/>
  </si>
  <si>
    <t>Atacama</t>
    <phoneticPr fontId="2"/>
  </si>
  <si>
    <t>水 1.5ml</t>
    <rPh sb="0" eb="1">
      <t>ミズ</t>
    </rPh>
    <phoneticPr fontId="2"/>
  </si>
  <si>
    <t>ツインルーム一室</t>
    <rPh sb="6" eb="8">
      <t>イッシツ</t>
    </rPh>
    <phoneticPr fontId="2"/>
  </si>
  <si>
    <t>PDI不所持問題発覚。</t>
    <rPh sb="3" eb="6">
      <t>フショジ</t>
    </rPh>
    <rPh sb="6" eb="8">
      <t>モンダイ</t>
    </rPh>
    <rPh sb="8" eb="10">
      <t>ハッカク</t>
    </rPh>
    <phoneticPr fontId="2"/>
  </si>
  <si>
    <t>サン・ペドロ・アタカマ~カラマ~サン・ペドロ・アタカマ</t>
    <phoneticPr fontId="2"/>
  </si>
  <si>
    <t>カラマ行バス</t>
    <rPh sb="3" eb="4">
      <t>イ</t>
    </rPh>
    <phoneticPr fontId="2"/>
  </si>
  <si>
    <t>Frontera del Norte</t>
    <phoneticPr fontId="2"/>
  </si>
  <si>
    <t>一枚分(3000pesos)+1000pesosで何故か乗車</t>
    <rPh sb="0" eb="3">
      <t>イチマイブン</t>
    </rPh>
    <rPh sb="25" eb="27">
      <t>ナゼ</t>
    </rPh>
    <rPh sb="28" eb="30">
      <t>ジョウシャ</t>
    </rPh>
    <phoneticPr fontId="2"/>
  </si>
  <si>
    <t>アタカマ行バス</t>
    <rPh sb="4" eb="5">
      <t>イ</t>
    </rPh>
    <phoneticPr fontId="2"/>
  </si>
  <si>
    <t>1,000pesos チップを渡す</t>
    <rPh sb="15" eb="16">
      <t>ワタ</t>
    </rPh>
    <phoneticPr fontId="2"/>
  </si>
  <si>
    <t>インスタント麺、ビーサン</t>
    <rPh sb="6" eb="7">
      <t>メン</t>
    </rPh>
    <phoneticPr fontId="2"/>
  </si>
  <si>
    <t>ツアー代</t>
    <rPh sb="3" eb="4">
      <t>ダイ</t>
    </rPh>
    <phoneticPr fontId="2"/>
  </si>
  <si>
    <t>JANAJ PACHA</t>
    <phoneticPr fontId="2"/>
  </si>
  <si>
    <t>covine</t>
    <phoneticPr fontId="2"/>
  </si>
  <si>
    <t>mirador</t>
    <phoneticPr fontId="2"/>
  </si>
  <si>
    <t>娯楽(土産)</t>
    <rPh sb="0" eb="2">
      <t>ゴラク</t>
    </rPh>
    <rPh sb="3" eb="5">
      <t>ミヤゲ</t>
    </rPh>
    <phoneticPr fontId="2"/>
  </si>
  <si>
    <t>土産ショップ</t>
    <rPh sb="0" eb="2">
      <t>ミヤゲ</t>
    </rPh>
    <phoneticPr fontId="2"/>
  </si>
  <si>
    <t>アルバカポーチ</t>
    <phoneticPr fontId="2"/>
  </si>
  <si>
    <t>コカの葉、キャンディー</t>
    <rPh sb="3" eb="4">
      <t>ハ</t>
    </rPh>
    <phoneticPr fontId="2"/>
  </si>
  <si>
    <t>コカの葉小袋(500),蜂蜜味キャン(2000),キャンディー(1500)</t>
    <rPh sb="3" eb="4">
      <t>ハ</t>
    </rPh>
    <rPh sb="4" eb="6">
      <t>コブクロ</t>
    </rPh>
    <rPh sb="12" eb="14">
      <t>ハチミツ</t>
    </rPh>
    <rPh sb="14" eb="15">
      <t>アジ</t>
    </rPh>
    <phoneticPr fontId="2"/>
  </si>
  <si>
    <t>パッチ</t>
    <phoneticPr fontId="2"/>
  </si>
  <si>
    <t>Tシャツ(Sサイズ)</t>
    <phoneticPr fontId="2"/>
  </si>
  <si>
    <t>エンパナーダ2個</t>
    <rPh sb="7" eb="8">
      <t>コ</t>
    </rPh>
    <phoneticPr fontId="2"/>
  </si>
  <si>
    <t>水 6L * 2</t>
    <rPh sb="0" eb="1">
      <t>ミズ</t>
    </rPh>
    <phoneticPr fontId="2"/>
  </si>
  <si>
    <t>以降、2019/1/20~24はボリビアーノで過ごす</t>
    <rPh sb="0" eb="2">
      <t>イコウ</t>
    </rPh>
    <rPh sb="23" eb="24">
      <t>ス</t>
    </rPh>
    <phoneticPr fontId="2"/>
  </si>
  <si>
    <t>空港～</t>
    <rPh sb="0" eb="2">
      <t>クウコウ</t>
    </rPh>
    <phoneticPr fontId="2"/>
  </si>
  <si>
    <t>アイスクリーム2つ</t>
    <phoneticPr fontId="2"/>
  </si>
  <si>
    <t>Los Héroes迄</t>
  </si>
  <si>
    <t>S.I.I</t>
    <phoneticPr fontId="2"/>
  </si>
  <si>
    <t>インスタント麺、ヨーグルト</t>
    <rPh sb="6" eb="7">
      <t>メン</t>
    </rPh>
    <phoneticPr fontId="2"/>
  </si>
  <si>
    <t>ウユニ~カラマ~サンティアゴ</t>
    <phoneticPr fontId="2"/>
  </si>
  <si>
    <t>～カラマ空港</t>
    <rPh sb="4" eb="6">
      <t>クウコウ</t>
    </rPh>
    <phoneticPr fontId="2"/>
  </si>
  <si>
    <t>空港バス~自宅近辺</t>
    <rPh sb="0" eb="2">
      <t>クウコウ</t>
    </rPh>
    <rPh sb="5" eb="7">
      <t>ジタク</t>
    </rPh>
    <rPh sb="7" eb="9">
      <t>キンペン</t>
    </rPh>
    <phoneticPr fontId="2"/>
  </si>
  <si>
    <t>支払(ボリ)</t>
    <rPh sb="0" eb="2">
      <t>シハラ</t>
    </rPh>
    <phoneticPr fontId="2"/>
  </si>
  <si>
    <t>入金(ボリ)</t>
    <rPh sb="0" eb="1">
      <t>ニュウ</t>
    </rPh>
    <rPh sb="1" eb="2">
      <t>キン</t>
    </rPh>
    <phoneticPr fontId="2"/>
  </si>
  <si>
    <t>ペソ両替</t>
    <rPh sb="2" eb="4">
      <t>リョウガエ</t>
    </rPh>
    <phoneticPr fontId="2"/>
  </si>
  <si>
    <t>トイレ2人分</t>
    <rPh sb="4" eb="5">
      <t>ニン</t>
    </rPh>
    <rPh sb="5" eb="6">
      <t>ブン</t>
    </rPh>
    <phoneticPr fontId="2"/>
  </si>
  <si>
    <t>入関税２人分</t>
    <rPh sb="0" eb="3">
      <t>ニュウカンゼイ</t>
    </rPh>
    <rPh sb="4" eb="6">
      <t>ニンブン</t>
    </rPh>
    <phoneticPr fontId="2"/>
  </si>
  <si>
    <t>音楽チップ</t>
    <rPh sb="0" eb="2">
      <t>オンガク</t>
    </rPh>
    <phoneticPr fontId="2"/>
  </si>
  <si>
    <t>シャワー代</t>
    <rPh sb="4" eb="5">
      <t>ダイ</t>
    </rPh>
    <phoneticPr fontId="2"/>
  </si>
  <si>
    <t>トイレ1人分</t>
    <rPh sb="4" eb="6">
      <t>ニンブン</t>
    </rPh>
    <phoneticPr fontId="2"/>
  </si>
  <si>
    <t>colchani</t>
    <phoneticPr fontId="2"/>
  </si>
  <si>
    <t>Hotel branco</t>
    <phoneticPr fontId="2"/>
  </si>
  <si>
    <t>アルパカのところ</t>
    <phoneticPr fontId="2"/>
  </si>
  <si>
    <t>入管時</t>
    <rPh sb="0" eb="2">
      <t>ニュウカン</t>
    </rPh>
    <rPh sb="2" eb="3">
      <t>ジ</t>
    </rPh>
    <phoneticPr fontId="2"/>
  </si>
  <si>
    <t>1泊目宿泊地にて</t>
    <rPh sb="1" eb="2">
      <t>ハク</t>
    </rPh>
    <rPh sb="2" eb="3">
      <t>メ</t>
    </rPh>
    <rPh sb="3" eb="6">
      <t>シュクハクチ</t>
    </rPh>
    <phoneticPr fontId="2"/>
  </si>
  <si>
    <t>Hote de Sal</t>
    <phoneticPr fontId="2"/>
  </si>
  <si>
    <t>ホテル代3泊分</t>
    <rPh sb="3" eb="4">
      <t>ダイ</t>
    </rPh>
    <rPh sb="5" eb="7">
      <t>ハクブン</t>
    </rPh>
    <phoneticPr fontId="2"/>
  </si>
  <si>
    <t>その他(不明)</t>
    <rPh sb="2" eb="3">
      <t>ホカ</t>
    </rPh>
    <rPh sb="4" eb="6">
      <t>フメイ</t>
    </rPh>
    <phoneticPr fontId="2"/>
  </si>
  <si>
    <t>Visaキャッシング</t>
    <phoneticPr fontId="2"/>
  </si>
  <si>
    <t xml:space="preserve"> </t>
    <phoneticPr fontId="2"/>
  </si>
  <si>
    <t>9642 + 170 = 9812円</t>
    <rPh sb="17" eb="18">
      <t>エン</t>
    </rPh>
    <phoneticPr fontId="2"/>
  </si>
  <si>
    <t>肉ご飯</t>
    <rPh sb="0" eb="1">
      <t>ニク</t>
    </rPh>
    <rPh sb="2" eb="3">
      <t>ハン</t>
    </rPh>
    <phoneticPr fontId="2"/>
  </si>
  <si>
    <t>謎味アイス</t>
    <rPh sb="0" eb="1">
      <t>ナゾ</t>
    </rPh>
    <rPh sb="1" eb="2">
      <t>アジ</t>
    </rPh>
    <phoneticPr fontId="2"/>
  </si>
  <si>
    <t>サンセット＆スターライト</t>
    <phoneticPr fontId="2"/>
  </si>
  <si>
    <t>一人125b迄値下げ交渉</t>
    <rPh sb="0" eb="2">
      <t>ヒトリ</t>
    </rPh>
    <rPh sb="6" eb="7">
      <t>マデ</t>
    </rPh>
    <rPh sb="7" eb="9">
      <t>ネサ</t>
    </rPh>
    <rPh sb="10" eb="12">
      <t>コウショウ</t>
    </rPh>
    <phoneticPr fontId="2"/>
  </si>
  <si>
    <t>ポテトチップス(lays)</t>
    <phoneticPr fontId="2"/>
  </si>
  <si>
    <t>ポテトエンパナーダ</t>
    <phoneticPr fontId="2"/>
  </si>
  <si>
    <t>２つ</t>
    <phoneticPr fontId="2"/>
  </si>
  <si>
    <t>オレンジジュース</t>
    <phoneticPr fontId="2"/>
  </si>
  <si>
    <t>リャマスペアリブ</t>
    <phoneticPr fontId="2"/>
  </si>
  <si>
    <t>ハンバーガー3つ</t>
    <phoneticPr fontId="2"/>
  </si>
  <si>
    <t>残額</t>
    <rPh sb="0" eb="2">
      <t>ザンガク</t>
    </rPh>
    <phoneticPr fontId="2"/>
  </si>
  <si>
    <t>温泉入浴料</t>
    <rPh sb="0" eb="2">
      <t>オンセン</t>
    </rPh>
    <rPh sb="2" eb="5">
      <t>ニュウヨクリョウ</t>
    </rPh>
    <phoneticPr fontId="2"/>
  </si>
  <si>
    <t>２人分</t>
    <rPh sb="1" eb="3">
      <t>ニンブン</t>
    </rPh>
    <phoneticPr fontId="2"/>
  </si>
  <si>
    <t>キッチン用洗剤</t>
    <rPh sb="4" eb="5">
      <t>ヨウ</t>
    </rPh>
    <rPh sb="5" eb="7">
      <t>センザイ</t>
    </rPh>
    <phoneticPr fontId="2"/>
  </si>
  <si>
    <t>1.5L</t>
    <phoneticPr fontId="2"/>
  </si>
  <si>
    <t>クロワッサン</t>
    <phoneticPr fontId="2"/>
  </si>
  <si>
    <t>５個</t>
    <phoneticPr fontId="2"/>
  </si>
  <si>
    <t>ローリエ</t>
    <phoneticPr fontId="2"/>
  </si>
  <si>
    <t>カレー粉</t>
    <rPh sb="3" eb="4">
      <t>コ</t>
    </rPh>
    <phoneticPr fontId="2"/>
  </si>
  <si>
    <t>卵18個入</t>
    <rPh sb="0" eb="1">
      <t>タマゴ</t>
    </rPh>
    <rPh sb="3" eb="5">
      <t>コイリ</t>
    </rPh>
    <phoneticPr fontId="2"/>
  </si>
  <si>
    <t>優</t>
    <rPh sb="0" eb="1">
      <t>ユウ</t>
    </rPh>
    <phoneticPr fontId="2"/>
  </si>
  <si>
    <t>精算済 2020/1/26</t>
    <rPh sb="0" eb="2">
      <t>セイサン</t>
    </rPh>
    <rPh sb="2" eb="3">
      <t>ズ</t>
    </rPh>
    <phoneticPr fontId="2"/>
  </si>
  <si>
    <t>ausencia</t>
    <phoneticPr fontId="2"/>
  </si>
  <si>
    <t>不在、留守</t>
    <rPh sb="0" eb="2">
      <t>フザイ</t>
    </rPh>
    <rPh sb="3" eb="5">
      <t>ルス</t>
    </rPh>
    <phoneticPr fontId="2"/>
  </si>
  <si>
    <t>前置詞+</t>
    <rPh sb="0" eb="3">
      <t>ゼンチシ</t>
    </rPh>
    <phoneticPr fontId="2"/>
  </si>
  <si>
    <t>contigo</t>
    <phoneticPr fontId="2"/>
  </si>
  <si>
    <t>君と、君と共に</t>
    <rPh sb="0" eb="1">
      <t>キミ</t>
    </rPh>
    <rPh sb="3" eb="4">
      <t>キミ</t>
    </rPh>
    <rPh sb="5" eb="6">
      <t>トモ</t>
    </rPh>
    <phoneticPr fontId="2"/>
  </si>
  <si>
    <t>Quiero viajar contigo 君と旅をしたいなぁ</t>
    <rPh sb="22" eb="23">
      <t>キミ</t>
    </rPh>
    <rPh sb="24" eb="25">
      <t>タビ</t>
    </rPh>
    <phoneticPr fontId="2"/>
  </si>
  <si>
    <t>久しぶりに</t>
    <rPh sb="0" eb="1">
      <t>ヒサ</t>
    </rPh>
    <phoneticPr fontId="2"/>
  </si>
  <si>
    <t>(正確か不明)　después de una larga ausencia</t>
    <rPh sb="1" eb="3">
      <t>セイカク</t>
    </rPh>
    <rPh sb="4" eb="6">
      <t>フメイ</t>
    </rPh>
    <phoneticPr fontId="2"/>
  </si>
  <si>
    <t>dar</t>
    <phoneticPr fontId="2"/>
  </si>
  <si>
    <t>与える、渡す</t>
    <rPh sb="0" eb="1">
      <t>アタ</t>
    </rPh>
    <rPh sb="4" eb="5">
      <t>ワタ</t>
    </rPh>
    <phoneticPr fontId="2"/>
  </si>
  <si>
    <t>doy,das,da</t>
    <phoneticPr fontId="2"/>
  </si>
  <si>
    <t>ya</t>
    <phoneticPr fontId="2"/>
  </si>
  <si>
    <t>すでに、もう、もはや</t>
    <phoneticPr fontId="2"/>
  </si>
  <si>
    <t>¿Ya has visitado Granada? 君はもう既にグラナダへ行きましたか？</t>
    <rPh sb="26" eb="27">
      <t>キミ</t>
    </rPh>
    <rPh sb="30" eb="31">
      <t>スデ</t>
    </rPh>
    <rPh sb="37" eb="38">
      <t>イ</t>
    </rPh>
    <phoneticPr fontId="2"/>
  </si>
  <si>
    <t>lesión</t>
    <phoneticPr fontId="2"/>
  </si>
  <si>
    <t>傷、損傷</t>
    <rPh sb="0" eb="1">
      <t>キズ</t>
    </rPh>
    <rPh sb="2" eb="4">
      <t>ソンショウ</t>
    </rPh>
    <phoneticPr fontId="2"/>
  </si>
  <si>
    <t>損害</t>
    <rPh sb="0" eb="2">
      <t>ソンガイ</t>
    </rPh>
    <phoneticPr fontId="2"/>
  </si>
  <si>
    <t>probar</t>
    <phoneticPr fontId="2"/>
  </si>
  <si>
    <t>証明する、立証する</t>
    <rPh sb="0" eb="2">
      <t>ショウメイ</t>
    </rPh>
    <rPh sb="5" eb="7">
      <t>リッショウ</t>
    </rPh>
    <phoneticPr fontId="2"/>
  </si>
  <si>
    <t>試す、試飲する</t>
    <rPh sb="0" eb="1">
      <t>タメ</t>
    </rPh>
    <rPh sb="3" eb="5">
      <t>シイン</t>
    </rPh>
    <phoneticPr fontId="2"/>
  </si>
  <si>
    <t>probar-se</t>
    <phoneticPr fontId="2"/>
  </si>
  <si>
    <t>試用する、試着する</t>
    <rPh sb="0" eb="2">
      <t>シヨウ</t>
    </rPh>
    <rPh sb="5" eb="7">
      <t>シチャク</t>
    </rPh>
    <phoneticPr fontId="2"/>
  </si>
  <si>
    <t>¿Puedo probarme este abrigo?</t>
    <phoneticPr fontId="2"/>
  </si>
  <si>
    <t>このコートを試着していいですか？</t>
    <rPh sb="6" eb="8">
      <t>シチャク</t>
    </rPh>
    <phoneticPr fontId="2"/>
  </si>
  <si>
    <t>probemos 接続法現在 1・複</t>
    <rPh sb="9" eb="11">
      <t>セツゾク</t>
    </rPh>
    <rPh sb="11" eb="12">
      <t>ホウ</t>
    </rPh>
    <rPh sb="12" eb="14">
      <t>ゲンザイ</t>
    </rPh>
    <rPh sb="17" eb="18">
      <t>フク</t>
    </rPh>
    <phoneticPr fontId="2"/>
  </si>
  <si>
    <t>intentar</t>
    <phoneticPr fontId="2"/>
  </si>
  <si>
    <t>試みる、企てる</t>
    <rPh sb="0" eb="1">
      <t>ココロ</t>
    </rPh>
    <rPh sb="4" eb="5">
      <t>クワダ</t>
    </rPh>
    <phoneticPr fontId="2"/>
  </si>
  <si>
    <t>(+不定詞) ~しようと試みる</t>
    <rPh sb="2" eb="5">
      <t>フテイシ</t>
    </rPh>
    <rPh sb="12" eb="13">
      <t>ココロ</t>
    </rPh>
    <phoneticPr fontId="2"/>
  </si>
  <si>
    <t>voy a intentar de jugar プレイしてみるつもり</t>
    <phoneticPr fontId="2"/>
  </si>
  <si>
    <t>disfrutar</t>
    <phoneticPr fontId="2"/>
  </si>
  <si>
    <t>享受する、持っている</t>
    <rPh sb="0" eb="2">
      <t>キョウジュ</t>
    </rPh>
    <rPh sb="5" eb="6">
      <t>モ</t>
    </rPh>
    <phoneticPr fontId="2"/>
  </si>
  <si>
    <t>楽しむ</t>
    <rPh sb="0" eb="1">
      <t>タノ</t>
    </rPh>
    <phoneticPr fontId="2"/>
  </si>
  <si>
    <t>¡Disfrútelo! 十分にお楽しみ下さい</t>
    <rPh sb="13" eb="15">
      <t>ジュウブン</t>
    </rPh>
    <rPh sb="17" eb="18">
      <t>タノ</t>
    </rPh>
    <rPh sb="20" eb="21">
      <t>クダ</t>
    </rPh>
    <phoneticPr fontId="2"/>
  </si>
  <si>
    <t>divertir</t>
    <phoneticPr fontId="2"/>
  </si>
  <si>
    <t>楽しませる</t>
    <rPh sb="0" eb="1">
      <t>タノ</t>
    </rPh>
    <phoneticPr fontId="2"/>
  </si>
  <si>
    <t>divertir-se</t>
    <phoneticPr fontId="2"/>
  </si>
  <si>
    <t>楽しむ、楽しく過ごす</t>
    <rPh sb="0" eb="1">
      <t>タノ</t>
    </rPh>
    <rPh sb="4" eb="5">
      <t>タノ</t>
    </rPh>
    <rPh sb="7" eb="8">
      <t>ス</t>
    </rPh>
    <phoneticPr fontId="2"/>
  </si>
  <si>
    <t>¡Diviértete en la playa!</t>
    <phoneticPr fontId="2"/>
  </si>
  <si>
    <t>¡Que se divierta!  楽しんで!</t>
    <rPh sb="19" eb="20">
      <t>タノ</t>
    </rPh>
    <phoneticPr fontId="2"/>
  </si>
  <si>
    <t>salvar</t>
    <phoneticPr fontId="2"/>
  </si>
  <si>
    <t>救う、救出する</t>
    <rPh sb="0" eb="1">
      <t>スク</t>
    </rPh>
    <rPh sb="3" eb="5">
      <t>キュウシュツ</t>
    </rPh>
    <phoneticPr fontId="2"/>
  </si>
  <si>
    <t>乗り越える</t>
    <rPh sb="0" eb="1">
      <t>ノ</t>
    </rPh>
    <rPh sb="2" eb="3">
      <t>コ</t>
    </rPh>
    <phoneticPr fontId="2"/>
  </si>
  <si>
    <t xml:space="preserve"> (正確さ不明) fue salvado. 助かりました</t>
    <rPh sb="2" eb="4">
      <t>セイカク</t>
    </rPh>
    <rPh sb="5" eb="7">
      <t>フメイ</t>
    </rPh>
    <rPh sb="22" eb="23">
      <t>タス</t>
    </rPh>
    <phoneticPr fontId="2"/>
  </si>
  <si>
    <t>avisar</t>
    <phoneticPr fontId="2"/>
  </si>
  <si>
    <t>知らせる、通知する</t>
    <rPh sb="0" eb="1">
      <t>シ</t>
    </rPh>
    <rPh sb="5" eb="7">
      <t>ツウチ</t>
    </rPh>
    <phoneticPr fontId="2"/>
  </si>
  <si>
    <t>abajo</t>
    <phoneticPr fontId="2"/>
  </si>
  <si>
    <t>下に、階下に</t>
    <rPh sb="0" eb="1">
      <t>シタ</t>
    </rPh>
    <rPh sb="3" eb="5">
      <t>カイカ</t>
    </rPh>
    <phoneticPr fontId="2"/>
  </si>
  <si>
    <t>下へ、下って</t>
    <rPh sb="0" eb="1">
      <t>シタ</t>
    </rPh>
    <rPh sb="3" eb="4">
      <t>クダ</t>
    </rPh>
    <phoneticPr fontId="2"/>
  </si>
  <si>
    <t>~に上がる、登る</t>
    <rPh sb="2" eb="3">
      <t>ア</t>
    </rPh>
    <rPh sb="6" eb="7">
      <t>ノボ</t>
    </rPh>
    <phoneticPr fontId="2"/>
  </si>
  <si>
    <t>~に乗る</t>
    <rPh sb="2" eb="3">
      <t>ノ</t>
    </rPh>
    <phoneticPr fontId="2"/>
  </si>
  <si>
    <t>sube 上がってきて</t>
    <rPh sb="5" eb="6">
      <t>ア</t>
    </rPh>
    <phoneticPr fontId="2"/>
  </si>
  <si>
    <t>↓</t>
    <phoneticPr fontId="2"/>
  </si>
  <si>
    <t>わ</t>
    <phoneticPr fontId="2"/>
  </si>
  <si>
    <t>ゆ</t>
    <phoneticPr fontId="2"/>
  </si>
  <si>
    <t>○</t>
    <phoneticPr fontId="2"/>
  </si>
  <si>
    <t>精F</t>
    <rPh sb="0" eb="1">
      <t>セイ</t>
    </rPh>
    <phoneticPr fontId="2"/>
  </si>
  <si>
    <t>疣薬、風邪薬</t>
    <rPh sb="0" eb="1">
      <t>イボ</t>
    </rPh>
    <rPh sb="1" eb="2">
      <t>グスリ</t>
    </rPh>
    <rPh sb="3" eb="6">
      <t>カゼグスリ</t>
    </rPh>
    <phoneticPr fontId="2"/>
  </si>
  <si>
    <t>玄関マット、袋</t>
    <rPh sb="0" eb="2">
      <t>ゲンカン</t>
    </rPh>
    <rPh sb="6" eb="7">
      <t>フクロ</t>
    </rPh>
    <phoneticPr fontId="2"/>
  </si>
  <si>
    <t>生活費(食費)</t>
    <rPh sb="0" eb="3">
      <t>セイカツヒ</t>
    </rPh>
    <rPh sb="4" eb="6">
      <t>ショクヒ</t>
    </rPh>
    <phoneticPr fontId="2"/>
  </si>
  <si>
    <t>ココナッツオイル</t>
    <phoneticPr fontId="2"/>
  </si>
  <si>
    <t>チョコチップ、豆乳</t>
    <rPh sb="7" eb="9">
      <t>トウニュウ</t>
    </rPh>
    <phoneticPr fontId="2"/>
  </si>
  <si>
    <t>SODIMAC</t>
    <phoneticPr fontId="2"/>
  </si>
  <si>
    <t>配線、削り器</t>
    <rPh sb="0" eb="2">
      <t>ハイセン</t>
    </rPh>
    <rPh sb="3" eb="4">
      <t>ケズ</t>
    </rPh>
    <phoneticPr fontId="2"/>
  </si>
  <si>
    <t>マウス、電池</t>
    <rPh sb="4" eb="6">
      <t>デンチ</t>
    </rPh>
    <phoneticPr fontId="2"/>
  </si>
  <si>
    <t>保存容器、サラダボウル等</t>
    <rPh sb="0" eb="2">
      <t>ホゾン</t>
    </rPh>
    <rPh sb="2" eb="4">
      <t>ヨウキ</t>
    </rPh>
    <rPh sb="11" eb="12">
      <t>ナド</t>
    </rPh>
    <phoneticPr fontId="2"/>
  </si>
  <si>
    <t>チョコチップ</t>
    <phoneticPr fontId="2"/>
  </si>
  <si>
    <t>豆乳</t>
    <rPh sb="0" eb="2">
      <t>トウニュウ</t>
    </rPh>
    <phoneticPr fontId="2"/>
  </si>
  <si>
    <t>疣薬(Points)</t>
    <rPh sb="0" eb="1">
      <t>イボ</t>
    </rPh>
    <rPh sb="1" eb="2">
      <t>グスリ</t>
    </rPh>
    <phoneticPr fontId="2"/>
  </si>
  <si>
    <t>風邪薬(KITADOL)</t>
    <rPh sb="0" eb="3">
      <t>カゼグスリ</t>
    </rPh>
    <phoneticPr fontId="2"/>
  </si>
  <si>
    <t>24錠</t>
    <rPh sb="2" eb="3">
      <t>ジョウ</t>
    </rPh>
    <phoneticPr fontId="2"/>
  </si>
  <si>
    <t>配線 20AWG</t>
    <rPh sb="0" eb="2">
      <t>ハイセン</t>
    </rPh>
    <phoneticPr fontId="2"/>
  </si>
  <si>
    <t>削り器</t>
    <rPh sb="0" eb="1">
      <t>ケズ</t>
    </rPh>
    <rPh sb="2" eb="3">
      <t>キ</t>
    </rPh>
    <phoneticPr fontId="2"/>
  </si>
  <si>
    <t>娯楽(美容)</t>
    <rPh sb="0" eb="2">
      <t>ゴラク</t>
    </rPh>
    <rPh sb="3" eb="5">
      <t>ビヨウ</t>
    </rPh>
    <phoneticPr fontId="2"/>
  </si>
  <si>
    <t>Herbolario</t>
    <phoneticPr fontId="2"/>
  </si>
  <si>
    <t>野菜、果物</t>
    <rPh sb="0" eb="2">
      <t>ヤサイ</t>
    </rPh>
    <rPh sb="3" eb="5">
      <t>クダモノ</t>
    </rPh>
    <phoneticPr fontId="2"/>
  </si>
  <si>
    <t>BarrioItalia</t>
    <phoneticPr fontId="2"/>
  </si>
  <si>
    <t>エプサムソルト</t>
    <phoneticPr fontId="2"/>
  </si>
  <si>
    <t>グリセリン</t>
    <phoneticPr fontId="2"/>
  </si>
  <si>
    <t>アルガンオイル</t>
    <phoneticPr fontId="2"/>
  </si>
  <si>
    <t>250ml</t>
    <phoneticPr fontId="2"/>
  </si>
  <si>
    <t>1Lt</t>
    <phoneticPr fontId="2"/>
  </si>
  <si>
    <t>ラベンダー水</t>
    <phoneticPr fontId="2"/>
  </si>
  <si>
    <t>化粧水容器</t>
    <rPh sb="0" eb="3">
      <t>ケショウスイ</t>
    </rPh>
    <rPh sb="3" eb="5">
      <t>ヨウキ</t>
    </rPh>
    <phoneticPr fontId="2"/>
  </si>
  <si>
    <t>BarrioItalia探索</t>
    <rPh sb="12" eb="14">
      <t>タンサク</t>
    </rPh>
    <phoneticPr fontId="2"/>
  </si>
  <si>
    <t>noticia</t>
    <phoneticPr fontId="2"/>
  </si>
  <si>
    <t>ニュース</t>
    <phoneticPr fontId="2"/>
  </si>
  <si>
    <t>知らせ、情報</t>
    <rPh sb="0" eb="1">
      <t>シ</t>
    </rPh>
    <rPh sb="4" eb="6">
      <t>ジョウホウ</t>
    </rPh>
    <phoneticPr fontId="2"/>
  </si>
  <si>
    <t>≠ novedad (ニュースになる出来事)</t>
    <rPh sb="18" eb="21">
      <t>デキゴト</t>
    </rPh>
    <phoneticPr fontId="2"/>
  </si>
  <si>
    <t>前置詞</t>
    <rPh sb="0" eb="3">
      <t>ゼンチシ</t>
    </rPh>
    <phoneticPr fontId="2"/>
  </si>
  <si>
    <t>como</t>
    <phoneticPr fontId="2"/>
  </si>
  <si>
    <t>mund</t>
    <phoneticPr fontId="2"/>
  </si>
  <si>
    <t>世界、地球</t>
    <rPh sb="0" eb="2">
      <t>セカイ</t>
    </rPh>
    <rPh sb="3" eb="5">
      <t>チキュウ</t>
    </rPh>
    <phoneticPr fontId="2"/>
  </si>
  <si>
    <t>世の中、世間</t>
    <rPh sb="0" eb="1">
      <t>ヨ</t>
    </rPh>
    <rPh sb="2" eb="3">
      <t>ナカ</t>
    </rPh>
    <rPh sb="4" eb="6">
      <t>セケン</t>
    </rPh>
    <phoneticPr fontId="2"/>
  </si>
  <si>
    <t>todo el mundo 皆、すべての人、世界中の人々</t>
    <rPh sb="14" eb="15">
      <t>ミンナ</t>
    </rPh>
    <rPh sb="20" eb="21">
      <t>ヒト</t>
    </rPh>
    <rPh sb="22" eb="25">
      <t>セカイジュウ</t>
    </rPh>
    <rPh sb="26" eb="28">
      <t>ヒトビト</t>
    </rPh>
    <phoneticPr fontId="2"/>
  </si>
  <si>
    <t>peso</t>
    <phoneticPr fontId="2"/>
  </si>
  <si>
    <t>お小遣い</t>
    <rPh sb="1" eb="3">
      <t>コヅカ</t>
    </rPh>
    <phoneticPr fontId="2"/>
  </si>
  <si>
    <t>10万peso追加</t>
    <rPh sb="2" eb="3">
      <t>マン</t>
    </rPh>
    <rPh sb="7" eb="9">
      <t>ツイカ</t>
    </rPh>
    <phoneticPr fontId="2"/>
  </si>
  <si>
    <t>(わ)残高</t>
    <rPh sb="3" eb="5">
      <t>ザンダカ</t>
    </rPh>
    <phoneticPr fontId="2"/>
  </si>
  <si>
    <t>Corres de Chile (チリ郵便局)にいってみる</t>
    <rPh sb="19" eb="21">
      <t>ユウビン</t>
    </rPh>
    <rPh sb="21" eb="22">
      <t>キョク</t>
    </rPh>
    <phoneticPr fontId="2"/>
  </si>
  <si>
    <t>Mall Barrio Independencia</t>
    <phoneticPr fontId="2"/>
  </si>
  <si>
    <t>アコムカードのロック解除を前日電話にて実施</t>
    <rPh sb="10" eb="12">
      <t>カイジョ</t>
    </rPh>
    <rPh sb="13" eb="15">
      <t>ゼンジツ</t>
    </rPh>
    <rPh sb="15" eb="17">
      <t>デンワ</t>
    </rPh>
    <rPh sb="19" eb="21">
      <t>ジッシ</t>
    </rPh>
    <phoneticPr fontId="2"/>
  </si>
  <si>
    <t>↑精算済(95,000円を ゆ→わ へ)</t>
    <rPh sb="1" eb="3">
      <t>セイサン</t>
    </rPh>
    <rPh sb="3" eb="4">
      <t>ズ</t>
    </rPh>
    <rPh sb="11" eb="12">
      <t>エン</t>
    </rPh>
    <phoneticPr fontId="2"/>
  </si>
  <si>
    <t xml:space="preserve"> ← 利息(14円)/現地時間PM12時を過ぎてから借りましょう</t>
    <rPh sb="26" eb="27">
      <t>カ</t>
    </rPh>
    <phoneticPr fontId="2"/>
  </si>
  <si>
    <t>Back of Chile/ESTADO</t>
    <phoneticPr fontId="2"/>
  </si>
  <si>
    <t>シャンプ&amp;リンス</t>
    <phoneticPr fontId="2"/>
  </si>
  <si>
    <t>箪笥預金</t>
    <rPh sb="0" eb="2">
      <t>タンス</t>
    </rPh>
    <rPh sb="2" eb="4">
      <t>ヨキン</t>
    </rPh>
    <phoneticPr fontId="2"/>
  </si>
  <si>
    <t>3*2</t>
    <phoneticPr fontId="2"/>
  </si>
  <si>
    <t>saludar</t>
    <phoneticPr fontId="2"/>
  </si>
  <si>
    <t>挨拶する</t>
    <rPh sb="0" eb="2">
      <t>アイサツ</t>
    </rPh>
    <phoneticPr fontId="2"/>
  </si>
  <si>
    <t>juntar</t>
    <phoneticPr fontId="2"/>
  </si>
  <si>
    <t>合わせる、いっしょにする</t>
    <rPh sb="0" eb="1">
      <t>ア</t>
    </rPh>
    <phoneticPr fontId="2"/>
  </si>
  <si>
    <t>集める、召集する</t>
    <rPh sb="0" eb="1">
      <t>アツ</t>
    </rPh>
    <rPh sb="4" eb="6">
      <t>ショウシュウ</t>
    </rPh>
    <phoneticPr fontId="2"/>
  </si>
  <si>
    <t>juntar-se</t>
    <phoneticPr fontId="2"/>
  </si>
  <si>
    <t>集まる、合流する</t>
    <rPh sb="0" eb="1">
      <t>アツ</t>
    </rPh>
    <rPh sb="4" eb="6">
      <t>ゴウリュウ</t>
    </rPh>
    <phoneticPr fontId="2"/>
  </si>
  <si>
    <t>junto</t>
    <phoneticPr fontId="2"/>
  </si>
  <si>
    <t>junto,ta</t>
    <phoneticPr fontId="2"/>
  </si>
  <si>
    <t>いっしょの、合わせた</t>
    <rPh sb="6" eb="7">
      <t>ア</t>
    </rPh>
    <phoneticPr fontId="2"/>
  </si>
  <si>
    <t>近くに</t>
    <rPh sb="0" eb="1">
      <t>チカ</t>
    </rPh>
    <phoneticPr fontId="2"/>
  </si>
  <si>
    <t>junto con~ ~と一緒に、共に</t>
    <rPh sb="13" eb="15">
      <t>イッショ</t>
    </rPh>
    <rPh sb="17" eb="18">
      <t>トモ</t>
    </rPh>
    <phoneticPr fontId="2"/>
  </si>
  <si>
    <t>Junto con el aparato le enviamos las instrucciones para su uso. 機械とともに説明書をお送りします</t>
    <rPh sb="64" eb="66">
      <t>キカイ</t>
    </rPh>
    <rPh sb="70" eb="73">
      <t>セツメイショ</t>
    </rPh>
    <rPh sb="75" eb="76">
      <t>オク</t>
    </rPh>
    <phoneticPr fontId="2"/>
  </si>
  <si>
    <t>invitado,da</t>
    <phoneticPr fontId="2"/>
  </si>
  <si>
    <t>お客様、招待客</t>
    <rPh sb="1" eb="3">
      <t>キャクサマ</t>
    </rPh>
    <rPh sb="4" eb="7">
      <t>ショウタイキャク</t>
    </rPh>
    <phoneticPr fontId="2"/>
  </si>
  <si>
    <t>atento,ta</t>
    <phoneticPr fontId="2"/>
  </si>
  <si>
    <t>~に注意深い、気をつけている(気を配る)</t>
    <rPh sb="2" eb="4">
      <t>チュウイ</t>
    </rPh>
    <rPh sb="4" eb="5">
      <t>ブカ</t>
    </rPh>
    <rPh sb="7" eb="8">
      <t>キ</t>
    </rPh>
    <rPh sb="15" eb="16">
      <t>キ</t>
    </rPh>
    <rPh sb="17" eb="18">
      <t>クバ</t>
    </rPh>
    <phoneticPr fontId="2"/>
  </si>
  <si>
    <t>atento con 思いやるのある、親切な</t>
    <rPh sb="11" eb="12">
      <t>オモ</t>
    </rPh>
    <rPh sb="19" eb="21">
      <t>シンセツ</t>
    </rPh>
    <phoneticPr fontId="2"/>
  </si>
  <si>
    <t>Es usted muy atento. お心遣い恐れ入ります</t>
    <rPh sb="22" eb="24">
      <t>ココロヅカ</t>
    </rPh>
    <rPh sb="25" eb="26">
      <t>オソ</t>
    </rPh>
    <rPh sb="27" eb="28">
      <t>イ</t>
    </rPh>
    <phoneticPr fontId="2"/>
  </si>
  <si>
    <t>TOTAL</t>
    <phoneticPr fontId="2"/>
  </si>
  <si>
    <t>0.25 bb 3000</t>
    <phoneticPr fontId="2"/>
  </si>
  <si>
    <t>3L レモネード</t>
    <phoneticPr fontId="2"/>
  </si>
  <si>
    <t>AirsoftTotalにいってみた</t>
    <phoneticPr fontId="2"/>
  </si>
  <si>
    <t>どんな~でも</t>
    <phoneticPr fontId="2"/>
  </si>
  <si>
    <t>cualquiera libro/ un libro cualquiera どの本も</t>
    <rPh sb="40" eb="41">
      <t>ホン</t>
    </rPh>
    <phoneticPr fontId="2"/>
  </si>
  <si>
    <t>ソーセージ、コーンスープ(粉末)、ポテトチップス</t>
    <rPh sb="13" eb="15">
      <t>フンマツ</t>
    </rPh>
    <phoneticPr fontId="2"/>
  </si>
  <si>
    <t>atascar</t>
    <phoneticPr fontId="2"/>
  </si>
  <si>
    <t>塞ぐ、妨げる</t>
    <rPh sb="0" eb="1">
      <t>フサ</t>
    </rPh>
    <rPh sb="3" eb="4">
      <t>サマタ</t>
    </rPh>
    <phoneticPr fontId="2"/>
  </si>
  <si>
    <t>consectivo,va</t>
    <phoneticPr fontId="2"/>
  </si>
  <si>
    <t>連続した</t>
    <rPh sb="0" eb="2">
      <t>レンゾク</t>
    </rPh>
    <phoneticPr fontId="2"/>
  </si>
  <si>
    <t>divertido,da</t>
    <phoneticPr fontId="2"/>
  </si>
  <si>
    <t>面白い、楽しい</t>
    <rPh sb="0" eb="2">
      <t>オモシロ</t>
    </rPh>
    <rPh sb="4" eb="5">
      <t>タノ</t>
    </rPh>
    <phoneticPr fontId="2"/>
  </si>
  <si>
    <t>un cuento diventido 面白い話</t>
    <rPh sb="20" eb="22">
      <t>オモシロ</t>
    </rPh>
    <rPh sb="23" eb="24">
      <t>ハナシ</t>
    </rPh>
    <phoneticPr fontId="2"/>
  </si>
  <si>
    <t>ayer</t>
    <phoneticPr fontId="2"/>
  </si>
  <si>
    <t>昨日</t>
    <rPh sb="0" eb="2">
      <t>キノウ</t>
    </rPh>
    <phoneticPr fontId="2"/>
  </si>
  <si>
    <t>過去、以前</t>
    <rPh sb="0" eb="2">
      <t>カコ</t>
    </rPh>
    <rPh sb="3" eb="5">
      <t>イゼン</t>
    </rPh>
    <phoneticPr fontId="2"/>
  </si>
  <si>
    <t>一昨日 antes de ayer</t>
    <rPh sb="0" eb="3">
      <t>オトトイ</t>
    </rPh>
    <phoneticPr fontId="2"/>
  </si>
  <si>
    <t>de ayer a hoy/ de ayer acá 短期間に</t>
    <rPh sb="27" eb="30">
      <t>タンキカン</t>
    </rPh>
    <phoneticPr fontId="2"/>
  </si>
  <si>
    <t>regla</t>
    <phoneticPr fontId="2"/>
  </si>
  <si>
    <t>turbus</t>
    <phoneticPr fontId="2"/>
  </si>
  <si>
    <t>RealAction.cl</t>
    <phoneticPr fontId="2"/>
  </si>
  <si>
    <t>0.25BB, ピストンヘッド</t>
    <phoneticPr fontId="2"/>
  </si>
  <si>
    <t>JUN HAO LIMITADA</t>
    <phoneticPr fontId="2"/>
  </si>
  <si>
    <t>水彩筆</t>
    <rPh sb="0" eb="2">
      <t>スイサイ</t>
    </rPh>
    <rPh sb="2" eb="3">
      <t>ヒツ</t>
    </rPh>
    <phoneticPr fontId="2"/>
  </si>
  <si>
    <t>優理子はペルー旅行へ(~2/4深夜)</t>
    <rPh sb="0" eb="3">
      <t>ユリコ</t>
    </rPh>
    <rPh sb="7" eb="9">
      <t>リョコウ</t>
    </rPh>
    <rPh sb="15" eb="17">
      <t>シンヤ</t>
    </rPh>
    <phoneticPr fontId="2"/>
  </si>
  <si>
    <t>RealAction,airsoftにいってみた</t>
    <phoneticPr fontId="2"/>
  </si>
  <si>
    <t>挽肉、クロワッサン</t>
    <rPh sb="0" eb="2">
      <t>ヒキニク</t>
    </rPh>
    <phoneticPr fontId="2"/>
  </si>
  <si>
    <t>llegar</t>
    <phoneticPr fontId="2"/>
  </si>
  <si>
    <t>~に着く、到着する</t>
    <rPh sb="2" eb="3">
      <t>ツ</t>
    </rPh>
    <rPh sb="5" eb="7">
      <t>トウチャク</t>
    </rPh>
    <phoneticPr fontId="2"/>
  </si>
  <si>
    <t>Dentro de poco llegaremos al aeropuerto. まもなく飛行場に到着します</t>
    <rPh sb="45" eb="48">
      <t>ヒコウジョウ</t>
    </rPh>
    <rPh sb="49" eb="51">
      <t>トウチャク</t>
    </rPh>
    <phoneticPr fontId="2"/>
  </si>
  <si>
    <t>~に達する</t>
    <rPh sb="2" eb="3">
      <t>タッ</t>
    </rPh>
    <phoneticPr fontId="2"/>
  </si>
  <si>
    <t>(a+不定詞)~するに至る</t>
    <rPh sb="3" eb="6">
      <t>フテイシ</t>
    </rPh>
    <rPh sb="11" eb="12">
      <t>イタ</t>
    </rPh>
    <phoneticPr fontId="2"/>
  </si>
  <si>
    <t>通る、通過する</t>
    <rPh sb="0" eb="1">
      <t>トオ</t>
    </rPh>
    <rPh sb="3" eb="5">
      <t>ツウカ</t>
    </rPh>
    <phoneticPr fontId="2"/>
  </si>
  <si>
    <t>過ごす、経つ</t>
    <rPh sb="0" eb="1">
      <t>ス</t>
    </rPh>
    <rPh sb="4" eb="5">
      <t>タ</t>
    </rPh>
    <phoneticPr fontId="2"/>
  </si>
  <si>
    <t>pasarlo(+副詞)</t>
    <rPh sb="9" eb="11">
      <t>フクシ</t>
    </rPh>
    <phoneticPr fontId="2"/>
  </si>
  <si>
    <t>~の時を過ごす</t>
    <rPh sb="2" eb="3">
      <t>トキ</t>
    </rPh>
    <rPh sb="4" eb="5">
      <t>ス</t>
    </rPh>
    <phoneticPr fontId="2"/>
  </si>
  <si>
    <t>Pásalo bien 楽しい時を過ごして下さい</t>
    <rPh sb="12" eb="13">
      <t>タノ</t>
    </rPh>
    <rPh sb="15" eb="16">
      <t>トキ</t>
    </rPh>
    <rPh sb="17" eb="18">
      <t>ス</t>
    </rPh>
    <rPh sb="21" eb="22">
      <t>クダ</t>
    </rPh>
    <phoneticPr fontId="2"/>
  </si>
  <si>
    <t>cierto,ta</t>
    <phoneticPr fontId="2"/>
  </si>
  <si>
    <t>ある、いくらかの</t>
    <phoneticPr fontId="2"/>
  </si>
  <si>
    <t>(+de)~を確信した Estoy cierto de que era él. 僕は彼だったと確信している。</t>
    <rPh sb="7" eb="9">
      <t>カクシン</t>
    </rPh>
    <rPh sb="40" eb="41">
      <t>ボク</t>
    </rPh>
    <rPh sb="42" eb="43">
      <t>カレ</t>
    </rPh>
    <rPh sb="47" eb="49">
      <t>カクシン</t>
    </rPh>
    <phoneticPr fontId="2"/>
  </si>
  <si>
    <t>確かな、明白な</t>
    <rPh sb="0" eb="1">
      <t>タシ</t>
    </rPh>
    <rPh sb="4" eb="6">
      <t>メイハク</t>
    </rPh>
    <phoneticPr fontId="2"/>
  </si>
  <si>
    <t>por cierto</t>
    <phoneticPr fontId="2"/>
  </si>
  <si>
    <t>確かに、勿論</t>
    <rPh sb="0" eb="1">
      <t>タシ</t>
    </rPh>
    <rPh sb="4" eb="6">
      <t>モチロン</t>
    </rPh>
    <phoneticPr fontId="2"/>
  </si>
  <si>
    <t>時に、ところで</t>
    <rPh sb="0" eb="1">
      <t>トキ</t>
    </rPh>
    <phoneticPr fontId="2"/>
  </si>
  <si>
    <t xml:space="preserve">aún </t>
    <phoneticPr fontId="2"/>
  </si>
  <si>
    <t>まだ = todavía</t>
    <phoneticPr fontId="2"/>
  </si>
  <si>
    <t>(比較級と)さらに、一層</t>
    <rPh sb="1" eb="4">
      <t>ヒカクキュウ</t>
    </rPh>
    <rPh sb="10" eb="12">
      <t>イッソウ</t>
    </rPh>
    <phoneticPr fontId="2"/>
  </si>
  <si>
    <t>regresar</t>
    <phoneticPr fontId="2"/>
  </si>
  <si>
    <t>戻る、帰る(=volver)</t>
    <rPh sb="0" eb="1">
      <t>モド</t>
    </rPh>
    <rPh sb="3" eb="4">
      <t>カエ</t>
    </rPh>
    <phoneticPr fontId="2"/>
  </si>
  <si>
    <t>regresar del viaje 旅から帰る</t>
    <rPh sb="19" eb="20">
      <t>タビ</t>
    </rPh>
    <rPh sb="22" eb="23">
      <t>カエ</t>
    </rPh>
    <phoneticPr fontId="2"/>
  </si>
  <si>
    <t>帰宅する</t>
    <rPh sb="0" eb="2">
      <t>キタク</t>
    </rPh>
    <phoneticPr fontId="2"/>
  </si>
  <si>
    <t>en serio</t>
    <phoneticPr fontId="2"/>
  </si>
  <si>
    <t>serio,ria</t>
    <phoneticPr fontId="2"/>
  </si>
  <si>
    <t>まじめな、真剣な</t>
    <rPh sb="5" eb="8">
      <t>シンケンア</t>
    </rPh>
    <phoneticPr fontId="2"/>
  </si>
  <si>
    <t>重大な</t>
    <rPh sb="0" eb="2">
      <t>ジュウダイ</t>
    </rPh>
    <phoneticPr fontId="2"/>
  </si>
  <si>
    <t>本当に？</t>
    <rPh sb="0" eb="2">
      <t>ホントウ</t>
    </rPh>
    <phoneticPr fontId="2"/>
  </si>
  <si>
    <t>cansado,da</t>
    <phoneticPr fontId="2"/>
  </si>
  <si>
    <t>疲れた、疲れさせる</t>
    <rPh sb="0" eb="1">
      <t>ツカ</t>
    </rPh>
    <rPh sb="4" eb="5">
      <t>ツカ</t>
    </rPh>
    <phoneticPr fontId="2"/>
  </si>
  <si>
    <t>(+de,por)~に飽きた</t>
    <rPh sb="11" eb="12">
      <t>ア</t>
    </rPh>
    <phoneticPr fontId="2"/>
  </si>
  <si>
    <t>cansar</t>
    <phoneticPr fontId="2"/>
  </si>
  <si>
    <t>疲れる、疲れさせる</t>
    <rPh sb="0" eb="1">
      <t>ツカ</t>
    </rPh>
    <rPh sb="4" eb="5">
      <t>ツカ</t>
    </rPh>
    <phoneticPr fontId="2"/>
  </si>
  <si>
    <t>(+de)~にうんざりする</t>
    <phoneticPr fontId="2"/>
  </si>
  <si>
    <t>no cansarse de ~　~に飽きることになく…する</t>
    <rPh sb="19" eb="20">
      <t>ア</t>
    </rPh>
    <phoneticPr fontId="2"/>
  </si>
  <si>
    <t>manera</t>
    <phoneticPr fontId="2"/>
  </si>
  <si>
    <t>やり方、様式</t>
    <rPh sb="2" eb="3">
      <t>カタ</t>
    </rPh>
    <rPh sb="4" eb="6">
      <t>ヨウシキ</t>
    </rPh>
    <phoneticPr fontId="2"/>
  </si>
  <si>
    <t>行儀、作法、態度</t>
    <rPh sb="0" eb="2">
      <t>ギョウギ</t>
    </rPh>
    <rPh sb="3" eb="5">
      <t>サホウ</t>
    </rPh>
    <rPh sb="6" eb="8">
      <t>タイド</t>
    </rPh>
    <phoneticPr fontId="2"/>
  </si>
  <si>
    <t>悪、悪事、不正</t>
    <rPh sb="0" eb="1">
      <t>アク</t>
    </rPh>
    <rPh sb="2" eb="4">
      <t>アクジ</t>
    </rPh>
    <rPh sb="5" eb="7">
      <t>フセイ</t>
    </rPh>
    <phoneticPr fontId="2"/>
  </si>
  <si>
    <t>病気</t>
    <rPh sb="0" eb="2">
      <t>ビョウキ</t>
    </rPh>
    <phoneticPr fontId="2"/>
  </si>
  <si>
    <t>menos mal 不幸中の幸いだ</t>
    <rPh sb="10" eb="13">
      <t>フコウチュウ</t>
    </rPh>
    <rPh sb="14" eb="15">
      <t>サイワ</t>
    </rPh>
    <phoneticPr fontId="2"/>
  </si>
  <si>
    <t>悪く、不正に</t>
    <rPh sb="0" eb="1">
      <t>ワル</t>
    </rPh>
    <rPh sb="3" eb="5">
      <t>フセイ</t>
    </rPh>
    <phoneticPr fontId="2"/>
  </si>
  <si>
    <t>不完全な</t>
    <rPh sb="0" eb="4">
      <t>フカンゼンア</t>
    </rPh>
    <phoneticPr fontId="2"/>
  </si>
  <si>
    <t>mal,malo,la</t>
    <phoneticPr fontId="2"/>
  </si>
  <si>
    <t>男性単数名詞の前で mal</t>
    <rPh sb="0" eb="2">
      <t>ダンセイ</t>
    </rPh>
    <rPh sb="2" eb="4">
      <t>タンスウ</t>
    </rPh>
    <rPh sb="4" eb="6">
      <t>メイシ</t>
    </rPh>
    <rPh sb="7" eb="8">
      <t>マエ</t>
    </rPh>
    <phoneticPr fontId="2"/>
  </si>
  <si>
    <t>suerte</t>
    <phoneticPr fontId="2"/>
  </si>
  <si>
    <t>運命、運、幸運</t>
    <rPh sb="0" eb="2">
      <t>ウンメイ</t>
    </rPh>
    <rPh sb="3" eb="4">
      <t>ウン</t>
    </rPh>
    <rPh sb="5" eb="7">
      <t>コウウン</t>
    </rPh>
    <phoneticPr fontId="2"/>
  </si>
  <si>
    <t>por suerte 運良く</t>
    <rPh sb="11" eb="13">
      <t>ウンヨ</t>
    </rPh>
    <phoneticPr fontId="2"/>
  </si>
  <si>
    <t>抽選、くじ</t>
    <rPh sb="0" eb="2">
      <t>チュウセン</t>
    </rPh>
    <phoneticPr fontId="2"/>
  </si>
  <si>
    <t>palabra</t>
    <phoneticPr fontId="2"/>
  </si>
  <si>
    <t>単語、語</t>
    <rPh sb="0" eb="2">
      <t>タンゴ</t>
    </rPh>
    <rPh sb="3" eb="4">
      <t>ゴ</t>
    </rPh>
    <phoneticPr fontId="2"/>
  </si>
  <si>
    <t>言葉、約束</t>
    <rPh sb="0" eb="2">
      <t>コトバ</t>
    </rPh>
    <rPh sb="3" eb="5">
      <t>ヤクソク</t>
    </rPh>
    <phoneticPr fontId="2"/>
  </si>
  <si>
    <t>en otra palabras 言い換えれば en una palabra 一言で言えば(要するに)</t>
    <rPh sb="17" eb="18">
      <t>イ</t>
    </rPh>
    <rPh sb="19" eb="20">
      <t>カ</t>
    </rPh>
    <rPh sb="39" eb="41">
      <t>ヒトコト</t>
    </rPh>
    <rPh sb="42" eb="43">
      <t>イ</t>
    </rPh>
    <rPh sb="46" eb="47">
      <t>ヨウ</t>
    </rPh>
    <phoneticPr fontId="2"/>
  </si>
  <si>
    <t>sueño</t>
    <phoneticPr fontId="2"/>
  </si>
  <si>
    <t>眠り、眠気</t>
    <rPh sb="0" eb="1">
      <t>ネム</t>
    </rPh>
    <rPh sb="3" eb="5">
      <t>ネムケ</t>
    </rPh>
    <phoneticPr fontId="2"/>
  </si>
  <si>
    <t>⇨ 動詞 soñar</t>
    <rPh sb="2" eb="4">
      <t>ドウシ</t>
    </rPh>
    <phoneticPr fontId="2"/>
  </si>
  <si>
    <t>夢 = ensueño</t>
    <rPh sb="0" eb="1">
      <t>ユメ</t>
    </rPh>
    <phoneticPr fontId="2"/>
  </si>
  <si>
    <t>enseñar</t>
    <phoneticPr fontId="2"/>
  </si>
  <si>
    <t>教える</t>
    <rPh sb="0" eb="1">
      <t>オシ</t>
    </rPh>
    <phoneticPr fontId="2"/>
  </si>
  <si>
    <t>Por favor, enseñame el significado de la palabra.</t>
    <phoneticPr fontId="2"/>
  </si>
  <si>
    <t>Enseñame cómo llegar a la parada de metro.</t>
    <phoneticPr fontId="2"/>
  </si>
  <si>
    <t>メトロの駅までの道を教えて欲しい</t>
    <rPh sb="4" eb="5">
      <t>エキ</t>
    </rPh>
    <rPh sb="8" eb="9">
      <t>ミチ</t>
    </rPh>
    <rPh sb="10" eb="11">
      <t>オシ</t>
    </rPh>
    <rPh sb="13" eb="14">
      <t>ホ</t>
    </rPh>
    <phoneticPr fontId="2"/>
  </si>
  <si>
    <t>単語の意味を教えて下さい</t>
    <rPh sb="0" eb="2">
      <t>タンゴ</t>
    </rPh>
    <rPh sb="3" eb="5">
      <t>イミ</t>
    </rPh>
    <rPh sb="6" eb="7">
      <t>オシ</t>
    </rPh>
    <rPh sb="9" eb="10">
      <t>クダ</t>
    </rPh>
    <phoneticPr fontId="2"/>
  </si>
  <si>
    <t>例1</t>
    <rPh sb="0" eb="1">
      <t>レイ</t>
    </rPh>
    <phoneticPr fontId="2"/>
  </si>
  <si>
    <t>¿Me puedes enseñar italiano?</t>
    <phoneticPr fontId="2"/>
  </si>
  <si>
    <t>イタリア語を教えてくれませんか？</t>
    <rPh sb="4" eb="5">
      <t>ゴ</t>
    </rPh>
    <rPh sb="6" eb="7">
      <t>オシ</t>
    </rPh>
    <phoneticPr fontId="2"/>
  </si>
  <si>
    <t>¿Podrías enseñarme el camino?</t>
    <phoneticPr fontId="2"/>
  </si>
  <si>
    <t>¿Me enseñas a bailar salasa?</t>
    <phoneticPr fontId="2"/>
  </si>
  <si>
    <t>ダンスを教えてくれませんか</t>
    <rPh sb="4" eb="5">
      <t>オシ</t>
    </rPh>
    <phoneticPr fontId="2"/>
  </si>
  <si>
    <t>道を教えてくれませんか</t>
    <rPh sb="0" eb="1">
      <t>ミチ</t>
    </rPh>
    <rPh sb="2" eb="3">
      <t>オシ</t>
    </rPh>
    <phoneticPr fontId="2"/>
  </si>
  <si>
    <t>↔ fácil  簡単な、易しい</t>
    <rPh sb="9" eb="12">
      <t>カンタンア</t>
    </rPh>
    <rPh sb="13" eb="14">
      <t>ヤサ</t>
    </rPh>
    <phoneticPr fontId="2"/>
  </si>
  <si>
    <t>pesado,da</t>
    <phoneticPr fontId="2"/>
  </si>
  <si>
    <t>重苦しい</t>
    <rPh sb="0" eb="2">
      <t>オモクル</t>
    </rPh>
    <phoneticPr fontId="2"/>
  </si>
  <si>
    <t>¡Pero cómo pesa este niño! それにしてもこの子はなんて重いんだ</t>
    <rPh sb="35" eb="36">
      <t>コ</t>
    </rPh>
    <rPh sb="40" eb="41">
      <t>オモ</t>
    </rPh>
    <phoneticPr fontId="2"/>
  </si>
  <si>
    <t>重い、~の重さがある</t>
    <rPh sb="0" eb="1">
      <t>オモ</t>
    </rPh>
    <rPh sb="5" eb="6">
      <t>オモ</t>
    </rPh>
    <phoneticPr fontId="2"/>
  </si>
  <si>
    <t>↔ ligero,ra 軽い、軽快な</t>
    <rPh sb="12" eb="13">
      <t>カル</t>
    </rPh>
    <rPh sb="15" eb="17">
      <t>ケイカイ</t>
    </rPh>
    <phoneticPr fontId="2"/>
  </si>
  <si>
    <t>Express</t>
    <phoneticPr fontId="2"/>
  </si>
  <si>
    <t>たわし</t>
    <phoneticPr fontId="2"/>
  </si>
  <si>
    <t>3個入</t>
    <rPh sb="1" eb="3">
      <t>コイリ</t>
    </rPh>
    <phoneticPr fontId="2"/>
  </si>
  <si>
    <t>水切り兼浴室デッキ</t>
    <rPh sb="0" eb="2">
      <t>ミズキ</t>
    </rPh>
    <rPh sb="3" eb="4">
      <t>ケン</t>
    </rPh>
    <rPh sb="4" eb="6">
      <t>ヨクシツ</t>
    </rPh>
    <phoneticPr fontId="2"/>
  </si>
  <si>
    <t>棍棒</t>
    <rPh sb="0" eb="2">
      <t>コンボウ</t>
    </rPh>
    <phoneticPr fontId="2"/>
  </si>
  <si>
    <t>木製</t>
    <rPh sb="0" eb="2">
      <t>モクセイ</t>
    </rPh>
    <phoneticPr fontId="2"/>
  </si>
  <si>
    <t>金属クリップ</t>
    <rPh sb="0" eb="2">
      <t>キンゾク</t>
    </rPh>
    <phoneticPr fontId="2"/>
  </si>
  <si>
    <t>8個入</t>
    <rPh sb="1" eb="3">
      <t>コイリ</t>
    </rPh>
    <phoneticPr fontId="2"/>
  </si>
  <si>
    <t>ワイン酸化防止用</t>
    <rPh sb="3" eb="7">
      <t>サンカボウシ</t>
    </rPh>
    <rPh sb="7" eb="8">
      <t>ヨウ</t>
    </rPh>
    <phoneticPr fontId="2"/>
  </si>
  <si>
    <t>粉ふるい(水切り)</t>
    <rPh sb="0" eb="1">
      <t>コナ</t>
    </rPh>
    <rPh sb="5" eb="7">
      <t>ミズキ</t>
    </rPh>
    <phoneticPr fontId="2"/>
  </si>
  <si>
    <t>輪ゴム</t>
    <rPh sb="0" eb="1">
      <t>ワ</t>
    </rPh>
    <phoneticPr fontId="2"/>
  </si>
  <si>
    <t>60g</t>
    <phoneticPr fontId="2"/>
  </si>
  <si>
    <t>ケーキホール型セット</t>
    <rPh sb="6" eb="7">
      <t>カタ</t>
    </rPh>
    <phoneticPr fontId="2"/>
  </si>
  <si>
    <t>CHINOドラゴンモール</t>
    <phoneticPr fontId="2"/>
  </si>
  <si>
    <t>砂糖、水6L*3</t>
    <rPh sb="0" eb="2">
      <t>サトウ</t>
    </rPh>
    <rPh sb="3" eb="4">
      <t>ミズ</t>
    </rPh>
    <phoneticPr fontId="2"/>
  </si>
  <si>
    <t>娯楽(睡眠)</t>
    <rPh sb="0" eb="2">
      <t>ゴラク</t>
    </rPh>
    <rPh sb="3" eb="5">
      <t>スイミン</t>
    </rPh>
    <phoneticPr fontId="2"/>
  </si>
  <si>
    <t>Paris</t>
    <phoneticPr fontId="2"/>
  </si>
  <si>
    <t>枕</t>
    <rPh sb="0" eb="1">
      <t>マクラ</t>
    </rPh>
    <phoneticPr fontId="2"/>
  </si>
  <si>
    <t>懐中電灯、マグネット</t>
    <rPh sb="0" eb="4">
      <t>カイチュウデントウ</t>
    </rPh>
    <phoneticPr fontId="2"/>
  </si>
  <si>
    <t>中央市場</t>
    <rPh sb="0" eb="2">
      <t>チュウオウ</t>
    </rPh>
    <rPh sb="2" eb="4">
      <t>イチバ</t>
    </rPh>
    <phoneticPr fontId="2"/>
  </si>
  <si>
    <t>ウニ5個</t>
    <rPh sb="3" eb="4">
      <t>コ</t>
    </rPh>
    <phoneticPr fontId="2"/>
  </si>
  <si>
    <t>アワビ2個</t>
    <rPh sb="4" eb="5">
      <t>コ</t>
    </rPh>
    <phoneticPr fontId="2"/>
  </si>
  <si>
    <t>鶏もも肉</t>
    <rPh sb="0" eb="4">
      <t>トリモモニク</t>
    </rPh>
    <phoneticPr fontId="2"/>
  </si>
  <si>
    <t>鶏もも肉、手羽先</t>
    <rPh sb="0" eb="4">
      <t>トリモモニク</t>
    </rPh>
    <rPh sb="5" eb="8">
      <t>テバサキ</t>
    </rPh>
    <phoneticPr fontId="2"/>
  </si>
  <si>
    <t>4枚</t>
    <rPh sb="1" eb="2">
      <t>マイ</t>
    </rPh>
    <phoneticPr fontId="2"/>
  </si>
  <si>
    <t>手羽先</t>
    <rPh sb="0" eb="3">
      <t>テバサキ</t>
    </rPh>
    <phoneticPr fontId="2"/>
  </si>
  <si>
    <t>Vega Central</t>
    <phoneticPr fontId="2"/>
  </si>
  <si>
    <t>4本</t>
    <rPh sb="1" eb="2">
      <t>ホン</t>
    </rPh>
    <phoneticPr fontId="2"/>
  </si>
  <si>
    <t>苺　</t>
    <rPh sb="0" eb="1">
      <t>イチゴ</t>
    </rPh>
    <phoneticPr fontId="2"/>
  </si>
  <si>
    <t>1玉</t>
    <rPh sb="1" eb="2">
      <t>タマ</t>
    </rPh>
    <phoneticPr fontId="2"/>
  </si>
  <si>
    <t>ほうれん草</t>
    <rPh sb="4" eb="5">
      <t>ソウ</t>
    </rPh>
    <phoneticPr fontId="2"/>
  </si>
  <si>
    <t>ウニ</t>
    <phoneticPr fontId="2"/>
  </si>
  <si>
    <t>アワビ</t>
    <phoneticPr fontId="2"/>
  </si>
  <si>
    <t>2個</t>
    <rPh sb="1" eb="2">
      <t>コ</t>
    </rPh>
    <phoneticPr fontId="2"/>
  </si>
  <si>
    <t>中央市場</t>
    <rPh sb="0" eb="4">
      <t>チュウオウイチバ</t>
    </rPh>
    <phoneticPr fontId="2"/>
  </si>
  <si>
    <t>優理子帰国(2/6)</t>
    <rPh sb="0" eb="3">
      <t>ユリコ</t>
    </rPh>
    <rPh sb="3" eb="5">
      <t>キコク</t>
    </rPh>
    <phoneticPr fontId="2"/>
  </si>
  <si>
    <t>中央市場へ(ウニの禁漁期間が終わったとのこと)</t>
    <rPh sb="0" eb="4">
      <t>チュウオウイチバ</t>
    </rPh>
    <rPh sb="9" eb="13">
      <t>キンリョウキカン</t>
    </rPh>
    <rPh sb="14" eb="15">
      <t>オ</t>
    </rPh>
    <phoneticPr fontId="2"/>
  </si>
  <si>
    <t>サバゲー</t>
    <phoneticPr fontId="2"/>
  </si>
  <si>
    <t>anovaをebayで購入</t>
    <rPh sb="11" eb="13">
      <t>コウニュウ</t>
    </rPh>
    <phoneticPr fontId="2"/>
  </si>
  <si>
    <t>電池(ag13 o Lr44) 6個</t>
    <rPh sb="0" eb="2">
      <t>デンチ</t>
    </rPh>
    <rPh sb="17" eb="18">
      <t>コ</t>
    </rPh>
    <phoneticPr fontId="2"/>
  </si>
  <si>
    <t>0.2BB(トレーサー/2700発)</t>
    <rPh sb="16" eb="17">
      <t>ハツ</t>
    </rPh>
    <phoneticPr fontId="2"/>
  </si>
  <si>
    <t>懐中電灯</t>
    <rPh sb="0" eb="4">
      <t>カイチュウデントウ</t>
    </rPh>
    <phoneticPr fontId="2"/>
  </si>
  <si>
    <t>夜戦参加</t>
    <rPh sb="0" eb="2">
      <t>ヤセン</t>
    </rPh>
    <rPh sb="2" eb="4">
      <t>サンカ</t>
    </rPh>
    <phoneticPr fontId="2"/>
  </si>
  <si>
    <t>夜戦用にトレーサー用BB弾を購入</t>
    <rPh sb="0" eb="2">
      <t>ヤセン</t>
    </rPh>
    <rPh sb="2" eb="3">
      <t>ヨウ</t>
    </rPh>
    <rPh sb="9" eb="10">
      <t>ヨウ</t>
    </rPh>
    <rPh sb="12" eb="13">
      <t>タマ</t>
    </rPh>
    <rPh sb="14" eb="16">
      <t>コウニュウ</t>
    </rPh>
    <phoneticPr fontId="2"/>
  </si>
  <si>
    <t>お肉がめちゃくちゃ安い</t>
    <rPh sb="1" eb="2">
      <t>ニク</t>
    </rPh>
    <rPh sb="9" eb="10">
      <t>ヤス</t>
    </rPh>
    <phoneticPr fontId="2"/>
  </si>
  <si>
    <t>例2</t>
    <rPh sb="0" eb="1">
      <t>レイ</t>
    </rPh>
    <phoneticPr fontId="2"/>
  </si>
  <si>
    <t>recordar</t>
    <phoneticPr fontId="2"/>
  </si>
  <si>
    <t>思い出す、覚えている</t>
    <rPh sb="0" eb="1">
      <t>オモ</t>
    </rPh>
    <rPh sb="2" eb="3">
      <t>ダ</t>
    </rPh>
    <rPh sb="5" eb="6">
      <t>オボ</t>
    </rPh>
    <phoneticPr fontId="2"/>
  </si>
  <si>
    <t>= acordarse de</t>
    <phoneticPr fontId="2"/>
  </si>
  <si>
    <t>amable</t>
    <phoneticPr fontId="2"/>
  </si>
  <si>
    <t>親切な、優しい</t>
    <rPh sb="0" eb="2">
      <t>シンセツ</t>
    </rPh>
    <rPh sb="4" eb="5">
      <t>ヤサ</t>
    </rPh>
    <phoneticPr fontId="2"/>
  </si>
  <si>
    <t>Es usted muy amable. ご親切にどうも</t>
    <rPh sb="22" eb="24">
      <t>シンセツ</t>
    </rPh>
    <phoneticPr fontId="2"/>
  </si>
  <si>
    <t>長、上司、ボス</t>
    <rPh sb="0" eb="1">
      <t>オサ</t>
    </rPh>
    <rPh sb="2" eb="4">
      <t>ジョウシ</t>
    </rPh>
    <phoneticPr fontId="2"/>
  </si>
  <si>
    <t>jefe</t>
    <phoneticPr fontId="2"/>
  </si>
  <si>
    <t>hermoso,sa</t>
    <phoneticPr fontId="2"/>
  </si>
  <si>
    <t>美しい、きれいな</t>
    <rPh sb="0" eb="1">
      <t>ウツク</t>
    </rPh>
    <phoneticPr fontId="2"/>
  </si>
  <si>
    <t>見事な</t>
    <rPh sb="0" eb="2">
      <t>ミゴト</t>
    </rPh>
    <phoneticPr fontId="2"/>
  </si>
  <si>
    <t>mujer hermosa美人</t>
    <rPh sb="13" eb="15">
      <t>ビジン</t>
    </rPh>
    <phoneticPr fontId="2"/>
  </si>
  <si>
    <t>チーズケーキ美味しい</t>
    <rPh sb="6" eb="8">
      <t>オイ</t>
    </rPh>
    <phoneticPr fontId="2"/>
  </si>
  <si>
    <t>唐揚げ美味しい</t>
    <rPh sb="0" eb="2">
      <t>カラア</t>
    </rPh>
    <rPh sb="3" eb="5">
      <t>オイ</t>
    </rPh>
    <phoneticPr fontId="2"/>
  </si>
  <si>
    <t>café del 10</t>
    <phoneticPr fontId="2"/>
  </si>
  <si>
    <t>カフェ、ハムサンド</t>
    <phoneticPr fontId="2"/>
  </si>
  <si>
    <t>anterior</t>
    <phoneticPr fontId="2"/>
  </si>
  <si>
    <t>~より前の</t>
    <rPh sb="3" eb="4">
      <t>マエ</t>
    </rPh>
    <phoneticPr fontId="2"/>
  </si>
  <si>
    <t>el día anterior 前日</t>
    <rPh sb="16" eb="18">
      <t>ゼンジツ</t>
    </rPh>
    <phoneticPr fontId="2"/>
  </si>
  <si>
    <t>前々日 dos días antes</t>
    <rPh sb="0" eb="3">
      <t>ゼンゼンジツ</t>
    </rPh>
    <phoneticPr fontId="2"/>
  </si>
  <si>
    <t>anteriormente</t>
    <phoneticPr fontId="2"/>
  </si>
  <si>
    <t>以前に、先に</t>
    <rPh sb="0" eb="2">
      <t>イゼン</t>
    </rPh>
    <rPh sb="4" eb="5">
      <t>サキ</t>
    </rPh>
    <phoneticPr fontId="2"/>
  </si>
  <si>
    <t>以前は、かつては ↔ después</t>
    <rPh sb="0" eb="2">
      <t>イゼン</t>
    </rPh>
    <phoneticPr fontId="2"/>
  </si>
  <si>
    <t>前の = anterior</t>
    <rPh sb="0" eb="1">
      <t>マエ</t>
    </rPh>
    <phoneticPr fontId="2"/>
  </si>
  <si>
    <t>むしろ</t>
    <phoneticPr fontId="2"/>
  </si>
  <si>
    <t>No desea la victoria, antes la teme. 彼は勝利を望むどころか、むしろ恐れている</t>
    <rPh sb="37" eb="38">
      <t>カレ</t>
    </rPh>
    <rPh sb="39" eb="41">
      <t>ショウリ</t>
    </rPh>
    <rPh sb="42" eb="43">
      <t>ノゾ</t>
    </rPh>
    <rPh sb="52" eb="53">
      <t>オソ</t>
    </rPh>
    <phoneticPr fontId="2"/>
  </si>
  <si>
    <t>　antes bien むしろ</t>
    <phoneticPr fontId="2"/>
  </si>
  <si>
    <t>antes de~</t>
    <phoneticPr fontId="2"/>
  </si>
  <si>
    <t>~より前に</t>
    <rPh sb="3" eb="4">
      <t>マエ</t>
    </rPh>
    <phoneticPr fontId="2"/>
  </si>
  <si>
    <t>antes que(de) +接続法</t>
    <rPh sb="15" eb="18">
      <t>セツゾクホウ</t>
    </rPh>
    <phoneticPr fontId="2"/>
  </si>
  <si>
    <t>~する前に</t>
    <rPh sb="3" eb="4">
      <t>マエ</t>
    </rPh>
    <phoneticPr fontId="2"/>
  </si>
  <si>
    <t>夜の、夜間の</t>
    <rPh sb="0" eb="1">
      <t>ヨル</t>
    </rPh>
    <rPh sb="3" eb="5">
      <t>ヤカン</t>
    </rPh>
    <phoneticPr fontId="2"/>
  </si>
  <si>
    <t>nocturno,na</t>
    <phoneticPr fontId="2"/>
  </si>
  <si>
    <t>vuelo nocturno 夜行便</t>
    <rPh sb="15" eb="18">
      <t>ヤコウビン</t>
    </rPh>
    <phoneticPr fontId="2"/>
  </si>
  <si>
    <t>partido nocturno ナイトゲーム、ナイター</t>
    <phoneticPr fontId="2"/>
  </si>
  <si>
    <t>ocupado,da</t>
    <phoneticPr fontId="2"/>
  </si>
  <si>
    <t>忙しい</t>
    <rPh sb="0" eb="1">
      <t>イソガ</t>
    </rPh>
    <phoneticPr fontId="2"/>
  </si>
  <si>
    <t>Esta semana hemos estado muy ocupadas. 今週は私達とても忙しかったわ。</t>
    <rPh sb="39" eb="41">
      <t>コンシュウ</t>
    </rPh>
    <rPh sb="42" eb="44">
      <t>ワタシタチ</t>
    </rPh>
    <rPh sb="47" eb="48">
      <t>イソガ</t>
    </rPh>
    <phoneticPr fontId="2"/>
  </si>
  <si>
    <t>nervioso,sa</t>
    <phoneticPr fontId="2"/>
  </si>
  <si>
    <t>神経質な、いらいらした</t>
    <rPh sb="0" eb="3">
      <t>シンケイシツ</t>
    </rPh>
    <phoneticPr fontId="2"/>
  </si>
  <si>
    <t>⇨ 緊張する</t>
    <rPh sb="2" eb="4">
      <t>キンチョウ</t>
    </rPh>
    <phoneticPr fontId="2"/>
  </si>
  <si>
    <t>名詞: nerviosidad, nerbiosismo</t>
    <rPh sb="0" eb="2">
      <t>メイシ</t>
    </rPh>
    <phoneticPr fontId="2"/>
  </si>
  <si>
    <t>anoche</t>
    <phoneticPr fontId="2"/>
  </si>
  <si>
    <t>昨夜、昨晩</t>
    <rPh sb="0" eb="2">
      <t>サクヤ</t>
    </rPh>
    <rPh sb="3" eb="5">
      <t>サクバン</t>
    </rPh>
    <phoneticPr fontId="2"/>
  </si>
  <si>
    <t>　antes de anoche 一昨夜 = anteanoche</t>
    <phoneticPr fontId="2"/>
  </si>
  <si>
    <t>celebrar</t>
    <phoneticPr fontId="2"/>
  </si>
  <si>
    <t>祝う、称賛する、喜ぶ</t>
    <rPh sb="0" eb="1">
      <t>イワ</t>
    </rPh>
    <rPh sb="3" eb="5">
      <t>ショウサン</t>
    </rPh>
    <rPh sb="8" eb="9">
      <t>ヨロコ</t>
    </rPh>
    <phoneticPr fontId="2"/>
  </si>
  <si>
    <t>開催する、執り行う</t>
    <rPh sb="0" eb="2">
      <t>カイサイ</t>
    </rPh>
    <rPh sb="5" eb="6">
      <t>ト</t>
    </rPh>
    <rPh sb="7" eb="8">
      <t>オコナ</t>
    </rPh>
    <phoneticPr fontId="2"/>
  </si>
  <si>
    <t>luchar</t>
    <phoneticPr fontId="2"/>
  </si>
  <si>
    <t>戦う、争う</t>
    <rPh sb="0" eb="1">
      <t>タタカ</t>
    </rPh>
    <rPh sb="3" eb="4">
      <t>アラソ</t>
    </rPh>
    <phoneticPr fontId="2"/>
  </si>
  <si>
    <t>luchar con(contra) ~と戦う</t>
    <rPh sb="21" eb="22">
      <t>タタカ</t>
    </rPh>
    <phoneticPr fontId="2"/>
  </si>
  <si>
    <t>luchar por la libertad 自由の為に戦う</t>
    <rPh sb="23" eb="25">
      <t>ジユウ</t>
    </rPh>
    <rPh sb="26" eb="27">
      <t>タメ</t>
    </rPh>
    <rPh sb="28" eb="29">
      <t>タタカ</t>
    </rPh>
    <phoneticPr fontId="2"/>
  </si>
  <si>
    <t>oscuro,ra</t>
    <phoneticPr fontId="2"/>
  </si>
  <si>
    <t>暗い、暗色の</t>
    <rPh sb="0" eb="1">
      <t>クラ</t>
    </rPh>
    <rPh sb="3" eb="5">
      <t>アンショク</t>
    </rPh>
    <phoneticPr fontId="2"/>
  </si>
  <si>
    <t>曇った、どんよりした</t>
    <rPh sb="0" eb="1">
      <t>クモ</t>
    </rPh>
    <phoneticPr fontId="2"/>
  </si>
  <si>
    <t>名詞 : oscridad 暗がり、暗闇</t>
    <rPh sb="0" eb="2">
      <t>メイシ</t>
    </rPh>
    <rPh sb="14" eb="15">
      <t>クラ</t>
    </rPh>
    <rPh sb="18" eb="20">
      <t>クラヤミ</t>
    </rPh>
    <phoneticPr fontId="2"/>
  </si>
  <si>
    <t>不明瞭な、うさんくさい</t>
    <rPh sb="0" eb="3">
      <t>フメイリョウ</t>
    </rPh>
    <phoneticPr fontId="2"/>
  </si>
  <si>
    <t>miedo</t>
    <phoneticPr fontId="2"/>
  </si>
  <si>
    <t>恐れ、恐怖、不安、心配</t>
    <rPh sb="0" eb="1">
      <t>オソ</t>
    </rPh>
    <rPh sb="3" eb="5">
      <t>キョウフ</t>
    </rPh>
    <rPh sb="6" eb="8">
      <t>フアン</t>
    </rPh>
    <rPh sb="9" eb="11">
      <t>シンパイ</t>
    </rPh>
    <phoneticPr fontId="2"/>
  </si>
  <si>
    <t>tener miedo de 不定詞 ~するのではないかと心配する</t>
    <rPh sb="15" eb="18">
      <t>フテイシ</t>
    </rPh>
    <rPh sb="29" eb="31">
      <t>シンパイ</t>
    </rPh>
    <phoneticPr fontId="2"/>
  </si>
  <si>
    <t>aparte</t>
    <phoneticPr fontId="2"/>
  </si>
  <si>
    <t>別にして、離して</t>
    <rPh sb="0" eb="1">
      <t>ベツ</t>
    </rPh>
    <rPh sb="5" eb="6">
      <t>ハナ</t>
    </rPh>
    <phoneticPr fontId="2"/>
  </si>
  <si>
    <t>ほかに、さらに</t>
    <phoneticPr fontId="2"/>
  </si>
  <si>
    <t>apartar</t>
    <phoneticPr fontId="2"/>
  </si>
  <si>
    <t>離す、別にする</t>
    <rPh sb="0" eb="1">
      <t>ハナ</t>
    </rPh>
    <rPh sb="3" eb="4">
      <t>ベツ</t>
    </rPh>
    <phoneticPr fontId="2"/>
  </si>
  <si>
    <t>aparte de ~</t>
    <phoneticPr fontId="2"/>
  </si>
  <si>
    <t>~を別にして、~の他に</t>
    <rPh sb="2" eb="3">
      <t>ベツ</t>
    </rPh>
    <rPh sb="9" eb="10">
      <t>ホカ</t>
    </rPh>
    <phoneticPr fontId="2"/>
  </si>
  <si>
    <t>Trataremos aparte ese tema. その問題は別途に取り上げよう</t>
    <rPh sb="30" eb="32">
      <t>モンダイ</t>
    </rPh>
    <rPh sb="33" eb="35">
      <t>ベット</t>
    </rPh>
    <rPh sb="36" eb="37">
      <t>ト</t>
    </rPh>
    <rPh sb="38" eb="39">
      <t>ア</t>
    </rPh>
    <phoneticPr fontId="2"/>
  </si>
  <si>
    <t>triste</t>
    <phoneticPr fontId="2"/>
  </si>
  <si>
    <t>悲しい、哀れな ↔ alegre</t>
    <rPh sb="0" eb="1">
      <t>カナ</t>
    </rPh>
    <rPh sb="4" eb="5">
      <t>アワ</t>
    </rPh>
    <phoneticPr fontId="2"/>
  </si>
  <si>
    <t>Está triste por la muetre de su madre. 彼は母親に死なれて悲嘆に暮れている</t>
    <rPh sb="39" eb="40">
      <t>カレ</t>
    </rPh>
    <rPh sb="41" eb="43">
      <t>ハハオヤ</t>
    </rPh>
    <rPh sb="44" eb="45">
      <t>シ</t>
    </rPh>
    <rPh sb="48" eb="50">
      <t>ヒタン</t>
    </rPh>
    <rPh sb="51" eb="52">
      <t>ク</t>
    </rPh>
    <phoneticPr fontId="2"/>
  </si>
  <si>
    <t>tristeza</t>
    <phoneticPr fontId="2"/>
  </si>
  <si>
    <t>悲しみ、悲哀</t>
    <rPh sb="0" eb="1">
      <t>カナ</t>
    </rPh>
    <rPh sb="4" eb="6">
      <t>ヒアイ</t>
    </rPh>
    <phoneticPr fontId="2"/>
  </si>
  <si>
    <t>razón</t>
    <phoneticPr fontId="2"/>
  </si>
  <si>
    <t>理性</t>
    <rPh sb="0" eb="2">
      <t>リセイ</t>
    </rPh>
    <phoneticPr fontId="2"/>
  </si>
  <si>
    <t>理由 en razón de~ ~の理由で</t>
    <rPh sb="0" eb="2">
      <t>リユウ</t>
    </rPh>
    <rPh sb="18" eb="20">
      <t>リユウ</t>
    </rPh>
    <phoneticPr fontId="2"/>
  </si>
  <si>
    <t>tener razón 正しい</t>
    <rPh sb="12" eb="13">
      <t>タダ</t>
    </rPh>
    <phoneticPr fontId="2"/>
  </si>
  <si>
    <t>Tiene Vd.(usted) Razón. あなたの言う通りです</t>
    <rPh sb="28" eb="29">
      <t>イ</t>
    </rPh>
    <rPh sb="30" eb="31">
      <t>トオ</t>
    </rPh>
    <phoneticPr fontId="2"/>
  </si>
  <si>
    <t>レモン</t>
    <phoneticPr fontId="2"/>
  </si>
  <si>
    <t>ジャスミンティー, ロールケーキ</t>
    <phoneticPr fontId="2"/>
  </si>
  <si>
    <t>タオル、ヨーグルト</t>
    <phoneticPr fontId="2"/>
  </si>
  <si>
    <t>動画類ダウンロードデー</t>
    <rPh sb="0" eb="2">
      <t>ドウガ</t>
    </rPh>
    <rPh sb="2" eb="3">
      <t>ルイ</t>
    </rPh>
    <phoneticPr fontId="2"/>
  </si>
  <si>
    <t>久々にコスタネラセンター(優理子PCダウンロード)</t>
    <rPh sb="0" eb="2">
      <t>ヒサビサ</t>
    </rPh>
    <rPh sb="13" eb="16">
      <t>ユリコ</t>
    </rPh>
    <phoneticPr fontId="2"/>
  </si>
  <si>
    <t>21日</t>
    <rPh sb="2" eb="3">
      <t>ニチ</t>
    </rPh>
    <phoneticPr fontId="2"/>
  </si>
  <si>
    <t>予約引換</t>
    <rPh sb="0" eb="2">
      <t>ヨヤク</t>
    </rPh>
    <rPh sb="2" eb="3">
      <t>ヒ</t>
    </rPh>
    <rPh sb="3" eb="4">
      <t>カ</t>
    </rPh>
    <phoneticPr fontId="2"/>
  </si>
  <si>
    <t>パスポートコピー代</t>
    <rPh sb="8" eb="9">
      <t>ダイ</t>
    </rPh>
    <phoneticPr fontId="2"/>
  </si>
  <si>
    <t>食器 2×1</t>
    <rPh sb="0" eb="2">
      <t>ショッキ</t>
    </rPh>
    <phoneticPr fontId="2"/>
  </si>
  <si>
    <t>Miniso</t>
    <phoneticPr fontId="2"/>
  </si>
  <si>
    <t>タオル、容器、ドライバーセット</t>
    <rPh sb="4" eb="6">
      <t>ヨウキ</t>
    </rPh>
    <phoneticPr fontId="2"/>
  </si>
  <si>
    <t>Hui Xiang de limitada</t>
    <phoneticPr fontId="2"/>
  </si>
  <si>
    <t>綿棒、ブラシ、お茶</t>
    <rPh sb="0" eb="2">
      <t>メンボウ</t>
    </rPh>
    <rPh sb="8" eb="9">
      <t>チャ</t>
    </rPh>
    <phoneticPr fontId="2"/>
  </si>
  <si>
    <t>コピーショップ</t>
    <phoneticPr fontId="2"/>
  </si>
  <si>
    <t>空港バス</t>
    <rPh sb="0" eb="2">
      <t>クウコウ</t>
    </rPh>
    <phoneticPr fontId="2"/>
  </si>
  <si>
    <t>DUNKINドーナツ</t>
    <phoneticPr fontId="2"/>
  </si>
  <si>
    <t>セット</t>
    <phoneticPr fontId="2"/>
  </si>
  <si>
    <t>マクドナルド</t>
    <phoneticPr fontId="2"/>
  </si>
  <si>
    <t>単品各種</t>
    <rPh sb="0" eb="2">
      <t>タンピン</t>
    </rPh>
    <rPh sb="2" eb="4">
      <t>カクシュ</t>
    </rPh>
    <phoneticPr fontId="2"/>
  </si>
  <si>
    <t>わ支払</t>
    <rPh sb="1" eb="3">
      <t>シハラ</t>
    </rPh>
    <phoneticPr fontId="2"/>
  </si>
  <si>
    <t>空港内店舗</t>
    <rPh sb="0" eb="3">
      <t>クウコウナイ</t>
    </rPh>
    <rPh sb="3" eb="5">
      <t>テンポ</t>
    </rPh>
    <phoneticPr fontId="2"/>
  </si>
  <si>
    <t>水500ml</t>
    <rPh sb="0" eb="1">
      <t>ミズ</t>
    </rPh>
    <phoneticPr fontId="2"/>
  </si>
  <si>
    <t>Centorpuerto</t>
    <phoneticPr fontId="2"/>
  </si>
  <si>
    <t>tea-you</t>
    <phoneticPr fontId="2"/>
  </si>
  <si>
    <t>マンゴージュース等</t>
    <rPh sb="8" eb="9">
      <t>ナド</t>
    </rPh>
    <phoneticPr fontId="2"/>
  </si>
  <si>
    <t>のり</t>
    <phoneticPr fontId="2"/>
  </si>
  <si>
    <t>はさみ</t>
    <phoneticPr fontId="2"/>
  </si>
  <si>
    <t>水、牛乳</t>
    <rPh sb="0" eb="1">
      <t>ミズ</t>
    </rPh>
    <rPh sb="2" eb="4">
      <t>ギュウニュウ</t>
    </rPh>
    <phoneticPr fontId="2"/>
  </si>
  <si>
    <t>ebay</t>
    <phoneticPr fontId="2"/>
  </si>
  <si>
    <t>anova</t>
    <phoneticPr fontId="2"/>
  </si>
  <si>
    <t>う支払</t>
    <rPh sb="1" eb="3">
      <t>シハラ</t>
    </rPh>
    <phoneticPr fontId="2"/>
  </si>
  <si>
    <t>★Uber(基督像付近) カード払い</t>
  </si>
  <si>
    <t>85.41r</t>
  </si>
  <si>
    <t>▶ 2953円</t>
  </si>
  <si>
    <t>イタリアン 48r SPOLET</t>
  </si>
  <si>
    <t>スーパー 28.54r</t>
  </si>
  <si>
    <t>ドイツ/レストラン 183r</t>
  </si>
  <si>
    <t>現金支払合計: 302.34r</t>
  </si>
  <si>
    <t>残り 497.6 ＋ 400</t>
  </si>
  <si>
    <t>揚げパン(パステル) 6r×2 12r</t>
  </si>
  <si>
    <t>クラロ 10r</t>
  </si>
  <si>
    <t>ポンデケージョ 3r</t>
  </si>
  <si>
    <t>17.4r ニテロイまでバス</t>
  </si>
  <si>
    <t>ニテロイ現代美術館 閉館中</t>
  </si>
  <si>
    <t>★二ーマイヤー博物館へ Uber</t>
  </si>
  <si>
    <t>8.58r</t>
  </si>
  <si>
    <t>アサイーアイス 5r</t>
  </si>
  <si>
    <t>接着剤 3.9r</t>
  </si>
  <si>
    <t>寿司チェーン 34.8r</t>
  </si>
  <si>
    <t>船 片道6.5r PracaXV 13r</t>
  </si>
  <si>
    <t>ナイロンカッパ 20r ×2 40r</t>
  </si>
  <si>
    <t>カップラーメンとか 29.2r</t>
  </si>
  <si>
    <t>鍵取替 160r</t>
  </si>
  <si>
    <t>(優 50 若 110 で提出)</t>
  </si>
  <si>
    <t>炒飯&amp;鮭手巻&amp;アサイー カード払</t>
  </si>
  <si>
    <t>▶ 1195円</t>
  </si>
  <si>
    <t>現金支払合計: 278.3r ＋ 50r</t>
  </si>
  <si>
    <t>残り 219.3r 優 350r</t>
  </si>
  <si>
    <t>★Uber amanhaへ</t>
  </si>
  <si>
    <t>7.01r</t>
  </si>
  <si>
    <t>シェラスコ 229r</t>
  </si>
  <si>
    <t>ベーカリー 16.3r</t>
  </si>
  <si>
    <t>アサイー 11r</t>
  </si>
  <si>
    <t>現金支払合計:256.3r</t>
  </si>
  <si>
    <t>ハチマキ 3r×2 6r</t>
  </si>
  <si>
    <t>★空港へUBER</t>
  </si>
  <si>
    <t>8.39r</t>
  </si>
  <si>
    <t>★パウリスタへUBER</t>
  </si>
  <si>
    <t>18.30r</t>
  </si>
  <si>
    <t>スーパー 16.8r</t>
  </si>
  <si>
    <t>現金支払合計:22.8r</t>
  </si>
  <si>
    <t>残り 290.2r</t>
  </si>
  <si>
    <t>優里子不調の日</t>
  </si>
  <si>
    <t>ベーカリー 14.7r</t>
  </si>
  <si>
    <t>ダイソー 12r</t>
  </si>
  <si>
    <t>★ホテルへUBER</t>
  </si>
  <si>
    <t>7.76r</t>
  </si>
  <si>
    <t>すき家 50.8r</t>
  </si>
  <si>
    <t>現金支払合計:77.5r</t>
  </si>
  <si>
    <t>残り 212.7r</t>
  </si>
  <si>
    <t>★UBER 南アメリカ記念公園</t>
  </si>
  <si>
    <t>15.27r</t>
  </si>
  <si>
    <t>★UBER SESCポンペイア</t>
  </si>
  <si>
    <t>7.48r</t>
  </si>
  <si>
    <t>アイス&amp; シェイク 34.4r</t>
  </si>
  <si>
    <t>お水 1.3r</t>
  </si>
  <si>
    <t>★ユニークホテル</t>
  </si>
  <si>
    <t>22.52r</t>
  </si>
  <si>
    <t>★UBER 日本ハウス</t>
  </si>
  <si>
    <t>8.14r</t>
  </si>
  <si>
    <t>惣菜屋さん 70.3r</t>
  </si>
  <si>
    <t>胃薬 55.4r</t>
  </si>
  <si>
    <t>★UBER 空港へ</t>
  </si>
  <si>
    <t>59.84r</t>
  </si>
  <si>
    <t>現金支払合計:165.8r</t>
  </si>
  <si>
    <t>残り 46.9r</t>
  </si>
  <si>
    <t>★UBER 滝まで</t>
  </si>
  <si>
    <t>6r</t>
  </si>
  <si>
    <t>イグアスの滝入園料 カード</t>
  </si>
  <si>
    <t>▶3686円</t>
  </si>
  <si>
    <t>200r マスター入金</t>
  </si>
  <si>
    <t>水 6r</t>
  </si>
  <si>
    <t>★UBER ホテルまで</t>
  </si>
  <si>
    <t>マッサージ 5r</t>
  </si>
  <si>
    <t>現金支払合計:11r</t>
  </si>
  <si>
    <t>残り 35.9r ＋200r</t>
  </si>
  <si>
    <t>★UBER バスターミナルへ</t>
  </si>
  <si>
    <t>22.42r</t>
  </si>
  <si>
    <t>スーパー 29r</t>
  </si>
  <si>
    <t>パラグアイへのバス 14r</t>
  </si>
  <si>
    <t>トイレ 1r</t>
  </si>
  <si>
    <t>ブラジルへのバス 14r</t>
  </si>
  <si>
    <t>アルゼンチンへのバス 24r</t>
  </si>
  <si>
    <t>現金支払合計: 82r</t>
  </si>
  <si>
    <t>残り 153.9r</t>
  </si>
  <si>
    <t>アルゼンチンペソ 12000p 確保</t>
  </si>
  <si>
    <t>ツアー参加費 6000p 2人</t>
  </si>
  <si>
    <t>バス(朝8:00) 800p 2人分</t>
  </si>
  <si>
    <t>スーパー 330p</t>
  </si>
  <si>
    <t>ハンバーガー130&amp;チョリソー 370p</t>
  </si>
  <si>
    <t>国立公園費 1600p カード払</t>
  </si>
  <si>
    <t>現金支払合計:7500</t>
  </si>
  <si>
    <t>残り 4500p</t>
  </si>
  <si>
    <t>ツアーチケットをホテルに忘れる</t>
  </si>
  <si>
    <t>タクシー 800p わ</t>
  </si>
  <si>
    <t>フルーツポンチ(170)、サンド 430p</t>
  </si>
  <si>
    <t>■バス片道返金 400p■</t>
  </si>
  <si>
    <t>アイスクリーム 350p</t>
  </si>
  <si>
    <t>スーパー 水 60p</t>
  </si>
  <si>
    <t>レストラン 2600p わ</t>
  </si>
  <si>
    <t>残り 660p</t>
  </si>
  <si>
    <t>ブラジル カタラタス行 36r</t>
  </si>
  <si>
    <t>アーヴェス公園 カード払 ゆ</t>
  </si>
  <si>
    <t>▶2998円</t>
  </si>
  <si>
    <t>ロッカー代 5r</t>
  </si>
  <si>
    <t>ピンズ 2こ 10r</t>
  </si>
  <si>
    <t>町行きバス 7.9r</t>
  </si>
  <si>
    <t>マクドナルド 28.8r</t>
  </si>
  <si>
    <t>■追加 60r■ ▶1459円</t>
  </si>
  <si>
    <t>スーパー 114.9r</t>
  </si>
  <si>
    <t>★UBER モールまで</t>
  </si>
  <si>
    <t>8r</t>
  </si>
  <si>
    <t>空港行きバス7.9r</t>
  </si>
  <si>
    <t>残り 3.9r</t>
  </si>
  <si>
    <t>空港ATM</t>
    <rPh sb="0" eb="2">
      <t>クウコウ</t>
    </rPh>
    <phoneticPr fontId="2"/>
  </si>
  <si>
    <t>空港にて 1200real 30399円変換(若 800 優 400 分散)</t>
    <phoneticPr fontId="2"/>
  </si>
  <si>
    <t>UBER</t>
    <phoneticPr fontId="2"/>
  </si>
  <si>
    <t>支払(カード)</t>
    <rPh sb="0" eb="2">
      <t>シハラ</t>
    </rPh>
    <phoneticPr fontId="2"/>
  </si>
  <si>
    <t>支払(現金)</t>
    <rPh sb="0" eb="2">
      <t>シハラ</t>
    </rPh>
    <rPh sb="3" eb="5">
      <t>ゲンキン</t>
    </rPh>
    <phoneticPr fontId="2"/>
  </si>
  <si>
    <t>ブラジル/レアル</t>
    <phoneticPr fontId="2"/>
  </si>
  <si>
    <t>アルゼンチン/ペソ</t>
    <phoneticPr fontId="2"/>
  </si>
  <si>
    <t>キリスト像へのバン (36.6r),コパカバーナへのバン(20r)カード</t>
    <phoneticPr fontId="2"/>
  </si>
  <si>
    <t>日本円</t>
    <rPh sb="0" eb="3">
      <t>ニホンエン</t>
    </rPh>
    <phoneticPr fontId="2"/>
  </si>
  <si>
    <t>SPOLETO</t>
    <phoneticPr fontId="2"/>
  </si>
  <si>
    <t>GIBOカード</t>
    <phoneticPr fontId="2"/>
  </si>
  <si>
    <t>GIBOカード 1人21.4r ×2 (カード代 3r 運賃4回分 18.4r)</t>
    <phoneticPr fontId="2"/>
  </si>
  <si>
    <t>スーパー</t>
    <phoneticPr fontId="2"/>
  </si>
  <si>
    <t>ドイツ料理屋</t>
    <rPh sb="3" eb="5">
      <t>リョウリ</t>
    </rPh>
    <rPh sb="5" eb="6">
      <t>ヤ</t>
    </rPh>
    <phoneticPr fontId="2"/>
  </si>
  <si>
    <t>パステル</t>
    <phoneticPr fontId="2"/>
  </si>
  <si>
    <t>ClaroSIM</t>
    <phoneticPr fontId="2"/>
  </si>
  <si>
    <t>pão de queijo</t>
    <phoneticPr fontId="2"/>
  </si>
  <si>
    <t>アサイーアイス</t>
    <phoneticPr fontId="2"/>
  </si>
  <si>
    <t>接着剤</t>
    <rPh sb="0" eb="3">
      <t>セッチャクザイ</t>
    </rPh>
    <phoneticPr fontId="2"/>
  </si>
  <si>
    <t>寿司チェーン</t>
    <rPh sb="0" eb="2">
      <t>スシ</t>
    </rPh>
    <phoneticPr fontId="2"/>
  </si>
  <si>
    <t>交通費(船)</t>
    <rPh sb="0" eb="3">
      <t>コウツウヒ</t>
    </rPh>
    <rPh sb="4" eb="5">
      <t>フネ</t>
    </rPh>
    <phoneticPr fontId="2"/>
  </si>
  <si>
    <t>カッパ</t>
    <phoneticPr fontId="2"/>
  </si>
  <si>
    <t>鍵取替</t>
    <rPh sb="0" eb="1">
      <t>カギ</t>
    </rPh>
    <rPh sb="1" eb="3">
      <t>トリカ</t>
    </rPh>
    <phoneticPr fontId="2"/>
  </si>
  <si>
    <t>中華料理店</t>
    <rPh sb="0" eb="2">
      <t>チュウカ</t>
    </rPh>
    <rPh sb="2" eb="5">
      <t>リョウリテン</t>
    </rPh>
    <phoneticPr fontId="2"/>
  </si>
  <si>
    <t>シェラスコ</t>
    <phoneticPr fontId="2"/>
  </si>
  <si>
    <t>ベーカリー</t>
    <phoneticPr fontId="2"/>
  </si>
  <si>
    <t>アサイー</t>
    <phoneticPr fontId="2"/>
  </si>
  <si>
    <t>ハチマキ</t>
    <phoneticPr fontId="2"/>
  </si>
  <si>
    <t>残 569.3r</t>
    <phoneticPr fontId="2"/>
  </si>
  <si>
    <t>残り 313r</t>
    <phoneticPr fontId="2"/>
  </si>
  <si>
    <t>ダイソー</t>
    <phoneticPr fontId="2"/>
  </si>
  <si>
    <t>すき家</t>
    <rPh sb="2" eb="3">
      <t>ヤ</t>
    </rPh>
    <phoneticPr fontId="2"/>
  </si>
  <si>
    <t>カフェ</t>
    <phoneticPr fontId="2"/>
  </si>
  <si>
    <t>スーパー(水、洗濯石鹸) 4.4r</t>
    <phoneticPr fontId="2"/>
  </si>
  <si>
    <t>惣菜屋</t>
    <rPh sb="0" eb="2">
      <t>ソウザイ</t>
    </rPh>
    <rPh sb="2" eb="3">
      <t>ヤ</t>
    </rPh>
    <phoneticPr fontId="2"/>
  </si>
  <si>
    <t>胃薬</t>
    <rPh sb="0" eb="2">
      <t>イグスリ</t>
    </rPh>
    <phoneticPr fontId="2"/>
  </si>
  <si>
    <t>入園料</t>
    <rPh sb="0" eb="3">
      <t>ニュウエンリョウ</t>
    </rPh>
    <phoneticPr fontId="2"/>
  </si>
  <si>
    <t>ATM</t>
    <phoneticPr fontId="2"/>
  </si>
  <si>
    <t>マッサージ機</t>
    <rPh sb="5" eb="6">
      <t>キ</t>
    </rPh>
    <phoneticPr fontId="2"/>
  </si>
  <si>
    <t>トイレ</t>
    <phoneticPr fontId="2"/>
  </si>
  <si>
    <t>(21258円分)</t>
    <phoneticPr fontId="2"/>
  </si>
  <si>
    <t>ツアー参加費</t>
    <rPh sb="3" eb="6">
      <t>サンカヒ</t>
    </rPh>
    <phoneticPr fontId="2"/>
  </si>
  <si>
    <t>食費(ハンバーガー等)</t>
    <rPh sb="0" eb="2">
      <t>ショクヒ</t>
    </rPh>
    <rPh sb="9" eb="10">
      <t>ナド</t>
    </rPh>
    <phoneticPr fontId="2"/>
  </si>
  <si>
    <t>昼食代</t>
    <rPh sb="0" eb="3">
      <t>チュウショクダイ</t>
    </rPh>
    <phoneticPr fontId="2"/>
  </si>
  <si>
    <t>交通費返金</t>
    <rPh sb="0" eb="3">
      <t>コウツウヒ</t>
    </rPh>
    <rPh sb="3" eb="5">
      <t>ヘンキン</t>
    </rPh>
    <phoneticPr fontId="2"/>
  </si>
  <si>
    <t>レストラン</t>
    <phoneticPr fontId="2"/>
  </si>
  <si>
    <t>現金支払合計: 4240p - 400p</t>
    <phoneticPr fontId="2"/>
  </si>
  <si>
    <t>ロッカー代</t>
    <rPh sb="4" eb="5">
      <t>ダイ</t>
    </rPh>
    <phoneticPr fontId="2"/>
  </si>
  <si>
    <t>ピンズ</t>
    <phoneticPr fontId="2"/>
  </si>
  <si>
    <t>不明-0.5</t>
    <rPh sb="0" eb="2">
      <t>フメイ</t>
    </rPh>
    <phoneticPr fontId="2"/>
  </si>
  <si>
    <t>現金支払合計:210r</t>
    <phoneticPr fontId="2"/>
  </si>
  <si>
    <t>マスターカード</t>
    <phoneticPr fontId="2"/>
  </si>
  <si>
    <t>単位rate</t>
    <rPh sb="0" eb="2">
      <t>タンイ</t>
    </rPh>
    <phoneticPr fontId="2"/>
  </si>
  <si>
    <t>↓UBER日本円</t>
    <rPh sb="5" eb="8">
      <t>ニホンエン</t>
    </rPh>
    <phoneticPr fontId="2"/>
  </si>
  <si>
    <t>わsolo</t>
    <phoneticPr fontId="2"/>
  </si>
  <si>
    <t>プラス</t>
    <phoneticPr fontId="2"/>
  </si>
  <si>
    <t>マイナス</t>
    <phoneticPr fontId="2"/>
  </si>
  <si>
    <t>↓UBERレアル円</t>
    <rPh sb="8" eb="9">
      <t>エン</t>
    </rPh>
    <phoneticPr fontId="2"/>
  </si>
  <si>
    <t>うsolo</t>
    <phoneticPr fontId="2"/>
  </si>
  <si>
    <t>⇨UBER除</t>
    <rPh sb="5" eb="6">
      <t>ノゾ</t>
    </rPh>
    <phoneticPr fontId="2"/>
  </si>
  <si>
    <t>⇨入金除</t>
    <rPh sb="1" eb="3">
      <t>ニュウキン</t>
    </rPh>
    <rPh sb="3" eb="4">
      <t>ノゾ</t>
    </rPh>
    <phoneticPr fontId="2"/>
  </si>
  <si>
    <t>誕生日</t>
    <rPh sb="0" eb="3">
      <t>タンジョウビ</t>
    </rPh>
    <phoneticPr fontId="2"/>
  </si>
  <si>
    <t>反省</t>
    <rPh sb="0" eb="2">
      <t>ハンセイ</t>
    </rPh>
    <phoneticPr fontId="2"/>
  </si>
  <si>
    <t>ブラジル</t>
    <phoneticPr fontId="2"/>
  </si>
  <si>
    <t>アルゼンチン</t>
    <phoneticPr fontId="2"/>
  </si>
  <si>
    <t>換算</t>
    <rPh sb="0" eb="2">
      <t>カンザン</t>
    </rPh>
    <phoneticPr fontId="2"/>
  </si>
  <si>
    <t>(自業自得額)</t>
    <rPh sb="1" eb="5">
      <t>ジゴウジトク</t>
    </rPh>
    <rPh sb="5" eb="6">
      <t>ガク</t>
    </rPh>
    <phoneticPr fontId="2"/>
  </si>
  <si>
    <t>二人で割る総額</t>
    <rPh sb="0" eb="2">
      <t>フタリ</t>
    </rPh>
    <rPh sb="3" eb="4">
      <t>ワ</t>
    </rPh>
    <rPh sb="5" eb="7">
      <t>ソウガク</t>
    </rPh>
    <phoneticPr fontId="2"/>
  </si>
  <si>
    <t>(仮)</t>
    <rPh sb="1" eb="2">
      <t>カリ</t>
    </rPh>
    <phoneticPr fontId="2"/>
  </si>
  <si>
    <t>差額</t>
    <rPh sb="0" eb="2">
      <t>サガク</t>
    </rPh>
    <phoneticPr fontId="2"/>
  </si>
  <si>
    <t>優里子支払額</t>
    <rPh sb="0" eb="1">
      <t>ユウ</t>
    </rPh>
    <rPh sb="1" eb="3">
      <t>サトコ</t>
    </rPh>
    <rPh sb="3" eb="6">
      <t>シハライガク</t>
    </rPh>
    <phoneticPr fontId="2"/>
  </si>
  <si>
    <t>ctm</t>
    <phoneticPr fontId="2"/>
  </si>
  <si>
    <t>conche</t>
    <phoneticPr fontId="2"/>
  </si>
  <si>
    <t>女性の性器</t>
    <rPh sb="0" eb="2">
      <t>ジョセイ</t>
    </rPh>
    <rPh sb="3" eb="5">
      <t>セイキ</t>
    </rPh>
    <phoneticPr fontId="2"/>
  </si>
  <si>
    <t>侮辱表現</t>
    <rPh sb="0" eb="2">
      <t>ブジョク</t>
    </rPh>
    <rPh sb="2" eb="4">
      <t>ヒョウゲン</t>
    </rPh>
    <phoneticPr fontId="2"/>
  </si>
  <si>
    <t>wea</t>
    <phoneticPr fontId="2"/>
  </si>
  <si>
    <t>conche tu madreの略語</t>
    <rPh sb="16" eb="18">
      <t>リャクゴ</t>
    </rPh>
    <phoneticPr fontId="2"/>
  </si>
  <si>
    <t>もの、こと cosa</t>
    <phoneticPr fontId="2"/>
  </si>
  <si>
    <t>pendejo.ja</t>
    <phoneticPr fontId="2"/>
  </si>
  <si>
    <t>臆病者、卑怯者</t>
    <rPh sb="0" eb="3">
      <t>オクビョウモノ</t>
    </rPh>
    <rPh sb="4" eb="7">
      <t>ヒキョウモノ</t>
    </rPh>
    <phoneticPr fontId="2"/>
  </si>
  <si>
    <t>llorar</t>
    <phoneticPr fontId="2"/>
  </si>
  <si>
    <t>泣く、涙を流す</t>
    <rPh sb="0" eb="1">
      <t>ナ</t>
    </rPh>
    <rPh sb="3" eb="4">
      <t>ナミダ</t>
    </rPh>
    <rPh sb="5" eb="6">
      <t>ナガ</t>
    </rPh>
    <phoneticPr fontId="2"/>
  </si>
  <si>
    <t>llarar de pena 悲しくて泣く</t>
    <rPh sb="15" eb="16">
      <t>カナ</t>
    </rPh>
    <rPh sb="19" eb="20">
      <t>ナ</t>
    </rPh>
    <phoneticPr fontId="2"/>
  </si>
  <si>
    <t>悲しむ、嘆く、後悔する</t>
    <rPh sb="0" eb="1">
      <t>カナ</t>
    </rPh>
    <rPh sb="4" eb="5">
      <t>ナゲ</t>
    </rPh>
    <rPh sb="7" eb="9">
      <t>コウカイ</t>
    </rPh>
    <phoneticPr fontId="2"/>
  </si>
  <si>
    <t>acordar</t>
    <phoneticPr fontId="2"/>
  </si>
  <si>
    <t>(+不定詞)~することで合意する</t>
    <rPh sb="2" eb="5">
      <t>フテイシ</t>
    </rPh>
    <rPh sb="12" eb="14">
      <t>ゴウイ</t>
    </rPh>
    <phoneticPr fontId="2"/>
  </si>
  <si>
    <t>acordar-se</t>
    <phoneticPr fontId="2"/>
  </si>
  <si>
    <t xml:space="preserve"> +de 名詞、代名詞 or que</t>
    <rPh sb="5" eb="7">
      <t>メイシ</t>
    </rPh>
    <rPh sb="8" eb="11">
      <t>ダイメイシ</t>
    </rPh>
    <phoneticPr fontId="2"/>
  </si>
  <si>
    <t>~を思い出す、覚えている(= recordar ↔ olvidar-se)</t>
    <rPh sb="2" eb="3">
      <t>オモ</t>
    </rPh>
    <rPh sb="4" eb="5">
      <t>ダ</t>
    </rPh>
    <rPh sb="7" eb="8">
      <t>オボ</t>
    </rPh>
    <phoneticPr fontId="2"/>
  </si>
  <si>
    <t>csm</t>
    <phoneticPr fontId="2"/>
  </si>
  <si>
    <t>concha su madre</t>
    <phoneticPr fontId="2"/>
  </si>
  <si>
    <t>不快感、こんちくしょう</t>
    <rPh sb="0" eb="3">
      <t>フカイカン</t>
    </rPh>
    <phoneticPr fontId="2"/>
  </si>
  <si>
    <t>cabeza</t>
    <phoneticPr fontId="2"/>
  </si>
  <si>
    <t>頭、頭部</t>
    <rPh sb="0" eb="1">
      <t>アタマ</t>
    </rPh>
    <rPh sb="2" eb="4">
      <t>トウブ</t>
    </rPh>
    <phoneticPr fontId="2"/>
  </si>
  <si>
    <t>先頭、首位</t>
    <rPh sb="0" eb="2">
      <t>セントウ</t>
    </rPh>
    <rPh sb="3" eb="5">
      <t>シュイ</t>
    </rPh>
    <phoneticPr fontId="2"/>
  </si>
  <si>
    <t>la weaita esa</t>
    <phoneticPr fontId="2"/>
  </si>
  <si>
    <t>cosa</t>
    <phoneticPr fontId="2"/>
  </si>
  <si>
    <t>prestar</t>
    <phoneticPr fontId="2"/>
  </si>
  <si>
    <t>貸す、貸与する</t>
    <rPh sb="0" eb="1">
      <t>カ</t>
    </rPh>
    <rPh sb="3" eb="5">
      <t>タイヨ</t>
    </rPh>
    <phoneticPr fontId="2"/>
  </si>
  <si>
    <t>prestar-se</t>
    <phoneticPr fontId="2"/>
  </si>
  <si>
    <t>(+a, 不定詞)~することに同意する</t>
    <rPh sb="5" eb="8">
      <t>フテイシ</t>
    </rPh>
    <rPh sb="15" eb="17">
      <t>ドウイ</t>
    </rPh>
    <phoneticPr fontId="2"/>
  </si>
  <si>
    <t>porfa</t>
    <phoneticPr fontId="2"/>
  </si>
  <si>
    <t>por favor</t>
    <phoneticPr fontId="2"/>
  </si>
  <si>
    <t xml:space="preserve">recién </t>
    <phoneticPr fontId="2"/>
  </si>
  <si>
    <t>recientemente</t>
    <phoneticPr fontId="2"/>
  </si>
  <si>
    <t>(+過去分詞)~しらばかりの</t>
    <rPh sb="2" eb="6">
      <t>カコブンシ</t>
    </rPh>
    <phoneticPr fontId="2"/>
  </si>
  <si>
    <t>(ラ※)たった今、まさに</t>
    <rPh sb="7" eb="8">
      <t>イマ</t>
    </rPh>
    <phoneticPr fontId="2"/>
  </si>
  <si>
    <t>despertar</t>
    <phoneticPr fontId="2"/>
  </si>
  <si>
    <t>~の目を覚まさせる、起こす</t>
    <rPh sb="2" eb="3">
      <t>メ</t>
    </rPh>
    <rPh sb="4" eb="5">
      <t>サ</t>
    </rPh>
    <rPh sb="10" eb="11">
      <t>オ</t>
    </rPh>
    <phoneticPr fontId="2"/>
  </si>
  <si>
    <t>despertar-se</t>
    <phoneticPr fontId="2"/>
  </si>
  <si>
    <t>目が覚める</t>
    <rPh sb="0" eb="1">
      <t>メ</t>
    </rPh>
    <rPh sb="2" eb="3">
      <t>サ</t>
    </rPh>
    <phoneticPr fontId="2"/>
  </si>
  <si>
    <t>変圧器</t>
    <rPh sb="0" eb="3">
      <t>ヘンアツキ</t>
    </rPh>
    <phoneticPr fontId="2"/>
  </si>
  <si>
    <t>yapo.cl</t>
    <phoneticPr fontId="2"/>
  </si>
  <si>
    <t>CasaRoyal</t>
    <phoneticPr fontId="2"/>
  </si>
  <si>
    <t>ヒューズ8個</t>
    <rPh sb="5" eb="6">
      <t>コ</t>
    </rPh>
    <phoneticPr fontId="2"/>
  </si>
  <si>
    <t>お菓子、飲み物</t>
    <rPh sb="1" eb="3">
      <t>カシ</t>
    </rPh>
    <rPh sb="4" eb="5">
      <t>ノ</t>
    </rPh>
    <rPh sb="6" eb="7">
      <t>モノ</t>
    </rPh>
    <phoneticPr fontId="2"/>
  </si>
  <si>
    <t>肉類</t>
    <rPh sb="0" eb="2">
      <t>ニクルイ</t>
    </rPh>
    <phoneticPr fontId="2"/>
  </si>
  <si>
    <t>財布忘れた為、優里子支払</t>
    <rPh sb="0" eb="2">
      <t>サイフ</t>
    </rPh>
    <rPh sb="2" eb="3">
      <t>ワス</t>
    </rPh>
    <rPh sb="5" eb="6">
      <t>タメ</t>
    </rPh>
    <rPh sb="7" eb="9">
      <t>ユリ</t>
    </rPh>
    <rPh sb="9" eb="10">
      <t>コ</t>
    </rPh>
    <rPh sb="10" eb="12">
      <t>シハライ</t>
    </rPh>
    <phoneticPr fontId="2"/>
  </si>
  <si>
    <t xml:space="preserve"> ⇨ お小遣いから間引き</t>
    <rPh sb="4" eb="6">
      <t>コヅカ</t>
    </rPh>
    <rPh sb="9" eb="11">
      <t>マビ</t>
    </rPh>
    <phoneticPr fontId="2"/>
  </si>
  <si>
    <t>優里子支払分</t>
    <rPh sb="0" eb="1">
      <t>ヤサ</t>
    </rPh>
    <rPh sb="1" eb="2">
      <t>サト</t>
    </rPh>
    <rPh sb="2" eb="3">
      <t>コ</t>
    </rPh>
    <rPh sb="3" eb="5">
      <t>シハラ</t>
    </rPh>
    <rPh sb="5" eb="6">
      <t>ブン</t>
    </rPh>
    <phoneticPr fontId="2"/>
  </si>
  <si>
    <t>牛挽肉</t>
    <rPh sb="0" eb="1">
      <t>ギュウ</t>
    </rPh>
    <rPh sb="1" eb="3">
      <t>ヒキニク</t>
    </rPh>
    <phoneticPr fontId="2"/>
  </si>
  <si>
    <t>豚挽肉</t>
    <rPh sb="0" eb="1">
      <t>ブタ</t>
    </rPh>
    <rPh sb="1" eb="2">
      <t>ヒ</t>
    </rPh>
    <rPh sb="2" eb="3">
      <t>ニク</t>
    </rPh>
    <phoneticPr fontId="2"/>
  </si>
  <si>
    <t>豚バラブロック</t>
    <rPh sb="0" eb="1">
      <t>ブタ</t>
    </rPh>
    <phoneticPr fontId="2"/>
  </si>
  <si>
    <t>1.2k</t>
    <phoneticPr fontId="2"/>
  </si>
  <si>
    <t>Vega Central</t>
  </si>
  <si>
    <t>6枚</t>
    <rPh sb="1" eb="2">
      <t>マイ</t>
    </rPh>
    <phoneticPr fontId="2"/>
  </si>
  <si>
    <t>チリモヤ</t>
    <phoneticPr fontId="2"/>
  </si>
  <si>
    <t>4個</t>
    <rPh sb="1" eb="2">
      <t>コ</t>
    </rPh>
    <phoneticPr fontId="2"/>
  </si>
  <si>
    <t>しいたけ</t>
    <phoneticPr fontId="2"/>
  </si>
  <si>
    <t>マンゴー</t>
    <phoneticPr fontId="2"/>
  </si>
  <si>
    <t>M4 RIS ジャンク</t>
    <phoneticPr fontId="2"/>
  </si>
  <si>
    <t>DRAGON MALL</t>
    <phoneticPr fontId="2"/>
  </si>
  <si>
    <t>ジップロック</t>
    <phoneticPr fontId="2"/>
  </si>
  <si>
    <t>グリップ*2, ギアセット</t>
    <phoneticPr fontId="2"/>
  </si>
  <si>
    <t>初めてSpanishOnline実施</t>
    <rPh sb="0" eb="1">
      <t>ハジ</t>
    </rPh>
    <rPh sb="16" eb="18">
      <t>ジッシ</t>
    </rPh>
    <phoneticPr fontId="2"/>
  </si>
  <si>
    <t>変圧器入手</t>
    <rPh sb="0" eb="3">
      <t>ヘンアツキ</t>
    </rPh>
    <rPh sb="3" eb="5">
      <t>ニュウシュ</t>
    </rPh>
    <phoneticPr fontId="2"/>
  </si>
  <si>
    <t>ヒューズを入手し、ANOVA生活開始</t>
    <rPh sb="5" eb="7">
      <t>ニュウシュ</t>
    </rPh>
    <rPh sb="14" eb="16">
      <t>セイカツ</t>
    </rPh>
    <rPh sb="16" eb="18">
      <t>カイシ</t>
    </rPh>
    <phoneticPr fontId="2"/>
  </si>
  <si>
    <t>FusterLand</t>
    <phoneticPr fontId="2"/>
  </si>
  <si>
    <t>BBQ</t>
    <phoneticPr fontId="2"/>
  </si>
  <si>
    <t>チリ経過日数</t>
    <rPh sb="2" eb="6">
      <t>ケイカニッスウ</t>
    </rPh>
    <phoneticPr fontId="2"/>
  </si>
  <si>
    <t>日</t>
    <rPh sb="0" eb="1">
      <t>ニチ</t>
    </rPh>
    <phoneticPr fontId="2"/>
  </si>
  <si>
    <t>2019/12/10-2020/1/26 95,000円</t>
    <rPh sb="27" eb="28">
      <t>エン</t>
    </rPh>
    <phoneticPr fontId="2"/>
  </si>
  <si>
    <t>ブラジル旅行 20,120円</t>
    <rPh sb="4" eb="6">
      <t>リョコウ</t>
    </rPh>
    <rPh sb="13" eb="14">
      <t>エン</t>
    </rPh>
    <phoneticPr fontId="2"/>
  </si>
  <si>
    <t>ペルー旅行 4,867円</t>
    <rPh sb="3" eb="5">
      <t>リョコウ</t>
    </rPh>
    <rPh sb="11" eb="12">
      <t>エン</t>
    </rPh>
    <phoneticPr fontId="2"/>
  </si>
  <si>
    <t>ペルー旅行 16,309円</t>
    <rPh sb="3" eb="5">
      <t>リョコウ</t>
    </rPh>
    <rPh sb="12" eb="13">
      <t>エン</t>
    </rPh>
    <phoneticPr fontId="2"/>
  </si>
  <si>
    <t>未</t>
    <rPh sb="0" eb="1">
      <t>ミ</t>
    </rPh>
    <phoneticPr fontId="2"/>
  </si>
  <si>
    <t>果物、野菜</t>
    <rPh sb="0" eb="2">
      <t>クダモノ</t>
    </rPh>
    <rPh sb="3" eb="5">
      <t>ヤサイ</t>
    </rPh>
    <phoneticPr fontId="2"/>
  </si>
  <si>
    <t>歯間ブラシ</t>
    <rPh sb="0" eb="2">
      <t>シカン</t>
    </rPh>
    <phoneticPr fontId="2"/>
  </si>
  <si>
    <t>Movistar</t>
    <phoneticPr fontId="2"/>
  </si>
  <si>
    <t>(5G)チャージ</t>
    <phoneticPr fontId="2"/>
  </si>
  <si>
    <t>GET IT</t>
    <phoneticPr fontId="2"/>
  </si>
  <si>
    <t>水1.5L</t>
    <rPh sb="0" eb="1">
      <t>ミズ</t>
    </rPh>
    <phoneticPr fontId="2"/>
  </si>
  <si>
    <t>/</t>
    <phoneticPr fontId="2"/>
  </si>
  <si>
    <t>単語帳用</t>
    <rPh sb="0" eb="3">
      <t>タンゴチョウ</t>
    </rPh>
    <rPh sb="3" eb="4">
      <t>ヨウ</t>
    </rPh>
    <phoneticPr fontId="2"/>
  </si>
  <si>
    <t>FrontText</t>
  </si>
  <si>
    <t>BackText</t>
  </si>
  <si>
    <t>Comment</t>
  </si>
  <si>
    <t>agregar</t>
    <phoneticPr fontId="2"/>
  </si>
  <si>
    <t>加える、加入する</t>
    <rPh sb="0" eb="1">
      <t>クワ</t>
    </rPh>
    <rPh sb="4" eb="6">
      <t>カニュウ</t>
    </rPh>
    <phoneticPr fontId="2"/>
  </si>
  <si>
    <t>jugar と同様の活用 agregue 接続法現在</t>
    <rPh sb="7" eb="9">
      <t>ドウヨウ</t>
    </rPh>
    <rPh sb="10" eb="12">
      <t>カツヨウ</t>
    </rPh>
    <rPh sb="21" eb="24">
      <t>セツゾクホウ</t>
    </rPh>
    <rPh sb="24" eb="26">
      <t>ゲンザイ</t>
    </rPh>
    <phoneticPr fontId="2"/>
  </si>
  <si>
    <t>al</t>
    <phoneticPr fontId="2"/>
  </si>
  <si>
    <t>a + 定冠詞 el の省略形</t>
    <rPh sb="4" eb="7">
      <t>テイカンシ</t>
    </rPh>
    <rPh sb="12" eb="15">
      <t>ショウリャクケイ</t>
    </rPh>
    <phoneticPr fontId="2"/>
  </si>
  <si>
    <t>agregar a ～/ ～に加わる</t>
    <rPh sb="15" eb="16">
      <t>クワ</t>
    </rPh>
    <phoneticPr fontId="2"/>
  </si>
  <si>
    <t xml:space="preserve">auspiciados </t>
    <phoneticPr fontId="2"/>
  </si>
  <si>
    <t xml:space="preserve">condición </t>
  </si>
  <si>
    <t>a(con la) condición de (+不定詞) ～するという条件で</t>
    <rPh sb="25" eb="28">
      <t>フテイシ</t>
    </rPh>
    <rPh sb="36" eb="38">
      <t>ジョウケン</t>
    </rPh>
    <phoneticPr fontId="2"/>
  </si>
  <si>
    <t>条件　身分、立場</t>
    <rPh sb="0" eb="2">
      <t>ジョウケン</t>
    </rPh>
    <rPh sb="3" eb="5">
      <t>ミブン</t>
    </rPh>
    <rPh sb="6" eb="8">
      <t>タチバ</t>
    </rPh>
    <phoneticPr fontId="2"/>
  </si>
  <si>
    <t xml:space="preserve">número </t>
    <phoneticPr fontId="2"/>
  </si>
  <si>
    <t>数、番号</t>
    <rPh sb="0" eb="1">
      <t>カズ</t>
    </rPh>
    <rPh sb="2" eb="4">
      <t>バンゴウ</t>
    </rPh>
    <phoneticPr fontId="2"/>
  </si>
  <si>
    <t>援助者,支援者</t>
    <rPh sb="0" eb="2">
      <t>エンジョ</t>
    </rPh>
    <rPh sb="2" eb="3">
      <t>シャ</t>
    </rPh>
    <rPh sb="4" eb="6">
      <t>シエン</t>
    </rPh>
    <rPh sb="6" eb="7">
      <t>シャ</t>
    </rPh>
    <phoneticPr fontId="2"/>
  </si>
  <si>
    <t>Es la raja como fotografo</t>
    <phoneticPr fontId="2"/>
  </si>
  <si>
    <t>raja 707 一片、一切れ</t>
    <rPh sb="9" eb="11">
      <t>イッペン</t>
    </rPh>
    <rPh sb="12" eb="14">
      <t>ヒトキ</t>
    </rPh>
    <phoneticPr fontId="2"/>
  </si>
  <si>
    <t>acosar</t>
    <phoneticPr fontId="2"/>
  </si>
  <si>
    <t>追い回す、追い詰める</t>
    <rPh sb="0" eb="1">
      <t>オ</t>
    </rPh>
    <rPh sb="2" eb="3">
      <t>マワ</t>
    </rPh>
    <rPh sb="5" eb="6">
      <t>オ</t>
    </rPh>
    <rPh sb="7" eb="8">
      <t>ツ</t>
    </rPh>
    <phoneticPr fontId="2"/>
  </si>
  <si>
    <t>mirada</t>
    <phoneticPr fontId="2"/>
  </si>
  <si>
    <t>視線、一瞥</t>
    <rPh sb="0" eb="2">
      <t>シセン</t>
    </rPh>
    <rPh sb="3" eb="5">
      <t>イチベツ</t>
    </rPh>
    <phoneticPr fontId="2"/>
  </si>
  <si>
    <t>目つき、眼差し</t>
    <rPh sb="0" eb="1">
      <t>メ</t>
    </rPh>
    <rPh sb="4" eb="6">
      <t>マナザ</t>
    </rPh>
    <phoneticPr fontId="2"/>
  </si>
  <si>
    <t>mirar/過去分詞 mirado,do 慎重な、用心深く</t>
    <rPh sb="6" eb="10">
      <t>カコブンシ</t>
    </rPh>
    <rPh sb="21" eb="23">
      <t>シンチョウ</t>
    </rPh>
    <rPh sb="25" eb="28">
      <t>ヨウジンブカ</t>
    </rPh>
    <phoneticPr fontId="2"/>
  </si>
  <si>
    <t xml:space="preserve">mientras </t>
    <phoneticPr fontId="2"/>
  </si>
  <si>
    <t>～する間、～するうち</t>
    <rPh sb="3" eb="4">
      <t>アイダ</t>
    </rPh>
    <phoneticPr fontId="2"/>
  </si>
  <si>
    <t>する一方で、～に反して</t>
    <rPh sb="2" eb="4">
      <t>イッポウ</t>
    </rPh>
    <rPh sb="8" eb="9">
      <t>ハン</t>
    </rPh>
    <phoneticPr fontId="2"/>
  </si>
  <si>
    <t>mientras tanto そうこうするうちに</t>
    <phoneticPr fontId="2"/>
  </si>
  <si>
    <t>sino</t>
    <phoneticPr fontId="2"/>
  </si>
  <si>
    <t>～でなくて…である</t>
    <phoneticPr fontId="2"/>
  </si>
  <si>
    <t>文頭)そうでなれば、</t>
    <rPh sb="0" eb="2">
      <t>ブントウ</t>
    </rPh>
    <phoneticPr fontId="2"/>
  </si>
  <si>
    <t>Yo tengo tareas que hacer. Sino me hubiera quedado</t>
    <phoneticPr fontId="2"/>
  </si>
  <si>
    <t>私にはやるべきことがあります。そうでなければ私はとどまっていただろう</t>
    <phoneticPr fontId="2"/>
  </si>
  <si>
    <t>Verbo de cabeza</t>
    <phoneticPr fontId="2"/>
  </si>
  <si>
    <t>https://ameblo.jp/vivir-como-el-arte/entry-12279980329.html</t>
    <phoneticPr fontId="2"/>
  </si>
  <si>
    <t>Pensar, Creer, Imaginar, Opinar, Deducir, Suponer, Parece, Ver, Notar, Sentir, Percibir, Oir, Escuchar, Notar, Decir, Contar, Mencionar, Explicar, Preguntar</t>
    <phoneticPr fontId="2"/>
  </si>
  <si>
    <t>これらの動詞を使うときには、直接法を使います</t>
    <phoneticPr fontId="2"/>
  </si>
  <si>
    <t>但し例外あり</t>
    <rPh sb="0" eb="1">
      <t>タダ</t>
    </rPh>
    <rPh sb="2" eb="4">
      <t>レイガイ</t>
    </rPh>
    <phoneticPr fontId="2"/>
  </si>
  <si>
    <t>「No」がついた否定文の時に接続法を使う</t>
    <phoneticPr fontId="2"/>
  </si>
  <si>
    <t>queの後の文が否定文の場合は直説法のまま</t>
    <phoneticPr fontId="2"/>
  </si>
  <si>
    <t>No ＋ (Verbo de cabeza)  que　接続法（Subjuntivo）</t>
    <phoneticPr fontId="2"/>
  </si>
  <si>
    <t>直接法を利用する動詞</t>
    <rPh sb="0" eb="3">
      <t>チョクセツホウ</t>
    </rPh>
    <rPh sb="4" eb="6">
      <t>リヨウ</t>
    </rPh>
    <rPh sb="8" eb="10">
      <t>ドウシ</t>
    </rPh>
    <phoneticPr fontId="2"/>
  </si>
  <si>
    <t>①Preguntas en estilo indeirecto　（間接疑問文を使う場合)</t>
    <phoneticPr fontId="2"/>
  </si>
  <si>
    <t>②Imperativo negativo （命令文否定)</t>
    <phoneticPr fontId="2"/>
  </si>
  <si>
    <t>Verbo de cabezaにNoがついた否定文になりますが、接続法を使わずに直説法をつかう場合</t>
    <phoneticPr fontId="2"/>
  </si>
  <si>
    <t>Si/qué/quién/cómo/cuándo</t>
    <phoneticPr fontId="2"/>
  </si>
  <si>
    <t>Ej)No sé cuándo él vendrá. (彼がいつくるか知らない)</t>
    <phoneticPr fontId="2"/>
  </si>
  <si>
    <t>No pienses que es difícil.　（難しいと思わないで）</t>
    <phoneticPr fontId="2"/>
  </si>
  <si>
    <t>直説法（indicativo）と接続法(Subjuntivo)</t>
    <phoneticPr fontId="2"/>
  </si>
  <si>
    <t>言う、述べる、説明する、質問するなどの発言に関する動詞</t>
    <rPh sb="25" eb="27">
      <t>ドウシ</t>
    </rPh>
    <phoneticPr fontId="2"/>
  </si>
  <si>
    <t xml:space="preserve">mitad </t>
    <phoneticPr fontId="2"/>
  </si>
  <si>
    <t>半分、半数</t>
    <rPh sb="0" eb="2">
      <t>ハンブン</t>
    </rPh>
    <rPh sb="3" eb="5">
      <t>ハンスウ</t>
    </rPh>
    <phoneticPr fontId="2"/>
  </si>
  <si>
    <t>半分だけ</t>
    <rPh sb="0" eb="2">
      <t>ハンブン</t>
    </rPh>
    <phoneticPr fontId="2"/>
  </si>
  <si>
    <t xml:space="preserve">culata </t>
    <phoneticPr fontId="2"/>
  </si>
  <si>
    <t>床尾(ストック)</t>
    <rPh sb="0" eb="1">
      <t>ユカ</t>
    </rPh>
    <rPh sb="1" eb="2">
      <t>オ</t>
    </rPh>
    <phoneticPr fontId="2"/>
  </si>
  <si>
    <t xml:space="preserve">Suele ir a trabajar todos los diás a las ocho. </t>
    <phoneticPr fontId="2"/>
  </si>
  <si>
    <t>彼は毎朝8時に仕事に行く</t>
    <rPh sb="0" eb="1">
      <t>カレ</t>
    </rPh>
    <rPh sb="2" eb="4">
      <t>マイアサ</t>
    </rPh>
    <rPh sb="5" eb="6">
      <t>ジ</t>
    </rPh>
    <rPh sb="7" eb="9">
      <t>シゴト</t>
    </rPh>
    <rPh sb="10" eb="11">
      <t>イ</t>
    </rPh>
    <phoneticPr fontId="2"/>
  </si>
  <si>
    <t>suelo, sueles, suele</t>
    <phoneticPr fontId="2"/>
  </si>
  <si>
    <t>soler</t>
    <phoneticPr fontId="2"/>
  </si>
  <si>
    <t>suceder</t>
    <phoneticPr fontId="2"/>
  </si>
  <si>
    <t>起こる、生じる</t>
    <rPh sb="0" eb="1">
      <t>オ</t>
    </rPh>
    <rPh sb="4" eb="5">
      <t>ショウ</t>
    </rPh>
    <phoneticPr fontId="2"/>
  </si>
  <si>
    <t>(+a)継承する、後を継ぐ</t>
    <rPh sb="4" eb="6">
      <t>ケイショウ</t>
    </rPh>
    <rPh sb="9" eb="10">
      <t>アト</t>
    </rPh>
    <rPh sb="11" eb="12">
      <t>ツ</t>
    </rPh>
    <phoneticPr fontId="2"/>
  </si>
  <si>
    <t>guardar</t>
    <phoneticPr fontId="2"/>
  </si>
  <si>
    <t>保管(保存)する</t>
    <rPh sb="0" eb="2">
      <t>ホカン</t>
    </rPh>
    <rPh sb="3" eb="5">
      <t>ホゾン</t>
    </rPh>
    <phoneticPr fontId="2"/>
  </si>
  <si>
    <t>見張る</t>
    <rPh sb="0" eb="2">
      <t>ミハ</t>
    </rPh>
    <phoneticPr fontId="2"/>
  </si>
  <si>
    <t>guarda-se</t>
    <phoneticPr fontId="2"/>
  </si>
  <si>
    <t>再帰動詞</t>
    <rPh sb="0" eb="2">
      <t>サイキ</t>
    </rPh>
    <rPh sb="2" eb="4">
      <t>ドウシ</t>
    </rPh>
    <phoneticPr fontId="2"/>
  </si>
  <si>
    <t>しまい込む、手放さない</t>
    <rPh sb="3" eb="4">
      <t>コ</t>
    </rPh>
    <rPh sb="6" eb="8">
      <t>テバナ</t>
    </rPh>
    <phoneticPr fontId="2"/>
  </si>
  <si>
    <t>(+de)～身を守る、差し控える</t>
    <rPh sb="6" eb="7">
      <t>ミ</t>
    </rPh>
    <rPh sb="8" eb="9">
      <t>マモ</t>
    </rPh>
    <rPh sb="11" eb="12">
      <t>サ</t>
    </rPh>
    <rPh sb="13" eb="14">
      <t>ヒカ</t>
    </rPh>
    <phoneticPr fontId="2"/>
  </si>
  <si>
    <t>guardarse del frío 寒さから身を守る</t>
    <rPh sb="19" eb="20">
      <t>サム</t>
    </rPh>
    <rPh sb="23" eb="24">
      <t>ミ</t>
    </rPh>
    <rPh sb="25" eb="26">
      <t>マモ</t>
    </rPh>
    <phoneticPr fontId="2"/>
  </si>
  <si>
    <t>(不定詞)～するのが常、通常である</t>
    <rPh sb="1" eb="4">
      <t>フテイシ</t>
    </rPh>
    <rPh sb="10" eb="11">
      <t>ツネ</t>
    </rPh>
    <rPh sb="12" eb="14">
      <t>ツウジョウ</t>
    </rPh>
    <phoneticPr fontId="2"/>
  </si>
  <si>
    <t>siguiente</t>
    <phoneticPr fontId="2"/>
  </si>
  <si>
    <t>次の、以下の</t>
    <rPh sb="0" eb="1">
      <t>ツギ</t>
    </rPh>
    <rPh sb="3" eb="5">
      <t>イカ</t>
    </rPh>
    <phoneticPr fontId="2"/>
  </si>
  <si>
    <t>retrasar</t>
    <phoneticPr fontId="2"/>
  </si>
  <si>
    <t>遅らせる (=atrasar</t>
    <rPh sb="0" eb="1">
      <t>オク</t>
    </rPh>
    <phoneticPr fontId="2"/>
  </si>
  <si>
    <t>繰り延べる、延期する</t>
    <rPh sb="0" eb="1">
      <t>ク</t>
    </rPh>
    <rPh sb="2" eb="3">
      <t>ノ</t>
    </rPh>
    <rPh sb="6" eb="8">
      <t>エンキ</t>
    </rPh>
    <phoneticPr fontId="2"/>
  </si>
  <si>
    <t>retrasar-se</t>
    <phoneticPr fontId="2"/>
  </si>
  <si>
    <t>遅れる、遅くなる</t>
    <rPh sb="0" eb="1">
      <t>オク</t>
    </rPh>
    <rPh sb="4" eb="5">
      <t>オソ</t>
    </rPh>
    <phoneticPr fontId="2"/>
  </si>
  <si>
    <t>Me he retrasado tanto こんなに遅れてしまった</t>
    <rPh sb="26" eb="27">
      <t>オク</t>
    </rPh>
    <phoneticPr fontId="2"/>
  </si>
  <si>
    <t>retraso</t>
    <phoneticPr fontId="2"/>
  </si>
  <si>
    <t>遅れ、遅延、延滞</t>
    <rPh sb="0" eb="1">
      <t>オク</t>
    </rPh>
    <rPh sb="3" eb="5">
      <t>チエン</t>
    </rPh>
    <rPh sb="6" eb="8">
      <t>エンタイ</t>
    </rPh>
    <phoneticPr fontId="2"/>
  </si>
  <si>
    <t>con retraso 遅延</t>
    <rPh sb="12" eb="14">
      <t>チエン</t>
    </rPh>
    <phoneticPr fontId="2"/>
  </si>
  <si>
    <t xml:space="preserve"> declarar</t>
    <phoneticPr fontId="2"/>
  </si>
  <si>
    <t>表明する</t>
    <rPh sb="0" eb="2">
      <t>ヒョウメイ</t>
    </rPh>
    <phoneticPr fontId="2"/>
  </si>
  <si>
    <t>過分 declarado</t>
    <rPh sb="0" eb="2">
      <t>カブン</t>
    </rPh>
    <phoneticPr fontId="2"/>
  </si>
  <si>
    <t>nivel</t>
    <phoneticPr fontId="2"/>
  </si>
  <si>
    <t>水準、レベル</t>
    <rPh sb="0" eb="2">
      <t>スイジュン</t>
    </rPh>
    <phoneticPr fontId="2"/>
  </si>
  <si>
    <t>nivel mundial 世界水準</t>
    <rPh sb="14" eb="18">
      <t>セカイスイジュン</t>
    </rPh>
    <phoneticPr fontId="2"/>
  </si>
  <si>
    <t>preventivo,va</t>
    <phoneticPr fontId="2"/>
  </si>
  <si>
    <t>予防の、防止用の</t>
    <rPh sb="0" eb="2">
      <t>ヨボウ</t>
    </rPh>
    <rPh sb="4" eb="7">
      <t>ボウシヨウ</t>
    </rPh>
    <phoneticPr fontId="2"/>
  </si>
  <si>
    <t>suspender</t>
    <phoneticPr fontId="2"/>
  </si>
  <si>
    <t>吊るす</t>
    <rPh sb="0" eb="1">
      <t>ツ</t>
    </rPh>
    <phoneticPr fontId="2"/>
  </si>
  <si>
    <t>中止する、中断する</t>
    <rPh sb="0" eb="2">
      <t>チュウシ</t>
    </rPh>
    <rPh sb="5" eb="7">
      <t>チュウダン</t>
    </rPh>
    <phoneticPr fontId="2"/>
  </si>
  <si>
    <t>dicho,cha</t>
    <phoneticPr fontId="2"/>
  </si>
  <si>
    <t>言われた</t>
    <rPh sb="0" eb="1">
      <t>イ</t>
    </rPh>
    <phoneticPr fontId="2"/>
  </si>
  <si>
    <t>(無冠詞・名詞の前で)前述の</t>
    <rPh sb="1" eb="4">
      <t>ムカンシ</t>
    </rPh>
    <rPh sb="5" eb="7">
      <t>メイシ</t>
    </rPh>
    <rPh sb="8" eb="9">
      <t>マエ</t>
    </rPh>
    <rPh sb="11" eb="13">
      <t>ゼンジュツ</t>
    </rPh>
    <phoneticPr fontId="2"/>
  </si>
  <si>
    <t>aunque</t>
    <phoneticPr fontId="2"/>
  </si>
  <si>
    <t>～だが、～にもかかわらず</t>
    <phoneticPr fontId="2"/>
  </si>
  <si>
    <t>たとえ～でも</t>
    <phoneticPr fontId="2"/>
  </si>
  <si>
    <t>durar</t>
    <phoneticPr fontId="2"/>
  </si>
  <si>
    <t>続く、継続する</t>
    <rPh sb="0" eb="1">
      <t>ツヅ</t>
    </rPh>
    <rPh sb="3" eb="5">
      <t>ケイゾク</t>
    </rPh>
    <phoneticPr fontId="2"/>
  </si>
  <si>
    <t>extender</t>
    <phoneticPr fontId="2"/>
  </si>
  <si>
    <t>広げる、伸ばす</t>
    <rPh sb="0" eb="1">
      <t>ヒロ</t>
    </rPh>
    <rPh sb="4" eb="5">
      <t>ノ</t>
    </rPh>
    <phoneticPr fontId="2"/>
  </si>
  <si>
    <t>延長する</t>
    <rPh sb="0" eb="2">
      <t>エンチョウ</t>
    </rPh>
    <phoneticPr fontId="2"/>
  </si>
  <si>
    <t>extender-se</t>
    <phoneticPr fontId="2"/>
  </si>
  <si>
    <t>広がる、伸びる</t>
    <rPh sb="0" eb="1">
      <t>ヒロ</t>
    </rPh>
    <rPh sb="4" eb="5">
      <t>ノ</t>
    </rPh>
    <phoneticPr fontId="2"/>
  </si>
  <si>
    <t>(期間が)続く</t>
    <rPh sb="1" eb="3">
      <t>キカン</t>
    </rPh>
    <rPh sb="5" eb="6">
      <t>ツヅ</t>
    </rPh>
    <phoneticPr fontId="2"/>
  </si>
  <si>
    <t>resguardar</t>
    <phoneticPr fontId="2"/>
  </si>
  <si>
    <t>守る、防備する</t>
    <rPh sb="0" eb="1">
      <t>マモ</t>
    </rPh>
    <rPh sb="3" eb="5">
      <t>ボウビ</t>
    </rPh>
    <phoneticPr fontId="2"/>
  </si>
  <si>
    <t>保護する</t>
    <rPh sb="0" eb="2">
      <t>ホゴ</t>
    </rPh>
    <phoneticPr fontId="2"/>
  </si>
  <si>
    <t>salud</t>
    <phoneticPr fontId="2"/>
  </si>
  <si>
    <t>健康、体の具合</t>
    <rPh sb="0" eb="2">
      <t>ケンコウ</t>
    </rPh>
    <rPh sb="3" eb="4">
      <t>カラダ</t>
    </rPh>
    <rPh sb="5" eb="7">
      <t>グアイ</t>
    </rPh>
    <phoneticPr fontId="2"/>
  </si>
  <si>
    <t>お大事に!</t>
    <rPh sb="1" eb="3">
      <t>ダイジ</t>
    </rPh>
    <phoneticPr fontId="2"/>
  </si>
  <si>
    <t>integridad</t>
    <phoneticPr fontId="2"/>
  </si>
  <si>
    <t>全体、全部</t>
    <rPh sb="0" eb="2">
      <t>ゼンタイ</t>
    </rPh>
    <rPh sb="3" eb="5">
      <t>ゼンブ</t>
    </rPh>
    <phoneticPr fontId="2"/>
  </si>
  <si>
    <t>完全、無傷</t>
    <rPh sb="0" eb="2">
      <t>カンゼン</t>
    </rPh>
    <rPh sb="3" eb="5">
      <t>ムキズ</t>
    </rPh>
    <phoneticPr fontId="2"/>
  </si>
  <si>
    <t>e</t>
    <phoneticPr fontId="2"/>
  </si>
  <si>
    <t>i-, hi- で始まる語の前での y</t>
    <rPh sb="9" eb="10">
      <t>ハジ</t>
    </rPh>
    <rPh sb="12" eb="13">
      <t>ゴ</t>
    </rPh>
    <rPh sb="14" eb="15">
      <t>マエ</t>
    </rPh>
    <phoneticPr fontId="2"/>
  </si>
  <si>
    <t>prontamente</t>
    <phoneticPr fontId="2"/>
  </si>
  <si>
    <t>速やかに</t>
    <rPh sb="0" eb="1">
      <t>スミ</t>
    </rPh>
    <phoneticPr fontId="2"/>
  </si>
  <si>
    <t>resolver</t>
    <phoneticPr fontId="2"/>
  </si>
  <si>
    <t>解決する、解消する</t>
    <rPh sb="0" eb="2">
      <t>カイケツ</t>
    </rPh>
    <rPh sb="5" eb="7">
      <t>カイショウ</t>
    </rPh>
    <phoneticPr fontId="2"/>
  </si>
  <si>
    <t>過分 resuelto,ta</t>
    <rPh sb="0" eb="2">
      <t>カブン</t>
    </rPh>
    <phoneticPr fontId="2"/>
  </si>
  <si>
    <t>beneficio</t>
    <phoneticPr fontId="2"/>
  </si>
  <si>
    <t>恩恵、善行</t>
    <rPh sb="0" eb="2">
      <t>オンケイ</t>
    </rPh>
    <rPh sb="3" eb="5">
      <t>ゼンコウ</t>
    </rPh>
    <phoneticPr fontId="2"/>
  </si>
  <si>
    <t>利益</t>
    <rPh sb="0" eb="2">
      <t>リエキ</t>
    </rPh>
    <phoneticPr fontId="2"/>
  </si>
  <si>
    <t xml:space="preserve">boquilla </t>
    <phoneticPr fontId="2"/>
  </si>
  <si>
    <t>エアノズル</t>
    <phoneticPr fontId="2"/>
  </si>
  <si>
    <t>dándose la mano</t>
    <phoneticPr fontId="2"/>
  </si>
  <si>
    <t>握手</t>
    <rPh sb="0" eb="2">
      <t>アクシュ</t>
    </rPh>
    <phoneticPr fontId="2"/>
  </si>
  <si>
    <t>熟語</t>
    <rPh sb="0" eb="2">
      <t>ジュクゴ</t>
    </rPh>
    <phoneticPr fontId="2"/>
  </si>
  <si>
    <t>desesperar</t>
    <phoneticPr fontId="2"/>
  </si>
  <si>
    <t>desesperar-se</t>
    <phoneticPr fontId="2"/>
  </si>
  <si>
    <t>絶望させる、苛立たせる</t>
    <rPh sb="0" eb="2">
      <t>ゼツボウ</t>
    </rPh>
    <rPh sb="6" eb="8">
      <t>イラダ</t>
    </rPh>
    <phoneticPr fontId="2"/>
  </si>
  <si>
    <t>絶望する</t>
    <rPh sb="0" eb="2">
      <t>ゼツボウ</t>
    </rPh>
    <phoneticPr fontId="2"/>
  </si>
  <si>
    <t>(+de)～に絶望する,諦める</t>
    <rPh sb="7" eb="9">
      <t>ゼツボウ</t>
    </rPh>
    <rPh sb="12" eb="13">
      <t>アキラ</t>
    </rPh>
    <phoneticPr fontId="2"/>
  </si>
  <si>
    <t>Desespero de verle un día いつか枯れに会えるだろうという望みを私は捨てた</t>
    <rPh sb="29" eb="30">
      <t>カ</t>
    </rPh>
    <rPh sb="32" eb="33">
      <t>ア</t>
    </rPh>
    <rPh sb="41" eb="42">
      <t>ノゾ</t>
    </rPh>
    <rPh sb="44" eb="45">
      <t>ワタシ</t>
    </rPh>
    <rPh sb="46" eb="47">
      <t>ス</t>
    </rPh>
    <phoneticPr fontId="2"/>
  </si>
  <si>
    <t>culpa</t>
    <phoneticPr fontId="2"/>
  </si>
  <si>
    <t>責任、罪</t>
    <rPh sb="0" eb="2">
      <t>セキニン</t>
    </rPh>
    <rPh sb="3" eb="4">
      <t>ツミ</t>
    </rPh>
    <phoneticPr fontId="2"/>
  </si>
  <si>
    <t>echar la culpa a ～ (人)に罪を着せる</t>
    <rPh sb="20" eb="21">
      <t>ヒト</t>
    </rPh>
    <rPh sb="23" eb="24">
      <t>ツミ</t>
    </rPh>
    <rPh sb="25" eb="26">
      <t>キ</t>
    </rPh>
    <phoneticPr fontId="2"/>
  </si>
  <si>
    <t>por culpa de～ ～せいで</t>
    <phoneticPr fontId="2"/>
  </si>
  <si>
    <t>culpa広い(法的・道徳的)違反 falta過失 crimen重大犯罪</t>
    <rPh sb="5" eb="6">
      <t>ヒロ</t>
    </rPh>
    <rPh sb="8" eb="10">
      <t>ホウテキ</t>
    </rPh>
    <rPh sb="11" eb="14">
      <t>ドウトクテキ</t>
    </rPh>
    <rPh sb="15" eb="17">
      <t>イハン</t>
    </rPh>
    <rPh sb="23" eb="25">
      <t>カシツ</t>
    </rPh>
    <rPh sb="32" eb="36">
      <t>ジュウダイハンザイ</t>
    </rPh>
    <phoneticPr fontId="2"/>
  </si>
  <si>
    <t>形容詞/代名詞</t>
    <rPh sb="0" eb="3">
      <t>ケイヨウシ</t>
    </rPh>
    <rPh sb="4" eb="7">
      <t>ダイメイシ</t>
    </rPh>
    <phoneticPr fontId="2"/>
  </si>
  <si>
    <t>demás</t>
    <phoneticPr fontId="2"/>
  </si>
  <si>
    <t>他の、残りの</t>
    <rPh sb="0" eb="1">
      <t>ホカ</t>
    </rPh>
    <rPh sb="3" eb="4">
      <t>ノコ</t>
    </rPh>
    <phoneticPr fontId="2"/>
  </si>
  <si>
    <t>他人、その他のこと</t>
    <rPh sb="0" eb="2">
      <t>タニン</t>
    </rPh>
    <rPh sb="5" eb="6">
      <t>ホカ</t>
    </rPh>
    <phoneticPr fontId="2"/>
  </si>
  <si>
    <t>No importa lo que digan los demás. 他人がどう言おうと構わない</t>
    <rPh sb="35" eb="37">
      <t>タニン</t>
    </rPh>
    <rPh sb="40" eb="41">
      <t>イ</t>
    </rPh>
    <rPh sb="44" eb="45">
      <t>カマ</t>
    </rPh>
    <phoneticPr fontId="2"/>
  </si>
  <si>
    <t>moda</t>
    <phoneticPr fontId="2"/>
  </si>
  <si>
    <t>流行</t>
    <rPh sb="0" eb="2">
      <t>リュウコウ</t>
    </rPh>
    <phoneticPr fontId="2"/>
  </si>
  <si>
    <t>seguir la moda 流行を追う</t>
    <rPh sb="15" eb="17">
      <t>リュウコウ</t>
    </rPh>
    <rPh sb="18" eb="19">
      <t>オ</t>
    </rPh>
    <phoneticPr fontId="2"/>
  </si>
  <si>
    <t>de moda 流行の</t>
    <rPh sb="8" eb="10">
      <t>リュウコウ</t>
    </rPh>
    <phoneticPr fontId="2"/>
  </si>
  <si>
    <t>fuera(pasado)de moda 流行遅れの</t>
    <rPh sb="21" eb="24">
      <t>リュウコウオク</t>
    </rPh>
    <phoneticPr fontId="2"/>
  </si>
  <si>
    <t>placer</t>
    <phoneticPr fontId="2"/>
  </si>
  <si>
    <t>喜び、楽しみ、満足</t>
    <rPh sb="0" eb="1">
      <t>ヨロコ</t>
    </rPh>
    <rPh sb="3" eb="4">
      <t>タノ</t>
    </rPh>
    <rPh sb="7" eb="9">
      <t>マンゾク</t>
    </rPh>
    <phoneticPr fontId="2"/>
  </si>
  <si>
    <t>Tenemos el placer de cominicar ～ ～をお知らせできることを嬉しく思います</t>
    <rPh sb="36" eb="37">
      <t>シ</t>
    </rPh>
    <rPh sb="45" eb="46">
      <t>ウレ</t>
    </rPh>
    <rPh sb="48" eb="49">
      <t>オモ</t>
    </rPh>
    <phoneticPr fontId="2"/>
  </si>
  <si>
    <t>algo(代名詞)</t>
    <rPh sb="5" eb="8">
      <t>ダイメイシ</t>
    </rPh>
    <phoneticPr fontId="2"/>
  </si>
  <si>
    <t>algo(副詞)</t>
    <rPh sb="5" eb="7">
      <t>フクシ</t>
    </rPh>
    <phoneticPr fontId="2"/>
  </si>
  <si>
    <t>alguien + 複数加算名詞</t>
    <phoneticPr fontId="2"/>
  </si>
  <si>
    <t>( + 複数加算名詞)</t>
    <rPh sb="4" eb="6">
      <t>フクスウ</t>
    </rPh>
    <rPh sb="6" eb="8">
      <t>カサン</t>
    </rPh>
    <rPh sb="8" eb="10">
      <t>メイシ</t>
    </rPh>
    <phoneticPr fontId="2"/>
  </si>
  <si>
    <t xml:space="preserve"> + 単数加算名詞)</t>
    <rPh sb="3" eb="5">
      <t>タンスウ</t>
    </rPh>
    <rPh sb="5" eb="7">
      <t>カサン</t>
    </rPh>
    <rPh sb="7" eb="9">
      <t>メイシ</t>
    </rPh>
    <phoneticPr fontId="2"/>
  </si>
  <si>
    <t>~のように、~のとおりに、~として</t>
  </si>
  <si>
    <t>~のような、~なので、だから</t>
    <phoneticPr fontId="2"/>
  </si>
  <si>
    <t>～を持った、～がある、～を用いて、～で</t>
    <phoneticPr fontId="2"/>
  </si>
  <si>
    <t>どれ、どちらの、誰でも、どれでも</t>
    <phoneticPr fontId="2"/>
  </si>
  <si>
    <t>no hay que 不定詞</t>
    <phoneticPr fontId="2"/>
  </si>
  <si>
    <t>hasta(副詞)</t>
    <rPh sb="6" eb="8">
      <t>フクシ</t>
    </rPh>
    <phoneticPr fontId="2"/>
  </si>
  <si>
    <t>hasta(前置詞)</t>
    <rPh sb="6" eb="9">
      <t>ゼンチシ</t>
    </rPh>
    <phoneticPr fontId="2"/>
  </si>
  <si>
    <t>medio(名詞)</t>
    <rPh sb="6" eb="8">
      <t>メイシ</t>
    </rPh>
    <phoneticPr fontId="2"/>
  </si>
  <si>
    <t>medio(副詞)</t>
    <rPh sb="6" eb="8">
      <t>フクシ</t>
    </rPh>
    <phoneticPr fontId="2"/>
  </si>
  <si>
    <t>por ahí</t>
    <phoneticPr fontId="2"/>
  </si>
  <si>
    <t>その辺に、おおよそ</t>
    <phoneticPr fontId="2"/>
  </si>
  <si>
    <t>窓を開けてくれませんか</t>
    <rPh sb="0" eb="1">
      <t>マド</t>
    </rPh>
    <rPh sb="2" eb="3">
      <t>ア</t>
    </rPh>
    <phoneticPr fontId="2"/>
  </si>
  <si>
    <t>¿Quieres abrir la ventana, por favol?</t>
    <phoneticPr fontId="2"/>
  </si>
  <si>
    <t>querer + 不定詞 o que接続</t>
    <rPh sb="9" eb="12">
      <t>フテイシ</t>
    </rPh>
    <rPh sb="18" eb="20">
      <t>セツゾク</t>
    </rPh>
    <phoneticPr fontId="2"/>
  </si>
  <si>
    <t>segundo,da(形容詞)</t>
    <rPh sb="11" eb="14">
      <t>ケイヨウシ</t>
    </rPh>
    <phoneticPr fontId="2"/>
  </si>
  <si>
    <t>segundo(名詞)</t>
    <rPh sb="8" eb="10">
      <t>メイシ</t>
    </rPh>
    <phoneticPr fontId="2"/>
  </si>
  <si>
    <t>solo(形容詞)</t>
    <rPh sb="5" eb="8">
      <t>ケイヨウシ</t>
    </rPh>
    <phoneticPr fontId="2"/>
  </si>
  <si>
    <t>solo(副詞)</t>
    <rPh sb="5" eb="7">
      <t>フクシ</t>
    </rPh>
    <phoneticPr fontId="2"/>
  </si>
  <si>
    <t>tratar de + 不定詞</t>
    <phoneticPr fontId="2"/>
  </si>
  <si>
    <t>venir +a 不定詞</t>
    <phoneticPr fontId="2"/>
  </si>
  <si>
    <t>llegar a+不定詞</t>
    <phoneticPr fontId="2"/>
  </si>
  <si>
    <t>mal</t>
    <phoneticPr fontId="2"/>
  </si>
  <si>
    <t>estar de malas</t>
    <phoneticPr fontId="2"/>
  </si>
  <si>
    <t>運が悪い、不機嫌である</t>
    <phoneticPr fontId="2"/>
  </si>
  <si>
    <t>antes(副詞)</t>
    <rPh sb="6" eb="8">
      <t>フクシ</t>
    </rPh>
    <phoneticPr fontId="2"/>
  </si>
  <si>
    <t>antes(接続詞)</t>
    <rPh sb="6" eb="9">
      <t>セツゾクシ</t>
    </rPh>
    <phoneticPr fontId="2"/>
  </si>
  <si>
    <t>juicio</t>
    <phoneticPr fontId="2"/>
  </si>
  <si>
    <t>判断、判定</t>
    <rPh sb="0" eb="2">
      <t>ハンダン</t>
    </rPh>
    <rPh sb="3" eb="5">
      <t>ハンテイ</t>
    </rPh>
    <phoneticPr fontId="2"/>
  </si>
  <si>
    <t>良識、分別,,,裁判</t>
    <rPh sb="0" eb="2">
      <t>リョウシキ</t>
    </rPh>
    <rPh sb="3" eb="5">
      <t>フンベツ</t>
    </rPh>
    <rPh sb="8" eb="10">
      <t>サイバン</t>
    </rPh>
    <phoneticPr fontId="2"/>
  </si>
  <si>
    <t>reconocer</t>
    <phoneticPr fontId="2"/>
  </si>
  <si>
    <t>見分ける</t>
    <rPh sb="0" eb="2">
      <t>ミワ</t>
    </rPh>
    <phoneticPr fontId="2"/>
  </si>
  <si>
    <t>reconocidos 著名人</t>
    <rPh sb="12" eb="15">
      <t>チョメイジン</t>
    </rPh>
    <phoneticPr fontId="2"/>
  </si>
  <si>
    <t>認める、承認する</t>
    <rPh sb="0" eb="1">
      <t>ミト</t>
    </rPh>
    <rPh sb="4" eb="6">
      <t>ショウニン</t>
    </rPh>
    <phoneticPr fontId="2"/>
  </si>
  <si>
    <t>eficaz</t>
    <phoneticPr fontId="2"/>
  </si>
  <si>
    <t>有効な、効き目がある</t>
    <rPh sb="0" eb="2">
      <t>ユウコウ</t>
    </rPh>
    <rPh sb="4" eb="5">
      <t>キ</t>
    </rPh>
    <rPh sb="6" eb="7">
      <t>メ</t>
    </rPh>
    <phoneticPr fontId="2"/>
  </si>
  <si>
    <t>有能な、役に立つ</t>
    <rPh sb="0" eb="2">
      <t>ユウノウ</t>
    </rPh>
    <rPh sb="4" eb="5">
      <t>ヤク</t>
    </rPh>
    <rPh sb="6" eb="7">
      <t>タ</t>
    </rPh>
    <phoneticPr fontId="2"/>
  </si>
  <si>
    <t>arrestar</t>
    <phoneticPr fontId="2"/>
  </si>
  <si>
    <t>逮捕する、抑留する</t>
    <rPh sb="0" eb="2">
      <t>タイホ</t>
    </rPh>
    <rPh sb="5" eb="7">
      <t>ヨクリュウ</t>
    </rPh>
    <phoneticPr fontId="2"/>
  </si>
  <si>
    <t>ladrón , ladrona</t>
    <phoneticPr fontId="2"/>
  </si>
  <si>
    <t>泥棒、窃盗</t>
    <rPh sb="0" eb="2">
      <t>ドロボウ</t>
    </rPh>
    <rPh sb="3" eb="5">
      <t>セットウ</t>
    </rPh>
    <phoneticPr fontId="2"/>
  </si>
  <si>
    <t>encarga</t>
    <phoneticPr fontId="2"/>
  </si>
  <si>
    <t>encarga-se</t>
    <phoneticPr fontId="2"/>
  </si>
  <si>
    <t>委任する、任せる</t>
    <rPh sb="0" eb="2">
      <t>イニン</t>
    </rPh>
    <rPh sb="5" eb="6">
      <t>マカ</t>
    </rPh>
    <phoneticPr fontId="2"/>
  </si>
  <si>
    <t>引き受ける、担当する</t>
    <rPh sb="0" eb="1">
      <t>ヒ</t>
    </rPh>
    <rPh sb="2" eb="3">
      <t>ウ</t>
    </rPh>
    <rPh sb="6" eb="8">
      <t>タントウ</t>
    </rPh>
    <phoneticPr fontId="2"/>
  </si>
  <si>
    <t>依頼する</t>
    <rPh sb="0" eb="2">
      <t>イライ</t>
    </rPh>
    <phoneticPr fontId="2"/>
  </si>
  <si>
    <t>Me han encargado un proyecto. 私は立案を任せられた</t>
    <rPh sb="30" eb="31">
      <t>ワタシ</t>
    </rPh>
    <rPh sb="32" eb="34">
      <t>リツアン</t>
    </rPh>
    <rPh sb="35" eb="36">
      <t>マカ</t>
    </rPh>
    <phoneticPr fontId="2"/>
  </si>
  <si>
    <t>homble</t>
    <phoneticPr fontId="2"/>
  </si>
  <si>
    <t>人間、人類</t>
    <rPh sb="0" eb="2">
      <t>ニンゲン</t>
    </rPh>
    <rPh sb="3" eb="5">
      <t>ジンルイ</t>
    </rPh>
    <phoneticPr fontId="2"/>
  </si>
  <si>
    <t>男 ↔ mujer</t>
    <rPh sb="0" eb="1">
      <t>オトコ</t>
    </rPh>
    <phoneticPr fontId="2"/>
  </si>
  <si>
    <t>calle</t>
    <phoneticPr fontId="2"/>
  </si>
  <si>
    <t>街路、通り</t>
    <rPh sb="0" eb="2">
      <t>ガイロ</t>
    </rPh>
    <rPh sb="3" eb="4">
      <t>トオ</t>
    </rPh>
    <phoneticPr fontId="2"/>
  </si>
  <si>
    <t>ir por la calle 通りを行く</t>
    <rPh sb="16" eb="17">
      <t>トオ</t>
    </rPh>
    <rPh sb="19" eb="20">
      <t>イ</t>
    </rPh>
    <phoneticPr fontId="2"/>
  </si>
  <si>
    <t>valer</t>
    <phoneticPr fontId="2"/>
  </si>
  <si>
    <t>価値がある、役に立つ</t>
    <rPh sb="0" eb="2">
      <t>カチ</t>
    </rPh>
    <rPh sb="6" eb="7">
      <t>ヤク</t>
    </rPh>
    <rPh sb="8" eb="9">
      <t>タ</t>
    </rPh>
    <phoneticPr fontId="2"/>
  </si>
  <si>
    <t>～の値段である = costar</t>
    <rPh sb="2" eb="4">
      <t>ネダン</t>
    </rPh>
    <phoneticPr fontId="2"/>
  </si>
  <si>
    <t>El carnet de identidad no vale sin foto. 身分証明書は写真が無ければ無効である</t>
    <rPh sb="41" eb="45">
      <t>ミブンショウメイ</t>
    </rPh>
    <rPh sb="45" eb="46">
      <t>ショ</t>
    </rPh>
    <rPh sb="47" eb="49">
      <t>シャシン</t>
    </rPh>
    <rPh sb="50" eb="51">
      <t>ナ</t>
    </rPh>
    <rPh sb="54" eb="56">
      <t>ムコウ</t>
    </rPh>
    <phoneticPr fontId="2"/>
  </si>
  <si>
    <t>valer-se</t>
    <phoneticPr fontId="2"/>
  </si>
  <si>
    <t>(+de) ～を利用する、使う</t>
    <rPh sb="8" eb="10">
      <t>リヨウ</t>
    </rPh>
    <rPh sb="13" eb="14">
      <t>ツカ</t>
    </rPh>
    <phoneticPr fontId="2"/>
  </si>
  <si>
    <t>valerse de todos los medios. あらゆる手段を使う</t>
    <rPh sb="33" eb="35">
      <t>シュダン</t>
    </rPh>
    <rPh sb="36" eb="37">
      <t>ツカ</t>
    </rPh>
    <phoneticPr fontId="2"/>
  </si>
  <si>
    <t>más vale 不定詞 o que接続</t>
    <rPh sb="9" eb="12">
      <t>フテイシ</t>
    </rPh>
    <rPh sb="18" eb="20">
      <t>セツゾク</t>
    </rPh>
    <phoneticPr fontId="2"/>
  </si>
  <si>
    <t>～したほうが良い</t>
    <rPh sb="6" eb="7">
      <t>ヨ</t>
    </rPh>
    <phoneticPr fontId="2"/>
  </si>
  <si>
    <t>más vale hacerlo. そうしたほうが良い</t>
    <rPh sb="25" eb="26">
      <t>ヨ</t>
    </rPh>
    <phoneticPr fontId="2"/>
  </si>
  <si>
    <t>hogar</t>
    <phoneticPr fontId="2"/>
  </si>
  <si>
    <t>家庭、家、家族</t>
    <rPh sb="0" eb="2">
      <t>カテイ</t>
    </rPh>
    <rPh sb="3" eb="4">
      <t>イエ</t>
    </rPh>
    <rPh sb="5" eb="7">
      <t>カゾク</t>
    </rPh>
    <phoneticPr fontId="2"/>
  </si>
  <si>
    <t>cada vez</t>
    <phoneticPr fontId="2"/>
  </si>
  <si>
    <t>比較級)だんだん、次第に</t>
    <rPh sb="0" eb="3">
      <t>ヒカクキュウ</t>
    </rPh>
    <rPh sb="9" eb="11">
      <t>シダイ</t>
    </rPh>
    <phoneticPr fontId="2"/>
  </si>
  <si>
    <t>cada vez hay más mujer que～ ～な女性が増えている</t>
    <rPh sb="30" eb="32">
      <t>ジョセイ</t>
    </rPh>
    <rPh sb="33" eb="34">
      <t>フ</t>
    </rPh>
    <phoneticPr fontId="2"/>
  </si>
  <si>
    <t>llenar</t>
    <phoneticPr fontId="2"/>
  </si>
  <si>
    <t>(+de)～でいっぱいにする、満たす</t>
    <rPh sb="15" eb="16">
      <t>ミ</t>
    </rPh>
    <phoneticPr fontId="2"/>
  </si>
  <si>
    <t>línea</t>
    <phoneticPr fontId="2"/>
  </si>
  <si>
    <t>線、行</t>
    <rPh sb="0" eb="1">
      <t>セン</t>
    </rPh>
    <rPh sb="2" eb="3">
      <t>ギョウ</t>
    </rPh>
    <phoneticPr fontId="2"/>
  </si>
  <si>
    <t>juegos de rol en línea /オンライン・ロールプレイングゲーム</t>
    <phoneticPr fontId="2"/>
  </si>
  <si>
    <t>profundo,da</t>
    <phoneticPr fontId="2"/>
  </si>
  <si>
    <t>深い、深遠な</t>
    <rPh sb="0" eb="1">
      <t>フカ</t>
    </rPh>
    <rPh sb="3" eb="5">
      <t>シンエン</t>
    </rPh>
    <phoneticPr fontId="2"/>
  </si>
  <si>
    <t xml:space="preserve">profundamente 深く/副詞 </t>
    <rPh sb="14" eb="15">
      <t>フカ</t>
    </rPh>
    <rPh sb="17" eb="19">
      <t>フクシ</t>
    </rPh>
    <phoneticPr fontId="2"/>
  </si>
  <si>
    <t>herir</t>
    <phoneticPr fontId="2"/>
  </si>
  <si>
    <t>傷つける、負傷させる</t>
    <rPh sb="0" eb="1">
      <t>キズ</t>
    </rPh>
    <rPh sb="5" eb="7">
      <t>フショウ</t>
    </rPh>
    <phoneticPr fontId="2"/>
  </si>
  <si>
    <t>hiero, hieres, hiere</t>
    <phoneticPr fontId="2"/>
  </si>
  <si>
    <t>ilimitado,da</t>
    <phoneticPr fontId="2"/>
  </si>
  <si>
    <t>無限の、限定されない</t>
    <rPh sb="0" eb="2">
      <t>ムゲン</t>
    </rPh>
    <rPh sb="4" eb="6">
      <t>ゲンテイ</t>
    </rPh>
    <phoneticPr fontId="2"/>
  </si>
  <si>
    <t>seña</t>
    <phoneticPr fontId="2"/>
  </si>
  <si>
    <t>印、特徴</t>
    <rPh sb="0" eb="1">
      <t>シルシ</t>
    </rPh>
    <rPh sb="2" eb="4">
      <t>トクチョウ</t>
    </rPh>
    <phoneticPr fontId="2"/>
  </si>
  <si>
    <t>合図、身振り、様子</t>
    <rPh sb="0" eb="2">
      <t>アイズ</t>
    </rPh>
    <rPh sb="3" eb="5">
      <t>ミブ</t>
    </rPh>
    <rPh sb="7" eb="9">
      <t>ヨウス</t>
    </rPh>
    <phoneticPr fontId="2"/>
  </si>
  <si>
    <t>≒ señal 印 標識 象徴</t>
    <rPh sb="8" eb="9">
      <t>シルシ</t>
    </rPh>
    <rPh sb="10" eb="12">
      <t>ヒョウシキ</t>
    </rPh>
    <rPh sb="13" eb="15">
      <t>ショウチョウ</t>
    </rPh>
    <phoneticPr fontId="2"/>
  </si>
  <si>
    <t>antiguo,gua</t>
    <phoneticPr fontId="2"/>
  </si>
  <si>
    <t>古い、昔からの</t>
    <rPh sb="0" eb="1">
      <t>フル</t>
    </rPh>
    <rPh sb="3" eb="4">
      <t>ムカシ</t>
    </rPh>
    <phoneticPr fontId="2"/>
  </si>
  <si>
    <t>過去の、元の</t>
    <rPh sb="0" eb="2">
      <t>カコ</t>
    </rPh>
    <rPh sb="4" eb="5">
      <t>モト</t>
    </rPh>
    <phoneticPr fontId="2"/>
  </si>
  <si>
    <t>prensa</t>
    <phoneticPr fontId="2"/>
  </si>
  <si>
    <t>新聞、雑誌、報道</t>
    <rPh sb="0" eb="2">
      <t>シンブン</t>
    </rPh>
    <rPh sb="3" eb="5">
      <t>ザッシ</t>
    </rPh>
    <rPh sb="6" eb="8">
      <t>ホウドウ</t>
    </rPh>
    <phoneticPr fontId="2"/>
  </si>
  <si>
    <t>quedar en ～</t>
    <phoneticPr fontId="2"/>
  </si>
  <si>
    <t>～で待ち合わせる</t>
    <rPh sb="2" eb="3">
      <t>マ</t>
    </rPh>
    <rPh sb="4" eb="5">
      <t>ア</t>
    </rPh>
    <phoneticPr fontId="2"/>
  </si>
  <si>
    <t>Quedamos en vernos en la estación. 私達は駅で落ち合うことにしました(駅で会うことに合意しました)</t>
    <rPh sb="35" eb="37">
      <t>ワタシタチ</t>
    </rPh>
    <rPh sb="38" eb="39">
      <t>エキ</t>
    </rPh>
    <rPh sb="40" eb="41">
      <t>オ</t>
    </rPh>
    <rPh sb="42" eb="43">
      <t>ア</t>
    </rPh>
    <rPh sb="52" eb="53">
      <t>エキ</t>
    </rPh>
    <rPh sb="54" eb="55">
      <t>ア</t>
    </rPh>
    <rPh sb="59" eb="61">
      <t>ゴウイ</t>
    </rPh>
    <phoneticPr fontId="2"/>
  </si>
  <si>
    <t>famoso,sa</t>
    <phoneticPr fontId="2"/>
  </si>
  <si>
    <t>有名な、名高い、評判の</t>
    <rPh sb="0" eb="2">
      <t>ユウメイ</t>
    </rPh>
    <rPh sb="4" eb="6">
      <t>ナダカ</t>
    </rPh>
    <rPh sb="8" eb="10">
      <t>ヒョウバン</t>
    </rPh>
    <phoneticPr fontId="2"/>
  </si>
  <si>
    <t>el cuadro más famosa de este museo. この美術館で一番有名な絵</t>
    <rPh sb="38" eb="41">
      <t>ビジュツカン</t>
    </rPh>
    <rPh sb="42" eb="44">
      <t>イチバン</t>
    </rPh>
    <rPh sb="44" eb="46">
      <t>ユウメイ</t>
    </rPh>
    <rPh sb="47" eb="48">
      <t>エ</t>
    </rPh>
    <phoneticPr fontId="2"/>
  </si>
  <si>
    <t>obra</t>
    <phoneticPr fontId="2"/>
  </si>
  <si>
    <t>作品、著作、建造物</t>
    <rPh sb="0" eb="2">
      <t>サクヒン</t>
    </rPh>
    <rPh sb="3" eb="5">
      <t>チョサク</t>
    </rPh>
    <rPh sb="6" eb="9">
      <t>ケンゾウブツ</t>
    </rPh>
    <phoneticPr fontId="2"/>
  </si>
  <si>
    <t>mejor</t>
    <phoneticPr fontId="2"/>
  </si>
  <si>
    <t>↔ peor</t>
    <phoneticPr fontId="2"/>
  </si>
  <si>
    <t>形容詞/副詞</t>
    <rPh sb="0" eb="3">
      <t>ケイヨウシ</t>
    </rPh>
    <rPh sb="4" eb="6">
      <t>フクシ</t>
    </rPh>
    <phoneticPr fontId="2"/>
  </si>
  <si>
    <t>atractivo,va</t>
    <phoneticPr fontId="2"/>
  </si>
  <si>
    <t>惹きつける、魅力ある</t>
    <rPh sb="0" eb="1">
      <t>ヒ</t>
    </rPh>
    <rPh sb="6" eb="8">
      <t>ミリョク</t>
    </rPh>
    <phoneticPr fontId="2"/>
  </si>
  <si>
    <t>diseñar</t>
    <phoneticPr fontId="2"/>
  </si>
  <si>
    <t>～の下図を描く、設計する、デザインする</t>
    <rPh sb="2" eb="4">
      <t>シタズ</t>
    </rPh>
    <rPh sb="5" eb="6">
      <t>カ</t>
    </rPh>
    <rPh sb="8" eb="10">
      <t>セッケイ</t>
    </rPh>
    <phoneticPr fontId="2"/>
  </si>
  <si>
    <t>ocupar</t>
    <phoneticPr fontId="2"/>
  </si>
  <si>
    <t>占める、占領する</t>
    <rPh sb="0" eb="1">
      <t>シ</t>
    </rPh>
    <rPh sb="4" eb="6">
      <t>センリョウ</t>
    </rPh>
    <phoneticPr fontId="2"/>
  </si>
  <si>
    <t>detrás</t>
    <phoneticPr fontId="2"/>
  </si>
  <si>
    <t>後ろに、背後に ↔ delante</t>
    <rPh sb="0" eb="1">
      <t>ウシ</t>
    </rPh>
    <rPh sb="4" eb="6">
      <t>ハイゴ</t>
    </rPh>
    <phoneticPr fontId="2"/>
  </si>
  <si>
    <t>detrás de～ ～の後ろに</t>
    <rPh sb="13" eb="14">
      <t>ウシ</t>
    </rPh>
    <phoneticPr fontId="2"/>
  </si>
  <si>
    <t>Se escondió detrás de la puerta.   彼はドアの後ろに隠れた</t>
    <rPh sb="35" eb="36">
      <t>カレ</t>
    </rPh>
    <rPh sb="40" eb="41">
      <t>ウシ</t>
    </rPh>
    <rPh sb="43" eb="44">
      <t>カク</t>
    </rPh>
    <phoneticPr fontId="2"/>
  </si>
  <si>
    <t>esconder</t>
    <phoneticPr fontId="2"/>
  </si>
  <si>
    <t>隠す、見えなくする</t>
    <rPh sb="0" eb="1">
      <t>カク</t>
    </rPh>
    <rPh sb="3" eb="4">
      <t>ミ</t>
    </rPh>
    <phoneticPr fontId="2"/>
  </si>
  <si>
    <t>esconder-se</t>
    <phoneticPr fontId="2"/>
  </si>
  <si>
    <t>隠れる</t>
    <rPh sb="0" eb="1">
      <t>カク</t>
    </rPh>
    <phoneticPr fontId="2"/>
  </si>
  <si>
    <t>潜む</t>
    <rPh sb="0" eb="1">
      <t>ヒソ</t>
    </rPh>
    <phoneticPr fontId="2"/>
  </si>
  <si>
    <t>(+en ～に位置する</t>
    <rPh sb="7" eb="9">
      <t>イチ</t>
    </rPh>
    <phoneticPr fontId="2"/>
  </si>
  <si>
    <t>preferir</t>
    <phoneticPr fontId="2"/>
  </si>
  <si>
    <t>Prefiero el frío al calor. 私は熱いより寒い方が良い</t>
    <rPh sb="27" eb="28">
      <t>ワタシ</t>
    </rPh>
    <rPh sb="29" eb="30">
      <t>アツ</t>
    </rPh>
    <rPh sb="33" eb="34">
      <t>サム</t>
    </rPh>
    <rPh sb="35" eb="36">
      <t>ホウ</t>
    </rPh>
    <rPh sb="37" eb="38">
      <t>ヨ</t>
    </rPh>
    <phoneticPr fontId="2"/>
  </si>
  <si>
    <t>época</t>
    <phoneticPr fontId="2"/>
  </si>
  <si>
    <t>時代、時期 = período, temporada</t>
    <rPh sb="0" eb="2">
      <t>ジダイ</t>
    </rPh>
    <rPh sb="3" eb="5">
      <t>ジキ</t>
    </rPh>
    <phoneticPr fontId="2"/>
  </si>
  <si>
    <t>la época romana</t>
    <phoneticPr fontId="2"/>
  </si>
  <si>
    <t>barrio</t>
    <phoneticPr fontId="2"/>
  </si>
  <si>
    <t>区、地区、～街</t>
    <rPh sb="0" eb="1">
      <t>ク</t>
    </rPh>
    <rPh sb="2" eb="4">
      <t>チク</t>
    </rPh>
    <rPh sb="6" eb="7">
      <t>マチ</t>
    </rPh>
    <phoneticPr fontId="2"/>
  </si>
  <si>
    <t>bordar</t>
    <phoneticPr fontId="2"/>
  </si>
  <si>
    <t>～に刺繍する、織り込む</t>
    <rPh sb="2" eb="4">
      <t>シシュウ</t>
    </rPh>
    <rPh sb="7" eb="8">
      <t>オ</t>
    </rPh>
    <rPh sb="9" eb="10">
      <t>コ</t>
    </rPh>
    <phoneticPr fontId="2"/>
  </si>
  <si>
    <t>levantar</t>
    <phoneticPr fontId="2"/>
  </si>
  <si>
    <t>上げる、持ち上げる ↔ bajar</t>
    <rPh sb="0" eb="1">
      <t>ア</t>
    </rPh>
    <rPh sb="4" eb="5">
      <t>モ</t>
    </rPh>
    <rPh sb="6" eb="7">
      <t>ア</t>
    </rPh>
    <phoneticPr fontId="2"/>
  </si>
  <si>
    <t>levantar-se</t>
    <phoneticPr fontId="2"/>
  </si>
  <si>
    <t>起きる ↔ acostar-se</t>
    <rPh sb="0" eb="1">
      <t>オ</t>
    </rPh>
    <phoneticPr fontId="2"/>
  </si>
  <si>
    <t>立つ、立ち上がる ↔ sentar-se</t>
    <rPh sb="0" eb="1">
      <t>タ</t>
    </rPh>
    <rPh sb="3" eb="4">
      <t>タ</t>
    </rPh>
    <rPh sb="5" eb="6">
      <t>ア</t>
    </rPh>
    <phoneticPr fontId="2"/>
  </si>
  <si>
    <t>起こす、立てる、建てる</t>
    <rPh sb="0" eb="1">
      <t>オ</t>
    </rPh>
    <rPh sb="4" eb="5">
      <t>タ</t>
    </rPh>
    <rPh sb="8" eb="9">
      <t>タ</t>
    </rPh>
    <phoneticPr fontId="2"/>
  </si>
  <si>
    <t>piedra</t>
    <phoneticPr fontId="2"/>
  </si>
  <si>
    <t>石、石材</t>
    <rPh sb="0" eb="1">
      <t>イシ</t>
    </rPh>
    <rPh sb="2" eb="4">
      <t>セキザイ</t>
    </rPh>
    <phoneticPr fontId="2"/>
  </si>
  <si>
    <t>indicar</t>
    <phoneticPr fontId="2"/>
  </si>
  <si>
    <t>指し示す、指摘する</t>
    <rPh sb="0" eb="3">
      <t>サシシメ</t>
    </rPh>
    <rPh sb="5" eb="7">
      <t>シテキ</t>
    </rPh>
    <phoneticPr fontId="2"/>
  </si>
  <si>
    <t xml:space="preserve">Me indicó algunos errores. 彼は私に幾つかの誤りを指摘した </t>
    <rPh sb="27" eb="28">
      <t>カレ</t>
    </rPh>
    <rPh sb="29" eb="30">
      <t>ワタシ</t>
    </rPh>
    <rPh sb="31" eb="32">
      <t>イク</t>
    </rPh>
    <rPh sb="35" eb="36">
      <t>アヤマ</t>
    </rPh>
    <rPh sb="38" eb="40">
      <t>シテキ</t>
    </rPh>
    <phoneticPr fontId="2"/>
  </si>
  <si>
    <t>servir</t>
  </si>
  <si>
    <t>(+a) ～に仕える、奉仕する</t>
    <rPh sb="7" eb="8">
      <t>ツカ</t>
    </rPh>
    <rPh sb="11" eb="13">
      <t>ホウシ</t>
    </rPh>
    <phoneticPr fontId="2"/>
  </si>
  <si>
    <t>brindar</t>
    <phoneticPr fontId="2"/>
  </si>
  <si>
    <t>(+por)～に乾杯する</t>
    <rPh sb="8" eb="10">
      <t>カンパイ</t>
    </rPh>
    <phoneticPr fontId="2"/>
  </si>
  <si>
    <t>sorpresa</t>
    <phoneticPr fontId="2"/>
  </si>
  <si>
    <t>驚き</t>
    <rPh sb="0" eb="1">
      <t>オドロ</t>
    </rPh>
    <phoneticPr fontId="2"/>
  </si>
  <si>
    <t>¡Vaya sorpresa! びっくりしたなぁ</t>
    <phoneticPr fontId="2"/>
  </si>
  <si>
    <t>思いがけないこと</t>
    <rPh sb="0" eb="1">
      <t>オモ</t>
    </rPh>
    <phoneticPr fontId="2"/>
  </si>
  <si>
    <t>cobrar</t>
    <phoneticPr fontId="2"/>
  </si>
  <si>
    <t>Quisiera cobrar este cheque. この小切手を現金化したいのですが。</t>
    <rPh sb="31" eb="34">
      <t>コギッテ</t>
    </rPh>
    <rPh sb="35" eb="38">
      <t>ゲンキンカ</t>
    </rPh>
    <phoneticPr fontId="2"/>
  </si>
  <si>
    <t>(金を)受け取る、徴収する、有料である、現金化する</t>
    <rPh sb="1" eb="2">
      <t>カネ</t>
    </rPh>
    <rPh sb="4" eb="5">
      <t>ウ</t>
    </rPh>
    <rPh sb="6" eb="7">
      <t>ト</t>
    </rPh>
    <rPh sb="9" eb="11">
      <t>チョウシュウ</t>
    </rPh>
    <rPh sb="14" eb="16">
      <t>ユウリョウ</t>
    </rPh>
    <rPh sb="20" eb="23">
      <t>ゲンキンカ</t>
    </rPh>
    <phoneticPr fontId="2"/>
  </si>
  <si>
    <t>precioso,sa</t>
    <phoneticPr fontId="2"/>
  </si>
  <si>
    <t>貴重な、高価な</t>
    <rPh sb="0" eb="2">
      <t>キチョウ</t>
    </rPh>
    <rPh sb="4" eb="6">
      <t>コウカ</t>
    </rPh>
    <phoneticPr fontId="2"/>
  </si>
  <si>
    <t>(口語)素晴らしい、美しい</t>
    <rPh sb="1" eb="3">
      <t>コウゴ</t>
    </rPh>
    <rPh sb="4" eb="6">
      <t>スバ</t>
    </rPh>
    <rPh sb="10" eb="11">
      <t>ウツク</t>
    </rPh>
    <phoneticPr fontId="2"/>
  </si>
  <si>
    <t>luna de miel</t>
    <phoneticPr fontId="2"/>
  </si>
  <si>
    <t>新婚旅行</t>
    <rPh sb="0" eb="4">
      <t>シンコンリョコウ</t>
    </rPh>
    <phoneticPr fontId="2"/>
  </si>
  <si>
    <t>(蜂)蜜 の 月</t>
    <rPh sb="1" eb="2">
      <t>ハチ</t>
    </rPh>
    <rPh sb="3" eb="4">
      <t>ミツ</t>
    </rPh>
    <rPh sb="7" eb="8">
      <t>ツキ</t>
    </rPh>
    <phoneticPr fontId="2"/>
  </si>
  <si>
    <t>dentro</t>
    <phoneticPr fontId="2"/>
  </si>
  <si>
    <t>中に、屋内で[に] ↔ fuera</t>
    <rPh sb="0" eb="1">
      <t>ナカ</t>
    </rPh>
    <rPh sb="3" eb="5">
      <t>オクナイ</t>
    </rPh>
    <phoneticPr fontId="2"/>
  </si>
  <si>
    <t>dentro de～ ～の後に、～経ったら、～の中に</t>
    <rPh sb="13" eb="14">
      <t>アト</t>
    </rPh>
    <rPh sb="17" eb="18">
      <t>タ</t>
    </rPh>
    <rPh sb="24" eb="25">
      <t>ナカ</t>
    </rPh>
    <phoneticPr fontId="2"/>
  </si>
  <si>
    <t>paquete</t>
    <phoneticPr fontId="2"/>
  </si>
  <si>
    <t>小包</t>
    <rPh sb="0" eb="2">
      <t>コヅツミ</t>
    </rPh>
    <phoneticPr fontId="2"/>
  </si>
  <si>
    <t>paquete postal 郵便小包</t>
    <rPh sb="15" eb="17">
      <t>ユウビン</t>
    </rPh>
    <rPh sb="17" eb="19">
      <t>コヅツミ</t>
    </rPh>
    <phoneticPr fontId="2"/>
  </si>
  <si>
    <t>conducir</t>
    <phoneticPr fontId="2"/>
  </si>
  <si>
    <t>(+a)～に導く、案内する</t>
    <rPh sb="6" eb="7">
      <t>ミチビ</t>
    </rPh>
    <rPh sb="9" eb="11">
      <t>アンナイ</t>
    </rPh>
    <phoneticPr fontId="2"/>
  </si>
  <si>
    <t>運転する</t>
    <rPh sb="0" eb="2">
      <t>ウンテン</t>
    </rPh>
    <phoneticPr fontId="2"/>
  </si>
  <si>
    <t>eficiente  効果的な、能率的な</t>
    <rPh sb="11" eb="14">
      <t>コウカテキ</t>
    </rPh>
    <rPh sb="16" eb="19">
      <t>ノウリツテキ</t>
    </rPh>
    <phoneticPr fontId="2"/>
  </si>
  <si>
    <t>evitar</t>
    <phoneticPr fontId="2"/>
  </si>
  <si>
    <t>避ける、回避する</t>
    <rPh sb="0" eb="1">
      <t>サ</t>
    </rPh>
    <rPh sb="4" eb="6">
      <t>カイヒ</t>
    </rPh>
    <phoneticPr fontId="2"/>
  </si>
  <si>
    <t>防ぐ</t>
    <rPh sb="0" eb="1">
      <t>フセ</t>
    </rPh>
    <phoneticPr fontId="2"/>
  </si>
  <si>
    <t>evitar un peligro 危険を回避する</t>
    <rPh sb="18" eb="20">
      <t>キケン</t>
    </rPh>
    <rPh sb="21" eb="23">
      <t>カイヒ</t>
    </rPh>
    <phoneticPr fontId="2"/>
  </si>
  <si>
    <t>frente</t>
    <phoneticPr fontId="2"/>
  </si>
  <si>
    <t>額</t>
    <rPh sb="0" eb="1">
      <t>ヒタイ</t>
    </rPh>
    <phoneticPr fontId="2"/>
  </si>
  <si>
    <t>正面、前線</t>
  </si>
  <si>
    <t>frente a ～ ～に対して</t>
    <rPh sb="13" eb="14">
      <t>タイ</t>
    </rPh>
    <phoneticPr fontId="2"/>
  </si>
  <si>
    <t>¿A cómo está el yen frente al euro? ユーロに対する円相場はどのくらいですか</t>
    <rPh sb="40" eb="41">
      <t>タイ</t>
    </rPh>
    <rPh sb="43" eb="46">
      <t>エンソウバ</t>
    </rPh>
    <phoneticPr fontId="2"/>
  </si>
  <si>
    <t>vestir</t>
    <phoneticPr fontId="2"/>
  </si>
  <si>
    <t>～に衣服を着せる</t>
    <rPh sb="2" eb="4">
      <t>イフク</t>
    </rPh>
    <rPh sb="5" eb="6">
      <t>キ</t>
    </rPh>
    <phoneticPr fontId="2"/>
  </si>
  <si>
    <t>服を着る</t>
    <rPh sb="0" eb="1">
      <t>フク</t>
    </rPh>
    <rPh sb="2" eb="3">
      <t>キ</t>
    </rPh>
    <phoneticPr fontId="2"/>
  </si>
  <si>
    <t>aportar</t>
    <phoneticPr fontId="2"/>
  </si>
  <si>
    <t>寄与する、出資する</t>
    <rPh sb="0" eb="2">
      <t>キヨ</t>
    </rPh>
    <rPh sb="5" eb="7">
      <t>シュッシ</t>
    </rPh>
    <phoneticPr fontId="2"/>
  </si>
  <si>
    <t>grano</t>
    <phoneticPr fontId="2"/>
  </si>
  <si>
    <t>穀粒、粒、種子</t>
    <rPh sb="0" eb="2">
      <t>コクツブ</t>
    </rPh>
    <rPh sb="3" eb="4">
      <t>ツブ</t>
    </rPh>
    <rPh sb="5" eb="7">
      <t>シュシ</t>
    </rPh>
    <phoneticPr fontId="2"/>
  </si>
  <si>
    <t>grano de arena 砂の粒</t>
    <rPh sb="15" eb="16">
      <t>スナ</t>
    </rPh>
    <rPh sb="17" eb="18">
      <t>ツブ</t>
    </rPh>
    <phoneticPr fontId="2"/>
  </si>
  <si>
    <t>oler</t>
    <phoneticPr fontId="2"/>
  </si>
  <si>
    <t>huelo, hueles, huele, olemos, oléis, huelen</t>
    <phoneticPr fontId="2"/>
  </si>
  <si>
    <t>(+a)～のにおいがする</t>
    <phoneticPr fontId="2"/>
  </si>
  <si>
    <t>Las rosas huelen bien.</t>
    <phoneticPr fontId="2"/>
  </si>
  <si>
    <t>seducir</t>
    <phoneticPr fontId="2"/>
  </si>
  <si>
    <t>誘惑する、惑わす、魅了する</t>
    <rPh sb="0" eb="2">
      <t>ユウワク</t>
    </rPh>
    <rPh sb="5" eb="6">
      <t>マド</t>
    </rPh>
    <rPh sb="9" eb="11">
      <t>ミリョウ</t>
    </rPh>
    <phoneticPr fontId="2"/>
  </si>
  <si>
    <t>コロナウイルスによる国境閉鎖へ</t>
    <rPh sb="10" eb="12">
      <t>コッキョウ</t>
    </rPh>
    <rPh sb="12" eb="14">
      <t>ヘイサ</t>
    </rPh>
    <phoneticPr fontId="2"/>
  </si>
  <si>
    <t>買い出し作業</t>
    <rPh sb="0" eb="1">
      <t>カ</t>
    </rPh>
    <rPh sb="2" eb="3">
      <t>ダ</t>
    </rPh>
    <rPh sb="4" eb="6">
      <t>サギョウ</t>
    </rPh>
    <phoneticPr fontId="2"/>
  </si>
  <si>
    <t>lleno,na</t>
    <phoneticPr fontId="2"/>
  </si>
  <si>
    <t>(+de)～でいっぱいの、満ちた</t>
    <rPh sb="13" eb="14">
      <t>ミ</t>
    </rPh>
    <phoneticPr fontId="2"/>
  </si>
  <si>
    <t>la luna llena 満月</t>
    <rPh sb="14" eb="16">
      <t>マンゲツ</t>
    </rPh>
    <phoneticPr fontId="2"/>
  </si>
  <si>
    <t>(+de)～として働く</t>
    <rPh sb="9" eb="10">
      <t>ハタラ</t>
    </rPh>
    <phoneticPr fontId="2"/>
  </si>
  <si>
    <t>último,ma</t>
    <phoneticPr fontId="2"/>
  </si>
  <si>
    <t>形容詞/名詞</t>
    <rPh sb="0" eb="3">
      <t>ケイヨウシ</t>
    </rPh>
    <rPh sb="4" eb="6">
      <t>メイシ</t>
    </rPh>
    <phoneticPr fontId="2"/>
  </si>
  <si>
    <t>最後の、究極の</t>
    <rPh sb="0" eb="2">
      <t>サイゴ</t>
    </rPh>
    <rPh sb="4" eb="6">
      <t>キュウキョク</t>
    </rPh>
    <phoneticPr fontId="2"/>
  </si>
  <si>
    <t>最近の、最新の</t>
    <rPh sb="0" eb="2">
      <t>サイキン</t>
    </rPh>
    <rPh sb="4" eb="6">
      <t>サイシン</t>
    </rPh>
    <phoneticPr fontId="2"/>
  </si>
  <si>
    <t>apagar</t>
    <phoneticPr fontId="2"/>
  </si>
  <si>
    <t>(火や明かり等を)消す</t>
    <rPh sb="1" eb="2">
      <t>ヒ</t>
    </rPh>
    <rPh sb="3" eb="4">
      <t>ア</t>
    </rPh>
    <rPh sb="6" eb="7">
      <t>ナド</t>
    </rPh>
    <rPh sb="9" eb="10">
      <t>ケ</t>
    </rPh>
    <phoneticPr fontId="2"/>
  </si>
  <si>
    <t>apaguo,apaguas,apagua</t>
    <phoneticPr fontId="2"/>
  </si>
  <si>
    <t>disciplina</t>
    <phoneticPr fontId="2"/>
  </si>
  <si>
    <t>規律、風紀、訓練</t>
    <rPh sb="0" eb="2">
      <t>キリツ</t>
    </rPh>
    <rPh sb="3" eb="5">
      <t>フウキ</t>
    </rPh>
    <rPh sb="6" eb="8">
      <t>クンレン</t>
    </rPh>
    <phoneticPr fontId="2"/>
  </si>
  <si>
    <t>disciplina militar 軍規</t>
    <rPh sb="19" eb="21">
      <t>グンキ</t>
    </rPh>
    <phoneticPr fontId="2"/>
  </si>
  <si>
    <t>físico,ca</t>
    <phoneticPr fontId="2"/>
  </si>
  <si>
    <t>物理学の</t>
    <rPh sb="0" eb="3">
      <t>ブツリガク</t>
    </rPh>
    <phoneticPr fontId="2"/>
  </si>
  <si>
    <t>肉体の ↔ mental</t>
    <rPh sb="0" eb="2">
      <t>ニクタイ</t>
    </rPh>
    <phoneticPr fontId="2"/>
  </si>
  <si>
    <t>dolor físico 肉体的苦痛 fuerza físico 体力</t>
    <rPh sb="13" eb="16">
      <t>ニクタイテキ</t>
    </rPh>
    <rPh sb="16" eb="18">
      <t>クツウ</t>
    </rPh>
    <rPh sb="33" eb="35">
      <t>タイリョク</t>
    </rPh>
    <phoneticPr fontId="2"/>
  </si>
  <si>
    <t>sobre</t>
    <phoneticPr fontId="2"/>
  </si>
  <si>
    <t>～の上に、～の上方に</t>
    <rPh sb="2" eb="3">
      <t>ウエ</t>
    </rPh>
    <rPh sb="7" eb="9">
      <t>ジョウホウ</t>
    </rPh>
    <phoneticPr fontId="2"/>
  </si>
  <si>
    <t>～についての、～に関しての</t>
    <rPh sb="9" eb="10">
      <t>カン</t>
    </rPh>
    <phoneticPr fontId="2"/>
  </si>
  <si>
    <t>Manaña hablaremos sobre este tema. 明日このテーマについて話しましょう</t>
    <rPh sb="35" eb="37">
      <t>アシタ</t>
    </rPh>
    <rPh sb="46" eb="47">
      <t>ハナ</t>
    </rPh>
    <phoneticPr fontId="2"/>
  </si>
  <si>
    <t>retomando las actividades de forma normal apenas todo este en orden</t>
    <phoneticPr fontId="2"/>
  </si>
  <si>
    <t>avisarmes de cualquier cambio mediante nuestras redes  sociales</t>
    <phoneticPr fontId="2"/>
  </si>
  <si>
    <t>En consideración del escenario de salud actual, tanto en chile como el mundo, y privilegiando la salud de nuestros judadores ante todo, FuerteBulnes mantendra cerradas sus puertas mientras dure la emergencia</t>
    <phoneticPr fontId="2"/>
  </si>
  <si>
    <t>rogar</t>
    <phoneticPr fontId="2"/>
  </si>
  <si>
    <t>懇願する、祈る</t>
    <rPh sb="0" eb="2">
      <t>コンガン</t>
    </rPh>
    <rPh sb="5" eb="6">
      <t>イノ</t>
    </rPh>
    <phoneticPr fontId="2"/>
  </si>
  <si>
    <t>不定詞・que接続) ～するように頼む</t>
    <rPh sb="0" eb="3">
      <t>フテイシ</t>
    </rPh>
    <rPh sb="7" eb="9">
      <t>セツゾク</t>
    </rPh>
    <rPh sb="17" eb="18">
      <t>タノ</t>
    </rPh>
    <phoneticPr fontId="2"/>
  </si>
  <si>
    <t>ruego,ruegas,ruega</t>
    <phoneticPr fontId="2"/>
  </si>
  <si>
    <t>rezal</t>
    <phoneticPr fontId="2"/>
  </si>
  <si>
    <t>(+a)～に祈る</t>
    <rPh sb="6" eb="7">
      <t>イノ</t>
    </rPh>
    <phoneticPr fontId="2"/>
  </si>
  <si>
    <t>(+pot)～のために祈る</t>
    <rPh sb="11" eb="12">
      <t>イノ</t>
    </rPh>
    <phoneticPr fontId="2"/>
  </si>
  <si>
    <t>rezal a Dios 神に祈る</t>
    <rPh sb="13" eb="14">
      <t>カミ</t>
    </rPh>
    <rPh sb="15" eb="16">
      <t>イノ</t>
    </rPh>
    <phoneticPr fontId="2"/>
  </si>
  <si>
    <t>recuperar</t>
    <phoneticPr fontId="2"/>
  </si>
  <si>
    <t>取り戻す、回復する = recobrar</t>
    <rPh sb="0" eb="1">
      <t>ト</t>
    </rPh>
    <rPh sb="2" eb="3">
      <t>モド</t>
    </rPh>
    <rPh sb="5" eb="7">
      <t>カイフク</t>
    </rPh>
    <phoneticPr fontId="2"/>
  </si>
  <si>
    <t>recuperar-se 　(+de)～から回復する、立ち直る</t>
    <rPh sb="22" eb="24">
      <t>カイフク</t>
    </rPh>
    <rPh sb="27" eb="28">
      <t>タ</t>
    </rPh>
    <rPh sb="29" eb="30">
      <t>ナオ</t>
    </rPh>
    <phoneticPr fontId="2"/>
  </si>
  <si>
    <t>cuidar</t>
    <phoneticPr fontId="2"/>
  </si>
  <si>
    <t>～に注意を払う(気を配る)</t>
    <rPh sb="2" eb="4">
      <t>チュウイ</t>
    </rPh>
    <rPh sb="5" eb="6">
      <t>ハラ</t>
    </rPh>
    <rPh sb="8" eb="9">
      <t>キ</t>
    </rPh>
    <rPh sb="10" eb="11">
      <t>クバ</t>
    </rPh>
    <phoneticPr fontId="2"/>
  </si>
  <si>
    <t>～の世話をする、看護する</t>
    <rPh sb="2" eb="4">
      <t>セワ</t>
    </rPh>
    <rPh sb="8" eb="10">
      <t>カンゴ</t>
    </rPh>
    <phoneticPr fontId="2"/>
  </si>
  <si>
    <t>(+de que 接続) ～するように注意する</t>
    <rPh sb="9" eb="11">
      <t>セツゾク</t>
    </rPh>
    <rPh sb="19" eb="21">
      <t>チュウイ</t>
    </rPh>
    <phoneticPr fontId="2"/>
  </si>
  <si>
    <t>cuidar-se</t>
    <phoneticPr fontId="2"/>
  </si>
  <si>
    <t>体に気をつける</t>
    <rPh sb="0" eb="1">
      <t>カラダ</t>
    </rPh>
    <rPh sb="2" eb="3">
      <t>キ</t>
    </rPh>
    <phoneticPr fontId="2"/>
  </si>
  <si>
    <t>(+de)～に注意する、～を心配する</t>
    <rPh sb="7" eb="9">
      <t>チュウイ</t>
    </rPh>
    <rPh sb="14" eb="16">
      <t>シンパイ</t>
    </rPh>
    <phoneticPr fontId="2"/>
  </si>
  <si>
    <t>cuerpo</t>
    <phoneticPr fontId="2"/>
  </si>
  <si>
    <t>身体、体、肉体</t>
    <rPh sb="0" eb="2">
      <t>シンタイ</t>
    </rPh>
    <rPh sb="3" eb="4">
      <t>カラダ</t>
    </rPh>
    <rPh sb="5" eb="7">
      <t>ニクタイ</t>
    </rPh>
    <phoneticPr fontId="2"/>
  </si>
  <si>
    <t>本体、主要部分</t>
    <rPh sb="0" eb="2">
      <t>ホンタイ</t>
    </rPh>
    <rPh sb="3" eb="7">
      <t>シュヨウブブン</t>
    </rPh>
    <phoneticPr fontId="2"/>
  </si>
  <si>
    <t>seguir</t>
    <phoneticPr fontId="2"/>
  </si>
  <si>
    <t>～のあとについていく、追跡する</t>
    <rPh sb="11" eb="13">
      <t>ツイセキ</t>
    </rPh>
    <phoneticPr fontId="2"/>
  </si>
  <si>
    <t>Ve delante, y te sigo.先に行って、私は後についていくから</t>
    <rPh sb="22" eb="23">
      <t>サキ</t>
    </rPh>
    <rPh sb="24" eb="25">
      <t>イ</t>
    </rPh>
    <rPh sb="28" eb="29">
      <t>ワタシ</t>
    </rPh>
    <rPh sb="30" eb="31">
      <t>アト</t>
    </rPh>
    <phoneticPr fontId="2"/>
  </si>
  <si>
    <t>Sigo trabajando en la mismo oficina. 同じ事務所で働き続けている</t>
    <rPh sb="37" eb="38">
      <t>オナ</t>
    </rPh>
    <rPh sb="39" eb="42">
      <t>ジムショ</t>
    </rPh>
    <rPh sb="43" eb="44">
      <t>ハタラ</t>
    </rPh>
    <rPh sb="45" eb="46">
      <t>ツヅ</t>
    </rPh>
    <phoneticPr fontId="2"/>
  </si>
  <si>
    <t>liderar</t>
    <phoneticPr fontId="2"/>
  </si>
  <si>
    <t>牽引する、引っ張る</t>
    <rPh sb="0" eb="2">
      <t>ケンイン</t>
    </rPh>
    <rPh sb="5" eb="6">
      <t>ヒ</t>
    </rPh>
    <rPh sb="7" eb="8">
      <t>パ</t>
    </rPh>
    <phoneticPr fontId="2"/>
  </si>
  <si>
    <t>a veces</t>
    <phoneticPr fontId="2"/>
  </si>
  <si>
    <t>時々</t>
    <rPh sb="0" eb="2">
      <t>トキドキ</t>
    </rPh>
    <phoneticPr fontId="2"/>
  </si>
  <si>
    <t>viejo,ja</t>
    <phoneticPr fontId="2"/>
  </si>
  <si>
    <t>年を取った ↔ joven</t>
    <rPh sb="0" eb="1">
      <t>トシ</t>
    </rPh>
    <rPh sb="2" eb="3">
      <t>ト</t>
    </rPh>
    <phoneticPr fontId="2"/>
  </si>
  <si>
    <t>古い、古びた ↔ nuevo</t>
    <rPh sb="0" eb="1">
      <t>フル</t>
    </rPh>
    <rPh sb="3" eb="4">
      <t>フル</t>
    </rPh>
    <phoneticPr fontId="2"/>
  </si>
  <si>
    <t>名詞/老人 (軽蔑表現)  anciano が丁寧</t>
    <rPh sb="0" eb="2">
      <t>メイシ</t>
    </rPh>
    <rPh sb="3" eb="5">
      <t>ロウジン</t>
    </rPh>
    <rPh sb="7" eb="9">
      <t>ケイベツ</t>
    </rPh>
    <rPh sb="9" eb="11">
      <t>ヒョウゲン</t>
    </rPh>
    <rPh sb="23" eb="25">
      <t>テイネイ</t>
    </rPh>
    <phoneticPr fontId="2"/>
  </si>
  <si>
    <t>investigar</t>
    <phoneticPr fontId="2"/>
  </si>
  <si>
    <t>調べる、調査する</t>
    <rPh sb="0" eb="1">
      <t>シラ</t>
    </rPh>
    <rPh sb="4" eb="6">
      <t>チョウサ</t>
    </rPh>
    <phoneticPr fontId="2"/>
  </si>
  <si>
    <t>研究する</t>
    <rPh sb="0" eb="2">
      <t>ケンキュウ</t>
    </rPh>
    <phoneticPr fontId="2"/>
  </si>
  <si>
    <t>Investigan sobre el estrés y el trabajo. ストレスと仕事について研究している</t>
    <rPh sb="46" eb="48">
      <t>シゴト</t>
    </rPh>
    <rPh sb="52" eb="54">
      <t>ケンキュウ</t>
    </rPh>
    <phoneticPr fontId="2"/>
  </si>
  <si>
    <t>cuestión</t>
    <phoneticPr fontId="2"/>
  </si>
  <si>
    <t>問題、論点、案件</t>
    <rPh sb="0" eb="2">
      <t>モンダイ</t>
    </rPh>
    <rPh sb="3" eb="5">
      <t>ロンテン</t>
    </rPh>
    <rPh sb="6" eb="8">
      <t>アンケン</t>
    </rPh>
    <phoneticPr fontId="2"/>
  </si>
  <si>
    <t>究明すべき: cueatión 解答すべき: pregunta 尋問: interrogatorio</t>
    <rPh sb="0" eb="2">
      <t>キュウメイ</t>
    </rPh>
    <rPh sb="16" eb="18">
      <t>カイトウ</t>
    </rPh>
    <rPh sb="32" eb="34">
      <t>ジンモン</t>
    </rPh>
    <phoneticPr fontId="2"/>
  </si>
  <si>
    <t>dar la vuelta a ～</t>
    <phoneticPr fontId="2"/>
  </si>
  <si>
    <t>～を周る、一周する</t>
    <rPh sb="2" eb="3">
      <t>マワ</t>
    </rPh>
    <rPh sb="5" eb="7">
      <t>イッシュウ</t>
    </rPh>
    <phoneticPr fontId="2"/>
  </si>
  <si>
    <t>dar la vuela al mundo 世界一周する</t>
    <rPh sb="22" eb="26">
      <t>セカイイッシュウ</t>
    </rPh>
    <phoneticPr fontId="2"/>
  </si>
  <si>
    <t>casi</t>
    <phoneticPr fontId="2"/>
  </si>
  <si>
    <t>ほとんど、もう少しのところで</t>
    <rPh sb="7" eb="8">
      <t>スコ</t>
    </rPh>
    <phoneticPr fontId="2"/>
  </si>
  <si>
    <t>casi nunca～ 滅多に～ない</t>
    <rPh sb="12" eb="14">
      <t>メッタ</t>
    </rPh>
    <phoneticPr fontId="2"/>
  </si>
  <si>
    <t>casi tres años 3年近い</t>
    <rPh sb="16" eb="17">
      <t>ネン</t>
    </rPh>
    <rPh sb="17" eb="18">
      <t>チカ</t>
    </rPh>
    <phoneticPr fontId="2"/>
  </si>
  <si>
    <t>alcanzar</t>
    <phoneticPr fontId="2"/>
  </si>
  <si>
    <t>～に追いつく、～に命中する</t>
    <rPh sb="2" eb="3">
      <t>オ</t>
    </rPh>
    <rPh sb="9" eb="11">
      <t>メイチュウ</t>
    </rPh>
    <phoneticPr fontId="2"/>
  </si>
  <si>
    <t>( +a,hasta )～に[まで]達する、届く</t>
    <rPh sb="18" eb="19">
      <t>タッ</t>
    </rPh>
    <rPh sb="22" eb="23">
      <t>トド</t>
    </rPh>
    <phoneticPr fontId="2"/>
  </si>
  <si>
    <t>duro,ra</t>
    <phoneticPr fontId="2"/>
  </si>
  <si>
    <t>硬い、堅い</t>
    <rPh sb="0" eb="1">
      <t>カタ</t>
    </rPh>
    <rPh sb="3" eb="4">
      <t>カタ</t>
    </rPh>
    <phoneticPr fontId="2"/>
  </si>
  <si>
    <t>厳しい、困難な</t>
    <rPh sb="0" eb="1">
      <t>キビ</t>
    </rPh>
    <rPh sb="4" eb="6">
      <t>コンナン</t>
    </rPh>
    <phoneticPr fontId="2"/>
  </si>
  <si>
    <t>¿Me deja pasar?</t>
    <phoneticPr fontId="2"/>
  </si>
  <si>
    <t>通していただけますか？</t>
    <rPh sb="0" eb="1">
      <t>トオ</t>
    </rPh>
    <phoneticPr fontId="2"/>
  </si>
  <si>
    <t>ni</t>
    <phoneticPr fontId="2"/>
  </si>
  <si>
    <t>～さえ…ない</t>
    <phoneticPr fontId="2"/>
  </si>
  <si>
    <t>～でもなく…でもない</t>
    <phoneticPr fontId="2"/>
  </si>
  <si>
    <t>no…ni o ni…ni で使用</t>
    <rPh sb="15" eb="17">
      <t>シヨウ</t>
    </rPh>
    <phoneticPr fontId="2"/>
  </si>
  <si>
    <t>ya no puedo esperar ni un mimnuto. もう1分たりと待ってられない</t>
    <rPh sb="38" eb="39">
      <t>フン</t>
    </rPh>
    <rPh sb="42" eb="43">
      <t>マ</t>
    </rPh>
    <phoneticPr fontId="2"/>
  </si>
  <si>
    <t>nadie</t>
    <phoneticPr fontId="2"/>
  </si>
  <si>
    <t>(動詞否定形の後で o 動詞の前に置いて)誰も～ない</t>
    <rPh sb="1" eb="3">
      <t>ドウシ</t>
    </rPh>
    <rPh sb="3" eb="6">
      <t>ヒテイケイ</t>
    </rPh>
    <rPh sb="7" eb="8">
      <t>アト</t>
    </rPh>
    <rPh sb="12" eb="14">
      <t>ドウシ</t>
    </rPh>
    <rPh sb="15" eb="16">
      <t>マエ</t>
    </rPh>
    <rPh sb="17" eb="18">
      <t>オ</t>
    </rPh>
    <rPh sb="21" eb="22">
      <t>ダレ</t>
    </rPh>
    <phoneticPr fontId="2"/>
  </si>
  <si>
    <t>No he hablando con nadie. 誰とも話さなかった</t>
    <rPh sb="26" eb="27">
      <t>ダレ</t>
    </rPh>
    <rPh sb="29" eb="30">
      <t>ハナ</t>
    </rPh>
    <phoneticPr fontId="2"/>
  </si>
  <si>
    <t>influir</t>
    <phoneticPr fontId="2"/>
  </si>
  <si>
    <t>(+en)～に影響を与える</t>
    <rPh sb="7" eb="9">
      <t>エイキョウ</t>
    </rPh>
    <rPh sb="10" eb="11">
      <t>アタ</t>
    </rPh>
    <phoneticPr fontId="2"/>
  </si>
  <si>
    <t>influyo,influyes,influye</t>
    <phoneticPr fontId="2"/>
  </si>
  <si>
    <t>¿El idioma influye en la manera de pensar? 言語は思考に影響を及ぼすのだろうか</t>
    <rPh sb="43" eb="45">
      <t>ゲンゴ</t>
    </rPh>
    <rPh sb="46" eb="48">
      <t>シコウ</t>
    </rPh>
    <rPh sb="49" eb="51">
      <t>エイキョウ</t>
    </rPh>
    <rPh sb="52" eb="53">
      <t>オヨ</t>
    </rPh>
    <phoneticPr fontId="2"/>
  </si>
  <si>
    <t>mitad en broma y mitad en serio</t>
    <phoneticPr fontId="2"/>
  </si>
  <si>
    <t>broma</t>
    <phoneticPr fontId="2"/>
  </si>
  <si>
    <t>冗談、しゃれ</t>
    <rPh sb="0" eb="2">
      <t>ジョウダン</t>
    </rPh>
    <phoneticPr fontId="2"/>
  </si>
  <si>
    <t>半分冗談、半分本気(ふざけ半分で)</t>
    <rPh sb="0" eb="2">
      <t>ハンブン</t>
    </rPh>
    <rPh sb="2" eb="4">
      <t>ジョウダン</t>
    </rPh>
    <rPh sb="5" eb="7">
      <t>ハンブン</t>
    </rPh>
    <rPh sb="7" eb="9">
      <t>ホンキ</t>
    </rPh>
    <rPh sb="13" eb="15">
      <t>ハンブン</t>
    </rPh>
    <phoneticPr fontId="2"/>
  </si>
  <si>
    <t>いたずら、からかい</t>
    <phoneticPr fontId="2"/>
  </si>
  <si>
    <t>ni en broma 決して～ではない</t>
    <rPh sb="12" eb="13">
      <t>ケッ</t>
    </rPh>
    <phoneticPr fontId="2"/>
  </si>
  <si>
    <t>limpio,pia</t>
    <phoneticPr fontId="2"/>
  </si>
  <si>
    <t>綺麗な、清潔な ↔ sucio</t>
    <rPh sb="0" eb="2">
      <t>キレイ</t>
    </rPh>
    <rPh sb="4" eb="6">
      <t>セイケツ</t>
    </rPh>
    <phoneticPr fontId="2"/>
  </si>
  <si>
    <t>utilizar</t>
    <phoneticPr fontId="2"/>
  </si>
  <si>
    <t>利用する、使う、活用する</t>
    <rPh sb="0" eb="2">
      <t>リヨウ</t>
    </rPh>
    <rPh sb="5" eb="6">
      <t>ツカ</t>
    </rPh>
    <rPh sb="8" eb="10">
      <t>カツヨウ</t>
    </rPh>
    <phoneticPr fontId="2"/>
  </si>
  <si>
    <t>propósito</t>
    <phoneticPr fontId="2"/>
  </si>
  <si>
    <t>a propósito</t>
    <phoneticPr fontId="2"/>
  </si>
  <si>
    <t>文頭) ところで</t>
    <rPh sb="0" eb="2">
      <t>ブントウ</t>
    </rPh>
    <phoneticPr fontId="2"/>
  </si>
  <si>
    <t>意図、動機</t>
    <rPh sb="0" eb="2">
      <t>イト</t>
    </rPh>
    <rPh sb="3" eb="5">
      <t>ドウキ</t>
    </rPh>
    <phoneticPr fontId="2"/>
  </si>
  <si>
    <t>No sé cuál es el propósito de tu visita. 君の来意を理解しかねる。</t>
    <rPh sb="41" eb="42">
      <t>キミ</t>
    </rPh>
    <rPh sb="43" eb="45">
      <t>ライイ</t>
    </rPh>
    <rPh sb="46" eb="48">
      <t>リカイ</t>
    </rPh>
    <phoneticPr fontId="2"/>
  </si>
  <si>
    <t>hacer tiempo que</t>
    <phoneticPr fontId="2"/>
  </si>
  <si>
    <t>ずっと以前から…である</t>
    <rPh sb="3" eb="5">
      <t>イゼン</t>
    </rPh>
    <phoneticPr fontId="2"/>
  </si>
  <si>
    <t>hace tiempo tengo una mp5 ris de las antiguas 私はずっと以前から(長い間)古いMP5RISを保有しています。</t>
    <rPh sb="46" eb="47">
      <t>ワタシ</t>
    </rPh>
    <rPh sb="51" eb="53">
      <t>イゼン</t>
    </rPh>
    <rPh sb="56" eb="57">
      <t>ナガ</t>
    </rPh>
    <rPh sb="58" eb="59">
      <t>アイダ</t>
    </rPh>
    <rPh sb="60" eb="61">
      <t>フル</t>
    </rPh>
    <rPh sb="69" eb="71">
      <t>ホユウ</t>
    </rPh>
    <phoneticPr fontId="2"/>
  </si>
  <si>
    <t>hacer poco</t>
    <phoneticPr fontId="2"/>
  </si>
  <si>
    <t>最近</t>
    <rPh sb="0" eb="2">
      <t>サイキン</t>
    </rPh>
    <phoneticPr fontId="2"/>
  </si>
  <si>
    <t>cilindro</t>
    <phoneticPr fontId="2"/>
  </si>
  <si>
    <t>シリンダー</t>
    <phoneticPr fontId="2"/>
  </si>
  <si>
    <t>cilindro sellado 密閉されたシリンダー(フルシリンダー)</t>
    <rPh sb="17" eb="19">
      <t>ミッペイ</t>
    </rPh>
    <phoneticPr fontId="2"/>
  </si>
  <si>
    <t>disminuir</t>
    <phoneticPr fontId="2"/>
  </si>
  <si>
    <t>減らす、少なくする</t>
    <rPh sb="0" eb="1">
      <t>ヘ</t>
    </rPh>
    <rPh sb="4" eb="5">
      <t>スク</t>
    </rPh>
    <phoneticPr fontId="2"/>
  </si>
  <si>
    <t>disminuyo,disminuyes,disminuye</t>
    <phoneticPr fontId="2"/>
  </si>
  <si>
    <t>ruido</t>
    <phoneticPr fontId="2"/>
  </si>
  <si>
    <t>評判、反響、騒ぎ</t>
    <rPh sb="0" eb="2">
      <t>ヒョウバン</t>
    </rPh>
    <rPh sb="3" eb="5">
      <t>ハンキョウ</t>
    </rPh>
    <rPh sb="6" eb="7">
      <t>サワ</t>
    </rPh>
    <phoneticPr fontId="2"/>
  </si>
  <si>
    <t>golpe</t>
    <phoneticPr fontId="2"/>
  </si>
  <si>
    <t>打撃、衝突</t>
    <rPh sb="0" eb="2">
      <t>ダゲキ</t>
    </rPh>
    <rPh sb="3" eb="5">
      <t>ショウトツ</t>
    </rPh>
    <phoneticPr fontId="2"/>
  </si>
  <si>
    <t>ruide de golpe 打撃音</t>
    <rPh sb="15" eb="18">
      <t>ダゲキオン</t>
    </rPh>
    <phoneticPr fontId="2"/>
  </si>
  <si>
    <t>動詞 golpear 打つ、叩く、ぶつかる</t>
    <rPh sb="0" eb="2">
      <t>ドウシ</t>
    </rPh>
    <rPh sb="11" eb="12">
      <t>ウ</t>
    </rPh>
    <rPh sb="14" eb="15">
      <t>タタ</t>
    </rPh>
    <phoneticPr fontId="2"/>
  </si>
  <si>
    <t>la llevia gopeaba fuertemente en la ventana. 雨が窓を強く打っていた</t>
    <rPh sb="45" eb="46">
      <t>アメ</t>
    </rPh>
    <rPh sb="47" eb="48">
      <t>マド</t>
    </rPh>
    <rPh sb="49" eb="50">
      <t>ツヨ</t>
    </rPh>
    <rPh sb="51" eb="52">
      <t>ウ</t>
    </rPh>
    <phoneticPr fontId="2"/>
  </si>
  <si>
    <t>ojalá</t>
    <phoneticPr fontId="2"/>
  </si>
  <si>
    <t>間投詞</t>
    <rPh sb="0" eb="3">
      <t>カントウシ</t>
    </rPh>
    <phoneticPr fontId="2"/>
  </si>
  <si>
    <t>どうか～であって欲しい</t>
    <rPh sb="8" eb="9">
      <t>ホ</t>
    </rPh>
    <phoneticPr fontId="2"/>
  </si>
  <si>
    <t>そうだったいいんだけどね</t>
    <phoneticPr fontId="2"/>
  </si>
  <si>
    <t>fe</t>
    <phoneticPr fontId="2"/>
  </si>
  <si>
    <t>信用、信頼</t>
    <rPh sb="0" eb="2">
      <t>シンヨウ</t>
    </rPh>
    <rPh sb="3" eb="5">
      <t>シンライ</t>
    </rPh>
    <phoneticPr fontId="2"/>
  </si>
  <si>
    <t>信仰、誓い</t>
    <rPh sb="0" eb="2">
      <t>シンコウ</t>
    </rPh>
    <rPh sb="3" eb="4">
      <t>チカ</t>
    </rPh>
    <phoneticPr fontId="2"/>
  </si>
  <si>
    <t>por segundo</t>
    <phoneticPr fontId="2"/>
  </si>
  <si>
    <t>毎秒</t>
    <rPh sb="0" eb="2">
      <t>マイビョウ</t>
    </rPh>
    <phoneticPr fontId="2"/>
  </si>
  <si>
    <t>pera</t>
    <phoneticPr fontId="2"/>
  </si>
  <si>
    <t>梨</t>
    <rPh sb="0" eb="1">
      <t>ナシ</t>
    </rPh>
    <phoneticPr fontId="2"/>
  </si>
  <si>
    <t>恐怖、苦痛 (chile)</t>
    <rPh sb="0" eb="2">
      <t>キョウフ</t>
    </rPh>
    <rPh sb="3" eb="5">
      <t>クツウ</t>
    </rPh>
    <phoneticPr fontId="2"/>
  </si>
  <si>
    <t>andar con la pera 恐怖の中を歩く</t>
    <rPh sb="18" eb="20">
      <t>キョウフ</t>
    </rPh>
    <rPh sb="21" eb="22">
      <t>ナカ</t>
    </rPh>
    <rPh sb="23" eb="24">
      <t>アル</t>
    </rPh>
    <phoneticPr fontId="2"/>
  </si>
  <si>
    <t>asusutar</t>
    <phoneticPr fontId="2"/>
  </si>
  <si>
    <t>怖がらせる、驚かす</t>
    <rPh sb="0" eb="1">
      <t>コワ</t>
    </rPh>
    <rPh sb="6" eb="7">
      <t>オドロ</t>
    </rPh>
    <phoneticPr fontId="2"/>
  </si>
  <si>
    <t>A ti no te asusta nada. 君は怖いもの知らずだ</t>
    <rPh sb="24" eb="25">
      <t>キミ</t>
    </rPh>
    <rPh sb="26" eb="27">
      <t>コワ</t>
    </rPh>
    <rPh sb="30" eb="31">
      <t>シ</t>
    </rPh>
    <phoneticPr fontId="2"/>
  </si>
  <si>
    <t xml:space="preserve">vibración </t>
    <phoneticPr fontId="2"/>
  </si>
  <si>
    <t>振動</t>
    <rPh sb="0" eb="2">
      <t>シンドウ</t>
    </rPh>
    <phoneticPr fontId="2"/>
  </si>
  <si>
    <t>anti-vibración 防振</t>
    <rPh sb="15" eb="17">
      <t>ボウシン</t>
    </rPh>
    <phoneticPr fontId="2"/>
  </si>
  <si>
    <t>encerrar</t>
    <phoneticPr fontId="2"/>
  </si>
  <si>
    <t>閉じ込める、監禁する</t>
    <rPh sb="0" eb="1">
      <t>ト</t>
    </rPh>
    <rPh sb="2" eb="3">
      <t>コ</t>
    </rPh>
    <rPh sb="6" eb="8">
      <t>カンキン</t>
    </rPh>
    <phoneticPr fontId="2"/>
  </si>
  <si>
    <t>囲む</t>
    <rPh sb="0" eb="1">
      <t>カコ</t>
    </rPh>
    <phoneticPr fontId="2"/>
  </si>
  <si>
    <t>¿puedes encerrarlo en un círculo? それを丸で囲むことはできる？</t>
    <rPh sb="37" eb="38">
      <t>マル</t>
    </rPh>
    <rPh sb="39" eb="40">
      <t>カコ</t>
    </rPh>
    <phoneticPr fontId="2"/>
  </si>
  <si>
    <t>騒音、雑音、ノイズ</t>
    <rPh sb="0" eb="2">
      <t>ソウオン</t>
    </rPh>
    <rPh sb="3" eb="5">
      <t>ザツオン</t>
    </rPh>
    <phoneticPr fontId="2"/>
  </si>
  <si>
    <t>acá</t>
    <phoneticPr fontId="2"/>
  </si>
  <si>
    <t>こちらへ、ここに</t>
    <phoneticPr fontId="2"/>
  </si>
  <si>
    <t>materia prima</t>
    <phoneticPr fontId="2"/>
  </si>
  <si>
    <t>原料、原材料</t>
    <rPh sb="0" eb="2">
      <t>ゲンリョウ</t>
    </rPh>
    <rPh sb="3" eb="6">
      <t>ゲンザイリョウ</t>
    </rPh>
    <phoneticPr fontId="2"/>
  </si>
  <si>
    <t>materias primas</t>
    <phoneticPr fontId="2"/>
  </si>
  <si>
    <t>excluir</t>
    <phoneticPr fontId="2"/>
  </si>
  <si>
    <t>除外する、排除する</t>
    <rPh sb="0" eb="2">
      <t>ジョガイ</t>
    </rPh>
    <rPh sb="5" eb="7">
      <t>ハイジョ</t>
    </rPh>
    <phoneticPr fontId="2"/>
  </si>
  <si>
    <t>現分 excluyendo, 過分 excluido(複excluidas)</t>
    <rPh sb="0" eb="2">
      <t>ゲンブン</t>
    </rPh>
    <rPh sb="15" eb="17">
      <t>カブン</t>
    </rPh>
    <rPh sb="27" eb="28">
      <t>フク</t>
    </rPh>
    <phoneticPr fontId="2"/>
  </si>
  <si>
    <t>desfile de moda</t>
    <phoneticPr fontId="2"/>
  </si>
  <si>
    <t>ファッションショー</t>
    <phoneticPr fontId="2"/>
  </si>
  <si>
    <t>desfile/ 行進、パレード</t>
    <rPh sb="9" eb="11">
      <t>コウシン</t>
    </rPh>
    <phoneticPr fontId="2"/>
  </si>
  <si>
    <t>fama</t>
    <phoneticPr fontId="2"/>
  </si>
  <si>
    <t>名声</t>
    <rPh sb="0" eb="2">
      <t>メイセイ</t>
    </rPh>
    <phoneticPr fontId="2"/>
  </si>
  <si>
    <t>評判、噂</t>
    <rPh sb="0" eb="2">
      <t>ヒョウバン</t>
    </rPh>
    <rPh sb="3" eb="4">
      <t>ウワサ</t>
    </rPh>
    <phoneticPr fontId="2"/>
  </si>
  <si>
    <t>Los japoneses tienen fama de ser serios. 日本人は真面目なことで知られている</t>
    <rPh sb="41" eb="44">
      <t>ニホンジン</t>
    </rPh>
    <rPh sb="45" eb="48">
      <t>マジメ</t>
    </rPh>
    <rPh sb="52" eb="53">
      <t>シ</t>
    </rPh>
    <phoneticPr fontId="2"/>
  </si>
  <si>
    <t>a lo mejor</t>
    <phoneticPr fontId="2"/>
  </si>
  <si>
    <t>多分、おそらく、～かもしれない</t>
    <rPh sb="0" eb="2">
      <t>タブン</t>
    </rPh>
    <phoneticPr fontId="2"/>
  </si>
  <si>
    <t>動詞は直説法</t>
    <rPh sb="0" eb="2">
      <t>ドウシ</t>
    </rPh>
    <rPh sb="3" eb="6">
      <t>チョクセツホウ</t>
    </rPh>
    <phoneticPr fontId="2"/>
  </si>
  <si>
    <t>tal vez</t>
    <phoneticPr fontId="2"/>
  </si>
  <si>
    <t>可能性が低い場合、動詞は接続法</t>
    <rPh sb="0" eb="3">
      <t>カノウセイ</t>
    </rPh>
    <rPh sb="4" eb="5">
      <t>ヒク</t>
    </rPh>
    <rPh sb="6" eb="8">
      <t>バアイ</t>
    </rPh>
    <rPh sb="9" eb="11">
      <t>ドウシ</t>
    </rPh>
    <rPh sb="12" eb="15">
      <t>セツゾクホウ</t>
    </rPh>
    <phoneticPr fontId="2"/>
  </si>
  <si>
    <t>Tal vez no venga 恐らく彼は来ないだろう</t>
    <rPh sb="17" eb="18">
      <t>オソ</t>
    </rPh>
    <rPh sb="20" eb="21">
      <t>カレ</t>
    </rPh>
    <rPh sb="22" eb="23">
      <t>コ</t>
    </rPh>
    <phoneticPr fontId="2"/>
  </si>
  <si>
    <t>A lo mejor estoy resfraido. もしかすると僕は風邪かもしれない</t>
    <rPh sb="34" eb="35">
      <t>ボク</t>
    </rPh>
    <rPh sb="36" eb="38">
      <t>カゼ</t>
    </rPh>
    <phoneticPr fontId="2"/>
  </si>
  <si>
    <t>tener resaca</t>
    <phoneticPr fontId="2"/>
  </si>
  <si>
    <t>二日酔いである</t>
    <rPh sb="0" eb="3">
      <t>フツカヨ</t>
    </rPh>
    <phoneticPr fontId="2"/>
  </si>
  <si>
    <t>pueblo</t>
    <phoneticPr fontId="2"/>
  </si>
  <si>
    <t>町、村</t>
    <rPh sb="0" eb="1">
      <t>マチ</t>
    </rPh>
    <rPh sb="2" eb="3">
      <t>ムラ</t>
    </rPh>
    <phoneticPr fontId="2"/>
  </si>
  <si>
    <t>国民、民族</t>
    <rPh sb="0" eb="2">
      <t>コクミン</t>
    </rPh>
    <rPh sb="3" eb="5">
      <t>ミンゾク</t>
    </rPh>
    <phoneticPr fontId="2"/>
  </si>
  <si>
    <t>menejar</t>
    <phoneticPr fontId="2"/>
  </si>
  <si>
    <t>操る、扱う、運転する</t>
    <rPh sb="0" eb="1">
      <t>アヤツ</t>
    </rPh>
    <rPh sb="3" eb="4">
      <t>アツカ</t>
    </rPh>
    <rPh sb="6" eb="8">
      <t>ウンテン</t>
    </rPh>
    <phoneticPr fontId="2"/>
  </si>
  <si>
    <t>cruel</t>
    <phoneticPr fontId="2"/>
  </si>
  <si>
    <t>残酷な、過酷な</t>
    <rPh sb="0" eb="2">
      <t>ザンコク</t>
    </rPh>
    <rPh sb="4" eb="6">
      <t>カコク</t>
    </rPh>
    <phoneticPr fontId="2"/>
  </si>
  <si>
    <t>Cuéntame</t>
    <phoneticPr fontId="2"/>
  </si>
  <si>
    <t>教えて、語って</t>
    <rPh sb="0" eb="1">
      <t>オシ</t>
    </rPh>
    <rPh sb="4" eb="5">
      <t>カタ</t>
    </rPh>
    <phoneticPr fontId="2"/>
  </si>
  <si>
    <t>vecino,na</t>
    <phoneticPr fontId="2"/>
  </si>
  <si>
    <t>隣人、近所の人</t>
    <rPh sb="0" eb="2">
      <t>リンジン</t>
    </rPh>
    <rPh sb="3" eb="5">
      <t>キンジョ</t>
    </rPh>
    <rPh sb="6" eb="7">
      <t>ヒト</t>
    </rPh>
    <phoneticPr fontId="2"/>
  </si>
  <si>
    <t>住民</t>
    <rPh sb="0" eb="2">
      <t>ジュウミン</t>
    </rPh>
    <phoneticPr fontId="2"/>
  </si>
  <si>
    <t>cada vez que</t>
    <phoneticPr fontId="2"/>
  </si>
  <si>
    <t>cada vez que + 直接法</t>
    <rPh sb="15" eb="18">
      <t>チョクセツホウ</t>
    </rPh>
    <phoneticPr fontId="2"/>
  </si>
  <si>
    <t>～する度に…する/していた</t>
    <rPh sb="3" eb="4">
      <t>タビ</t>
    </rPh>
    <phoneticPr fontId="2"/>
  </si>
  <si>
    <t>cada vez que + 接続法</t>
    <rPh sb="15" eb="17">
      <t>セツゾク</t>
    </rPh>
    <rPh sb="17" eb="18">
      <t>ホウ</t>
    </rPh>
    <phoneticPr fontId="2"/>
  </si>
  <si>
    <t>Cada vez que (yo) salga de casa, cerraré la puerta con llave.</t>
    <phoneticPr fontId="2"/>
  </si>
  <si>
    <t>Corrígeme cada vez que me equivoque.</t>
    <phoneticPr fontId="2"/>
  </si>
  <si>
    <t>(これから)～する度に…するだろう(未来)</t>
    <rPh sb="9" eb="10">
      <t>タビ</t>
    </rPh>
    <rPh sb="18" eb="20">
      <t>ミライ</t>
    </rPh>
    <phoneticPr fontId="2"/>
  </si>
  <si>
    <t>corregir</t>
    <phoneticPr fontId="2"/>
  </si>
  <si>
    <t>訂正する、修正する</t>
    <rPh sb="0" eb="2">
      <t>テイセイ</t>
    </rPh>
    <rPh sb="5" eb="7">
      <t>シュウセイ</t>
    </rPh>
    <phoneticPr fontId="2"/>
  </si>
  <si>
    <t>再帰動詞</t>
    <rPh sb="0" eb="4">
      <t>サイキ</t>
    </rPh>
    <phoneticPr fontId="2"/>
  </si>
  <si>
    <t>equivocar-se</t>
    <phoneticPr fontId="2"/>
  </si>
  <si>
    <t>(+de)～を間違える、誤る</t>
    <rPh sb="7" eb="9">
      <t>マチガ</t>
    </rPh>
    <rPh sb="12" eb="13">
      <t>アヤマ</t>
    </rPh>
    <phoneticPr fontId="2"/>
  </si>
  <si>
    <t>Saludis coldiales</t>
    <phoneticPr fontId="2"/>
  </si>
  <si>
    <t>宜しくお願い致します</t>
    <rPh sb="0" eb="1">
      <t>ヨロ</t>
    </rPh>
    <rPh sb="4" eb="5">
      <t>ネガ</t>
    </rPh>
    <rPh sb="6" eb="7">
      <t>イタ</t>
    </rPh>
    <phoneticPr fontId="2"/>
  </si>
  <si>
    <t>ビジネスメールの締めくくり</t>
    <rPh sb="8" eb="9">
      <t>シ</t>
    </rPh>
    <phoneticPr fontId="2"/>
  </si>
  <si>
    <t>Gracias de antemano.</t>
    <phoneticPr fontId="2"/>
  </si>
  <si>
    <t>(対応してくれることを見越して)ありがとうございます</t>
    <rPh sb="1" eb="3">
      <t>タイオウ</t>
    </rPh>
    <rPh sb="11" eb="13">
      <t>ミコ</t>
    </rPh>
    <phoneticPr fontId="2"/>
  </si>
  <si>
    <t>Si tienen duda favol de hacérmelo saber.</t>
    <phoneticPr fontId="2"/>
  </si>
  <si>
    <t>Cualquier duda estoy a sus órdenes.</t>
    <phoneticPr fontId="2"/>
  </si>
  <si>
    <t>不明点がありましたらご連絡下さい</t>
    <rPh sb="0" eb="3">
      <t>フメイテン</t>
    </rPh>
    <rPh sb="11" eb="13">
      <t>レンラク</t>
    </rPh>
    <rPh sb="13" eb="14">
      <t>クダ</t>
    </rPh>
    <phoneticPr fontId="2"/>
  </si>
  <si>
    <t>なんなりとお申し付け下さい</t>
    <rPh sb="6" eb="7">
      <t>モウ</t>
    </rPh>
    <rPh sb="8" eb="9">
      <t>ツ</t>
    </rPh>
    <rPh sb="10" eb="11">
      <t>クダ</t>
    </rPh>
    <phoneticPr fontId="2"/>
  </si>
  <si>
    <t>duda</t>
    <phoneticPr fontId="2"/>
  </si>
  <si>
    <t>疑い、疑惑、不明点</t>
    <rPh sb="0" eb="1">
      <t>ウタガ</t>
    </rPh>
    <rPh sb="3" eb="5">
      <t>ギワク</t>
    </rPh>
    <rPh sb="6" eb="9">
      <t>フメイテン</t>
    </rPh>
    <phoneticPr fontId="2"/>
  </si>
  <si>
    <t>sin duda (alguna)/ sin ninguna duda 疑いなく、必ず、確実に</t>
    <rPh sb="36" eb="37">
      <t>ウタガ</t>
    </rPh>
    <rPh sb="41" eb="42">
      <t>カナラ</t>
    </rPh>
    <rPh sb="44" eb="46">
      <t>カクジツ</t>
    </rPh>
    <phoneticPr fontId="2"/>
  </si>
  <si>
    <t>dudar</t>
    <phoneticPr fontId="2"/>
  </si>
  <si>
    <t>疑う、疑問に思う</t>
    <rPh sb="0" eb="1">
      <t>ウタガ</t>
    </rPh>
    <rPh sb="3" eb="5">
      <t>ギモン</t>
    </rPh>
    <rPh sb="6" eb="7">
      <t>オモ</t>
    </rPh>
    <phoneticPr fontId="2"/>
  </si>
  <si>
    <t>No lo duda. きっとそうだと思う</t>
    <rPh sb="19" eb="20">
      <t>オモ</t>
    </rPh>
    <phoneticPr fontId="2"/>
  </si>
  <si>
    <t>(+de, sobre)～を疑う</t>
    <rPh sb="14" eb="15">
      <t>ウタガ</t>
    </rPh>
    <phoneticPr fontId="2"/>
  </si>
  <si>
    <t>enorme</t>
    <phoneticPr fontId="2"/>
  </si>
  <si>
    <t>muy grande</t>
    <phoneticPr fontId="2"/>
  </si>
  <si>
    <t>diminuto</t>
    <phoneticPr fontId="2"/>
  </si>
  <si>
    <t>muy pequeño</t>
    <phoneticPr fontId="2"/>
  </si>
  <si>
    <t>crucial</t>
    <phoneticPr fontId="2"/>
  </si>
  <si>
    <t>muy importante</t>
    <phoneticPr fontId="2"/>
  </si>
  <si>
    <t>gélido</t>
    <phoneticPr fontId="2"/>
  </si>
  <si>
    <t>muy frio</t>
    <phoneticPr fontId="2"/>
  </si>
  <si>
    <t>abrasador</t>
    <phoneticPr fontId="2"/>
  </si>
  <si>
    <t>muy caliente</t>
    <phoneticPr fontId="2"/>
  </si>
  <si>
    <t>dichoso</t>
    <phoneticPr fontId="2"/>
  </si>
  <si>
    <t>muy feriz</t>
    <phoneticPr fontId="2"/>
  </si>
  <si>
    <t>友達が帰る時の気遣い</t>
    <rPh sb="0" eb="2">
      <t>トモダチ</t>
    </rPh>
    <rPh sb="3" eb="4">
      <t>カエ</t>
    </rPh>
    <rPh sb="5" eb="6">
      <t>トキ</t>
    </rPh>
    <rPh sb="7" eb="9">
      <t>キヅカ</t>
    </rPh>
    <phoneticPr fontId="2"/>
  </si>
  <si>
    <t>En qué te vas? En tren?</t>
    <phoneticPr fontId="2"/>
  </si>
  <si>
    <t>Alguien viene por ti?</t>
    <phoneticPr fontId="2"/>
  </si>
  <si>
    <t>Te vas con cuidado.</t>
    <phoneticPr fontId="2"/>
  </si>
  <si>
    <t>Cuídate mucho.</t>
    <phoneticPr fontId="2"/>
  </si>
  <si>
    <t>Me mandas un mensaje cuando llegues a la casa.</t>
    <phoneticPr fontId="2"/>
  </si>
  <si>
    <t>何で家に帰るの？電車？</t>
    <rPh sb="0" eb="1">
      <t>ナニ</t>
    </rPh>
    <rPh sb="2" eb="3">
      <t>イエ</t>
    </rPh>
    <rPh sb="4" eb="5">
      <t>カエ</t>
    </rPh>
    <rPh sb="8" eb="10">
      <t>デンシャ</t>
    </rPh>
    <phoneticPr fontId="2"/>
  </si>
  <si>
    <t>誰か迎えに来るの？</t>
    <rPh sb="0" eb="1">
      <t>ダレ</t>
    </rPh>
    <rPh sb="2" eb="3">
      <t>ムカ</t>
    </rPh>
    <rPh sb="5" eb="6">
      <t>ク</t>
    </rPh>
    <phoneticPr fontId="2"/>
  </si>
  <si>
    <t>気をつけて帰ってね</t>
    <rPh sb="0" eb="1">
      <t>キ</t>
    </rPh>
    <rPh sb="5" eb="6">
      <t>カエ</t>
    </rPh>
    <phoneticPr fontId="2"/>
  </si>
  <si>
    <t>元気でね</t>
    <rPh sb="0" eb="2">
      <t>ゲンキ</t>
    </rPh>
    <phoneticPr fontId="2"/>
  </si>
  <si>
    <t>家に着いたら、メッセージしてね</t>
    <rPh sb="0" eb="1">
      <t>イエ</t>
    </rPh>
    <rPh sb="2" eb="3">
      <t>ツ</t>
    </rPh>
    <phoneticPr fontId="2"/>
  </si>
  <si>
    <t>mandar</t>
    <phoneticPr fontId="2"/>
  </si>
  <si>
    <t>(口語)送る、郵送する</t>
    <rPh sb="1" eb="3">
      <t>コウゴ</t>
    </rPh>
    <rPh sb="4" eb="5">
      <t>オク</t>
    </rPh>
    <rPh sb="7" eb="9">
      <t>ユウソウ</t>
    </rPh>
    <phoneticPr fontId="2"/>
  </si>
  <si>
    <t>(+不定詞 o que接続) ～するように命じる、頼む = ordenar</t>
    <rPh sb="2" eb="5">
      <t>フテイシ</t>
    </rPh>
    <rPh sb="11" eb="13">
      <t>セツゾク</t>
    </rPh>
    <rPh sb="21" eb="22">
      <t>メイ</t>
    </rPh>
    <rPh sb="25" eb="26">
      <t>タノ</t>
    </rPh>
    <phoneticPr fontId="2"/>
  </si>
  <si>
    <t>疑問分に前置詞を着ける場合は、文頭に</t>
    <rPh sb="0" eb="2">
      <t>ギモン</t>
    </rPh>
    <rPh sb="2" eb="3">
      <t>ブン</t>
    </rPh>
    <rPh sb="4" eb="7">
      <t>ゼンチシ</t>
    </rPh>
    <rPh sb="8" eb="9">
      <t>ツ</t>
    </rPh>
    <rPh sb="11" eb="13">
      <t>バアイ</t>
    </rPh>
    <rPh sb="15" eb="17">
      <t>ブントウ</t>
    </rPh>
    <phoneticPr fontId="2"/>
  </si>
  <si>
    <r>
      <t>何</t>
    </r>
    <r>
      <rPr>
        <b/>
        <sz val="11"/>
        <color rgb="FFFF0000"/>
        <rFont val="Yu Gothic"/>
        <family val="3"/>
        <charset val="128"/>
        <scheme val="minor"/>
      </rPr>
      <t>(で)</t>
    </r>
    <r>
      <rPr>
        <sz val="11"/>
        <color theme="1"/>
        <rFont val="Yu Gothic"/>
        <family val="2"/>
        <scheme val="minor"/>
      </rPr>
      <t>帰るの？</t>
    </r>
    <rPh sb="0" eb="1">
      <t>ナニ</t>
    </rPh>
    <rPh sb="4" eb="5">
      <t>カエ</t>
    </rPh>
    <phoneticPr fontId="2"/>
  </si>
  <si>
    <r>
      <rPr>
        <b/>
        <sz val="11"/>
        <color rgb="FFFF0000"/>
        <rFont val="Yu Gothic"/>
        <family val="3"/>
        <charset val="128"/>
        <scheme val="minor"/>
      </rPr>
      <t>En</t>
    </r>
    <r>
      <rPr>
        <sz val="11"/>
        <color theme="1"/>
        <rFont val="Yu Gothic"/>
        <family val="2"/>
        <scheme val="minor"/>
      </rPr>
      <t xml:space="preserve"> qué te vas?</t>
    </r>
    <phoneticPr fontId="2"/>
  </si>
  <si>
    <r>
      <rPr>
        <b/>
        <sz val="11"/>
        <color rgb="FFFF0000"/>
        <rFont val="Yu Gothic"/>
        <family val="3"/>
        <charset val="128"/>
        <scheme val="minor"/>
      </rPr>
      <t>Para</t>
    </r>
    <r>
      <rPr>
        <sz val="11"/>
        <color theme="1"/>
        <rFont val="Yu Gothic"/>
        <family val="2"/>
        <scheme val="minor"/>
      </rPr>
      <t xml:space="preserve"> quién es esta flor?</t>
    </r>
    <phoneticPr fontId="2"/>
  </si>
  <si>
    <r>
      <t>このお花は誰</t>
    </r>
    <r>
      <rPr>
        <b/>
        <sz val="11"/>
        <color rgb="FFFF0000"/>
        <rFont val="Yu Gothic"/>
        <family val="3"/>
        <charset val="128"/>
        <scheme val="minor"/>
      </rPr>
      <t>(へ)</t>
    </r>
    <r>
      <rPr>
        <sz val="11"/>
        <color theme="1"/>
        <rFont val="Yu Gothic"/>
        <family val="2"/>
        <scheme val="minor"/>
      </rPr>
      <t>？</t>
    </r>
    <rPh sb="3" eb="4">
      <t>ハナ</t>
    </rPh>
    <rPh sb="5" eb="6">
      <t>ダレ</t>
    </rPh>
    <phoneticPr fontId="2"/>
  </si>
  <si>
    <r>
      <t>誰</t>
    </r>
    <r>
      <rPr>
        <b/>
        <sz val="11"/>
        <color rgb="FFFF0000"/>
        <rFont val="Yu Gothic"/>
        <family val="3"/>
        <charset val="128"/>
        <scheme val="minor"/>
      </rPr>
      <t>(と)</t>
    </r>
    <r>
      <rPr>
        <sz val="11"/>
        <color theme="1"/>
        <rFont val="Yu Gothic"/>
        <family val="2"/>
        <scheme val="minor"/>
      </rPr>
      <t>出かけるの？</t>
    </r>
    <rPh sb="0" eb="1">
      <t>ダレ</t>
    </rPh>
    <rPh sb="4" eb="5">
      <t>デ</t>
    </rPh>
    <phoneticPr fontId="2"/>
  </si>
  <si>
    <r>
      <rPr>
        <b/>
        <sz val="11"/>
        <color rgb="FFFF0000"/>
        <rFont val="Yu Gothic"/>
        <family val="3"/>
        <charset val="128"/>
        <scheme val="minor"/>
      </rPr>
      <t>Con</t>
    </r>
    <r>
      <rPr>
        <sz val="11"/>
        <color theme="1"/>
        <rFont val="Yu Gothic"/>
        <family val="2"/>
        <scheme val="minor"/>
      </rPr>
      <t xml:space="preserve"> quién vas a salir?</t>
    </r>
    <phoneticPr fontId="2"/>
  </si>
  <si>
    <r>
      <t>どこ</t>
    </r>
    <r>
      <rPr>
        <b/>
        <sz val="11"/>
        <color rgb="FFFF0000"/>
        <rFont val="Yu Gothic"/>
        <family val="3"/>
        <charset val="128"/>
        <scheme val="minor"/>
      </rPr>
      <t>(へ)</t>
    </r>
    <r>
      <rPr>
        <sz val="11"/>
        <color theme="1"/>
        <rFont val="Yu Gothic"/>
        <family val="2"/>
        <scheme val="minor"/>
      </rPr>
      <t>行くの？</t>
    </r>
    <rPh sb="5" eb="6">
      <t>イ</t>
    </rPh>
    <phoneticPr fontId="2"/>
  </si>
  <si>
    <r>
      <rPr>
        <b/>
        <sz val="11"/>
        <color rgb="FFFF0000"/>
        <rFont val="Yu Gothic"/>
        <family val="3"/>
        <charset val="128"/>
        <scheme val="minor"/>
      </rPr>
      <t>A</t>
    </r>
    <r>
      <rPr>
        <sz val="11"/>
        <color theme="1"/>
        <rFont val="Yu Gothic"/>
        <family val="2"/>
        <scheme val="minor"/>
      </rPr>
      <t xml:space="preserve"> dónde vas?</t>
    </r>
    <phoneticPr fontId="2"/>
  </si>
  <si>
    <r>
      <rPr>
        <b/>
        <sz val="11"/>
        <color rgb="FFFF0000"/>
        <rFont val="Yu Gothic"/>
        <family val="3"/>
        <charset val="128"/>
        <scheme val="minor"/>
      </rPr>
      <t>De</t>
    </r>
    <r>
      <rPr>
        <sz val="11"/>
        <color theme="1"/>
        <rFont val="Yu Gothic"/>
        <family val="2"/>
        <scheme val="minor"/>
      </rPr>
      <t xml:space="preserve"> qué están hablando?</t>
    </r>
    <phoneticPr fontId="2"/>
  </si>
  <si>
    <r>
      <t>何</t>
    </r>
    <r>
      <rPr>
        <b/>
        <sz val="11"/>
        <color rgb="FFFF0000"/>
        <rFont val="Yu Gothic"/>
        <family val="3"/>
        <charset val="128"/>
        <scheme val="minor"/>
      </rPr>
      <t>(について)</t>
    </r>
    <r>
      <rPr>
        <sz val="11"/>
        <color theme="1"/>
        <rFont val="Yu Gothic"/>
        <family val="2"/>
        <scheme val="minor"/>
      </rPr>
      <t>話しているの？</t>
    </r>
    <rPh sb="0" eb="1">
      <t>ナニ</t>
    </rPh>
    <rPh sb="7" eb="8">
      <t>ハナ</t>
    </rPh>
    <phoneticPr fontId="2"/>
  </si>
  <si>
    <t>Y?</t>
    <phoneticPr fontId="2"/>
  </si>
  <si>
    <t>そして？</t>
    <phoneticPr fontId="2"/>
  </si>
  <si>
    <t>Y que?</t>
    <phoneticPr fontId="2"/>
  </si>
  <si>
    <t>それがどうしたの？</t>
    <phoneticPr fontId="2"/>
  </si>
  <si>
    <t>Ya baste</t>
    <phoneticPr fontId="2"/>
  </si>
  <si>
    <t>もういいよ</t>
    <phoneticPr fontId="2"/>
  </si>
  <si>
    <t>Para nada</t>
    <phoneticPr fontId="2"/>
  </si>
  <si>
    <t>まさか</t>
    <phoneticPr fontId="2"/>
  </si>
  <si>
    <t>Ni loco</t>
    <phoneticPr fontId="2"/>
  </si>
  <si>
    <t>ありえない</t>
    <phoneticPr fontId="2"/>
  </si>
  <si>
    <t>No me importa</t>
    <phoneticPr fontId="2"/>
  </si>
  <si>
    <t>気にしない</t>
    <rPh sb="0" eb="1">
      <t>キ</t>
    </rPh>
    <phoneticPr fontId="2"/>
  </si>
  <si>
    <t>Ni modo</t>
    <phoneticPr fontId="2"/>
  </si>
  <si>
    <t>まぁいいや(仕方ない)</t>
    <rPh sb="6" eb="8">
      <t>シカタ</t>
    </rPh>
    <phoneticPr fontId="2"/>
  </si>
  <si>
    <t>Como?</t>
    <phoneticPr fontId="2"/>
  </si>
  <si>
    <t>なんて??</t>
    <phoneticPr fontId="2"/>
  </si>
  <si>
    <t>Sea cunado sea</t>
    <phoneticPr fontId="2"/>
  </si>
  <si>
    <t>いつであろうが</t>
    <phoneticPr fontId="2"/>
  </si>
  <si>
    <t>Sea como sea</t>
    <phoneticPr fontId="2"/>
  </si>
  <si>
    <t>どんな方法でも</t>
    <rPh sb="3" eb="5">
      <t>ホウホウ</t>
    </rPh>
    <phoneticPr fontId="2"/>
  </si>
  <si>
    <t>Cueste cuanto cueste</t>
    <phoneticPr fontId="2"/>
  </si>
  <si>
    <t>いくら費用が掛かろうが</t>
    <rPh sb="3" eb="5">
      <t>ヒヨウ</t>
    </rPh>
    <rPh sb="6" eb="7">
      <t>カ</t>
    </rPh>
    <phoneticPr fontId="2"/>
  </si>
  <si>
    <t>Pase lo que pase</t>
    <phoneticPr fontId="2"/>
  </si>
  <si>
    <t>何が起ころうが</t>
    <rPh sb="0" eb="1">
      <t>ナニ</t>
    </rPh>
    <rPh sb="2" eb="3">
      <t>オ</t>
    </rPh>
    <phoneticPr fontId="2"/>
  </si>
  <si>
    <t>Haga el tiempo que haga</t>
    <phoneticPr fontId="2"/>
  </si>
  <si>
    <t>どんな天気でも</t>
    <rPh sb="3" eb="5">
      <t>テンキ</t>
    </rPh>
    <phoneticPr fontId="2"/>
  </si>
  <si>
    <t>接続法を繰り返して譲歩表現(副詞)</t>
    <rPh sb="0" eb="3">
      <t>セツゾクホウ</t>
    </rPh>
    <rPh sb="4" eb="5">
      <t>ク</t>
    </rPh>
    <rPh sb="6" eb="7">
      <t>カエ</t>
    </rPh>
    <rPh sb="9" eb="11">
      <t>ジョウホ</t>
    </rPh>
    <rPh sb="11" eb="13">
      <t>ヒョウゲン</t>
    </rPh>
    <rPh sb="14" eb="16">
      <t>フクシ</t>
    </rPh>
    <phoneticPr fontId="2"/>
  </si>
  <si>
    <t>未来完了形</t>
    <rPh sb="0" eb="5">
      <t>ミライカンリョウケイ</t>
    </rPh>
    <phoneticPr fontId="2"/>
  </si>
  <si>
    <t>(…の頃には)～し終わっていただろう</t>
    <rPh sb="3" eb="4">
      <t>コロ</t>
    </rPh>
    <rPh sb="9" eb="10">
      <t>オ</t>
    </rPh>
    <phoneticPr fontId="2"/>
  </si>
  <si>
    <t>(Yo) Habré teminado la tarea para las seis.</t>
    <phoneticPr fontId="2"/>
  </si>
  <si>
    <t>Es muy tarde Cuando lleguemos, todos ya se habrán ido.</t>
    <phoneticPr fontId="2"/>
  </si>
  <si>
    <t>～しただろう(過去の出来事に対する推量)</t>
    <rPh sb="7" eb="9">
      <t>カコ</t>
    </rPh>
    <rPh sb="10" eb="13">
      <t>デキゴト</t>
    </rPh>
    <rPh sb="14" eb="15">
      <t>タイ</t>
    </rPh>
    <rPh sb="17" eb="19">
      <t>スイリョウ</t>
    </rPh>
    <phoneticPr fontId="2"/>
  </si>
  <si>
    <t>No encuentro las llaves. ¿Dónde las habré dejado?</t>
    <phoneticPr fontId="2"/>
  </si>
  <si>
    <t>No voy porque ya casi es de noche y la mayoría de las tiendas ya habrán cerrado.</t>
    <phoneticPr fontId="2"/>
  </si>
  <si>
    <t>haber</t>
    <phoneticPr fontId="2"/>
  </si>
  <si>
    <t xml:space="preserve"> habré</t>
    <phoneticPr fontId="2"/>
  </si>
  <si>
    <t xml:space="preserve"> habrás</t>
    <phoneticPr fontId="2"/>
  </si>
  <si>
    <t xml:space="preserve"> habra</t>
    <phoneticPr fontId="2"/>
  </si>
  <si>
    <t xml:space="preserve"> habremos</t>
    <phoneticPr fontId="2"/>
  </si>
  <si>
    <t xml:space="preserve"> habréis</t>
    <phoneticPr fontId="2"/>
  </si>
  <si>
    <t xml:space="preserve"> habrán</t>
    <phoneticPr fontId="2"/>
  </si>
  <si>
    <t>de manera rápida</t>
    <phoneticPr fontId="2"/>
  </si>
  <si>
    <t>de manera inmediata</t>
    <phoneticPr fontId="2"/>
  </si>
  <si>
    <t>de manera eficaz</t>
    <phoneticPr fontId="2"/>
  </si>
  <si>
    <t>rápidamente</t>
    <phoneticPr fontId="2"/>
  </si>
  <si>
    <t xml:space="preserve">inmediamente </t>
    <phoneticPr fontId="2"/>
  </si>
  <si>
    <t>eficazmente</t>
    <phoneticPr fontId="2"/>
  </si>
  <si>
    <t>-mente 副詞は de manera + 形容詞に置換可能</t>
    <phoneticPr fontId="2"/>
  </si>
  <si>
    <t>動詞 llevar / acompañar を使い分ける</t>
    <rPh sb="0" eb="2">
      <t>ドウシ</t>
    </rPh>
    <rPh sb="23" eb="24">
      <t>ツカ</t>
    </rPh>
    <rPh sb="25" eb="26">
      <t>ワ</t>
    </rPh>
    <phoneticPr fontId="2"/>
  </si>
  <si>
    <t>llevar a 人 + a 場所 : 人を～に連れて行く</t>
    <rPh sb="9" eb="10">
      <t>ヒト</t>
    </rPh>
    <rPh sb="15" eb="17">
      <t>バショ</t>
    </rPh>
    <rPh sb="20" eb="21">
      <t>ヒト</t>
    </rPh>
    <rPh sb="24" eb="25">
      <t>ツ</t>
    </rPh>
    <rPh sb="27" eb="28">
      <t>イ</t>
    </rPh>
    <phoneticPr fontId="2"/>
  </si>
  <si>
    <t>Laura llevó a su hermana al museo.</t>
    <phoneticPr fontId="2"/>
  </si>
  <si>
    <t>Mi padre me llevará al estadio hoy porque (él) quiere ver el partido conmigo.</t>
    <phoneticPr fontId="2"/>
  </si>
  <si>
    <t>acomoañar a 人 + a 場所 : 人のお供をする</t>
    <rPh sb="12" eb="13">
      <t>ヒト</t>
    </rPh>
    <rPh sb="18" eb="20">
      <t>バショ</t>
    </rPh>
    <rPh sb="23" eb="24">
      <t>ヒト</t>
    </rPh>
    <rPh sb="26" eb="27">
      <t>トモ</t>
    </rPh>
    <phoneticPr fontId="2"/>
  </si>
  <si>
    <t>Laura acompañó a su hermana al museo.</t>
    <phoneticPr fontId="2"/>
  </si>
  <si>
    <t>Mi padre me acompañará al cine después del partido. Hay una película que quiero ver.</t>
    <phoneticPr fontId="2"/>
  </si>
  <si>
    <t>そういう問題じゃないって…</t>
    <rPh sb="4" eb="6">
      <t>モンダイ</t>
    </rPh>
    <phoneticPr fontId="2"/>
  </si>
  <si>
    <t>No se trata de eso.</t>
    <phoneticPr fontId="2"/>
  </si>
  <si>
    <t>De qué se trata?</t>
    <phoneticPr fontId="2"/>
  </si>
  <si>
    <t>何の話？</t>
    <rPh sb="0" eb="1">
      <t>ナン</t>
    </rPh>
    <rPh sb="2" eb="3">
      <t>ハナ</t>
    </rPh>
    <phoneticPr fontId="2"/>
  </si>
  <si>
    <t>～すべき名詞 ( 名詞 que + 不定</t>
    <rPh sb="4" eb="6">
      <t>メイシ</t>
    </rPh>
    <phoneticPr fontId="2"/>
  </si>
  <si>
    <t>Hay varias cosas que decirte.</t>
    <phoneticPr fontId="2"/>
  </si>
  <si>
    <t>君に言うことが幾つかある</t>
    <rPh sb="0" eb="1">
      <t>キミ</t>
    </rPh>
    <rPh sb="2" eb="3">
      <t>イ</t>
    </rPh>
    <rPh sb="7" eb="8">
      <t>イク</t>
    </rPh>
    <phoneticPr fontId="2"/>
  </si>
  <si>
    <t>Tengo muchos libros que leer.</t>
    <phoneticPr fontId="2"/>
  </si>
  <si>
    <t>読むべき本が沢山ある</t>
    <rPh sb="0" eb="1">
      <t>ヨ</t>
    </rPh>
    <rPh sb="4" eb="5">
      <t>ホン</t>
    </rPh>
    <rPh sb="6" eb="8">
      <t>タクサン</t>
    </rPh>
    <phoneticPr fontId="2"/>
  </si>
  <si>
    <t>No tengo nada que hacar.</t>
    <phoneticPr fontId="2"/>
  </si>
  <si>
    <t>すべき事が何もない</t>
    <rPh sb="3" eb="4">
      <t>コト</t>
    </rPh>
    <rPh sb="5" eb="6">
      <t>ナニ</t>
    </rPh>
    <phoneticPr fontId="2"/>
  </si>
  <si>
    <t>Hay muchas películas que ver en el cine.</t>
    <phoneticPr fontId="2"/>
  </si>
  <si>
    <t>観るべき映画が沢山ある</t>
    <rPh sb="0" eb="1">
      <t>ミ</t>
    </rPh>
    <rPh sb="4" eb="6">
      <t>エイガ</t>
    </rPh>
    <rPh sb="7" eb="9">
      <t>タクサン</t>
    </rPh>
    <phoneticPr fontId="2"/>
  </si>
  <si>
    <t>No nací ayer.</t>
    <phoneticPr fontId="2"/>
  </si>
  <si>
    <t>バレバレですよ</t>
    <phoneticPr fontId="2"/>
  </si>
  <si>
    <t>～が怖い を表す表現</t>
    <rPh sb="2" eb="3">
      <t>コワ</t>
    </rPh>
    <rPh sb="6" eb="7">
      <t>アラワ</t>
    </rPh>
    <rPh sb="8" eb="10">
      <t>ヒョウゲン</t>
    </rPh>
    <phoneticPr fontId="2"/>
  </si>
  <si>
    <t>dar miedo a 人 : ～が 人 に恐怖を与える ※gustar系表現</t>
    <rPh sb="12" eb="13">
      <t>ヒト</t>
    </rPh>
    <rPh sb="19" eb="20">
      <t>ヒト</t>
    </rPh>
    <rPh sb="22" eb="24">
      <t>キョウフ</t>
    </rPh>
    <rPh sb="25" eb="26">
      <t>アタ</t>
    </rPh>
    <rPh sb="36" eb="37">
      <t>ケイ</t>
    </rPh>
    <rPh sb="37" eb="39">
      <t>ヒョウゲン</t>
    </rPh>
    <phoneticPr fontId="2"/>
  </si>
  <si>
    <t>A mi hijo le dan miedo los perros grandes.</t>
    <phoneticPr fontId="2"/>
  </si>
  <si>
    <t>tener miedo a/de + 名詞/不定詞: ～が怖い ※人が主語</t>
    <rPh sb="19" eb="21">
      <t>メイシ</t>
    </rPh>
    <rPh sb="22" eb="25">
      <t>フテイシ</t>
    </rPh>
    <rPh sb="29" eb="30">
      <t>コワ</t>
    </rPh>
    <rPh sb="33" eb="34">
      <t>ヒト</t>
    </rPh>
    <rPh sb="35" eb="37">
      <t>シュゴ</t>
    </rPh>
    <phoneticPr fontId="2"/>
  </si>
  <si>
    <t>(Le) Tengo miedo a (la altura/ subir a un lugar alto.)</t>
    <phoneticPr fontId="2"/>
  </si>
  <si>
    <t>Me da miedo a (la altura/subir a un lugar alto)</t>
    <phoneticPr fontId="2"/>
  </si>
  <si>
    <t>La mayoría de la gente tiene miedo de hablar en público.</t>
    <phoneticPr fontId="2"/>
  </si>
  <si>
    <t>el que ～ / los que ～</t>
    <phoneticPr fontId="2"/>
  </si>
  <si>
    <t>el/los que ～ : ～する/である人、人々、男性、男性たち</t>
    <rPh sb="22" eb="23">
      <t>ヒト</t>
    </rPh>
    <rPh sb="24" eb="26">
      <t>ヒトビト</t>
    </rPh>
    <rPh sb="27" eb="29">
      <t>ダンセイ</t>
    </rPh>
    <rPh sb="30" eb="32">
      <t>ダンセイ</t>
    </rPh>
    <phoneticPr fontId="2"/>
  </si>
  <si>
    <t>El que está cantando es mi actor favorito.</t>
    <phoneticPr fontId="2"/>
  </si>
  <si>
    <t>Pienso invirar a los que quieranir.</t>
    <phoneticPr fontId="2"/>
  </si>
  <si>
    <t>例外/ el/los que ～ : ～する/である +  男性名詞</t>
    <rPh sb="0" eb="2">
      <t>レイガイ</t>
    </rPh>
    <rPh sb="30" eb="34">
      <t>ダンセイメイシ</t>
    </rPh>
    <phoneticPr fontId="2"/>
  </si>
  <si>
    <t>Mi coche está en el garaje. El que está en la calle es de mi vecino.</t>
    <phoneticPr fontId="2"/>
  </si>
  <si>
    <t>¿Qué libros vas a comprar? Voy a comprar los que vimos ayer.</t>
    <phoneticPr fontId="2"/>
  </si>
  <si>
    <t>Cada vez que vor al pueblo, visito a mis primos.(現在の習慣)</t>
    <phoneticPr fontId="2"/>
  </si>
  <si>
    <t>Cada vez que viajaba al extrajero, perdía algo.(過去の習慣)</t>
    <phoneticPr fontId="2"/>
  </si>
  <si>
    <t>Lo を使った形容詞の強調構文</t>
    <rPh sb="4" eb="5">
      <t>ツカ</t>
    </rPh>
    <rPh sb="7" eb="10">
      <t>ケイヨウシ</t>
    </rPh>
    <rPh sb="11" eb="15">
      <t>キョウチョウコウブン</t>
    </rPh>
    <phoneticPr fontId="2"/>
  </si>
  <si>
    <t>通常の文章: muy 形容詞 (とても～だ)</t>
    <rPh sb="0" eb="2">
      <t>ツウジョウ</t>
    </rPh>
    <rPh sb="3" eb="5">
      <t>ブンショウ</t>
    </rPh>
    <rPh sb="11" eb="14">
      <t>ケイヨウシ</t>
    </rPh>
    <phoneticPr fontId="2"/>
  </si>
  <si>
    <t>El hotel de la playa es muy caro</t>
    <phoneticPr fontId="2"/>
  </si>
  <si>
    <t>La acriz es muy guappa.</t>
    <phoneticPr fontId="2"/>
  </si>
  <si>
    <t>Los chicos son muy inteligentes</t>
    <phoneticPr fontId="2"/>
  </si>
  <si>
    <t>強調の文章: No sabes lo 形容詞 que es/son +  主語</t>
    <rPh sb="0" eb="2">
      <t>キョウチョウ</t>
    </rPh>
    <rPh sb="3" eb="5">
      <t>ブンショウ</t>
    </rPh>
    <rPh sb="19" eb="22">
      <t>ケイヨウシ</t>
    </rPh>
    <rPh sb="37" eb="39">
      <t>シュゴ</t>
    </rPh>
    <phoneticPr fontId="2"/>
  </si>
  <si>
    <t>No sabes lo caro que es el hotel de la playa.</t>
    <phoneticPr fontId="2"/>
  </si>
  <si>
    <t>No te puedes imaginar lo guapa que es la actriz.</t>
    <phoneticPr fontId="2"/>
  </si>
  <si>
    <t>A todo el mundo le sorprende lo inteligentes que son los chicos.</t>
    <phoneticPr fontId="2"/>
  </si>
  <si>
    <t>(Yo) Me equivoqué de nomble al llamarlo.</t>
    <phoneticPr fontId="2"/>
  </si>
  <si>
    <t>generoso,sa</t>
    <phoneticPr fontId="2"/>
  </si>
  <si>
    <t>(+con,para con)～に寛容な、心が広い</t>
    <rPh sb="17" eb="19">
      <t>カンヨウ</t>
    </rPh>
    <rPh sb="21" eb="22">
      <t>ココロ</t>
    </rPh>
    <rPh sb="23" eb="24">
      <t>ヒロ</t>
    </rPh>
    <phoneticPr fontId="2"/>
  </si>
  <si>
    <t>peligro</t>
    <phoneticPr fontId="2"/>
  </si>
  <si>
    <t>危険、機器</t>
    <rPh sb="0" eb="2">
      <t>キケン</t>
    </rPh>
    <rPh sb="3" eb="5">
      <t>キキ</t>
    </rPh>
    <phoneticPr fontId="2"/>
  </si>
  <si>
    <t>correr (el) pligro de ～ ～の恐れ(危険)がある</t>
    <rPh sb="26" eb="27">
      <t>オソ</t>
    </rPh>
    <rPh sb="29" eb="31">
      <t>キケン</t>
    </rPh>
    <phoneticPr fontId="2"/>
  </si>
  <si>
    <t>patrimonio</t>
    <phoneticPr fontId="2"/>
  </si>
  <si>
    <t>遺産、財産</t>
    <rPh sb="0" eb="2">
      <t>イサン</t>
    </rPh>
    <rPh sb="3" eb="5">
      <t>ザイサン</t>
    </rPh>
    <phoneticPr fontId="2"/>
  </si>
  <si>
    <t>patorimonio cultural 文化遺産</t>
    <rPh sb="21" eb="25">
      <t>ブンカイサン</t>
    </rPh>
    <phoneticPr fontId="2"/>
  </si>
  <si>
    <t>costambre</t>
    <phoneticPr fontId="2"/>
  </si>
  <si>
    <t>習慣、習性、風習</t>
    <rPh sb="0" eb="2">
      <t>シュウカン</t>
    </rPh>
    <rPh sb="3" eb="5">
      <t>シュウセイ</t>
    </rPh>
    <rPh sb="6" eb="8">
      <t>フウシュウ</t>
    </rPh>
    <phoneticPr fontId="2"/>
  </si>
  <si>
    <t>de costambre いつもの、いつものように</t>
    <phoneticPr fontId="2"/>
  </si>
  <si>
    <t>techo</t>
    <phoneticPr fontId="2"/>
  </si>
  <si>
    <t>天井</t>
    <rPh sb="0" eb="2">
      <t>テンジョウ</t>
    </rPh>
    <phoneticPr fontId="2"/>
  </si>
  <si>
    <t>屋根</t>
    <rPh sb="0" eb="2">
      <t>ヤネ</t>
    </rPh>
    <phoneticPr fontId="2"/>
  </si>
  <si>
    <t>Vivimos bajo el mismo techo.</t>
    <phoneticPr fontId="2"/>
  </si>
  <si>
    <t>～を(…より)好む/ i → ie</t>
    <rPh sb="7" eb="8">
      <t>コノ</t>
    </rPh>
    <phoneticPr fontId="2"/>
  </si>
  <si>
    <t>lograr</t>
    <phoneticPr fontId="2"/>
  </si>
  <si>
    <t>得る、獲得する(= conseguir)</t>
    <rPh sb="0" eb="1">
      <t>エ</t>
    </rPh>
    <rPh sb="3" eb="5">
      <t>カクトク</t>
    </rPh>
    <phoneticPr fontId="2"/>
  </si>
  <si>
    <t>成し遂げる、達成する</t>
    <rPh sb="0" eb="1">
      <t>ナ</t>
    </rPh>
    <rPh sb="2" eb="3">
      <t>ト</t>
    </rPh>
    <rPh sb="6" eb="8">
      <t>タッセイ</t>
    </rPh>
    <phoneticPr fontId="2"/>
  </si>
  <si>
    <t>pelea</t>
    <phoneticPr fontId="2"/>
  </si>
  <si>
    <t>争い、けんか</t>
    <rPh sb="0" eb="1">
      <t>アラソ</t>
    </rPh>
    <phoneticPr fontId="2"/>
  </si>
  <si>
    <t>動詞: pelear</t>
    <rPh sb="0" eb="2">
      <t>ドウシ</t>
    </rPh>
    <phoneticPr fontId="2"/>
  </si>
  <si>
    <t>calidad</t>
    <phoneticPr fontId="2"/>
  </si>
  <si>
    <t>品質、等級</t>
    <rPh sb="0" eb="2">
      <t>ヒンシツ</t>
    </rPh>
    <rPh sb="3" eb="5">
      <t>トウキュウ</t>
    </rPh>
    <phoneticPr fontId="2"/>
  </si>
  <si>
    <t>Hoy casas baratas con buena calidad. 安くて良質なものがある</t>
    <rPh sb="37" eb="38">
      <t>ヤス</t>
    </rPh>
    <rPh sb="40" eb="42">
      <t>リョウシツ</t>
    </rPh>
    <phoneticPr fontId="2"/>
  </si>
  <si>
    <t>según</t>
    <phoneticPr fontId="2"/>
  </si>
  <si>
    <t>～に従って、～によって</t>
    <rPh sb="2" eb="3">
      <t>シタガ</t>
    </rPh>
    <phoneticPr fontId="2"/>
  </si>
  <si>
    <t>前置詞/接続詞/副詞</t>
    <rPh sb="0" eb="3">
      <t>ゼンチシ</t>
    </rPh>
    <rPh sb="4" eb="7">
      <t>セツゾクシ</t>
    </rPh>
    <rPh sb="8" eb="10">
      <t>フクシ</t>
    </rPh>
    <phoneticPr fontId="2"/>
  </si>
  <si>
    <t>～のように、～のとおりに</t>
    <phoneticPr fontId="2"/>
  </si>
  <si>
    <t>Actuar según se piensa es aún más difícil. 考えた通りに行動することはさらに難しい</t>
    <rPh sb="43" eb="44">
      <t>カンガ</t>
    </rPh>
    <rPh sb="46" eb="47">
      <t>トオ</t>
    </rPh>
    <rPh sb="49" eb="51">
      <t>コウドウ</t>
    </rPh>
    <rPh sb="59" eb="60">
      <t>ムズカ</t>
    </rPh>
    <phoneticPr fontId="2"/>
  </si>
  <si>
    <t>progreso</t>
    <phoneticPr fontId="2"/>
  </si>
  <si>
    <t>進歩、向上、発展</t>
    <rPh sb="0" eb="2">
      <t>シンポ</t>
    </rPh>
    <rPh sb="3" eb="5">
      <t>コウジョウ</t>
    </rPh>
    <rPh sb="6" eb="8">
      <t>ハッテン</t>
    </rPh>
    <phoneticPr fontId="2"/>
  </si>
  <si>
    <t>露天商</t>
  </si>
  <si>
    <t>マスク</t>
    <phoneticPr fontId="2"/>
  </si>
  <si>
    <t>estsndo</t>
    <phoneticPr fontId="2"/>
  </si>
  <si>
    <t>estoy</t>
    <phoneticPr fontId="2"/>
  </si>
  <si>
    <t>estás</t>
    <phoneticPr fontId="2"/>
  </si>
  <si>
    <t>está</t>
    <phoneticPr fontId="2"/>
  </si>
  <si>
    <t>estamos</t>
    <phoneticPr fontId="2"/>
  </si>
  <si>
    <t>estáis</t>
    <phoneticPr fontId="2"/>
  </si>
  <si>
    <t>están</t>
    <phoneticPr fontId="2"/>
  </si>
  <si>
    <t>estuve</t>
    <phoneticPr fontId="2"/>
  </si>
  <si>
    <t>estuviste</t>
    <phoneticPr fontId="2"/>
  </si>
  <si>
    <t>estuvo</t>
    <phoneticPr fontId="2"/>
  </si>
  <si>
    <t>estuvimos</t>
    <phoneticPr fontId="2"/>
  </si>
  <si>
    <t>estuvisteis</t>
    <phoneticPr fontId="2"/>
  </si>
  <si>
    <t>estuvieron</t>
    <phoneticPr fontId="2"/>
  </si>
  <si>
    <t>estaba</t>
    <phoneticPr fontId="2"/>
  </si>
  <si>
    <t>estabas</t>
    <phoneticPr fontId="2"/>
  </si>
  <si>
    <t>estábamos</t>
    <phoneticPr fontId="2"/>
  </si>
  <si>
    <t>estabais</t>
    <phoneticPr fontId="2"/>
  </si>
  <si>
    <t>estaban</t>
    <phoneticPr fontId="2"/>
  </si>
  <si>
    <t>estaré</t>
    <phoneticPr fontId="2"/>
  </si>
  <si>
    <t>estarás</t>
    <phoneticPr fontId="2"/>
  </si>
  <si>
    <t>estará</t>
    <phoneticPr fontId="2"/>
  </si>
  <si>
    <t>estaremos</t>
    <phoneticPr fontId="2"/>
  </si>
  <si>
    <t>estaréis</t>
    <phoneticPr fontId="2"/>
  </si>
  <si>
    <t>estarán</t>
    <phoneticPr fontId="2"/>
  </si>
  <si>
    <t>可能</t>
    <rPh sb="0" eb="2">
      <t>カノウ</t>
    </rPh>
    <phoneticPr fontId="2"/>
  </si>
  <si>
    <t>estaría</t>
    <phoneticPr fontId="2"/>
  </si>
  <si>
    <t>estarías</t>
    <phoneticPr fontId="2"/>
  </si>
  <si>
    <t>estaríamos</t>
    <phoneticPr fontId="2"/>
  </si>
  <si>
    <t>estaríais</t>
    <phoneticPr fontId="2"/>
  </si>
  <si>
    <t>estarían</t>
    <phoneticPr fontId="2"/>
  </si>
  <si>
    <t>esté</t>
    <phoneticPr fontId="2"/>
  </si>
  <si>
    <t>estés</t>
    <phoneticPr fontId="2"/>
  </si>
  <si>
    <t>estemos</t>
    <phoneticPr fontId="2"/>
  </si>
  <si>
    <t>estéis</t>
    <phoneticPr fontId="2"/>
  </si>
  <si>
    <t>estén</t>
    <phoneticPr fontId="2"/>
  </si>
  <si>
    <t>estuviera</t>
    <phoneticPr fontId="2"/>
  </si>
  <si>
    <t>estuvieras</t>
    <phoneticPr fontId="2"/>
  </si>
  <si>
    <t>estuviéramos</t>
    <phoneticPr fontId="2"/>
  </si>
  <si>
    <t>estuvierais</t>
    <phoneticPr fontId="2"/>
  </si>
  <si>
    <t>estuvieran</t>
    <phoneticPr fontId="2"/>
  </si>
  <si>
    <t>estuviese</t>
    <phoneticPr fontId="2"/>
  </si>
  <si>
    <t>estuvieses</t>
    <phoneticPr fontId="2"/>
  </si>
  <si>
    <t>estuviésemos</t>
    <phoneticPr fontId="2"/>
  </si>
  <si>
    <t>estuvieseis</t>
    <phoneticPr fontId="2"/>
  </si>
  <si>
    <t>estuviesen</t>
    <phoneticPr fontId="2"/>
  </si>
  <si>
    <t>estad</t>
    <phoneticPr fontId="2"/>
  </si>
  <si>
    <t>siendo</t>
    <phoneticPr fontId="2"/>
  </si>
  <si>
    <t>sido</t>
    <phoneticPr fontId="2"/>
  </si>
  <si>
    <r>
      <t>pas</t>
    </r>
    <r>
      <rPr>
        <sz val="11"/>
        <color rgb="FFFF0000"/>
        <rFont val="Yu Gothic"/>
        <family val="3"/>
        <charset val="128"/>
        <scheme val="minor"/>
      </rPr>
      <t>ar</t>
    </r>
    <phoneticPr fontId="2"/>
  </si>
  <si>
    <r>
      <t>beb</t>
    </r>
    <r>
      <rPr>
        <sz val="11"/>
        <color rgb="FFFF0000"/>
        <rFont val="Yu Gothic"/>
        <family val="3"/>
        <charset val="128"/>
        <scheme val="minor"/>
      </rPr>
      <t>er</t>
    </r>
    <phoneticPr fontId="2"/>
  </si>
  <si>
    <r>
      <t>sub</t>
    </r>
    <r>
      <rPr>
        <sz val="11"/>
        <color rgb="FFFF0000"/>
        <rFont val="Yu Gothic"/>
        <family val="3"/>
        <charset val="128"/>
        <scheme val="minor"/>
      </rPr>
      <t>ir</t>
    </r>
    <phoneticPr fontId="2"/>
  </si>
  <si>
    <t>habiendo</t>
    <phoneticPr fontId="2"/>
  </si>
  <si>
    <t>habido</t>
    <phoneticPr fontId="2"/>
  </si>
  <si>
    <t>he</t>
    <phoneticPr fontId="2"/>
  </si>
  <si>
    <t>has</t>
    <phoneticPr fontId="2"/>
  </si>
  <si>
    <t>ha (hay)</t>
    <phoneticPr fontId="2"/>
  </si>
  <si>
    <t>hemos</t>
    <phoneticPr fontId="2"/>
  </si>
  <si>
    <t>habeís</t>
    <phoneticPr fontId="2"/>
  </si>
  <si>
    <t>han</t>
    <phoneticPr fontId="2"/>
  </si>
  <si>
    <t>hube</t>
    <phoneticPr fontId="2"/>
  </si>
  <si>
    <t>hubiste</t>
    <phoneticPr fontId="2"/>
  </si>
  <si>
    <t>hubo</t>
    <phoneticPr fontId="2"/>
  </si>
  <si>
    <t>hubimos</t>
    <phoneticPr fontId="2"/>
  </si>
  <si>
    <t>hubisteis</t>
    <phoneticPr fontId="2"/>
  </si>
  <si>
    <t>hubieron</t>
    <phoneticPr fontId="2"/>
  </si>
  <si>
    <t>había</t>
    <phoneticPr fontId="2"/>
  </si>
  <si>
    <t>habías</t>
    <phoneticPr fontId="2"/>
  </si>
  <si>
    <t>habíamos</t>
    <phoneticPr fontId="2"/>
  </si>
  <si>
    <t>habíais</t>
    <phoneticPr fontId="2"/>
  </si>
  <si>
    <t>habían</t>
    <phoneticPr fontId="2"/>
  </si>
  <si>
    <t>habré</t>
    <phoneticPr fontId="2"/>
  </si>
  <si>
    <t>habrás</t>
    <phoneticPr fontId="2"/>
  </si>
  <si>
    <t>habrá</t>
    <phoneticPr fontId="2"/>
  </si>
  <si>
    <t>habremos</t>
    <phoneticPr fontId="2"/>
  </si>
  <si>
    <t>habréis</t>
    <phoneticPr fontId="2"/>
  </si>
  <si>
    <t>habrán</t>
    <phoneticPr fontId="2"/>
  </si>
  <si>
    <t>habría</t>
    <phoneticPr fontId="2"/>
  </si>
  <si>
    <t>habrías</t>
    <phoneticPr fontId="2"/>
  </si>
  <si>
    <t>habríamos</t>
    <phoneticPr fontId="2"/>
  </si>
  <si>
    <t>habríais</t>
    <phoneticPr fontId="2"/>
  </si>
  <si>
    <t>habrían</t>
    <phoneticPr fontId="2"/>
  </si>
  <si>
    <t>haya</t>
    <phoneticPr fontId="2"/>
  </si>
  <si>
    <t>hayas</t>
    <phoneticPr fontId="2"/>
  </si>
  <si>
    <t>hayamos</t>
    <phoneticPr fontId="2"/>
  </si>
  <si>
    <t>hayáis</t>
    <phoneticPr fontId="2"/>
  </si>
  <si>
    <t>hayan</t>
    <phoneticPr fontId="2"/>
  </si>
  <si>
    <t>hubiera</t>
    <phoneticPr fontId="2"/>
  </si>
  <si>
    <t>hubieras</t>
    <phoneticPr fontId="2"/>
  </si>
  <si>
    <t>hubiéramos</t>
    <phoneticPr fontId="2"/>
  </si>
  <si>
    <t>hubierais</t>
    <phoneticPr fontId="2"/>
  </si>
  <si>
    <t>hubieran</t>
    <phoneticPr fontId="2"/>
  </si>
  <si>
    <t>hubiese</t>
    <phoneticPr fontId="2"/>
  </si>
  <si>
    <t>hubieses</t>
    <phoneticPr fontId="2"/>
  </si>
  <si>
    <t>hubiésemos</t>
    <phoneticPr fontId="2"/>
  </si>
  <si>
    <t>hubieseis</t>
    <phoneticPr fontId="2"/>
  </si>
  <si>
    <t>hubiesen</t>
    <phoneticPr fontId="2"/>
  </si>
  <si>
    <t>habed</t>
    <phoneticPr fontId="2"/>
  </si>
  <si>
    <t>indefinidamente</t>
    <phoneticPr fontId="2"/>
  </si>
  <si>
    <t>無期限に</t>
    <rPh sb="0" eb="3">
      <t>ムキゲン</t>
    </rPh>
    <phoneticPr fontId="2"/>
  </si>
  <si>
    <t>inicialmente</t>
    <phoneticPr fontId="2"/>
  </si>
  <si>
    <t>colaborar</t>
    <phoneticPr fontId="2"/>
  </si>
  <si>
    <t>(+en)～に協力する</t>
    <rPh sb="7" eb="9">
      <t>キョウリョク</t>
    </rPh>
    <phoneticPr fontId="2"/>
  </si>
  <si>
    <t>(+con)～と共同して行う</t>
    <rPh sb="8" eb="10">
      <t>キョウドウ</t>
    </rPh>
    <rPh sb="12" eb="13">
      <t>オコナ</t>
    </rPh>
    <phoneticPr fontId="2"/>
  </si>
  <si>
    <t>colaborando</t>
    <phoneticPr fontId="2"/>
  </si>
  <si>
    <t>全体、全部、完全</t>
    <rPh sb="0" eb="2">
      <t>ゼンタイ</t>
    </rPh>
    <rPh sb="3" eb="5">
      <t>ゼンブ</t>
    </rPh>
    <rPh sb="6" eb="8">
      <t>カンゼン</t>
    </rPh>
    <phoneticPr fontId="2"/>
  </si>
  <si>
    <t>red</t>
    <phoneticPr fontId="2"/>
  </si>
  <si>
    <t>網、ネット</t>
    <rPh sb="0" eb="1">
      <t>アミ</t>
    </rPh>
    <phoneticPr fontId="2"/>
  </si>
  <si>
    <t>ネットワーク</t>
    <phoneticPr fontId="2"/>
  </si>
  <si>
    <t>redes sociales SNS</t>
    <phoneticPr fontId="2"/>
  </si>
  <si>
    <t>oportunidad</t>
    <phoneticPr fontId="2"/>
  </si>
  <si>
    <t>好機、機会</t>
    <rPh sb="0" eb="2">
      <t>コウキ</t>
    </rPh>
    <rPh sb="3" eb="5">
      <t>キカイ</t>
    </rPh>
    <phoneticPr fontId="2"/>
  </si>
  <si>
    <t>en la primera oportunidad 都合がつき次第</t>
    <rPh sb="26" eb="28">
      <t>ツゴウ</t>
    </rPh>
    <rPh sb="31" eb="33">
      <t>シダイ</t>
    </rPh>
    <phoneticPr fontId="2"/>
  </si>
  <si>
    <t>oportunamente 適時</t>
    <rPh sb="14" eb="16">
      <t>テキジ</t>
    </rPh>
    <phoneticPr fontId="2"/>
  </si>
  <si>
    <t>comprensión</t>
    <phoneticPr fontId="2"/>
  </si>
  <si>
    <t>理解、理解力</t>
    <rPh sb="0" eb="2">
      <t>リカイ</t>
    </rPh>
    <rPh sb="3" eb="6">
      <t>リカイリョク</t>
    </rPh>
    <phoneticPr fontId="2"/>
  </si>
  <si>
    <t>comprendar</t>
    <phoneticPr fontId="2"/>
  </si>
  <si>
    <t>lo que sea</t>
    <phoneticPr fontId="2"/>
  </si>
  <si>
    <t>何でも(いい)</t>
    <rPh sb="0" eb="1">
      <t>ナン</t>
    </rPh>
    <phoneticPr fontId="2"/>
  </si>
  <si>
    <t>動詞 permitir / prohibir を使う</t>
    <rPh sb="0" eb="2">
      <t>ドウシ</t>
    </rPh>
    <rPh sb="24" eb="25">
      <t>ツカ</t>
    </rPh>
    <phoneticPr fontId="2"/>
  </si>
  <si>
    <t>permitir + 不定詞/que接続 : ～を許可する</t>
    <rPh sb="11" eb="14">
      <t>フテイシ</t>
    </rPh>
    <rPh sb="18" eb="20">
      <t>セツゾク</t>
    </rPh>
    <rPh sb="25" eb="27">
      <t>キョカ</t>
    </rPh>
    <phoneticPr fontId="2"/>
  </si>
  <si>
    <t>Mis padres me permiten usar su coche.</t>
    <phoneticPr fontId="2"/>
  </si>
  <si>
    <t>Mis padres me permiten que (yo) use su coche.</t>
    <phoneticPr fontId="2"/>
  </si>
  <si>
    <t>prohibir + 不定詞/que接続 : ～を禁止する</t>
    <rPh sb="11" eb="14">
      <t>フテイシ</t>
    </rPh>
    <rPh sb="18" eb="20">
      <t>セツゾク</t>
    </rPh>
    <rPh sb="25" eb="27">
      <t>キンシ</t>
    </rPh>
    <phoneticPr fontId="2"/>
  </si>
  <si>
    <t>El profesor nos prohíbe hablar durante la clase.</t>
    <phoneticPr fontId="2"/>
  </si>
  <si>
    <t>El profesor nos prohíbe que (nosotras) hablemos durante la clase.</t>
    <phoneticPr fontId="2"/>
  </si>
  <si>
    <t>※Está permitido/prohibido + 不定詞 : ～することは許可/禁止されている</t>
    <rPh sb="28" eb="31">
      <t>フテイシ</t>
    </rPh>
    <rPh sb="40" eb="42">
      <t>キョカ</t>
    </rPh>
    <rPh sb="43" eb="45">
      <t>キンシ</t>
    </rPh>
    <phoneticPr fontId="2"/>
  </si>
  <si>
    <t>Está (permitido/prohibido) fumar en esta zona.</t>
    <phoneticPr fontId="2"/>
  </si>
  <si>
    <t>faltalについて</t>
    <phoneticPr fontId="2"/>
  </si>
  <si>
    <t>faltan mil yenes</t>
    <phoneticPr fontId="2"/>
  </si>
  <si>
    <t>Nos falta tiempo para solucionarlo.</t>
    <phoneticPr fontId="2"/>
  </si>
  <si>
    <t>Faltan dos hora para que salga el avión.</t>
    <phoneticPr fontId="2"/>
  </si>
  <si>
    <t>1000円足りない：足りない</t>
    <rPh sb="4" eb="5">
      <t>エン</t>
    </rPh>
    <rPh sb="5" eb="6">
      <t>タ</t>
    </rPh>
    <rPh sb="10" eb="11">
      <t>タ</t>
    </rPh>
    <phoneticPr fontId="2"/>
  </si>
  <si>
    <t>私たちにはそれを解決するための時間が必要です：必要である</t>
    <rPh sb="0" eb="1">
      <t>ワタシ</t>
    </rPh>
    <rPh sb="8" eb="10">
      <t>カイケツ</t>
    </rPh>
    <rPh sb="15" eb="17">
      <t>ジカン</t>
    </rPh>
    <rPh sb="18" eb="20">
      <t>ヒツヨウ</t>
    </rPh>
    <rPh sb="23" eb="25">
      <t>ヒツヨウ</t>
    </rPh>
    <phoneticPr fontId="2"/>
  </si>
  <si>
    <t>飛行機が出発するまで2時間です：残っている</t>
    <rPh sb="0" eb="3">
      <t>ヒコウキ</t>
    </rPh>
    <rPh sb="4" eb="6">
      <t>シュッパツ</t>
    </rPh>
    <rPh sb="11" eb="13">
      <t>ジカン</t>
    </rPh>
    <rPh sb="16" eb="17">
      <t>ノコ</t>
    </rPh>
    <phoneticPr fontId="2"/>
  </si>
  <si>
    <t>控え目な願望について</t>
    <rPh sb="0" eb="1">
      <t>ヒカ</t>
    </rPh>
    <rPh sb="2" eb="3">
      <t>メ</t>
    </rPh>
    <rPh sb="4" eb="6">
      <t>ガンボウ</t>
    </rPh>
    <phoneticPr fontId="2"/>
  </si>
  <si>
    <t>Querer 過去未来系 "Querría"の利用</t>
    <rPh sb="7" eb="9">
      <t>カコ</t>
    </rPh>
    <rPh sb="9" eb="12">
      <t>ミライケイ</t>
    </rPh>
    <rPh sb="23" eb="25">
      <t>リヨウ</t>
    </rPh>
    <phoneticPr fontId="2"/>
  </si>
  <si>
    <t>もしくは 接続法過去 "Qusiera"</t>
    <rPh sb="5" eb="8">
      <t>セツゾクホウ</t>
    </rPh>
    <rPh sb="8" eb="10">
      <t>カコ</t>
    </rPh>
    <phoneticPr fontId="2"/>
  </si>
  <si>
    <t>マリアと話したいなぁ</t>
    <rPh sb="4" eb="5">
      <t>ハナ</t>
    </rPh>
    <phoneticPr fontId="2"/>
  </si>
  <si>
    <t>マリアと話したい</t>
    <rPh sb="4" eb="5">
      <t>ハナ</t>
    </rPh>
    <phoneticPr fontId="2"/>
  </si>
  <si>
    <t>Yo, en tu lugar, lo habría hecho.</t>
    <phoneticPr fontId="2"/>
  </si>
  <si>
    <t>私が君の立場だったらそれをしただろう。</t>
    <rPh sb="0" eb="1">
      <t>ワタシ</t>
    </rPh>
    <rPh sb="2" eb="3">
      <t>キミ</t>
    </rPh>
    <rPh sb="4" eb="6">
      <t>タチバ</t>
    </rPh>
    <phoneticPr fontId="2"/>
  </si>
  <si>
    <t>否定命令形を使ってみる(tú)</t>
    <rPh sb="0" eb="2">
      <t>ヒテイ</t>
    </rPh>
    <rPh sb="2" eb="5">
      <t>メイレイケイ</t>
    </rPh>
    <rPh sb="6" eb="7">
      <t>ツカ</t>
    </rPh>
    <phoneticPr fontId="2"/>
  </si>
  <si>
    <t>否定命令形の作り方</t>
    <rPh sb="0" eb="2">
      <t>ヒテイ</t>
    </rPh>
    <rPh sb="2" eb="4">
      <t>メイレイ</t>
    </rPh>
    <rPh sb="4" eb="5">
      <t>ケイ</t>
    </rPh>
    <rPh sb="6" eb="7">
      <t>ツク</t>
    </rPh>
    <rPh sb="8" eb="9">
      <t>カタ</t>
    </rPh>
    <phoneticPr fontId="2"/>
  </si>
  <si>
    <t>venir 現在形 yo vengo</t>
    <phoneticPr fontId="2"/>
  </si>
  <si>
    <t>Noを付けて、 tú の活用にする</t>
    <rPh sb="3" eb="4">
      <t>ツ</t>
    </rPh>
    <rPh sb="12" eb="14">
      <t>カツヨウ</t>
    </rPh>
    <phoneticPr fontId="2"/>
  </si>
  <si>
    <t>No vengas</t>
    <phoneticPr fontId="2"/>
  </si>
  <si>
    <t xml:space="preserve">-ar → -e/ -er・-ir → -a に変換 </t>
    <rPh sb="24" eb="26">
      <t>ヘンカン</t>
    </rPh>
    <phoneticPr fontId="2"/>
  </si>
  <si>
    <t>venga</t>
    <phoneticPr fontId="2"/>
  </si>
  <si>
    <t>-o を消す</t>
    <rPh sb="4" eb="5">
      <t>ケ</t>
    </rPh>
    <phoneticPr fontId="2"/>
  </si>
  <si>
    <t>veng-</t>
    <phoneticPr fontId="2"/>
  </si>
  <si>
    <t>vengo</t>
    <phoneticPr fontId="2"/>
  </si>
  <si>
    <t>代名詞は動詞の直前に置く</t>
    <rPh sb="0" eb="3">
      <t>ダイメイシ</t>
    </rPh>
    <rPh sb="4" eb="6">
      <t>ドウシ</t>
    </rPh>
    <rPh sb="7" eb="9">
      <t>チョクゼン</t>
    </rPh>
    <rPh sb="10" eb="11">
      <t>オ</t>
    </rPh>
    <phoneticPr fontId="2"/>
  </si>
  <si>
    <t>Comprarlo</t>
    <phoneticPr fontId="2"/>
  </si>
  <si>
    <t>No lo compres</t>
    <phoneticPr fontId="2"/>
  </si>
  <si>
    <t>Levantarse</t>
    <phoneticPr fontId="2"/>
  </si>
  <si>
    <t>No te levantes</t>
    <phoneticPr fontId="2"/>
  </si>
  <si>
    <t>No devolvérmelo</t>
    <phoneticPr fontId="2"/>
  </si>
  <si>
    <t>No me lo devuelvas</t>
    <phoneticPr fontId="2"/>
  </si>
  <si>
    <t>No abrirlo</t>
    <phoneticPr fontId="2"/>
  </si>
  <si>
    <t>No lo abras</t>
    <phoneticPr fontId="2"/>
  </si>
  <si>
    <t>来ないで!</t>
    <rPh sb="0" eb="1">
      <t>コ</t>
    </rPh>
    <phoneticPr fontId="2"/>
  </si>
  <si>
    <t>それを開けないで</t>
    <rPh sb="3" eb="4">
      <t>ア</t>
    </rPh>
    <phoneticPr fontId="2"/>
  </si>
  <si>
    <t>私にそれを返却しないで</t>
    <rPh sb="0" eb="1">
      <t>ワタシ</t>
    </rPh>
    <rPh sb="5" eb="7">
      <t>ヘンキャク</t>
    </rPh>
    <phoneticPr fontId="2"/>
  </si>
  <si>
    <t>それを買わないで</t>
    <rPh sb="3" eb="4">
      <t>カ</t>
    </rPh>
    <phoneticPr fontId="2"/>
  </si>
  <si>
    <t>起きないで</t>
    <rPh sb="0" eb="1">
      <t>オ</t>
    </rPh>
    <phoneticPr fontId="2"/>
  </si>
  <si>
    <t>来年の今頃</t>
    <rPh sb="0" eb="2">
      <t>ライネン</t>
    </rPh>
    <rPh sb="3" eb="5">
      <t>イマゴロ</t>
    </rPh>
    <phoneticPr fontId="2"/>
  </si>
  <si>
    <t>el próximo año, por estas fechas</t>
    <phoneticPr fontId="2"/>
  </si>
  <si>
    <t>Más o menos dentro de un año</t>
    <phoneticPr fontId="2"/>
  </si>
  <si>
    <t>devolver</t>
    <phoneticPr fontId="2"/>
  </si>
  <si>
    <t>返す、戻す、返却する</t>
    <rPh sb="0" eb="1">
      <t>カエ</t>
    </rPh>
    <rPh sb="3" eb="4">
      <t>モド</t>
    </rPh>
    <rPh sb="6" eb="8">
      <t>ヘンキャク</t>
    </rPh>
    <phoneticPr fontId="2"/>
  </si>
  <si>
    <t>Tienes que devolver el libro cuanto antes. 早く本を返しなさい</t>
    <rPh sb="43" eb="44">
      <t>ハヤ</t>
    </rPh>
    <rPh sb="45" eb="46">
      <t>ホン</t>
    </rPh>
    <rPh sb="47" eb="48">
      <t>カエ</t>
    </rPh>
    <phoneticPr fontId="2"/>
  </si>
  <si>
    <t>fecha</t>
    <phoneticPr fontId="2"/>
  </si>
  <si>
    <t>日付、年月日</t>
    <rPh sb="0" eb="2">
      <t>ヒヅケ</t>
    </rPh>
    <rPh sb="3" eb="5">
      <t>ネンゲツ</t>
    </rPh>
    <rPh sb="5" eb="6">
      <t>ビ</t>
    </rPh>
    <phoneticPr fontId="2"/>
  </si>
  <si>
    <t>時期</t>
    <rPh sb="0" eb="2">
      <t>ジキ</t>
    </rPh>
    <phoneticPr fontId="2"/>
  </si>
  <si>
    <t>por estas fechas この頃、今頃</t>
    <rPh sb="19" eb="20">
      <t>ゴロ</t>
    </rPh>
    <rPh sb="21" eb="23">
      <t>イマゴロ</t>
    </rPh>
    <phoneticPr fontId="2"/>
  </si>
  <si>
    <t>名詞の末尾を "-azo/a"にすると ”物凄い○○”や打撃等を表す単語に変わる</t>
    <rPh sb="0" eb="2">
      <t>メイシ</t>
    </rPh>
    <rPh sb="3" eb="5">
      <t>マツビ</t>
    </rPh>
    <rPh sb="21" eb="23">
      <t>モノスゴ</t>
    </rPh>
    <rPh sb="28" eb="30">
      <t>ダゲキ</t>
    </rPh>
    <rPh sb="30" eb="31">
      <t>ナド</t>
    </rPh>
    <rPh sb="32" eb="33">
      <t>アラワ</t>
    </rPh>
    <rPh sb="34" eb="36">
      <t>タンゴ</t>
    </rPh>
    <rPh sb="37" eb="38">
      <t>カ</t>
    </rPh>
    <phoneticPr fontId="2"/>
  </si>
  <si>
    <t>el gol</t>
    <phoneticPr fontId="2"/>
  </si>
  <si>
    <t>el golazo</t>
    <phoneticPr fontId="2"/>
  </si>
  <si>
    <t>el coche</t>
    <phoneticPr fontId="2"/>
  </si>
  <si>
    <t>el cochazo</t>
    <phoneticPr fontId="2"/>
  </si>
  <si>
    <t>la casa</t>
    <phoneticPr fontId="2"/>
  </si>
  <si>
    <t>la casaza</t>
    <phoneticPr fontId="2"/>
  </si>
  <si>
    <t>el codo</t>
    <phoneticPr fontId="2"/>
  </si>
  <si>
    <t>el codazo</t>
    <phoneticPr fontId="2"/>
  </si>
  <si>
    <t>la cabeza</t>
    <phoneticPr fontId="2"/>
  </si>
  <si>
    <t>la botella</t>
    <phoneticPr fontId="2"/>
  </si>
  <si>
    <t>el cabezazo</t>
    <phoneticPr fontId="2"/>
  </si>
  <si>
    <t>el botellazo</t>
    <phoneticPr fontId="2"/>
  </si>
  <si>
    <t>物凄いゴール</t>
    <rPh sb="0" eb="2">
      <t>モノスゴ</t>
    </rPh>
    <phoneticPr fontId="2"/>
  </si>
  <si>
    <t>物凄い車</t>
    <rPh sb="0" eb="2">
      <t>モノスゴ</t>
    </rPh>
    <rPh sb="3" eb="4">
      <t>クルマ</t>
    </rPh>
    <phoneticPr fontId="2"/>
  </si>
  <si>
    <t>凄い家</t>
    <rPh sb="0" eb="1">
      <t>スゴ</t>
    </rPh>
    <rPh sb="2" eb="3">
      <t>イエ</t>
    </rPh>
    <phoneticPr fontId="2"/>
  </si>
  <si>
    <t>肘打ち</t>
    <rPh sb="0" eb="2">
      <t>ヒジウ</t>
    </rPh>
    <phoneticPr fontId="2"/>
  </si>
  <si>
    <t>頭突き</t>
    <rPh sb="0" eb="2">
      <t>ズツ</t>
    </rPh>
    <phoneticPr fontId="2"/>
  </si>
  <si>
    <t>瓶による殴打</t>
    <rPh sb="0" eb="1">
      <t>ビン</t>
    </rPh>
    <rPh sb="4" eb="5">
      <t>ナグ</t>
    </rPh>
    <rPh sb="5" eb="6">
      <t>ウ</t>
    </rPh>
    <phoneticPr fontId="2"/>
  </si>
  <si>
    <t>¿Qué te parace si ～?</t>
    <phoneticPr fontId="2"/>
  </si>
  <si>
    <t>～するってどう思う？～したくない？</t>
    <rPh sb="7" eb="8">
      <t>オモ</t>
    </rPh>
    <phoneticPr fontId="2"/>
  </si>
  <si>
    <t>¿Qué te parace si vamos al cine juntos?</t>
    <phoneticPr fontId="2"/>
  </si>
  <si>
    <t>lo malo es que + 直説法</t>
    <rPh sb="17" eb="20">
      <t>チョクセツホウ</t>
    </rPh>
    <phoneticPr fontId="2"/>
  </si>
  <si>
    <t>残念なことに～</t>
    <rPh sb="0" eb="2">
      <t>ザンネン</t>
    </rPh>
    <phoneticPr fontId="2"/>
  </si>
  <si>
    <t>残念なことに、この地区は夜に騒音が多い</t>
    <rPh sb="0" eb="2">
      <t>ザンネン</t>
    </rPh>
    <rPh sb="9" eb="11">
      <t>チク</t>
    </rPh>
    <rPh sb="12" eb="13">
      <t>ヨル</t>
    </rPh>
    <rPh sb="14" eb="16">
      <t>ソウオン</t>
    </rPh>
    <rPh sb="17" eb="18">
      <t>オオ</t>
    </rPh>
    <phoneticPr fontId="2"/>
  </si>
  <si>
    <t>Hazlo a tu manera.</t>
    <phoneticPr fontId="2"/>
  </si>
  <si>
    <t>君のやり方でやってくれ</t>
    <rPh sb="0" eb="1">
      <t>キミ</t>
    </rPh>
    <rPh sb="4" eb="5">
      <t>カタ</t>
    </rPh>
    <phoneticPr fontId="2"/>
  </si>
  <si>
    <t>最もやりたくない事は～だ</t>
    <rPh sb="0" eb="1">
      <t>モット</t>
    </rPh>
    <rPh sb="8" eb="9">
      <t>コト</t>
    </rPh>
    <phoneticPr fontId="2"/>
  </si>
  <si>
    <t>La última cosa que quiero hacer es + 不定詞</t>
    <rPh sb="37" eb="40">
      <t>フテイシ</t>
    </rPh>
    <phoneticPr fontId="2"/>
  </si>
  <si>
    <t>La última cosa que (yo) quiero hacer es repetir los mismos errores de siempre.</t>
    <phoneticPr fontId="2"/>
  </si>
  <si>
    <t>私が最もやりたくない事はいつもと同じ過ちを繰り返す事だ</t>
    <rPh sb="0" eb="1">
      <t>ワタシ</t>
    </rPh>
    <rPh sb="2" eb="3">
      <t>モット</t>
    </rPh>
    <rPh sb="10" eb="11">
      <t>コト</t>
    </rPh>
    <rPh sb="16" eb="17">
      <t>オナ</t>
    </rPh>
    <rPh sb="18" eb="19">
      <t>アヤマ</t>
    </rPh>
    <rPh sb="21" eb="22">
      <t>ク</t>
    </rPh>
    <rPh sb="23" eb="24">
      <t>カエ</t>
    </rPh>
    <rPh sb="25" eb="26">
      <t>コト</t>
    </rPh>
    <phoneticPr fontId="2"/>
  </si>
  <si>
    <t>calma</t>
    <phoneticPr fontId="2"/>
  </si>
  <si>
    <t>Después de la tempested viene la calma. 嵐の後に、静寂が訪れる</t>
    <rPh sb="40" eb="41">
      <t>アラシ</t>
    </rPh>
    <rPh sb="42" eb="43">
      <t>アト</t>
    </rPh>
    <rPh sb="45" eb="47">
      <t>セイジャク</t>
    </rPh>
    <rPh sb="48" eb="49">
      <t>オトヅ</t>
    </rPh>
    <phoneticPr fontId="2"/>
  </si>
  <si>
    <t>pensar/pienso,pieansas,piensa</t>
    <phoneticPr fontId="2"/>
  </si>
  <si>
    <t>deprisa</t>
    <phoneticPr fontId="2"/>
  </si>
  <si>
    <t>急いで ↔ despacio</t>
    <rPh sb="0" eb="1">
      <t>イソ</t>
    </rPh>
    <phoneticPr fontId="2"/>
  </si>
  <si>
    <t>Trabajo deprisa para vivir despacio. ゆっくり生きるために、急いで仕事をする</t>
    <rPh sb="41" eb="42">
      <t>イ</t>
    </rPh>
    <rPh sb="48" eb="49">
      <t>イソ</t>
    </rPh>
    <rPh sb="51" eb="53">
      <t>シゴト</t>
    </rPh>
    <phoneticPr fontId="2"/>
  </si>
  <si>
    <t>doler</t>
    <phoneticPr fontId="2"/>
  </si>
  <si>
    <t>※常に間接目的語を伴い、3人称単数・複数になる(duele,dueln)</t>
    <rPh sb="1" eb="2">
      <t>ツネ</t>
    </rPh>
    <rPh sb="3" eb="8">
      <t>カンセツモクテキゴ</t>
    </rPh>
    <rPh sb="9" eb="10">
      <t>トモナ</t>
    </rPh>
    <rPh sb="13" eb="15">
      <t>ニンショウ</t>
    </rPh>
    <rPh sb="15" eb="17">
      <t>タンスウ</t>
    </rPh>
    <rPh sb="18" eb="20">
      <t>フクスウ</t>
    </rPh>
    <phoneticPr fontId="2"/>
  </si>
  <si>
    <t>Me duele monos que ayer. 昨日よりも痛みがマシだ</t>
    <rPh sb="25" eb="27">
      <t>キノウ</t>
    </rPh>
    <rPh sb="30" eb="31">
      <t>イタ</t>
    </rPh>
    <phoneticPr fontId="2"/>
  </si>
  <si>
    <t>～が痛む</t>
    <rPh sb="2" eb="3">
      <t>イタ</t>
    </rPh>
    <phoneticPr fontId="2"/>
  </si>
  <si>
    <t>voluntad</t>
    <phoneticPr fontId="2"/>
  </si>
  <si>
    <t>意思、意欲</t>
    <rPh sb="0" eb="2">
      <t>イシ</t>
    </rPh>
    <rPh sb="3" eb="5">
      <t>イヨク</t>
    </rPh>
    <phoneticPr fontId="2"/>
  </si>
  <si>
    <t>dirigir</t>
    <phoneticPr fontId="2"/>
  </si>
  <si>
    <t>(+a,hacia)～へ向ける、差し向ける</t>
    <rPh sb="12" eb="13">
      <t>ム</t>
    </rPh>
    <rPh sb="16" eb="17">
      <t>サ</t>
    </rPh>
    <rPh sb="18" eb="19">
      <t>ム</t>
    </rPh>
    <phoneticPr fontId="2"/>
  </si>
  <si>
    <t>指揮する、監督する</t>
    <rPh sb="0" eb="2">
      <t>シキ</t>
    </rPh>
    <rPh sb="5" eb="7">
      <t>カントク</t>
    </rPh>
    <phoneticPr fontId="2"/>
  </si>
  <si>
    <t>dirigir-se</t>
    <phoneticPr fontId="2"/>
  </si>
  <si>
    <t>再帰動詞</t>
    <rPh sb="0" eb="4">
      <t>サイキドウシ</t>
    </rPh>
    <phoneticPr fontId="2"/>
  </si>
  <si>
    <t>dirijo,diriges,dirige</t>
    <phoneticPr fontId="2"/>
  </si>
  <si>
    <t>(+a,hacia)～へ向かう</t>
    <rPh sb="12" eb="13">
      <t>ム</t>
    </rPh>
    <phoneticPr fontId="2"/>
  </si>
  <si>
    <t>(+a)～に向かって話す、手紙を書く</t>
    <rPh sb="6" eb="7">
      <t>ム</t>
    </rPh>
    <rPh sb="10" eb="11">
      <t>ハナ</t>
    </rPh>
    <rPh sb="13" eb="15">
      <t>テガミ</t>
    </rPh>
    <rPh sb="16" eb="17">
      <t>カ</t>
    </rPh>
    <phoneticPr fontId="2"/>
  </si>
  <si>
    <t>regalo</t>
    <phoneticPr fontId="2"/>
  </si>
  <si>
    <t>プレゼント、贈り物</t>
    <rPh sb="6" eb="7">
      <t>オク</t>
    </rPh>
    <rPh sb="8" eb="9">
      <t>モノ</t>
    </rPh>
    <phoneticPr fontId="2"/>
  </si>
  <si>
    <t>動詞 regalar 贈る</t>
    <rPh sb="0" eb="2">
      <t>ドウシ</t>
    </rPh>
    <rPh sb="11" eb="12">
      <t>オク</t>
    </rPh>
    <phoneticPr fontId="2"/>
  </si>
  <si>
    <t>黙る</t>
  </si>
  <si>
    <t xml:space="preserve">¿Por qué no te callas?どうして君は黙らないのかね？ </t>
    <rPh sb="26" eb="27">
      <t>キミ</t>
    </rPh>
    <rPh sb="28" eb="29">
      <t>ダマ</t>
    </rPh>
    <phoneticPr fontId="2"/>
  </si>
  <si>
    <t>sirvo,sirves,sirve</t>
    <phoneticPr fontId="2"/>
  </si>
  <si>
    <t>(+para)～に役に立つ,～のためになる</t>
    <rPh sb="9" eb="10">
      <t>ヤク</t>
    </rPh>
    <rPh sb="11" eb="12">
      <t>タ</t>
    </rPh>
    <phoneticPr fontId="2"/>
  </si>
  <si>
    <t>nevera</t>
    <phoneticPr fontId="2"/>
  </si>
  <si>
    <t>冷蔵庫</t>
    <rPh sb="0" eb="3">
      <t>レイゾウコ</t>
    </rPh>
    <phoneticPr fontId="2"/>
  </si>
  <si>
    <t>todos los diás</t>
    <phoneticPr fontId="2"/>
  </si>
  <si>
    <t>毎日</t>
    <rPh sb="0" eb="2">
      <t>マイニチ</t>
    </rPh>
    <phoneticPr fontId="2"/>
  </si>
  <si>
    <t>ejercicio</t>
    <phoneticPr fontId="2"/>
  </si>
  <si>
    <t>運動、練習、訓練</t>
    <rPh sb="0" eb="2">
      <t>ウンドウ</t>
    </rPh>
    <rPh sb="3" eb="5">
      <t>レンシュウ</t>
    </rPh>
    <rPh sb="6" eb="8">
      <t>クンレン</t>
    </rPh>
    <phoneticPr fontId="2"/>
  </si>
  <si>
    <t>練習問題</t>
    <rPh sb="0" eb="4">
      <t>レンシュウモンダイ</t>
    </rPh>
    <phoneticPr fontId="2"/>
  </si>
  <si>
    <t>ejercicio de tiro 射撃訓練</t>
    <rPh sb="18" eb="20">
      <t>シャゲキ</t>
    </rPh>
    <rPh sb="20" eb="22">
      <t>クンレン</t>
    </rPh>
    <phoneticPr fontId="2"/>
  </si>
  <si>
    <t>ChinaHouseMarket</t>
    <phoneticPr fontId="2"/>
  </si>
  <si>
    <t>MOVISTAR課金</t>
    <rPh sb="8" eb="10">
      <t>カキン</t>
    </rPh>
    <phoneticPr fontId="2"/>
  </si>
  <si>
    <t>疣薬</t>
    <rPh sb="0" eb="1">
      <t>イボ</t>
    </rPh>
    <rPh sb="1" eb="2">
      <t>グスリ</t>
    </rPh>
    <phoneticPr fontId="2"/>
  </si>
  <si>
    <t>SalcoBrand</t>
    <phoneticPr fontId="2"/>
  </si>
  <si>
    <t>～と同じ 名詞</t>
    <rPh sb="2" eb="3">
      <t>オナ</t>
    </rPh>
    <rPh sb="5" eb="7">
      <t>メイシ</t>
    </rPh>
    <phoneticPr fontId="2"/>
  </si>
  <si>
    <t>El apellido de soltera de María es el mismo que el mío.</t>
    <phoneticPr fontId="2"/>
  </si>
  <si>
    <t>マリアの旧姓は私と同じだ</t>
    <rPh sb="4" eb="6">
      <t>キュウセイ</t>
    </rPh>
    <rPh sb="7" eb="8">
      <t>ワタシ</t>
    </rPh>
    <rPh sb="9" eb="10">
      <t>オナ</t>
    </rPh>
    <phoneticPr fontId="2"/>
  </si>
  <si>
    <t>apellido 性、名字</t>
    <rPh sb="9" eb="10">
      <t>セイ</t>
    </rPh>
    <rPh sb="11" eb="13">
      <t>ミョウジ</t>
    </rPh>
    <phoneticPr fontId="2"/>
  </si>
  <si>
    <t>soltero,ra 独身の、未婚の</t>
    <rPh sb="11" eb="13">
      <t>ドクシン</t>
    </rPh>
    <rPh sb="15" eb="17">
      <t>ミコン</t>
    </rPh>
    <phoneticPr fontId="2"/>
  </si>
  <si>
    <t>Mi hija hace lo mismo que cuando todavía era muy pequeña.</t>
    <phoneticPr fontId="2"/>
  </si>
  <si>
    <t>mismo 名詞 que ～</t>
    <rPh sb="6" eb="8">
      <t>メイシ</t>
    </rPh>
    <phoneticPr fontId="2"/>
  </si>
  <si>
    <t>私の娘はまだ小さかった時ち同じことをする</t>
    <rPh sb="0" eb="1">
      <t>ワタシ</t>
    </rPh>
    <rPh sb="2" eb="3">
      <t>ムスメ</t>
    </rPh>
    <rPh sb="6" eb="7">
      <t>チイ</t>
    </rPh>
    <rPh sb="11" eb="12">
      <t>トキ</t>
    </rPh>
    <rPh sb="13" eb="14">
      <t>オナ</t>
    </rPh>
    <phoneticPr fontId="2"/>
  </si>
  <si>
    <t>para mí (que) + 直説法</t>
    <rPh sb="16" eb="19">
      <t>チョクセツホウ</t>
    </rPh>
    <phoneticPr fontId="2"/>
  </si>
  <si>
    <t>私には～と思える</t>
    <rPh sb="0" eb="1">
      <t>ワタシ</t>
    </rPh>
    <rPh sb="5" eb="6">
      <t>オモ</t>
    </rPh>
    <phoneticPr fontId="2"/>
  </si>
  <si>
    <t>Para mí que va a llover.</t>
    <phoneticPr fontId="2"/>
  </si>
  <si>
    <t>雨が降りそうな感じだ</t>
    <rPh sb="0" eb="1">
      <t>アメ</t>
    </rPh>
    <rPh sb="2" eb="3">
      <t>フ</t>
    </rPh>
    <rPh sb="7" eb="8">
      <t>カン</t>
    </rPh>
    <phoneticPr fontId="2"/>
  </si>
  <si>
    <t>a menudo</t>
    <phoneticPr fontId="2"/>
  </si>
  <si>
    <t>しばしば、頻繁に</t>
    <rPh sb="5" eb="7">
      <t>ヒンパン</t>
    </rPh>
    <phoneticPr fontId="2"/>
  </si>
  <si>
    <t>Mis primos visitan mi casa a menudo. 私のいとこははよく家に遊びに来る</t>
    <rPh sb="37" eb="38">
      <t>ワタシ</t>
    </rPh>
    <rPh sb="46" eb="47">
      <t>イエ</t>
    </rPh>
    <rPh sb="48" eb="49">
      <t>アソ</t>
    </rPh>
    <rPh sb="51" eb="52">
      <t>ク</t>
    </rPh>
    <phoneticPr fontId="2"/>
  </si>
  <si>
    <t>a menos que + 接続法</t>
    <rPh sb="14" eb="17">
      <t>セツゾクホウ</t>
    </rPh>
    <phoneticPr fontId="2"/>
  </si>
  <si>
    <t>～するのでなければ</t>
    <phoneticPr fontId="2"/>
  </si>
  <si>
    <t>pido, pides ,pide</t>
    <phoneticPr fontId="2"/>
  </si>
  <si>
    <t>接続法 pidas</t>
    <rPh sb="0" eb="3">
      <t>セツゾクホウ</t>
    </rPh>
    <phoneticPr fontId="2"/>
  </si>
  <si>
    <t>pedir</t>
    <phoneticPr fontId="2"/>
  </si>
  <si>
    <t>定冠詞 + menor</t>
    <rPh sb="0" eb="3">
      <t>テイカンシ</t>
    </rPh>
    <phoneticPr fontId="2"/>
  </si>
  <si>
    <t>ごくわずかの～</t>
    <phoneticPr fontId="2"/>
  </si>
  <si>
    <t>私は他人の言葉に少しも重きを置かない</t>
    <rPh sb="0" eb="1">
      <t>ワタシ</t>
    </rPh>
    <rPh sb="2" eb="4">
      <t>タニン</t>
    </rPh>
    <rPh sb="5" eb="7">
      <t>コトバ</t>
    </rPh>
    <rPh sb="8" eb="9">
      <t>スコ</t>
    </rPh>
    <rPh sb="11" eb="12">
      <t>オモ</t>
    </rPh>
    <rPh sb="14" eb="15">
      <t>オ</t>
    </rPh>
    <phoneticPr fontId="2"/>
  </si>
  <si>
    <t>doy, das ,da (dar)</t>
    <phoneticPr fontId="2"/>
  </si>
  <si>
    <t>(感情が)起きない</t>
    <rPh sb="1" eb="3">
      <t>カンジョウ</t>
    </rPh>
    <rPh sb="5" eb="6">
      <t>オ</t>
    </rPh>
    <phoneticPr fontId="2"/>
  </si>
  <si>
    <t>与える、</t>
    <rPh sb="0" eb="1">
      <t>アタ</t>
    </rPh>
    <phoneticPr fontId="2"/>
  </si>
  <si>
    <t>mucho más + 名詞</t>
    <rPh sb="12" eb="14">
      <t>メイシ</t>
    </rPh>
    <phoneticPr fontId="2"/>
  </si>
  <si>
    <t>より沢山の～</t>
    <rPh sb="2" eb="5">
      <t>タクサンオ</t>
    </rPh>
    <phoneticPr fontId="2"/>
  </si>
  <si>
    <t>　</t>
    <phoneticPr fontId="2"/>
  </si>
  <si>
    <t>por medio de ～</t>
    <phoneticPr fontId="2"/>
  </si>
  <si>
    <t>～を通じて、～によって</t>
    <rPh sb="2" eb="3">
      <t>ツウ</t>
    </rPh>
    <phoneticPr fontId="2"/>
  </si>
  <si>
    <t>Ella habló por medio de un intérprete.</t>
    <phoneticPr fontId="2"/>
  </si>
  <si>
    <t>彼女は通訳を通して話した</t>
    <rPh sb="0" eb="2">
      <t>カノジョ</t>
    </rPh>
    <rPh sb="3" eb="5">
      <t>ツウヤク</t>
    </rPh>
    <rPh sb="6" eb="7">
      <t>トオ</t>
    </rPh>
    <rPh sb="9" eb="10">
      <t>ハナ</t>
    </rPh>
    <phoneticPr fontId="2"/>
  </si>
  <si>
    <t>・点過去(出来事系の過去)</t>
    <rPh sb="1" eb="2">
      <t>テン</t>
    </rPh>
    <rPh sb="2" eb="4">
      <t>カコ</t>
    </rPh>
    <rPh sb="5" eb="8">
      <t>デキゴト</t>
    </rPh>
    <rPh sb="8" eb="9">
      <t>ケイ</t>
    </rPh>
    <rPh sb="10" eb="12">
      <t>カコ</t>
    </rPh>
    <phoneticPr fontId="2"/>
  </si>
  <si>
    <t>ayel, el mes pasado, hace dos años(2年前に)</t>
    <rPh sb="36" eb="37">
      <t>ネン</t>
    </rPh>
    <rPh sb="37" eb="38">
      <t>マエ</t>
    </rPh>
    <phoneticPr fontId="2"/>
  </si>
  <si>
    <t>・線過去(過去の習慣/状況の説明)</t>
  </si>
  <si>
    <t>antes(以前), de niño(子供の頃), siempre</t>
    <rPh sb="6" eb="8">
      <t>イゼン</t>
    </rPh>
    <rPh sb="19" eb="21">
      <t>コドモ</t>
    </rPh>
    <rPh sb="22" eb="23">
      <t>コロ</t>
    </rPh>
    <phoneticPr fontId="2"/>
  </si>
  <si>
    <t>a mediados de ～</t>
    <phoneticPr fontId="2"/>
  </si>
  <si>
    <t>～の中頃に、中旬に</t>
    <rPh sb="2" eb="4">
      <t>ナカゴロ</t>
    </rPh>
    <rPh sb="6" eb="8">
      <t>チュウジュン</t>
    </rPh>
    <phoneticPr fontId="2"/>
  </si>
  <si>
    <t>私は8月の中旬にコロンビアを旅行するつもりだ</t>
    <rPh sb="0" eb="1">
      <t>ワタシ</t>
    </rPh>
    <rPh sb="2" eb="4">
      <t>ハチガツ</t>
    </rPh>
    <rPh sb="5" eb="7">
      <t>チュウジュン</t>
    </rPh>
    <rPh sb="14" eb="16">
      <t>リョコウ</t>
    </rPh>
    <phoneticPr fontId="2"/>
  </si>
  <si>
    <t>la mayoría de ～</t>
    <phoneticPr fontId="2"/>
  </si>
  <si>
    <t>～の大部分、～のほとんど</t>
    <rPh sb="2" eb="5">
      <t>ダイブブン</t>
    </rPh>
    <phoneticPr fontId="2"/>
  </si>
  <si>
    <t>La mayoría de turista extranjena vista kyoto.</t>
    <phoneticPr fontId="2"/>
  </si>
  <si>
    <t>外国人観光客の多くは京都を訪れる</t>
    <rPh sb="0" eb="3">
      <t>ガイコクジン</t>
    </rPh>
    <rPh sb="3" eb="6">
      <t>カンコウキャク</t>
    </rPh>
    <rPh sb="7" eb="8">
      <t>オオ</t>
    </rPh>
    <rPh sb="10" eb="12">
      <t>キョウト</t>
    </rPh>
    <rPh sb="13" eb="14">
      <t>オトヅ</t>
    </rPh>
    <phoneticPr fontId="2"/>
  </si>
  <si>
    <t>お願いごと</t>
  </si>
  <si>
    <t>Me puedes apoyar ～ ?</t>
    <phoneticPr fontId="2"/>
  </si>
  <si>
    <t>Podrís～ ?</t>
    <phoneticPr fontId="2"/>
  </si>
  <si>
    <t>No sé si puedes ～</t>
    <phoneticPr fontId="2"/>
  </si>
  <si>
    <t>Me puedes hacer un fovor ?</t>
    <phoneticPr fontId="2"/>
  </si>
  <si>
    <t>Seriá tan amable de ～</t>
    <phoneticPr fontId="2"/>
  </si>
  <si>
    <t>～について助けてくれる？</t>
    <rPh sb="5" eb="6">
      <t>タス</t>
    </rPh>
    <phoneticPr fontId="2"/>
  </si>
  <si>
    <t>～できたりする？</t>
    <phoneticPr fontId="2"/>
  </si>
  <si>
    <t>～してもらえないかなと思って</t>
    <rPh sb="11" eb="12">
      <t>オモ</t>
    </rPh>
    <phoneticPr fontId="2"/>
  </si>
  <si>
    <t>ひとつお願いしてもいい？</t>
    <rPh sb="4" eb="5">
      <t>ネガ</t>
    </rPh>
    <phoneticPr fontId="2"/>
  </si>
  <si>
    <t>～して頂ければ幸いです(フォーマル)</t>
    <rPh sb="3" eb="4">
      <t>イタダ</t>
    </rPh>
    <rPh sb="7" eb="8">
      <t>サイワ</t>
    </rPh>
    <phoneticPr fontId="2"/>
  </si>
  <si>
    <t>no + 動詞 + más que</t>
    <rPh sb="5" eb="7">
      <t>ドウシ</t>
    </rPh>
    <phoneticPr fontId="2"/>
  </si>
  <si>
    <t>～しかない、～ばかりしている</t>
    <phoneticPr fontId="2"/>
  </si>
  <si>
    <t>Hoy no tengo más que mil peso</t>
    <phoneticPr fontId="2"/>
  </si>
  <si>
    <t>今日は1000ペソしか持ってない</t>
    <rPh sb="0" eb="2">
      <t>キョウ</t>
    </rPh>
    <rPh sb="11" eb="12">
      <t>モ</t>
    </rPh>
    <phoneticPr fontId="2"/>
  </si>
  <si>
    <t>直接/間接目的語の代名詞 lo, le 等</t>
    <rPh sb="0" eb="2">
      <t>チョクセツ</t>
    </rPh>
    <rPh sb="3" eb="8">
      <t>カンセツモクテキゴ</t>
    </rPh>
    <rPh sb="9" eb="12">
      <t>ダイメイシ</t>
    </rPh>
    <rPh sb="20" eb="21">
      <t>ナド</t>
    </rPh>
    <phoneticPr fontId="2"/>
  </si>
  <si>
    <t>再帰代名詞 se 等</t>
    <rPh sb="0" eb="5">
      <t>サイキダイメイシ</t>
    </rPh>
    <rPh sb="9" eb="10">
      <t>ナド</t>
    </rPh>
    <phoneticPr fontId="2"/>
  </si>
  <si>
    <t>を極めることがスペイン語の基礎固めに大事</t>
    <rPh sb="1" eb="2">
      <t>キワ</t>
    </rPh>
    <rPh sb="11" eb="12">
      <t>ゴ</t>
    </rPh>
    <rPh sb="13" eb="16">
      <t>キソガタ</t>
    </rPh>
    <rPh sb="18" eb="20">
      <t>ダイジ</t>
    </rPh>
    <phoneticPr fontId="2"/>
  </si>
  <si>
    <t>echar una mano a + 人</t>
    <rPh sb="19" eb="20">
      <t>ヒト</t>
    </rPh>
    <phoneticPr fontId="2"/>
  </si>
  <si>
    <t>～に手を貸す、助ける</t>
    <rPh sb="2" eb="3">
      <t>テ</t>
    </rPh>
    <rPh sb="4" eb="5">
      <t>カ</t>
    </rPh>
    <rPh sb="7" eb="8">
      <t>タス</t>
    </rPh>
    <phoneticPr fontId="2"/>
  </si>
  <si>
    <t>友達誰一人、私に手を貸してくれる人はいなかった</t>
    <rPh sb="0" eb="2">
      <t>トモダチ</t>
    </rPh>
    <rPh sb="2" eb="5">
      <t>ダレヒトリ</t>
    </rPh>
    <rPh sb="6" eb="7">
      <t>ワタシ</t>
    </rPh>
    <rPh sb="8" eb="9">
      <t>テ</t>
    </rPh>
    <rPh sb="10" eb="11">
      <t>カ</t>
    </rPh>
    <rPh sb="16" eb="17">
      <t>ヒト</t>
    </rPh>
    <phoneticPr fontId="2"/>
  </si>
  <si>
    <t>Ninguno de mis amigos me echó una mano.</t>
    <phoneticPr fontId="2"/>
  </si>
  <si>
    <t>Voy a viajar a Colombia a mediados de agosto.</t>
    <phoneticPr fontId="2"/>
  </si>
  <si>
    <t>私は～する人物だ</t>
    <rPh sb="0" eb="1">
      <t>ワタシ</t>
    </rPh>
    <rPh sb="5" eb="7">
      <t>ジンブツ</t>
    </rPh>
    <phoneticPr fontId="2"/>
  </si>
  <si>
    <t>Yo soy el que ～</t>
    <phoneticPr fontId="2"/>
  </si>
  <si>
    <t>Yo soy el que manda(mando) aquí.</t>
    <phoneticPr fontId="2"/>
  </si>
  <si>
    <t>no haber manera (de)</t>
    <phoneticPr fontId="2"/>
  </si>
  <si>
    <t>～は不可能である、どうしようもない</t>
    <rPh sb="2" eb="5">
      <t>フカノウ</t>
    </rPh>
    <phoneticPr fontId="2"/>
  </si>
  <si>
    <t>No había manera de convencerle.</t>
    <phoneticPr fontId="2"/>
  </si>
  <si>
    <t>彼を説得するのは無理だった</t>
    <rPh sb="0" eb="1">
      <t>カレ</t>
    </rPh>
    <rPh sb="2" eb="4">
      <t>セットク</t>
    </rPh>
    <rPh sb="8" eb="10">
      <t>ムリ</t>
    </rPh>
    <phoneticPr fontId="2"/>
  </si>
  <si>
    <t>de menera que + 直説法</t>
    <rPh sb="16" eb="19">
      <t>チョクセツホウ</t>
    </rPh>
    <phoneticPr fontId="2"/>
  </si>
  <si>
    <t>de menera que + 接続法</t>
    <rPh sb="16" eb="19">
      <t>セツゾクホウ</t>
    </rPh>
    <phoneticPr fontId="2"/>
  </si>
  <si>
    <t>～するように</t>
    <phoneticPr fontId="2"/>
  </si>
  <si>
    <t>だから～</t>
    <phoneticPr fontId="2"/>
  </si>
  <si>
    <t>Ayer no fui, de manera que tengo que ir hoy.</t>
    <phoneticPr fontId="2"/>
  </si>
  <si>
    <t>私は昨日行かなったので、今日行かなかればならない</t>
    <rPh sb="0" eb="1">
      <t>ワタシ</t>
    </rPh>
    <rPh sb="2" eb="4">
      <t>キノウ</t>
    </rPh>
    <rPh sb="4" eb="5">
      <t>イ</t>
    </rPh>
    <rPh sb="12" eb="14">
      <t>キョウ</t>
    </rPh>
    <rPh sb="14" eb="15">
      <t>イ</t>
    </rPh>
    <phoneticPr fontId="2"/>
  </si>
  <si>
    <t>動詞seguir の使い方</t>
    <rPh sb="0" eb="2">
      <t>ドウシ</t>
    </rPh>
    <rPh sb="10" eb="11">
      <t>ツカ</t>
    </rPh>
    <rPh sb="12" eb="13">
      <t>カタ</t>
    </rPh>
    <phoneticPr fontId="2"/>
  </si>
  <si>
    <t>seguir + 名詞</t>
    <rPh sb="9" eb="11">
      <t>メイシ</t>
    </rPh>
    <phoneticPr fontId="2"/>
  </si>
  <si>
    <t>seguir a + 人</t>
    <rPh sb="11" eb="12">
      <t>ヒト</t>
    </rPh>
    <phoneticPr fontId="2"/>
  </si>
  <si>
    <t>seguir + 現在分詞</t>
    <rPh sb="9" eb="13">
      <t>ゲンザイブンシ</t>
    </rPh>
    <phoneticPr fontId="2"/>
  </si>
  <si>
    <t>seguir + 形容詞</t>
    <rPh sb="9" eb="12">
      <t>ケイヨウシ</t>
    </rPh>
    <phoneticPr fontId="2"/>
  </si>
  <si>
    <t>seguir con + 人</t>
    <rPh sb="13" eb="14">
      <t>ヒト</t>
    </rPh>
    <phoneticPr fontId="2"/>
  </si>
  <si>
    <t>seguir en + 場所</t>
    <rPh sb="12" eb="14">
      <t>バショ</t>
    </rPh>
    <phoneticPr fontId="2"/>
  </si>
  <si>
    <t>～が続く/従う</t>
    <rPh sb="2" eb="3">
      <t>ツヅ</t>
    </rPh>
    <rPh sb="5" eb="6">
      <t>シタガ</t>
    </rPh>
    <phoneticPr fontId="2"/>
  </si>
  <si>
    <t>～についていく/(SNSで)フォローする</t>
    <phoneticPr fontId="2"/>
  </si>
  <si>
    <t>～し続ける</t>
    <rPh sb="2" eb="3">
      <t>ツヅ</t>
    </rPh>
    <phoneticPr fontId="2"/>
  </si>
  <si>
    <t>～のままである</t>
    <phoneticPr fontId="2"/>
  </si>
  <si>
    <t>(引き続き)～と一緒にいる</t>
    <rPh sb="1" eb="2">
      <t>ヒ</t>
    </rPh>
    <rPh sb="3" eb="4">
      <t>ツヅ</t>
    </rPh>
    <rPh sb="8" eb="10">
      <t>イッショ</t>
    </rPh>
    <phoneticPr fontId="2"/>
  </si>
  <si>
    <t>(引き続き)～に居る</t>
    <rPh sb="1" eb="2">
      <t>ヒ</t>
    </rPh>
    <rPh sb="3" eb="4">
      <t>ツヅ</t>
    </rPh>
    <rPh sb="8" eb="9">
      <t>イ</t>
    </rPh>
    <phoneticPr fontId="2"/>
  </si>
  <si>
    <t>未来形を使った推量</t>
    <rPh sb="0" eb="2">
      <t>ミライ</t>
    </rPh>
    <rPh sb="2" eb="3">
      <t>ケイ</t>
    </rPh>
    <rPh sb="4" eb="5">
      <t>ツカ</t>
    </rPh>
    <rPh sb="7" eb="9">
      <t>スイリョウ</t>
    </rPh>
    <phoneticPr fontId="2"/>
  </si>
  <si>
    <t>未来形 → 現在の事柄の推量</t>
    <rPh sb="0" eb="2">
      <t>ミライ</t>
    </rPh>
    <rPh sb="2" eb="3">
      <t>ケイ</t>
    </rPh>
    <rPh sb="6" eb="8">
      <t>ゲンザイ</t>
    </rPh>
    <rPh sb="9" eb="11">
      <t>コトガラ</t>
    </rPh>
    <rPh sb="12" eb="14">
      <t>スイリョウ</t>
    </rPh>
    <phoneticPr fontId="2"/>
  </si>
  <si>
    <t>¿Qué hora es?</t>
    <phoneticPr fontId="2"/>
  </si>
  <si>
    <t>Serán las seis.</t>
    <phoneticPr fontId="2"/>
  </si>
  <si>
    <t>Por su aspecto el chico tendrá unos 20 años.</t>
    <phoneticPr fontId="2"/>
  </si>
  <si>
    <t>tender</t>
    <phoneticPr fontId="2"/>
  </si>
  <si>
    <t>広げる</t>
    <rPh sb="0" eb="1">
      <t>ヒロ</t>
    </rPh>
    <phoneticPr fontId="2"/>
  </si>
  <si>
    <t>(+a) ～の傾向がある、(+a 不定詞) ～しがちである</t>
    <rPh sb="7" eb="9">
      <t>ケイコウ</t>
    </rPh>
    <rPh sb="17" eb="20">
      <t>フテイシ</t>
    </rPh>
    <phoneticPr fontId="2"/>
  </si>
  <si>
    <t>aspecto</t>
    <phoneticPr fontId="2"/>
  </si>
  <si>
    <t>外見、様子、顔つき</t>
    <rPh sb="0" eb="2">
      <t>ガイケン</t>
    </rPh>
    <rPh sb="3" eb="5">
      <t>ヨウス</t>
    </rPh>
    <rPh sb="6" eb="7">
      <t>カオ</t>
    </rPh>
    <phoneticPr fontId="2"/>
  </si>
  <si>
    <t>局面、様相</t>
    <rPh sb="0" eb="2">
      <t>キョクメン</t>
    </rPh>
    <rPh sb="3" eb="5">
      <t>ヨウソウ</t>
    </rPh>
    <phoneticPr fontId="2"/>
  </si>
  <si>
    <t>por su(tu) aspecto 外見からして、見た目からして</t>
    <rPh sb="19" eb="21">
      <t>ガイケン</t>
    </rPh>
    <rPh sb="26" eb="27">
      <t>ミ</t>
    </rPh>
    <rPh sb="28" eb="29">
      <t>メ</t>
    </rPh>
    <phoneticPr fontId="2"/>
  </si>
  <si>
    <t>未来完了形 → 過去の出来事の推量(haber + 過去分詞)</t>
    <rPh sb="0" eb="5">
      <t>ミライカンリョウケイ</t>
    </rPh>
    <rPh sb="8" eb="10">
      <t>カコ</t>
    </rPh>
    <rPh sb="11" eb="14">
      <t>デキゴト</t>
    </rPh>
    <rPh sb="15" eb="17">
      <t>スイリョウ</t>
    </rPh>
    <rPh sb="26" eb="30">
      <t>カコブンシ</t>
    </rPh>
    <phoneticPr fontId="2"/>
  </si>
  <si>
    <t xml:space="preserve">¿Dónde están mis gafas? </t>
    <phoneticPr fontId="2"/>
  </si>
  <si>
    <t>No sé, las habrás dejado en el dormitorio.</t>
    <phoneticPr fontId="2"/>
  </si>
  <si>
    <t>Creo que no vamos por la ruta correcta,</t>
    <phoneticPr fontId="2"/>
  </si>
  <si>
    <t>gafas 眼鏡</t>
    <rPh sb="6" eb="8">
      <t>メガネ</t>
    </rPh>
    <phoneticPr fontId="2"/>
  </si>
  <si>
    <t>dormitorio 寝室</t>
    <rPh sb="11" eb="13">
      <t>シンシツ</t>
    </rPh>
    <phoneticPr fontId="2"/>
  </si>
  <si>
    <t>nos habremos equivocado en algún cruce.</t>
    <phoneticPr fontId="2"/>
  </si>
  <si>
    <t>cruce 交差点</t>
    <rPh sb="6" eb="9">
      <t>コウサテン</t>
    </rPh>
    <phoneticPr fontId="2"/>
  </si>
  <si>
    <t>ruta 道筋、ルート</t>
    <rPh sb="5" eb="6">
      <t>ミチ</t>
    </rPh>
    <rPh sb="6" eb="7">
      <t>スジ</t>
    </rPh>
    <phoneticPr fontId="2"/>
  </si>
  <si>
    <t>Es 形容詞 + 不定詞 ～することは 形容詞 だ</t>
    <rPh sb="3" eb="6">
      <t>ケイヨウシ</t>
    </rPh>
    <rPh sb="9" eb="12">
      <t>フテイシ</t>
    </rPh>
    <rPh sb="20" eb="23">
      <t>ケイヨウシ</t>
    </rPh>
    <phoneticPr fontId="2"/>
  </si>
  <si>
    <t>es 形容詞 + 不定詞 (一般的な事柄)</t>
    <rPh sb="3" eb="6">
      <t>ケイヨウシ</t>
    </rPh>
    <rPh sb="9" eb="12">
      <t>フテイシ</t>
    </rPh>
    <rPh sb="14" eb="17">
      <t>イッパンテキ</t>
    </rPh>
    <rPh sb="18" eb="20">
      <t>コトガラ</t>
    </rPh>
    <phoneticPr fontId="2"/>
  </si>
  <si>
    <t>Es importante aprender a escuchar a los demás.</t>
    <phoneticPr fontId="2"/>
  </si>
  <si>
    <t>es 形容詞 que + 接続法 (主語を限定)</t>
    <rPh sb="3" eb="6">
      <t>ケイヨウシ</t>
    </rPh>
    <rPh sb="13" eb="16">
      <t>セツゾクホウ</t>
    </rPh>
    <rPh sb="18" eb="20">
      <t>シュゴ</t>
    </rPh>
    <rPh sb="21" eb="23">
      <t>ゲンテイ</t>
    </rPh>
    <phoneticPr fontId="2"/>
  </si>
  <si>
    <t>Es bueno que (tú) voyas a recogerlo a la Policía.</t>
    <phoneticPr fontId="2"/>
  </si>
  <si>
    <t>Es mejor que se suspendan las clases en esta situación.</t>
    <phoneticPr fontId="2"/>
  </si>
  <si>
    <t>※sería 形容詞 que + 接続法 (控え目な表現)</t>
    <rPh sb="7" eb="10">
      <t>ケイヨウシ</t>
    </rPh>
    <rPh sb="17" eb="20">
      <t>セツゾクホウ</t>
    </rPh>
    <rPh sb="22" eb="23">
      <t>ヒカ</t>
    </rPh>
    <rPh sb="24" eb="25">
      <t>メ</t>
    </rPh>
    <rPh sb="26" eb="28">
      <t>ヒョウゲン</t>
    </rPh>
    <phoneticPr fontId="2"/>
  </si>
  <si>
    <t>Sería importante que (tú) visitaras más a tus padres.</t>
    <phoneticPr fontId="2"/>
  </si>
  <si>
    <t>recoger</t>
    <phoneticPr fontId="2"/>
  </si>
  <si>
    <t>拾う、集める</t>
    <rPh sb="0" eb="1">
      <t>ヒロ</t>
    </rPh>
    <rPh sb="3" eb="4">
      <t>アツ</t>
    </rPh>
    <phoneticPr fontId="2"/>
  </si>
  <si>
    <t>Me agaché a recoger el libro. 私はかがんで本を拾おうとした</t>
    <rPh sb="30" eb="31">
      <t>ワタシ</t>
    </rPh>
    <rPh sb="36" eb="37">
      <t>ホン</t>
    </rPh>
    <rPh sb="38" eb="39">
      <t>ヒロ</t>
    </rPh>
    <phoneticPr fontId="2"/>
  </si>
  <si>
    <t>recojo,recoges,recoge</t>
    <phoneticPr fontId="2"/>
  </si>
  <si>
    <t>ser : 可能表現</t>
    <rPh sb="6" eb="8">
      <t>カノウ</t>
    </rPh>
    <rPh sb="8" eb="10">
      <t>ヒョウゲン</t>
    </rPh>
    <phoneticPr fontId="2"/>
  </si>
  <si>
    <t>visiraras visitar 接続法過去</t>
    <rPh sb="18" eb="21">
      <t>セツゾクホウ</t>
    </rPh>
    <rPh sb="21" eb="23">
      <t>カコ</t>
    </rPh>
    <phoneticPr fontId="2"/>
  </si>
  <si>
    <t>Su cualidad es ser amable.</t>
    <phoneticPr fontId="2"/>
  </si>
  <si>
    <t>cualidad</t>
    <phoneticPr fontId="2"/>
  </si>
  <si>
    <t>Su mayor cualidad es la franqueza. 彼の最大の長所はあけっぴろげなところだ</t>
    <rPh sb="35" eb="36">
      <t>カレ</t>
    </rPh>
    <rPh sb="37" eb="39">
      <t>サイダイ</t>
    </rPh>
    <rPh sb="40" eb="42">
      <t>チョウショ</t>
    </rPh>
    <phoneticPr fontId="2"/>
  </si>
  <si>
    <t>特質、特性 (長所) ↔ defecto</t>
    <rPh sb="0" eb="2">
      <t>トクシツ</t>
    </rPh>
    <rPh sb="3" eb="5">
      <t>トクセイ</t>
    </rPh>
    <rPh sb="7" eb="9">
      <t>チョウショ</t>
    </rPh>
    <phoneticPr fontId="2"/>
  </si>
  <si>
    <t>dar lo mismo (a + 人)</t>
    <rPh sb="18" eb="19">
      <t>ヒト</t>
    </rPh>
    <phoneticPr fontId="2"/>
  </si>
  <si>
    <t>～には同じこと、構わない</t>
    <rPh sb="3" eb="4">
      <t>オナ</t>
    </rPh>
    <rPh sb="8" eb="9">
      <t>カマ</t>
    </rPh>
    <phoneticPr fontId="2"/>
  </si>
  <si>
    <t>Me da lo mismo que lo digas o no.</t>
    <phoneticPr fontId="2"/>
  </si>
  <si>
    <t>君がそれを言おうが、言わまいが、私には同じこと</t>
    <rPh sb="0" eb="1">
      <t>キミ</t>
    </rPh>
    <rPh sb="5" eb="6">
      <t>イ</t>
    </rPh>
    <rPh sb="10" eb="11">
      <t>イ</t>
    </rPh>
    <rPh sb="16" eb="17">
      <t>ワタシ</t>
    </rPh>
    <rPh sb="19" eb="20">
      <t>オナ</t>
    </rPh>
    <phoneticPr fontId="2"/>
  </si>
  <si>
    <t>ojalá puediera volar 私も飛べたらなぁ…　※実現可能性が低い願望を表す</t>
    <rPh sb="21" eb="22">
      <t>ワタシ</t>
    </rPh>
    <rPh sb="23" eb="24">
      <t>ト</t>
    </rPh>
    <rPh sb="32" eb="34">
      <t>ジツゲン</t>
    </rPh>
    <rPh sb="34" eb="37">
      <t>カノウセイ</t>
    </rPh>
    <rPh sb="38" eb="39">
      <t>ヒク</t>
    </rPh>
    <rPh sb="40" eb="42">
      <t>ガンボウ</t>
    </rPh>
    <rPh sb="43" eb="44">
      <t>アラワ</t>
    </rPh>
    <phoneticPr fontId="2"/>
  </si>
  <si>
    <t>3/27～ 義務的自宅隔離措置(7日間) + 夜間外出禁止令</t>
    <rPh sb="6" eb="8">
      <t>ギム</t>
    </rPh>
    <rPh sb="8" eb="9">
      <t>テキ</t>
    </rPh>
    <rPh sb="9" eb="11">
      <t>ジタク</t>
    </rPh>
    <rPh sb="11" eb="13">
      <t>カクリ</t>
    </rPh>
    <rPh sb="13" eb="15">
      <t>ソチ</t>
    </rPh>
    <rPh sb="17" eb="19">
      <t>ニチカン</t>
    </rPh>
    <rPh sb="23" eb="25">
      <t>ヤカン</t>
    </rPh>
    <rPh sb="25" eb="27">
      <t>ガイシュツ</t>
    </rPh>
    <rPh sb="27" eb="30">
      <t>キンシレイ</t>
    </rPh>
    <phoneticPr fontId="2"/>
  </si>
  <si>
    <t>自主的な引き籠り生活開始</t>
    <rPh sb="0" eb="3">
      <t>ジシュテキ</t>
    </rPh>
    <rPh sb="4" eb="5">
      <t>ヒ</t>
    </rPh>
    <rPh sb="6" eb="7">
      <t>コモ</t>
    </rPh>
    <rPh sb="8" eb="10">
      <t>セイカツ</t>
    </rPh>
    <rPh sb="10" eb="12">
      <t>カイシ</t>
    </rPh>
    <phoneticPr fontId="2"/>
  </si>
  <si>
    <t>/1日あたり ※箪笥預金分除外</t>
    <rPh sb="2" eb="3">
      <t>ニチ</t>
    </rPh>
    <rPh sb="8" eb="10">
      <t>タンス</t>
    </rPh>
    <rPh sb="10" eb="13">
      <t>ヨキンブン</t>
    </rPh>
    <rPh sb="13" eb="15">
      <t>ジョガイ</t>
    </rPh>
    <phoneticPr fontId="2"/>
  </si>
  <si>
    <t>subirás</t>
    <phoneticPr fontId="2"/>
  </si>
  <si>
    <t>ser …本質的・性格的・普遍的</t>
    <rPh sb="5" eb="8">
      <t>ホンシツテキ</t>
    </rPh>
    <rPh sb="9" eb="12">
      <t>セイカクテキ</t>
    </rPh>
    <rPh sb="13" eb="16">
      <t>フヘンテキ</t>
    </rPh>
    <phoneticPr fontId="2"/>
  </si>
  <si>
    <t>estar … 一時的・個別的な状態を表す</t>
    <rPh sb="8" eb="11">
      <t>イチジテキ</t>
    </rPh>
    <rPh sb="12" eb="15">
      <t>コベツテキ</t>
    </rPh>
    <rPh sb="16" eb="18">
      <t>ジョウタイ</t>
    </rPh>
    <rPh sb="19" eb="20">
      <t>アラワ</t>
    </rPh>
    <phoneticPr fontId="2"/>
  </si>
  <si>
    <t>現在進行系 estar ( 一時的 )  + 現在分詞</t>
    <rPh sb="0" eb="2">
      <t>ゲンザイ</t>
    </rPh>
    <rPh sb="2" eb="4">
      <t>シンコウ</t>
    </rPh>
    <rPh sb="4" eb="5">
      <t>ケイ</t>
    </rPh>
    <rPh sb="14" eb="17">
      <t>イチジテキ</t>
    </rPh>
    <rPh sb="23" eb="27">
      <t>ゲンザイブンシ</t>
    </rPh>
    <phoneticPr fontId="2"/>
  </si>
  <si>
    <t>現在分詞(規則動詞)</t>
    <rPh sb="0" eb="4">
      <t>ゲンザイブンシ</t>
    </rPh>
    <rPh sb="5" eb="9">
      <t>キソクドウシ</t>
    </rPh>
    <phoneticPr fontId="2"/>
  </si>
  <si>
    <t xml:space="preserve"> -ar</t>
    <phoneticPr fontId="2"/>
  </si>
  <si>
    <t xml:space="preserve"> -er, -ir</t>
    <phoneticPr fontId="2"/>
  </si>
  <si>
    <t xml:space="preserve"> -ando</t>
    <phoneticPr fontId="2"/>
  </si>
  <si>
    <t xml:space="preserve"> -iendo</t>
    <phoneticPr fontId="2"/>
  </si>
  <si>
    <t xml:space="preserve"> -ado</t>
    <phoneticPr fontId="2"/>
  </si>
  <si>
    <t xml:space="preserve"> -ido</t>
    <phoneticPr fontId="2"/>
  </si>
  <si>
    <t>過去分詞(規則動詞) …動詞の形容詞化</t>
    <rPh sb="0" eb="4">
      <t>カコブンシ</t>
    </rPh>
    <rPh sb="12" eb="14">
      <t>ドウシ</t>
    </rPh>
    <rPh sb="15" eb="18">
      <t>ケイヨウシ</t>
    </rPh>
    <rPh sb="18" eb="19">
      <t>カ</t>
    </rPh>
    <phoneticPr fontId="2"/>
  </si>
  <si>
    <t xml:space="preserve">受け身表現 「ser + 過去分詞」 </t>
  </si>
  <si>
    <t>状態受け身表現「estar + 過去分詞」</t>
    <rPh sb="0" eb="2">
      <t>ジョウタイ</t>
    </rPh>
    <rPh sb="2" eb="3">
      <t>ウ</t>
    </rPh>
    <rPh sb="4" eb="5">
      <t>ミ</t>
    </rPh>
    <rPh sb="5" eb="7">
      <t>ヒョウゲン</t>
    </rPh>
    <phoneticPr fontId="2"/>
  </si>
  <si>
    <t>現在完了「haber + 過去分詞」(完了/経験)</t>
    <rPh sb="0" eb="4">
      <t>ゲンザイカンリョウ</t>
    </rPh>
    <rPh sb="13" eb="17">
      <t>カコブンシ</t>
    </rPh>
    <rPh sb="19" eb="21">
      <t>カンリョウ</t>
    </rPh>
    <rPh sb="22" eb="24">
      <t>ケイケン</t>
    </rPh>
    <phoneticPr fontId="2"/>
  </si>
  <si>
    <t xml:space="preserve"> ※ir, venir, seguir 等が使われる場合有</t>
    <phoneticPr fontId="2"/>
  </si>
  <si>
    <t>未来形</t>
    <rPh sb="0" eb="2">
      <t>ミライ</t>
    </rPh>
    <rPh sb="2" eb="3">
      <t>ケイ</t>
    </rPh>
    <phoneticPr fontId="2"/>
  </si>
  <si>
    <t>活用語尾 -é, -ás, -á, -emos, -éis, -án</t>
    <rPh sb="0" eb="4">
      <t>カツヨウゴビ</t>
    </rPh>
    <phoneticPr fontId="2"/>
  </si>
  <si>
    <t>多くの -er動詞は -e-が脱落する</t>
    <rPh sb="0" eb="1">
      <t>オオ</t>
    </rPh>
    <rPh sb="7" eb="9">
      <t>ドウシ</t>
    </rPh>
    <rPh sb="15" eb="17">
      <t>ダツラク</t>
    </rPh>
    <phoneticPr fontId="2"/>
  </si>
  <si>
    <t xml:space="preserve"> -ba, -bas, -ba, -[á]bamos, -bais, -ban</t>
    <phoneticPr fontId="2"/>
  </si>
  <si>
    <t xml:space="preserve"> -ía, -ías, -ía, -íamos, -íais, -ían</t>
    <phoneticPr fontId="2"/>
  </si>
  <si>
    <t>線過去(過去の習慣/状況の説明)</t>
    <phoneticPr fontId="2"/>
  </si>
  <si>
    <t>点過去(出来事系の過去)</t>
    <rPh sb="0" eb="1">
      <t>テン</t>
    </rPh>
    <rPh sb="1" eb="3">
      <t>カコ</t>
    </rPh>
    <rPh sb="4" eb="7">
      <t>デキゴト</t>
    </rPh>
    <rPh sb="7" eb="8">
      <t>ケイ</t>
    </rPh>
    <rPh sb="9" eb="11">
      <t>カコ</t>
    </rPh>
    <phoneticPr fontId="2"/>
  </si>
  <si>
    <t xml:space="preserve"> -é, -aste, -ó, -amos, -astesis, -aron</t>
    <phoneticPr fontId="2"/>
  </si>
  <si>
    <t xml:space="preserve"> -í, -iste, -ió, -imos, -isteis, -ieron</t>
    <phoneticPr fontId="2"/>
  </si>
  <si>
    <t>接続法 (凸レンズ…イメージが出来ていない従属節)</t>
    <rPh sb="0" eb="3">
      <t>セツゾクホウ</t>
    </rPh>
    <rPh sb="5" eb="6">
      <t>トツ</t>
    </rPh>
    <rPh sb="15" eb="17">
      <t>デキ</t>
    </rPh>
    <rPh sb="21" eb="24">
      <t>ジュウゾクセツ</t>
    </rPh>
    <phoneticPr fontId="2"/>
  </si>
  <si>
    <t>1人称単数以外 -er動詞のような語尾( -e, -es, -e, -emos, -éis, -en)</t>
    <rPh sb="1" eb="3">
      <t>ニンショウ</t>
    </rPh>
    <rPh sb="3" eb="5">
      <t>タンスウ</t>
    </rPh>
    <rPh sb="5" eb="7">
      <t>イガイ</t>
    </rPh>
    <rPh sb="11" eb="13">
      <t>ドウシ</t>
    </rPh>
    <rPh sb="17" eb="19">
      <t>ゴビ</t>
    </rPh>
    <phoneticPr fontId="2"/>
  </si>
  <si>
    <t>1人称単数以外 -ar動詞のような語尾( -a, -as, -a, -amos, -áis, -an)</t>
    <rPh sb="1" eb="3">
      <t>ニンショウ</t>
    </rPh>
    <rPh sb="3" eb="5">
      <t>タンスウ</t>
    </rPh>
    <rPh sb="5" eb="7">
      <t>イガイ</t>
    </rPh>
    <rPh sb="11" eb="13">
      <t>ドウシ</t>
    </rPh>
    <rPh sb="17" eb="19">
      <t>ゴビ</t>
    </rPh>
    <phoneticPr fontId="2"/>
  </si>
  <si>
    <t>活用語尾  -ía, -ías, -ía, -íamos, -íais, -ían (線過去)</t>
    <rPh sb="0" eb="4">
      <t>カツヨウゴビ</t>
    </rPh>
    <rPh sb="43" eb="44">
      <t>セン</t>
    </rPh>
    <rPh sb="44" eb="46">
      <t>カコ</t>
    </rPh>
    <phoneticPr fontId="2"/>
  </si>
  <si>
    <t>活用語尾以外は"未来形"にあわせる</t>
  </si>
  <si>
    <t xml:space="preserve"> 例 ) quedar → quedaría, quedarías, quedaría</t>
    <rPh sb="1" eb="2">
      <t>レイ</t>
    </rPh>
    <phoneticPr fontId="2"/>
  </si>
  <si>
    <r>
      <t xml:space="preserve"> 例) pod</t>
    </r>
    <r>
      <rPr>
        <b/>
        <sz val="11"/>
        <color rgb="FFFF0000"/>
        <rFont val="Yu Gothic"/>
        <family val="3"/>
        <charset val="128"/>
        <scheme val="minor"/>
      </rPr>
      <t>e</t>
    </r>
    <r>
      <rPr>
        <sz val="11"/>
        <color theme="1"/>
        <rFont val="Yu Gothic"/>
        <family val="3"/>
        <charset val="128"/>
        <scheme val="minor"/>
      </rPr>
      <t>r → podré, podrás, podrá</t>
    </r>
    <rPh sb="1" eb="2">
      <t>レイ</t>
    </rPh>
    <phoneticPr fontId="2"/>
  </si>
  <si>
    <t>接続法過去</t>
    <rPh sb="0" eb="3">
      <t>セツゾクホウ</t>
    </rPh>
    <rPh sb="3" eb="5">
      <t>カコ</t>
    </rPh>
    <phoneticPr fontId="2"/>
  </si>
  <si>
    <t>点過去3人称複数形から -ron をとって作られる</t>
    <rPh sb="0" eb="1">
      <t>テン</t>
    </rPh>
    <rPh sb="1" eb="3">
      <t>カコ</t>
    </rPh>
    <rPh sb="4" eb="6">
      <t>ニンショウ</t>
    </rPh>
    <rPh sb="6" eb="9">
      <t>フクスウケイ</t>
    </rPh>
    <rPh sb="21" eb="22">
      <t>ツク</t>
    </rPh>
    <phoneticPr fontId="2"/>
  </si>
  <si>
    <r>
      <t xml:space="preserve">fui, fuiste, fue, fuimos, fuisteis, </t>
    </r>
    <r>
      <rPr>
        <b/>
        <sz val="11"/>
        <color rgb="FFFF0000"/>
        <rFont val="Yu Gothic"/>
        <family val="3"/>
        <charset val="128"/>
        <scheme val="minor"/>
      </rPr>
      <t>fueron</t>
    </r>
    <phoneticPr fontId="2"/>
  </si>
  <si>
    <r>
      <t xml:space="preserve"> ⇨ fue</t>
    </r>
    <r>
      <rPr>
        <b/>
        <sz val="11"/>
        <color theme="1"/>
        <rFont val="Yu Gothic"/>
        <family val="3"/>
        <charset val="128"/>
        <scheme val="minor"/>
      </rPr>
      <t>ra</t>
    </r>
    <r>
      <rPr>
        <sz val="11"/>
        <color theme="1"/>
        <rFont val="Yu Gothic"/>
        <family val="2"/>
        <scheme val="minor"/>
      </rPr>
      <t>, fue</t>
    </r>
    <r>
      <rPr>
        <b/>
        <sz val="11"/>
        <color theme="1"/>
        <rFont val="Yu Gothic"/>
        <family val="3"/>
        <charset val="128"/>
        <scheme val="minor"/>
      </rPr>
      <t>ras</t>
    </r>
    <r>
      <rPr>
        <sz val="11"/>
        <color theme="1"/>
        <rFont val="Yu Gothic"/>
        <family val="2"/>
        <scheme val="minor"/>
      </rPr>
      <t>, fue</t>
    </r>
    <r>
      <rPr>
        <b/>
        <sz val="11"/>
        <color theme="1"/>
        <rFont val="Yu Gothic"/>
        <family val="3"/>
        <charset val="128"/>
        <scheme val="minor"/>
      </rPr>
      <t>ra</t>
    </r>
    <r>
      <rPr>
        <sz val="11"/>
        <color theme="1"/>
        <rFont val="Yu Gothic"/>
        <family val="2"/>
        <scheme val="minor"/>
      </rPr>
      <t>, fué</t>
    </r>
    <r>
      <rPr>
        <b/>
        <sz val="11"/>
        <color theme="1"/>
        <rFont val="Yu Gothic"/>
        <family val="3"/>
        <charset val="128"/>
        <scheme val="minor"/>
      </rPr>
      <t>ramos</t>
    </r>
    <r>
      <rPr>
        <sz val="11"/>
        <color theme="1"/>
        <rFont val="Yu Gothic"/>
        <family val="2"/>
        <scheme val="minor"/>
      </rPr>
      <t>, fue</t>
    </r>
    <r>
      <rPr>
        <b/>
        <sz val="11"/>
        <color theme="1"/>
        <rFont val="Yu Gothic"/>
        <family val="3"/>
        <charset val="128"/>
        <scheme val="minor"/>
      </rPr>
      <t>rais</t>
    </r>
    <r>
      <rPr>
        <sz val="11"/>
        <color theme="1"/>
        <rFont val="Yu Gothic"/>
        <family val="2"/>
        <scheme val="minor"/>
      </rPr>
      <t>, fue</t>
    </r>
    <r>
      <rPr>
        <b/>
        <sz val="11"/>
        <color theme="1"/>
        <rFont val="Yu Gothic"/>
        <family val="3"/>
        <charset val="128"/>
        <scheme val="minor"/>
      </rPr>
      <t>ran</t>
    </r>
    <phoneticPr fontId="2"/>
  </si>
  <si>
    <t>過去未来系 (婉曲表現含む</t>
    <rPh sb="0" eb="4">
      <t>カコミライ</t>
    </rPh>
    <rPh sb="4" eb="5">
      <t>ケイ</t>
    </rPh>
    <rPh sb="7" eb="9">
      <t>エンキョク</t>
    </rPh>
    <rPh sb="9" eb="11">
      <t>ヒョウゲン</t>
    </rPh>
    <rPh sb="11" eb="12">
      <t>フク</t>
    </rPh>
    <phoneticPr fontId="2"/>
  </si>
  <si>
    <t xml:space="preserve"> 例) ser / ir 点過去</t>
    <rPh sb="1" eb="2">
      <t>レイ</t>
    </rPh>
    <rPh sb="13" eb="14">
      <t>テン</t>
    </rPh>
    <rPh sb="14" eb="16">
      <t>カコ</t>
    </rPh>
    <phoneticPr fontId="2"/>
  </si>
  <si>
    <t>過去未来形(婉曲)</t>
    <rPh sb="0" eb="4">
      <t>カコミライ</t>
    </rPh>
    <rPh sb="4" eb="5">
      <t>ケイ</t>
    </rPh>
    <rPh sb="6" eb="8">
      <t>エンキョク</t>
    </rPh>
    <phoneticPr fontId="2"/>
  </si>
  <si>
    <t>ser dueño de～</t>
    <phoneticPr fontId="2"/>
  </si>
  <si>
    <t>～を所有している、掌握している</t>
    <rPh sb="2" eb="4">
      <t>ショユウ</t>
    </rPh>
    <rPh sb="9" eb="11">
      <t>ショウアク</t>
    </rPh>
    <phoneticPr fontId="2"/>
  </si>
  <si>
    <t>dueño,na 持ち主、オーナー、所有者</t>
    <rPh sb="9" eb="10">
      <t>モ</t>
    </rPh>
    <rPh sb="11" eb="12">
      <t>ヌシ</t>
    </rPh>
    <rPh sb="18" eb="21">
      <t>ショユウシャ</t>
    </rPh>
    <phoneticPr fontId="2"/>
  </si>
  <si>
    <t>男性名詞/形容詞</t>
    <rPh sb="0" eb="4">
      <t>ダンセイメイシ</t>
    </rPh>
    <rPh sb="5" eb="8">
      <t>ケイヨウシ</t>
    </rPh>
    <phoneticPr fontId="2"/>
  </si>
  <si>
    <t>presupesto,ta</t>
    <phoneticPr fontId="2"/>
  </si>
  <si>
    <t>予算、予算案</t>
    <rPh sb="0" eb="2">
      <t>ヨサン</t>
    </rPh>
    <rPh sb="3" eb="6">
      <t>ヨサンアン</t>
    </rPh>
    <phoneticPr fontId="2"/>
  </si>
  <si>
    <t>予想された、前提とした</t>
    <rPh sb="0" eb="2">
      <t>ヨソウ</t>
    </rPh>
    <rPh sb="6" eb="8">
      <t>ゼンテイ</t>
    </rPh>
    <phoneticPr fontId="2"/>
  </si>
  <si>
    <t>bastante</t>
    <phoneticPr fontId="2"/>
  </si>
  <si>
    <t>副詞/形容詞</t>
    <rPh sb="0" eb="2">
      <t>フクシ</t>
    </rPh>
    <rPh sb="3" eb="6">
      <t>ケイヨウシ</t>
    </rPh>
    <phoneticPr fontId="2"/>
  </si>
  <si>
    <t>(副詞)かなり、非常に</t>
    <rPh sb="1" eb="3">
      <t>フクシ</t>
    </rPh>
    <rPh sb="8" eb="10">
      <t>ヒジョウ</t>
    </rPh>
    <phoneticPr fontId="2"/>
  </si>
  <si>
    <t>(形容詞)かなりの、(+para)～に十分な</t>
    <rPh sb="1" eb="4">
      <t>ケイヨウシ</t>
    </rPh>
    <rPh sb="19" eb="21">
      <t>ジュウブン</t>
    </rPh>
    <phoneticPr fontId="2"/>
  </si>
  <si>
    <t>La sala de concientos es bastante amplia.</t>
    <phoneticPr fontId="2"/>
  </si>
  <si>
    <t>外出許可を申請し、食材調達 (4日目)</t>
    <rPh sb="0" eb="2">
      <t>ガイシュツ</t>
    </rPh>
    <rPh sb="2" eb="4">
      <t>キョカ</t>
    </rPh>
    <rPh sb="5" eb="7">
      <t>シンセイ</t>
    </rPh>
    <rPh sb="9" eb="11">
      <t>ショクザイ</t>
    </rPh>
    <rPh sb="11" eb="13">
      <t>チョウタツ</t>
    </rPh>
    <rPh sb="16" eb="18">
      <t>ニチメ</t>
    </rPh>
    <phoneticPr fontId="2"/>
  </si>
  <si>
    <t>tomar</t>
    <phoneticPr fontId="2"/>
  </si>
  <si>
    <t>tomando</t>
    <phoneticPr fontId="2"/>
  </si>
  <si>
    <t>tomado</t>
    <phoneticPr fontId="2"/>
  </si>
  <si>
    <t>tomo</t>
    <phoneticPr fontId="2"/>
  </si>
  <si>
    <t>tomas</t>
    <phoneticPr fontId="2"/>
  </si>
  <si>
    <t>toma</t>
    <phoneticPr fontId="2"/>
  </si>
  <si>
    <t>tomamos</t>
    <phoneticPr fontId="2"/>
  </si>
  <si>
    <t>tomaís</t>
    <phoneticPr fontId="2"/>
  </si>
  <si>
    <t>toman</t>
    <phoneticPr fontId="2"/>
  </si>
  <si>
    <t>tomaré</t>
    <phoneticPr fontId="2"/>
  </si>
  <si>
    <t>tomarás</t>
    <phoneticPr fontId="2"/>
  </si>
  <si>
    <t>tomará</t>
    <phoneticPr fontId="2"/>
  </si>
  <si>
    <t>tomaremos</t>
    <phoneticPr fontId="2"/>
  </si>
  <si>
    <t>tomaréis</t>
    <phoneticPr fontId="2"/>
  </si>
  <si>
    <t>tomarán</t>
    <phoneticPr fontId="2"/>
  </si>
  <si>
    <t>tomé</t>
    <phoneticPr fontId="2"/>
  </si>
  <si>
    <t>tomaste</t>
    <phoneticPr fontId="2"/>
  </si>
  <si>
    <t>tomó</t>
    <phoneticPr fontId="2"/>
  </si>
  <si>
    <t>tomastesis</t>
    <phoneticPr fontId="2"/>
  </si>
  <si>
    <t>tomaron</t>
    <phoneticPr fontId="2"/>
  </si>
  <si>
    <t>tomba</t>
    <phoneticPr fontId="2"/>
  </si>
  <si>
    <t>tombas</t>
    <phoneticPr fontId="2"/>
  </si>
  <si>
    <t>tomaba</t>
    <phoneticPr fontId="2"/>
  </si>
  <si>
    <t>tombamos</t>
    <phoneticPr fontId="2"/>
  </si>
  <si>
    <t>tombais</t>
    <phoneticPr fontId="2"/>
  </si>
  <si>
    <t>tomban</t>
    <phoneticPr fontId="2"/>
  </si>
  <si>
    <t>tome</t>
    <phoneticPr fontId="2"/>
  </si>
  <si>
    <t>tomes</t>
    <phoneticPr fontId="2"/>
  </si>
  <si>
    <t>tomemos</t>
    <phoneticPr fontId="2"/>
  </si>
  <si>
    <t>toméis</t>
    <phoneticPr fontId="2"/>
  </si>
  <si>
    <t>tomen</t>
    <phoneticPr fontId="2"/>
  </si>
  <si>
    <t>tomara</t>
    <phoneticPr fontId="2"/>
  </si>
  <si>
    <t>tomaras</t>
    <phoneticPr fontId="2"/>
  </si>
  <si>
    <t>tomaramos</t>
    <phoneticPr fontId="2"/>
  </si>
  <si>
    <t>tomarais</t>
    <phoneticPr fontId="2"/>
  </si>
  <si>
    <t>tomaran</t>
    <phoneticPr fontId="2"/>
  </si>
  <si>
    <t>tomaría</t>
    <phoneticPr fontId="2"/>
  </si>
  <si>
    <t>tomarías</t>
    <phoneticPr fontId="2"/>
  </si>
  <si>
    <t>tomaríamos</t>
    <phoneticPr fontId="2"/>
  </si>
  <si>
    <t>tomaríais</t>
    <phoneticPr fontId="2"/>
  </si>
  <si>
    <t>tomarían</t>
    <phoneticPr fontId="2"/>
  </si>
  <si>
    <t>obtener</t>
    <phoneticPr fontId="2"/>
  </si>
  <si>
    <t>獲得する、手に入れる</t>
    <rPh sb="0" eb="2">
      <t>カクトク</t>
    </rPh>
    <rPh sb="5" eb="6">
      <t>テ</t>
    </rPh>
    <rPh sb="7" eb="8">
      <t>イ</t>
    </rPh>
    <phoneticPr fontId="2"/>
  </si>
  <si>
    <t>solicitar</t>
    <phoneticPr fontId="2"/>
  </si>
  <si>
    <t>申し込む、申請する、要請する</t>
    <rPh sb="0" eb="1">
      <t>モウ</t>
    </rPh>
    <rPh sb="2" eb="3">
      <t>コ</t>
    </rPh>
    <rPh sb="5" eb="7">
      <t>シンセイ</t>
    </rPh>
    <rPh sb="10" eb="12">
      <t>ヨウセイ</t>
    </rPh>
    <phoneticPr fontId="2"/>
  </si>
  <si>
    <t>estrictamente</t>
    <phoneticPr fontId="2"/>
  </si>
  <si>
    <t>厳密に、(本当に)</t>
    <rPh sb="0" eb="2">
      <t>ゲンミツ</t>
    </rPh>
    <rPh sb="5" eb="7">
      <t>ホントウ</t>
    </rPh>
    <phoneticPr fontId="2"/>
  </si>
  <si>
    <t>para lo estrictamente necesario 本当に必要な物の為に</t>
    <rPh sb="32" eb="34">
      <t>ホントウ</t>
    </rPh>
    <rPh sb="35" eb="37">
      <t>ヒツヨウ</t>
    </rPh>
    <rPh sb="38" eb="39">
      <t>モノ</t>
    </rPh>
    <rPh sb="40" eb="41">
      <t>タメ</t>
    </rPh>
    <phoneticPr fontId="2"/>
  </si>
  <si>
    <t>observar</t>
    <phoneticPr fontId="2"/>
  </si>
  <si>
    <t>観察する、観測する</t>
    <rPh sb="0" eb="2">
      <t>カンサツ</t>
    </rPh>
    <rPh sb="5" eb="7">
      <t>カンソク</t>
    </rPh>
    <phoneticPr fontId="2"/>
  </si>
  <si>
    <t>(遵守する、守る)</t>
    <rPh sb="1" eb="3">
      <t>ジュンシュ</t>
    </rPh>
    <rPh sb="6" eb="7">
      <t>マモ</t>
    </rPh>
    <phoneticPr fontId="2"/>
  </si>
  <si>
    <t>cantidad</t>
    <phoneticPr fontId="2"/>
  </si>
  <si>
    <t>量、数量</t>
    <rPh sb="0" eb="1">
      <t>リョウ</t>
    </rPh>
    <rPh sb="2" eb="4">
      <t>スウリョウ</t>
    </rPh>
    <phoneticPr fontId="2"/>
  </si>
  <si>
    <t>額、金額</t>
    <rPh sb="0" eb="1">
      <t>ガク</t>
    </rPh>
    <rPh sb="2" eb="4">
      <t>キンガク</t>
    </rPh>
    <phoneticPr fontId="2"/>
  </si>
  <si>
    <t>una gran/pequeña cantidad 大量/少数</t>
    <rPh sb="26" eb="28">
      <t>タイリョウ</t>
    </rPh>
    <rPh sb="29" eb="31">
      <t>ショウスウ</t>
    </rPh>
    <phoneticPr fontId="2"/>
  </si>
  <si>
    <t>感染者 = personas infectadas</t>
    <rPh sb="0" eb="3">
      <t>カンセンシャ</t>
    </rPh>
    <phoneticPr fontId="2"/>
  </si>
  <si>
    <t>sin embargo</t>
    <phoneticPr fontId="2"/>
  </si>
  <si>
    <t>しかしながら</t>
    <phoneticPr fontId="2"/>
  </si>
  <si>
    <t>emitir</t>
    <phoneticPr fontId="2"/>
  </si>
  <si>
    <t>放送する</t>
    <rPh sb="0" eb="2">
      <t>ホウソウ</t>
    </rPh>
    <phoneticPr fontId="2"/>
  </si>
  <si>
    <t>発する、放出する、発行する</t>
    <rPh sb="0" eb="1">
      <t>ハッ</t>
    </rPh>
    <rPh sb="4" eb="6">
      <t>ホウシュツ</t>
    </rPh>
    <rPh sb="9" eb="11">
      <t>ハッコウ</t>
    </rPh>
    <phoneticPr fontId="2"/>
  </si>
  <si>
    <t>población</t>
    <phoneticPr fontId="2"/>
  </si>
  <si>
    <t>人口</t>
    <rPh sb="0" eb="2">
      <t>ジンコウ</t>
    </rPh>
    <phoneticPr fontId="2"/>
  </si>
  <si>
    <t>～と比較して</t>
    <rPh sb="2" eb="4">
      <t>ヒカク</t>
    </rPh>
    <phoneticPr fontId="2"/>
  </si>
  <si>
    <t>動詞 comparar</t>
    <rPh sb="0" eb="2">
      <t>ドウシ</t>
    </rPh>
    <phoneticPr fontId="2"/>
  </si>
  <si>
    <t>En este punto podemos comparar Japón con España. この点では日本はスペインと比較できる</t>
    <rPh sb="51" eb="52">
      <t>テン</t>
    </rPh>
    <rPh sb="54" eb="56">
      <t>ニホン</t>
    </rPh>
    <rPh sb="62" eb="64">
      <t>ヒカク</t>
    </rPh>
    <phoneticPr fontId="2"/>
  </si>
  <si>
    <t>en comparación con</t>
    <phoneticPr fontId="2"/>
  </si>
  <si>
    <t>緊張感がある</t>
    <rPh sb="0" eb="3">
      <t>キンチョウカン</t>
    </rPh>
    <phoneticPr fontId="2"/>
  </si>
  <si>
    <t>eatar nervioso 緊張する</t>
    <rPh sb="15" eb="17">
      <t>キンチョウ</t>
    </rPh>
    <phoneticPr fontId="2"/>
  </si>
  <si>
    <t>demasiado</t>
    <phoneticPr fontId="2"/>
  </si>
  <si>
    <t>[形容詞]あまりに多くの、過度の、[副詞] 過度に</t>
    <rPh sb="1" eb="4">
      <t>ケイヨウシ</t>
    </rPh>
    <rPh sb="9" eb="10">
      <t>オオ</t>
    </rPh>
    <rPh sb="13" eb="15">
      <t>カド</t>
    </rPh>
    <rPh sb="18" eb="20">
      <t>フクシ</t>
    </rPh>
    <rPh sb="22" eb="24">
      <t>カド</t>
    </rPh>
    <phoneticPr fontId="2"/>
  </si>
  <si>
    <t>contagio</t>
    <phoneticPr fontId="2"/>
  </si>
  <si>
    <t>感染</t>
    <rPh sb="0" eb="2">
      <t>カンセン</t>
    </rPh>
    <phoneticPr fontId="2"/>
  </si>
  <si>
    <t>contagiado s</t>
    <phoneticPr fontId="2"/>
  </si>
  <si>
    <t>reducir</t>
    <phoneticPr fontId="2"/>
  </si>
  <si>
    <t>～に減らす、縮小する</t>
    <rPh sb="2" eb="3">
      <t>ヘ</t>
    </rPh>
    <rPh sb="6" eb="8">
      <t>シュクショウ</t>
    </rPh>
    <phoneticPr fontId="2"/>
  </si>
  <si>
    <t>medida</t>
    <phoneticPr fontId="2"/>
  </si>
  <si>
    <t>寸法、程度</t>
    <rPh sb="0" eb="2">
      <t>スンポウ</t>
    </rPh>
    <rPh sb="3" eb="5">
      <t>テイド</t>
    </rPh>
    <phoneticPr fontId="2"/>
  </si>
  <si>
    <t>対策、処置</t>
    <rPh sb="0" eb="2">
      <t>タイサク</t>
    </rPh>
    <rPh sb="3" eb="5">
      <t>ショチ</t>
    </rPh>
    <phoneticPr fontId="2"/>
  </si>
  <si>
    <t>Ya el gobirno está tomando todos las medidas necesarias para reducir los contagios. 政府は既に感染を減らすために必要な全ての対策を講じています。</t>
    <rPh sb="84" eb="86">
      <t>セイフ</t>
    </rPh>
    <rPh sb="87" eb="88">
      <t>スデ</t>
    </rPh>
    <rPh sb="89" eb="91">
      <t>カンセン</t>
    </rPh>
    <rPh sb="92" eb="93">
      <t>ヘ</t>
    </rPh>
    <rPh sb="98" eb="100">
      <t>ヒツヨウ</t>
    </rPh>
    <rPh sb="101" eb="102">
      <t>スベ</t>
    </rPh>
    <rPh sb="104" eb="106">
      <t>タイサク</t>
    </rPh>
    <rPh sb="107" eb="108">
      <t>コウ</t>
    </rPh>
    <phoneticPr fontId="2"/>
  </si>
  <si>
    <t>deber-se</t>
    <phoneticPr fontId="2"/>
  </si>
  <si>
    <t xml:space="preserve"> (+a) ～のせいである、原因である</t>
    <rPh sb="14" eb="16">
      <t>ゲンイン</t>
    </rPh>
    <phoneticPr fontId="2"/>
  </si>
  <si>
    <r>
      <t xml:space="preserve">Mi miedo </t>
    </r>
    <r>
      <rPr>
        <sz val="11"/>
        <color rgb="FFFF0000"/>
        <rFont val="Yu Gothic"/>
        <family val="3"/>
        <charset val="128"/>
        <scheme val="minor"/>
      </rPr>
      <t>se debe a</t>
    </r>
    <r>
      <rPr>
        <sz val="11"/>
        <color theme="1"/>
        <rFont val="Yu Gothic"/>
        <family val="2"/>
        <scheme val="minor"/>
      </rPr>
      <t xml:space="preserve"> las acciones del pueblo japonés. 私の恐れは日本国民の行動によるものです。</t>
    </r>
    <rPh sb="52" eb="53">
      <t>ワタシ</t>
    </rPh>
    <rPh sb="54" eb="55">
      <t>オソ</t>
    </rPh>
    <rPh sb="57" eb="61">
      <t>ニホンコクミン</t>
    </rPh>
    <rPh sb="62" eb="64">
      <t>コウドウ</t>
    </rPh>
    <phoneticPr fontId="2"/>
  </si>
  <si>
    <t>(+現在分詞)～し続ける sigo,sigues,sigue</t>
    <rPh sb="2" eb="6">
      <t>ゲンザイブンシ</t>
    </rPh>
    <rPh sb="9" eb="10">
      <t>ツヅ</t>
    </rPh>
    <phoneticPr fontId="2"/>
  </si>
  <si>
    <t>a pesar de</t>
    <phoneticPr fontId="2"/>
  </si>
  <si>
    <t>～にも関わらず</t>
    <rPh sb="3" eb="4">
      <t>カカ</t>
    </rPh>
    <phoneticPr fontId="2"/>
  </si>
  <si>
    <t>pesar 動詞 : 重い</t>
    <rPh sb="6" eb="8">
      <t>ドウシ</t>
    </rPh>
    <rPh sb="11" eb="12">
      <t>オモ</t>
    </rPh>
    <phoneticPr fontId="2"/>
  </si>
  <si>
    <t>ocurrir</t>
    <phoneticPr fontId="2"/>
  </si>
  <si>
    <t>El accidente de avión ocurrió hace tres años. 飛行機事故は3年前に起こった</t>
    <rPh sb="46" eb="51">
      <t>ヒコウキジコ</t>
    </rPh>
    <rPh sb="53" eb="54">
      <t>ネン</t>
    </rPh>
    <rPh sb="54" eb="55">
      <t>マエ</t>
    </rPh>
    <rPh sb="56" eb="57">
      <t>オ</t>
    </rPh>
    <phoneticPr fontId="2"/>
  </si>
  <si>
    <t>refrescar-se</t>
    <phoneticPr fontId="2"/>
  </si>
  <si>
    <t>リフレッシュする、スッキリする</t>
    <phoneticPr fontId="2"/>
  </si>
  <si>
    <t>Me refresqué hablando contigo.  私はあなたと話してスッキリしました。</t>
    <rPh sb="32" eb="33">
      <t>ワタシ</t>
    </rPh>
    <rPh sb="38" eb="39">
      <t>ハナ</t>
    </rPh>
    <phoneticPr fontId="2"/>
  </si>
  <si>
    <t>colgar</t>
    <phoneticPr fontId="2"/>
  </si>
  <si>
    <t>(+de,en)～に掛ける、吊るす</t>
    <rPh sb="10" eb="11">
      <t>カ</t>
    </rPh>
    <rPh sb="14" eb="15">
      <t>ツ</t>
    </rPh>
    <phoneticPr fontId="2"/>
  </si>
  <si>
    <t>cuelgo,cuelgas,cuelga</t>
    <phoneticPr fontId="2"/>
  </si>
  <si>
    <t>Ahí tiene su abrigo colgando.</t>
    <phoneticPr fontId="2"/>
  </si>
  <si>
    <t>protestar</t>
    <phoneticPr fontId="2"/>
  </si>
  <si>
    <t>(+contra,de)～に抗議する、不定を言う</t>
    <rPh sb="14" eb="16">
      <t>コウギ</t>
    </rPh>
    <rPh sb="19" eb="21">
      <t>フテイ</t>
    </rPh>
    <rPh sb="22" eb="23">
      <t>イ</t>
    </rPh>
    <phoneticPr fontId="2"/>
  </si>
  <si>
    <t>discutir</t>
    <phoneticPr fontId="2"/>
  </si>
  <si>
    <t>議論する、討論する</t>
    <rPh sb="0" eb="2">
      <t>ギロン</t>
    </rPh>
    <rPh sb="5" eb="7">
      <t>トウロン</t>
    </rPh>
    <phoneticPr fontId="2"/>
  </si>
  <si>
    <t>pleno,na</t>
    <phoneticPr fontId="2"/>
  </si>
  <si>
    <t>(名詞の前で)まさに～の、～の只中の</t>
    <rPh sb="1" eb="3">
      <t>メイシ</t>
    </rPh>
    <rPh sb="4" eb="5">
      <t>マエ</t>
    </rPh>
    <rPh sb="15" eb="17">
      <t>タダナカ</t>
    </rPh>
    <phoneticPr fontId="2"/>
  </si>
  <si>
    <t>en pleno verano 真夏に</t>
    <rPh sb="16" eb="18">
      <t>マナツ</t>
    </rPh>
    <phoneticPr fontId="2"/>
  </si>
  <si>
    <t>agotar</t>
    <phoneticPr fontId="2"/>
  </si>
  <si>
    <t>空にする、使い切る</t>
    <rPh sb="0" eb="1">
      <t>カラ</t>
    </rPh>
    <rPh sb="5" eb="6">
      <t>ツカ</t>
    </rPh>
    <rPh sb="7" eb="8">
      <t>キ</t>
    </rPh>
    <phoneticPr fontId="2"/>
  </si>
  <si>
    <t>疲れさせる、疲弊させる</t>
    <rPh sb="0" eb="1">
      <t>ツカ</t>
    </rPh>
    <rPh sb="6" eb="8">
      <t>ヒヘイ</t>
    </rPh>
    <phoneticPr fontId="2"/>
  </si>
  <si>
    <t>agotado 疲弊した</t>
    <rPh sb="8" eb="10">
      <t>ヒヘイ</t>
    </rPh>
    <phoneticPr fontId="2"/>
  </si>
  <si>
    <t>salir bien</t>
    <phoneticPr fontId="2"/>
  </si>
  <si>
    <t>成功する、(結果が)良い</t>
    <rPh sb="0" eb="2">
      <t>セイコウ</t>
    </rPh>
    <rPh sb="6" eb="8">
      <t>ケッカ</t>
    </rPh>
    <rPh sb="10" eb="11">
      <t>ヨ</t>
    </rPh>
    <phoneticPr fontId="2"/>
  </si>
  <si>
    <t>salir mal 失敗する</t>
    <rPh sb="10" eb="12">
      <t>シッパイ</t>
    </rPh>
    <phoneticPr fontId="2"/>
  </si>
  <si>
    <t>crecer</t>
    <phoneticPr fontId="2"/>
  </si>
  <si>
    <t>成長する、育つ、伸びる</t>
    <rPh sb="0" eb="2">
      <t>セイチョウ</t>
    </rPh>
    <rPh sb="5" eb="6">
      <t>ソダ</t>
    </rPh>
    <rPh sb="8" eb="9">
      <t>ノ</t>
    </rPh>
    <phoneticPr fontId="2"/>
  </si>
  <si>
    <t>増大する</t>
    <rPh sb="0" eb="2">
      <t>ゾウダイ</t>
    </rPh>
    <phoneticPr fontId="2"/>
  </si>
  <si>
    <t>Los niños crecen rápidamente.</t>
    <phoneticPr fontId="2"/>
  </si>
  <si>
    <t>sonar</t>
    <phoneticPr fontId="2"/>
  </si>
  <si>
    <t>鳴る、音をたてる</t>
    <rPh sb="0" eb="1">
      <t>ナ</t>
    </rPh>
    <rPh sb="3" eb="4">
      <t>オト</t>
    </rPh>
    <phoneticPr fontId="2"/>
  </si>
  <si>
    <t>prejuzgar</t>
    <phoneticPr fontId="2"/>
  </si>
  <si>
    <t>予断する、早まった判断を下す</t>
    <rPh sb="0" eb="2">
      <t>ヨダン</t>
    </rPh>
    <rPh sb="5" eb="6">
      <t>ハヤ</t>
    </rPh>
    <rPh sb="9" eb="11">
      <t>ハンダン</t>
    </rPh>
    <rPh sb="12" eb="13">
      <t>クダ</t>
    </rPh>
    <phoneticPr fontId="2"/>
  </si>
  <si>
    <t>caer</t>
    <phoneticPr fontId="2"/>
  </si>
  <si>
    <t>転ぶ、倒れる</t>
    <rPh sb="0" eb="1">
      <t>コロ</t>
    </rPh>
    <rPh sb="3" eb="4">
      <t>タオ</t>
    </rPh>
    <phoneticPr fontId="2"/>
  </si>
  <si>
    <t>落ちる</t>
    <rPh sb="0" eb="1">
      <t>オ</t>
    </rPh>
    <phoneticPr fontId="2"/>
  </si>
  <si>
    <t>caigo,caes,cae 点過去3複 cayó</t>
    <rPh sb="15" eb="16">
      <t>テン</t>
    </rPh>
    <rPh sb="16" eb="18">
      <t>カコ</t>
    </rPh>
    <rPh sb="19" eb="20">
      <t>フク</t>
    </rPh>
    <phoneticPr fontId="2"/>
  </si>
  <si>
    <t>encantar</t>
    <phoneticPr fontId="2"/>
  </si>
  <si>
    <t>～が大好きである</t>
    <rPh sb="2" eb="4">
      <t>ダイス</t>
    </rPh>
    <phoneticPr fontId="2"/>
  </si>
  <si>
    <t>キーを指で打つ</t>
    <rPh sb="3" eb="4">
      <t>ユビ</t>
    </rPh>
    <rPh sb="5" eb="6">
      <t>ウ</t>
    </rPh>
    <phoneticPr fontId="2"/>
  </si>
  <si>
    <t>a continuación teclee el código de cuatro dígitos.</t>
    <phoneticPr fontId="2"/>
  </si>
  <si>
    <t>teclear</t>
    <phoneticPr fontId="2"/>
  </si>
  <si>
    <t>código</t>
    <phoneticPr fontId="2"/>
  </si>
  <si>
    <t>法典、法規</t>
    <rPh sb="0" eb="2">
      <t>ホウテン</t>
    </rPh>
    <rPh sb="3" eb="5">
      <t>ホウキ</t>
    </rPh>
    <phoneticPr fontId="2"/>
  </si>
  <si>
    <t>暗号、コード</t>
    <rPh sb="0" eb="2">
      <t>アンゴウ</t>
    </rPh>
    <phoneticPr fontId="2"/>
  </si>
  <si>
    <t>código de barras バーコード</t>
    <phoneticPr fontId="2"/>
  </si>
  <si>
    <t>dígito</t>
    <phoneticPr fontId="2"/>
  </si>
  <si>
    <t>(0-9までの)アラビア数字、桁</t>
    <rPh sb="12" eb="14">
      <t>スウジ</t>
    </rPh>
    <rPh sb="15" eb="16">
      <t>ケタ</t>
    </rPh>
    <phoneticPr fontId="2"/>
  </si>
  <si>
    <t>transmitir</t>
    <phoneticPr fontId="2"/>
  </si>
  <si>
    <t>放送する、中継する</t>
    <rPh sb="0" eb="2">
      <t>ホウソウ</t>
    </rPh>
    <rPh sb="5" eb="7">
      <t>チュウケイ</t>
    </rPh>
    <phoneticPr fontId="2"/>
  </si>
  <si>
    <t>parapeto</t>
    <phoneticPr fontId="2"/>
  </si>
  <si>
    <t>手すり、胸壁(バリケ? 甲冑?)</t>
    <rPh sb="0" eb="1">
      <t>テ</t>
    </rPh>
    <rPh sb="4" eb="6">
      <t>キョウヘキ</t>
    </rPh>
    <rPh sb="12" eb="14">
      <t>カッチュウ</t>
    </rPh>
    <phoneticPr fontId="2"/>
  </si>
  <si>
    <t>armar</t>
    <phoneticPr fontId="2"/>
  </si>
  <si>
    <t>(+de, con)～武装させる</t>
    <rPh sb="11" eb="13">
      <t>ブソウ</t>
    </rPh>
    <phoneticPr fontId="2"/>
  </si>
  <si>
    <t>男性名詞</t>
    <rPh sb="0" eb="2">
      <t>ダンセイ</t>
    </rPh>
    <rPh sb="2" eb="4">
      <t>メイシ</t>
    </rPh>
    <phoneticPr fontId="2"/>
  </si>
  <si>
    <t>estilo</t>
    <phoneticPr fontId="2"/>
  </si>
  <si>
    <t>様式、流儀、方法</t>
    <rPh sb="0" eb="2">
      <t>ヨウシキ</t>
    </rPh>
    <rPh sb="3" eb="5">
      <t>リュウギ</t>
    </rPh>
    <rPh sb="6" eb="8">
      <t>ホウホウ</t>
    </rPh>
    <phoneticPr fontId="2"/>
  </si>
  <si>
    <t>jaldín de estilo japónes  日本庭園</t>
    <rPh sb="26" eb="30">
      <t>ニホンテイエン</t>
    </rPh>
    <phoneticPr fontId="2"/>
  </si>
  <si>
    <t>duelo</t>
    <phoneticPr fontId="2"/>
  </si>
  <si>
    <t>決闘、デュエル</t>
    <rPh sb="0" eb="2">
      <t>ケットウ</t>
    </rPh>
    <phoneticPr fontId="2"/>
  </si>
  <si>
    <t>sufrir</t>
    <phoneticPr fontId="2"/>
  </si>
  <si>
    <t>苦しむ = padecer、～を患う</t>
    <rPh sb="0" eb="1">
      <t>クル</t>
    </rPh>
    <rPh sb="16" eb="17">
      <t>ワズラ</t>
    </rPh>
    <phoneticPr fontId="2"/>
  </si>
  <si>
    <t>(害などを)受ける</t>
    <rPh sb="1" eb="2">
      <t>ガイ</t>
    </rPh>
    <rPh sb="6" eb="7">
      <t>ウ</t>
    </rPh>
    <phoneticPr fontId="2"/>
  </si>
  <si>
    <t>我慢する = soportar</t>
    <rPh sb="0" eb="2">
      <t>ガマン</t>
    </rPh>
    <phoneticPr fontId="2"/>
  </si>
  <si>
    <t>Lo que no puedo sufrir es + 不定詞 ～するのは我慢ならない</t>
    <rPh sb="28" eb="31">
      <t>フテイシ</t>
    </rPh>
    <rPh sb="37" eb="39">
      <t>ガマン</t>
    </rPh>
    <phoneticPr fontId="2"/>
  </si>
  <si>
    <t xml:space="preserve"> aprovechar</t>
    <phoneticPr fontId="2"/>
  </si>
  <si>
    <t>利用する、活用する</t>
    <rPh sb="0" eb="2">
      <t>リヨウ</t>
    </rPh>
    <rPh sb="5" eb="7">
      <t>カツヨウ</t>
    </rPh>
    <phoneticPr fontId="2"/>
  </si>
  <si>
    <t>(+不定詞,que接続)～するように命じる、頼む</t>
    <rPh sb="2" eb="5">
      <t>フテイシ</t>
    </rPh>
    <rPh sb="9" eb="11">
      <t>セツゾク</t>
    </rPh>
    <rPh sb="18" eb="19">
      <t>メイ</t>
    </rPh>
    <rPh sb="22" eb="23">
      <t>タノ</t>
    </rPh>
    <phoneticPr fontId="2"/>
  </si>
  <si>
    <t>realizar</t>
    <phoneticPr fontId="2"/>
  </si>
  <si>
    <t>実現する、行う</t>
    <rPh sb="0" eb="2">
      <t>ジツゲン</t>
    </rPh>
    <rPh sb="5" eb="6">
      <t>オコナ</t>
    </rPh>
    <phoneticPr fontId="2"/>
  </si>
  <si>
    <t>realiza seguimento 追跡する</t>
    <rPh sb="19" eb="21">
      <t>ツイセキ</t>
    </rPh>
    <phoneticPr fontId="2"/>
  </si>
  <si>
    <t>(No) Es que ～の使い方</t>
    <rPh sb="14" eb="15">
      <t>ツカ</t>
    </rPh>
    <rPh sb="16" eb="17">
      <t>カタ</t>
    </rPh>
    <phoneticPr fontId="2"/>
  </si>
  <si>
    <t>Es que + 直説法 : ～というのも… (言い訳など)</t>
    <rPh sb="9" eb="12">
      <t>チョクセツホウ</t>
    </rPh>
    <rPh sb="24" eb="25">
      <t>イ</t>
    </rPh>
    <rPh sb="26" eb="27">
      <t>ワケ</t>
    </rPh>
    <phoneticPr fontId="2"/>
  </si>
  <si>
    <t>¿Por qué no fuiste al trabajo ayel?  - Es que tenía un poco de fiebre.</t>
    <phoneticPr fontId="2"/>
  </si>
  <si>
    <t>No es que + 接続法 : ～という訳ではない</t>
    <rPh sb="12" eb="15">
      <t>セツゾクホウ</t>
    </rPh>
    <rPh sb="22" eb="23">
      <t>ワケ</t>
    </rPh>
    <phoneticPr fontId="2"/>
  </si>
  <si>
    <t>No es que no me guste el fútbol, pero no suelo verlo en la tele.</t>
    <phoneticPr fontId="2"/>
  </si>
  <si>
    <t>fiebre 熱</t>
    <rPh sb="7" eb="8">
      <t>ネツ</t>
    </rPh>
    <phoneticPr fontId="2"/>
  </si>
  <si>
    <t>tele テレビ</t>
    <phoneticPr fontId="2"/>
  </si>
  <si>
    <t>No es que (yo) no tenga dinero, sino que no me apetece ir.</t>
    <phoneticPr fontId="2"/>
  </si>
  <si>
    <t>apetecer 望む、欲する</t>
    <rPh sb="9" eb="10">
      <t>ノゾ</t>
    </rPh>
    <rPh sb="12" eb="13">
      <t>ホッ</t>
    </rPh>
    <phoneticPr fontId="2"/>
  </si>
  <si>
    <t>お金がない訳ではなく、行きたくないのです(私を行く気分にさせない)</t>
    <rPh sb="1" eb="2">
      <t>カネ</t>
    </rPh>
    <rPh sb="5" eb="6">
      <t>ワケ</t>
    </rPh>
    <rPh sb="11" eb="12">
      <t>イ</t>
    </rPh>
    <rPh sb="21" eb="22">
      <t>ワタシ</t>
    </rPh>
    <rPh sb="23" eb="24">
      <t>イ</t>
    </rPh>
    <rPh sb="25" eb="27">
      <t>キブン</t>
    </rPh>
    <phoneticPr fontId="2"/>
  </si>
  <si>
    <t>tomarse la molestia de + 不定詞</t>
    <rPh sb="25" eb="28">
      <t>フテイシ</t>
    </rPh>
    <phoneticPr fontId="2"/>
  </si>
  <si>
    <t>わざわざ～する</t>
    <phoneticPr fontId="2"/>
  </si>
  <si>
    <t>わざわざ空港に迎えに来なくてもいいです</t>
    <rPh sb="4" eb="6">
      <t>クウコウ</t>
    </rPh>
    <rPh sb="7" eb="8">
      <t>ムカ</t>
    </rPh>
    <rPh sb="10" eb="11">
      <t>コ</t>
    </rPh>
    <phoneticPr fontId="2"/>
  </si>
  <si>
    <t>Este clase requiere mucha atención/concentración.</t>
    <phoneticPr fontId="2"/>
  </si>
  <si>
    <t>このクラスはかなり注意/集中を必要とする (= 気が抜けない)</t>
    <rPh sb="9" eb="11">
      <t>チュウイ</t>
    </rPh>
    <rPh sb="12" eb="14">
      <t>シュウチュウ</t>
    </rPh>
    <rPh sb="15" eb="17">
      <t>ヒツヨウ</t>
    </rPh>
    <rPh sb="24" eb="25">
      <t>キ</t>
    </rPh>
    <rPh sb="26" eb="27">
      <t>ヌ</t>
    </rPh>
    <phoneticPr fontId="2"/>
  </si>
  <si>
    <t>requerir ～を必要とする</t>
    <rPh sb="11" eb="13">
      <t>ヒツヨウ</t>
    </rPh>
    <phoneticPr fontId="2"/>
  </si>
  <si>
    <t>de un momento a otro</t>
    <phoneticPr fontId="2"/>
  </si>
  <si>
    <t>今にも、すぐに</t>
    <rPh sb="0" eb="1">
      <t>イマ</t>
    </rPh>
    <phoneticPr fontId="2"/>
  </si>
  <si>
    <t>Llegará de un momento a otro.</t>
    <phoneticPr fontId="2"/>
  </si>
  <si>
    <t>彼はもう着くだろう</t>
    <rPh sb="0" eb="1">
      <t>カレ</t>
    </rPh>
    <rPh sb="4" eb="5">
      <t>ツ</t>
    </rPh>
    <phoneticPr fontId="2"/>
  </si>
  <si>
    <t>con motivo de</t>
    <phoneticPr fontId="2"/>
  </si>
  <si>
    <t>～のために、～に際して</t>
    <rPh sb="8" eb="9">
      <t>サイ</t>
    </rPh>
    <phoneticPr fontId="2"/>
  </si>
  <si>
    <t>Fui a Tokyo con motivo de un congreso.</t>
    <phoneticPr fontId="2"/>
  </si>
  <si>
    <t>私は会議に出席するために東京へ行った</t>
    <rPh sb="0" eb="1">
      <t>ワタシ</t>
    </rPh>
    <rPh sb="2" eb="4">
      <t>カイギ</t>
    </rPh>
    <rPh sb="5" eb="7">
      <t>シュッセキ</t>
    </rPh>
    <rPh sb="12" eb="14">
      <t>トウキョウ</t>
    </rPh>
    <rPh sb="15" eb="16">
      <t>イ</t>
    </rPh>
    <phoneticPr fontId="2"/>
  </si>
  <si>
    <t>El hospital dio de alta al paciente con coronavirus</t>
    <phoneticPr fontId="2"/>
  </si>
  <si>
    <t>病院がコロナ患者を退院させた。</t>
    <rPh sb="0" eb="2">
      <t>ビョウイン</t>
    </rPh>
    <rPh sb="6" eb="8">
      <t>カンジャ</t>
    </rPh>
    <rPh sb="9" eb="11">
      <t>タイイン</t>
    </rPh>
    <phoneticPr fontId="2"/>
  </si>
  <si>
    <t>como mucho</t>
    <phoneticPr fontId="2"/>
  </si>
  <si>
    <t>多くても、せいぜい</t>
    <rPh sb="0" eb="1">
      <t>オオ</t>
    </rPh>
    <phoneticPr fontId="2"/>
  </si>
  <si>
    <t>Tardaré dos horas como mucho en terminarlo.</t>
    <phoneticPr fontId="2"/>
  </si>
  <si>
    <t>せいぜい2時間もあれば、(私はそれを)終わらせられるよ</t>
    <rPh sb="5" eb="7">
      <t>ジカン</t>
    </rPh>
    <rPh sb="13" eb="14">
      <t>ワタシ</t>
    </rPh>
    <rPh sb="19" eb="20">
      <t>オ</t>
    </rPh>
    <phoneticPr fontId="2"/>
  </si>
  <si>
    <t>dentro de nada</t>
    <phoneticPr fontId="2"/>
  </si>
  <si>
    <t>ただちに、すぐに</t>
    <phoneticPr fontId="2"/>
  </si>
  <si>
    <t>Dentro de nada saberemos el resultado.</t>
    <phoneticPr fontId="2"/>
  </si>
  <si>
    <t>直ぐに結果を知れるだろう。</t>
    <rPh sb="0" eb="1">
      <t>ス</t>
    </rPh>
    <rPh sb="3" eb="5">
      <t>ケッカ</t>
    </rPh>
    <rPh sb="6" eb="7">
      <t>シ</t>
    </rPh>
    <phoneticPr fontId="2"/>
  </si>
  <si>
    <t>nada más</t>
  </si>
  <si>
    <t>～だけ</t>
    <phoneticPr fontId="2"/>
  </si>
  <si>
    <t>¿Algo más? - No, nada más.</t>
    <phoneticPr fontId="2"/>
  </si>
  <si>
    <t>他に何か如何ですか? いいえ、それだけです</t>
    <rPh sb="0" eb="1">
      <t>ホカ</t>
    </rPh>
    <rPh sb="2" eb="3">
      <t>ナニ</t>
    </rPh>
    <rPh sb="4" eb="6">
      <t>イカガ</t>
    </rPh>
    <phoneticPr fontId="2"/>
  </si>
  <si>
    <t>no ser nada</t>
    <phoneticPr fontId="2"/>
  </si>
  <si>
    <t>大したことではない</t>
    <rPh sb="0" eb="1">
      <t>タイ</t>
    </rPh>
    <phoneticPr fontId="2"/>
  </si>
  <si>
    <t>Tranquilo. No es nada.</t>
    <phoneticPr fontId="2"/>
  </si>
  <si>
    <t>落ち着いて。大したこと無いよ</t>
    <rPh sb="0" eb="1">
      <t>オ</t>
    </rPh>
    <rPh sb="2" eb="3">
      <t>ツ</t>
    </rPh>
    <rPh sb="6" eb="7">
      <t>タイ</t>
    </rPh>
    <rPh sb="11" eb="12">
      <t>ナ</t>
    </rPh>
    <phoneticPr fontId="2"/>
  </si>
  <si>
    <t>por nada</t>
    <phoneticPr fontId="2"/>
  </si>
  <si>
    <t>何でもないことで、決して(～ない)、ただ同然</t>
    <rPh sb="0" eb="1">
      <t>ナン</t>
    </rPh>
    <rPh sb="9" eb="10">
      <t>ケッ</t>
    </rPh>
    <rPh sb="20" eb="22">
      <t>ドウゼン</t>
    </rPh>
    <phoneticPr fontId="2"/>
  </si>
  <si>
    <t>por necesidad</t>
    <phoneticPr fontId="2"/>
  </si>
  <si>
    <t>やむなく、経済的必要性から</t>
    <rPh sb="5" eb="8">
      <t>ケイザイテキ</t>
    </rPh>
    <rPh sb="8" eb="11">
      <t>ヒツヨウセイ</t>
    </rPh>
    <phoneticPr fontId="2"/>
  </si>
  <si>
    <t>Su esposa comenzó a trabajar por necesidad.</t>
    <phoneticPr fontId="2"/>
  </si>
  <si>
    <t>彼の奥さんはやむなく仕事を始めた</t>
    <rPh sb="0" eb="1">
      <t>カレ</t>
    </rPh>
    <rPh sb="2" eb="3">
      <t>オク</t>
    </rPh>
    <rPh sb="10" eb="12">
      <t>シゴト</t>
    </rPh>
    <rPh sb="13" eb="14">
      <t>ハジ</t>
    </rPh>
    <phoneticPr fontId="2"/>
  </si>
  <si>
    <t>campaña</t>
    <phoneticPr fontId="2"/>
  </si>
  <si>
    <t>鐘、ホイッスル?</t>
    <rPh sb="0" eb="1">
      <t>カネ</t>
    </rPh>
    <phoneticPr fontId="2"/>
  </si>
  <si>
    <t>colocar</t>
    <phoneticPr fontId="2"/>
  </si>
  <si>
    <t>置く、配置する</t>
    <rPh sb="0" eb="1">
      <t>オ</t>
    </rPh>
    <rPh sb="3" eb="5">
      <t>ハイチ</t>
    </rPh>
    <phoneticPr fontId="2"/>
  </si>
  <si>
    <t>colocar-se 就職する</t>
    <rPh sb="11" eb="13">
      <t>シュウショク</t>
    </rPh>
    <phoneticPr fontId="2"/>
  </si>
  <si>
    <t>abreviar</t>
    <phoneticPr fontId="2"/>
  </si>
  <si>
    <t>短縮する、縮める、省略する</t>
    <rPh sb="0" eb="2">
      <t>タンシュク</t>
    </rPh>
    <rPh sb="5" eb="6">
      <t>チヂ</t>
    </rPh>
    <rPh sb="9" eb="11">
      <t>ショウリャク</t>
    </rPh>
    <phoneticPr fontId="2"/>
  </si>
  <si>
    <t>pues</t>
    <phoneticPr fontId="2"/>
  </si>
  <si>
    <t>～だから、～なので</t>
    <phoneticPr fontId="2"/>
  </si>
  <si>
    <t>～なのだ、全く～だ、どうして</t>
    <rPh sb="5" eb="6">
      <t>マッタ</t>
    </rPh>
    <phoneticPr fontId="2"/>
  </si>
  <si>
    <t>日本から荷物発送</t>
    <rPh sb="0" eb="2">
      <t>ニホン</t>
    </rPh>
    <rPh sb="4" eb="6">
      <t>ニモツ</t>
    </rPh>
    <rPh sb="6" eb="8">
      <t>ハッソウ</t>
    </rPh>
    <phoneticPr fontId="2"/>
  </si>
  <si>
    <t>エンテルSIM購入するも不動(最終的にMovistarに交換)</t>
    <rPh sb="7" eb="9">
      <t>コウニュウ</t>
    </rPh>
    <rPh sb="12" eb="14">
      <t>フドウ</t>
    </rPh>
    <rPh sb="15" eb="18">
      <t>サイシュテキ</t>
    </rPh>
    <rPh sb="28" eb="30">
      <t>コウカン</t>
    </rPh>
    <phoneticPr fontId="2"/>
  </si>
  <si>
    <t>Estoy hecho polvo.</t>
    <phoneticPr fontId="2"/>
  </si>
  <si>
    <t>クタクタです…</t>
    <phoneticPr fontId="2"/>
  </si>
  <si>
    <t>継続の動詞 [llevar / seguir] の使い分け</t>
    <rPh sb="0" eb="2">
      <t>ケイゾク</t>
    </rPh>
    <rPh sb="3" eb="5">
      <t>ドウシ</t>
    </rPh>
    <rPh sb="25" eb="26">
      <t>ツカ</t>
    </rPh>
    <rPh sb="27" eb="28">
      <t>ワ</t>
    </rPh>
    <phoneticPr fontId="2"/>
  </si>
  <si>
    <t>llevar + 期間 ↔ 現在分詞 : ～して…の期間だ</t>
    <rPh sb="9" eb="11">
      <t>キカン</t>
    </rPh>
    <rPh sb="14" eb="18">
      <t>ゲンザイブンシ</t>
    </rPh>
    <rPh sb="26" eb="28">
      <t>キカン</t>
    </rPh>
    <phoneticPr fontId="2"/>
  </si>
  <si>
    <t>Mi hijo lleva practicando karate dos años.</t>
    <phoneticPr fontId="2"/>
  </si>
  <si>
    <t>Ya lleva dos días lloviendo. Es preocpante.</t>
    <phoneticPr fontId="2"/>
  </si>
  <si>
    <t>seguir + 現在分詞 : ～し続けている</t>
    <rPh sb="9" eb="13">
      <t>ゲンザイブンシ</t>
    </rPh>
    <rPh sb="18" eb="19">
      <t>ツヅ</t>
    </rPh>
    <phoneticPr fontId="2"/>
  </si>
  <si>
    <t>¿Dónde trabajas ahora? - Sigo trabajando en la misma empresa que antes.</t>
    <phoneticPr fontId="2"/>
  </si>
  <si>
    <t>Yo vivo en otra ciudad, pero algunos amigos siguen viviendo en el pueblo.</t>
    <phoneticPr fontId="2"/>
  </si>
  <si>
    <t>Es 形容詞 que + 接続法/直説法</t>
    <rPh sb="3" eb="6">
      <t>ケイヨウシ</t>
    </rPh>
    <rPh sb="13" eb="15">
      <t>セツゾク</t>
    </rPh>
    <rPh sb="15" eb="16">
      <t>ホウ</t>
    </rPh>
    <rPh sb="17" eb="19">
      <t>チョクセツ</t>
    </rPh>
    <rPh sb="19" eb="20">
      <t>ホウ</t>
    </rPh>
    <phoneticPr fontId="2"/>
  </si>
  <si>
    <t>&lt;基本ルール&gt; es 形容詞 que + 接続法</t>
    <rPh sb="1" eb="3">
      <t>キホン</t>
    </rPh>
    <rPh sb="11" eb="14">
      <t>ケイヨウシ</t>
    </rPh>
    <rPh sb="21" eb="24">
      <t>セツゾクホウ</t>
    </rPh>
    <phoneticPr fontId="2"/>
  </si>
  <si>
    <r>
      <t xml:space="preserve">Es recomendable que (tú) siempre </t>
    </r>
    <r>
      <rPr>
        <sz val="11"/>
        <color rgb="FFFF0000"/>
        <rFont val="Yu Gothic"/>
        <family val="3"/>
        <charset val="128"/>
        <scheme val="minor"/>
      </rPr>
      <t xml:space="preserve">lleves </t>
    </r>
    <r>
      <rPr>
        <sz val="11"/>
        <color theme="1"/>
        <rFont val="Yu Gothic"/>
        <family val="2"/>
        <scheme val="minor"/>
      </rPr>
      <t>el pasaporte contigo.</t>
    </r>
    <phoneticPr fontId="2"/>
  </si>
  <si>
    <r>
      <t xml:space="preserve">Es bueno que los hijos </t>
    </r>
    <r>
      <rPr>
        <sz val="11"/>
        <color rgb="FFFF0000"/>
        <rFont val="Yu Gothic"/>
        <family val="3"/>
        <charset val="128"/>
        <scheme val="minor"/>
      </rPr>
      <t xml:space="preserve">jueguen </t>
    </r>
    <r>
      <rPr>
        <sz val="11"/>
        <color theme="1"/>
        <rFont val="Yu Gothic"/>
        <family val="2"/>
        <scheme val="minor"/>
      </rPr>
      <t>en el parque</t>
    </r>
    <phoneticPr fontId="2"/>
  </si>
  <si>
    <t>例外パターン Es "明らかを表す形容詞" que + 直説法</t>
    <rPh sb="0" eb="2">
      <t>レイガイ</t>
    </rPh>
    <rPh sb="11" eb="12">
      <t>アキ</t>
    </rPh>
    <rPh sb="15" eb="16">
      <t>アラワ</t>
    </rPh>
    <rPh sb="17" eb="20">
      <t>ケイヨウシ</t>
    </rPh>
    <rPh sb="28" eb="30">
      <t>チョクセツ</t>
    </rPh>
    <rPh sb="30" eb="31">
      <t>ホウ</t>
    </rPh>
    <phoneticPr fontId="2"/>
  </si>
  <si>
    <r>
      <t xml:space="preserve">Es obvio que a José no le </t>
    </r>
    <r>
      <rPr>
        <sz val="11"/>
        <color rgb="FF0070C0"/>
        <rFont val="Yu Gothic"/>
        <family val="3"/>
        <charset val="128"/>
        <scheme val="minor"/>
      </rPr>
      <t xml:space="preserve">cae </t>
    </r>
    <r>
      <rPr>
        <sz val="11"/>
        <color theme="1"/>
        <rFont val="Yu Gothic"/>
        <family val="2"/>
        <scheme val="minor"/>
      </rPr>
      <t>bien el nuevo jefe.</t>
    </r>
  </si>
  <si>
    <r>
      <t xml:space="preserve">Es evidente que Ana </t>
    </r>
    <r>
      <rPr>
        <sz val="11"/>
        <color rgb="FF0070C0"/>
        <rFont val="Yu Gothic"/>
        <family val="3"/>
        <charset val="128"/>
        <scheme val="minor"/>
      </rPr>
      <t>aprobará</t>
    </r>
    <r>
      <rPr>
        <sz val="11"/>
        <color theme="1"/>
        <rFont val="Yu Gothic"/>
        <family val="2"/>
        <scheme val="minor"/>
      </rPr>
      <t xml:space="preserve"> el examen.</t>
    </r>
    <phoneticPr fontId="2"/>
  </si>
  <si>
    <t>※その他の"明らか"を意味する形容詞</t>
    <rPh sb="3" eb="4">
      <t>ホカ</t>
    </rPh>
    <rPh sb="6" eb="7">
      <t>アキ</t>
    </rPh>
    <rPh sb="11" eb="13">
      <t>イミ</t>
    </rPh>
    <rPh sb="15" eb="18">
      <t>ケイヨウシ</t>
    </rPh>
    <phoneticPr fontId="2"/>
  </si>
  <si>
    <t xml:space="preserve"> ⇨ estar :</t>
    <phoneticPr fontId="2"/>
  </si>
  <si>
    <t xml:space="preserve"> ⇨ ser    :</t>
    <phoneticPr fontId="2"/>
  </si>
  <si>
    <t>seguro,indudable,cierto 等</t>
    <rPh sb="24" eb="25">
      <t>ナド</t>
    </rPh>
    <phoneticPr fontId="2"/>
  </si>
  <si>
    <t>claro, demostrado 等</t>
    <rPh sb="18" eb="19">
      <t>ナド</t>
    </rPh>
    <phoneticPr fontId="2"/>
  </si>
  <si>
    <t>ubicar-se</t>
    <phoneticPr fontId="2"/>
  </si>
  <si>
    <t>se ubica en un barrio céntrico. 中心地に位置する</t>
    <rPh sb="32" eb="35">
      <t>チュウシンチ</t>
    </rPh>
    <rPh sb="36" eb="38">
      <t>イチ</t>
    </rPh>
    <phoneticPr fontId="2"/>
  </si>
  <si>
    <t>calor</t>
    <phoneticPr fontId="2"/>
  </si>
  <si>
    <t>熱、暑さ、暖かさ</t>
    <rPh sb="0" eb="1">
      <t>ネツ</t>
    </rPh>
    <rPh sb="2" eb="3">
      <t>アツ</t>
    </rPh>
    <rPh sb="5" eb="6">
      <t>アタタ</t>
    </rPh>
    <phoneticPr fontId="2"/>
  </si>
  <si>
    <t>Hace calor hoy. 今日は熱い</t>
    <rPh sb="16" eb="18">
      <t>キョウ</t>
    </rPh>
    <rPh sb="19" eb="20">
      <t>アツ</t>
    </rPh>
    <phoneticPr fontId="2"/>
  </si>
  <si>
    <t>Tiene mucho calor. 彼はとても暑がっている</t>
    <rPh sb="19" eb="20">
      <t>カレ</t>
    </rPh>
    <rPh sb="24" eb="25">
      <t>アツ</t>
    </rPh>
    <phoneticPr fontId="2"/>
  </si>
  <si>
    <t>expresar</t>
    <phoneticPr fontId="2"/>
  </si>
  <si>
    <t>表現する、表す</t>
    <rPh sb="0" eb="2">
      <t>ヒョウゲン</t>
    </rPh>
    <rPh sb="5" eb="6">
      <t>アラワ</t>
    </rPh>
    <phoneticPr fontId="2"/>
  </si>
  <si>
    <t>pena</t>
    <phoneticPr fontId="2"/>
  </si>
  <si>
    <t>悲しみ、悲嘆、苦痛、苦労</t>
    <rPh sb="0" eb="1">
      <t>カナ</t>
    </rPh>
    <rPh sb="4" eb="6">
      <t>ヒタン</t>
    </rPh>
    <rPh sb="7" eb="9">
      <t>クツウ</t>
    </rPh>
    <rPh sb="10" eb="12">
      <t>クロウ</t>
    </rPh>
    <phoneticPr fontId="2"/>
  </si>
  <si>
    <t>罰、刑罰</t>
    <rPh sb="0" eb="1">
      <t>バツ</t>
    </rPh>
    <rPh sb="2" eb="4">
      <t>ケイバツ</t>
    </rPh>
    <phoneticPr fontId="2"/>
  </si>
  <si>
    <t>Me da pena tirarlo 僕はもったいなくてそれを捨てきれない</t>
    <rPh sb="19" eb="20">
      <t>ボク</t>
    </rPh>
    <rPh sb="31" eb="32">
      <t>ス</t>
    </rPh>
    <phoneticPr fontId="2"/>
  </si>
  <si>
    <t>frecuente</t>
    <phoneticPr fontId="2"/>
  </si>
  <si>
    <t>副詞 frecuentamente</t>
    <rPh sb="0" eb="2">
      <t>フクシ</t>
    </rPh>
    <phoneticPr fontId="2"/>
  </si>
  <si>
    <t>頻繁な、しばしば、よくある = común,corriente</t>
    <rPh sb="0" eb="2">
      <t>ヒンパン</t>
    </rPh>
    <phoneticPr fontId="2"/>
  </si>
  <si>
    <t>reflejar</t>
    <phoneticPr fontId="2"/>
  </si>
  <si>
    <t>反射する、はね返す</t>
    <rPh sb="0" eb="2">
      <t>ハンシャ</t>
    </rPh>
    <rPh sb="7" eb="8">
      <t>カエ</t>
    </rPh>
    <phoneticPr fontId="2"/>
  </si>
  <si>
    <t>反映する、映し出す</t>
    <rPh sb="0" eb="2">
      <t>ハンエイ</t>
    </rPh>
    <rPh sb="5" eb="6">
      <t>ウツ</t>
    </rPh>
    <rPh sb="7" eb="8">
      <t>ダ</t>
    </rPh>
    <phoneticPr fontId="2"/>
  </si>
  <si>
    <t>reflejar-se 再帰 / 映る、表れる</t>
    <rPh sb="12" eb="14">
      <t>サイキ</t>
    </rPh>
    <rPh sb="17" eb="18">
      <t>ウツ</t>
    </rPh>
    <rPh sb="20" eb="21">
      <t>アラワ</t>
    </rPh>
    <phoneticPr fontId="2"/>
  </si>
  <si>
    <t>prevalecer</t>
    <phoneticPr fontId="2"/>
  </si>
  <si>
    <t>(+entre,sobre)～の中で優位に立つ</t>
    <rPh sb="16" eb="17">
      <t>ナカ</t>
    </rPh>
    <rPh sb="18" eb="20">
      <t>ユウイ</t>
    </rPh>
    <rPh sb="21" eb="22">
      <t>タ</t>
    </rPh>
    <phoneticPr fontId="2"/>
  </si>
  <si>
    <t>Actualmente prevalece la visión pesimista sobre la economía española.</t>
    <phoneticPr fontId="2"/>
  </si>
  <si>
    <t>deuda</t>
    <phoneticPr fontId="2"/>
  </si>
  <si>
    <t>借金、債務、負債</t>
    <rPh sb="0" eb="2">
      <t>シャッキン</t>
    </rPh>
    <rPh sb="3" eb="5">
      <t>サイム</t>
    </rPh>
    <rPh sb="6" eb="8">
      <t>フサイ</t>
    </rPh>
    <phoneticPr fontId="2"/>
  </si>
  <si>
    <t>contraer deudas 借金する</t>
    <rPh sb="16" eb="18">
      <t>シャッキン</t>
    </rPh>
    <phoneticPr fontId="2"/>
  </si>
  <si>
    <t>ventilador 扇風機</t>
    <rPh sb="11" eb="14">
      <t>センプウキ</t>
    </rPh>
    <phoneticPr fontId="2"/>
  </si>
  <si>
    <t>callar-se</t>
  </si>
  <si>
    <t>フレーズ</t>
    <phoneticPr fontId="2"/>
  </si>
  <si>
    <t>事例・課題名</t>
    <rPh sb="0" eb="2">
      <t>ジレイ</t>
    </rPh>
    <rPh sb="3" eb="6">
      <t>カダイメイ</t>
    </rPh>
    <phoneticPr fontId="2"/>
  </si>
  <si>
    <t>返答フレーズ</t>
    <phoneticPr fontId="2"/>
  </si>
  <si>
    <t>taratar-se + de 話は～である、問題は～であるとなり常に3人称になるのがポイント。</t>
    <rPh sb="16" eb="17">
      <t>ハナシ</t>
    </rPh>
    <rPh sb="23" eb="25">
      <t>モンダイ</t>
    </rPh>
    <phoneticPr fontId="2"/>
  </si>
  <si>
    <t>昨日生まれたわけじゃない　=  そんな嘘に騙さえるほどウブじゃないよ</t>
    <rPh sb="0" eb="2">
      <t>キノウ</t>
    </rPh>
    <rPh sb="2" eb="3">
      <t>ウ</t>
    </rPh>
    <phoneticPr fontId="2"/>
  </si>
  <si>
    <t>Te voy a traer una bebida. ¿Qué quieres? - Lo que sea, gracias</t>
    <phoneticPr fontId="2"/>
  </si>
  <si>
    <t>lo de + 名詞/不定詞</t>
    <phoneticPr fontId="2"/>
  </si>
  <si>
    <t>～のこと、～の件</t>
    <phoneticPr fontId="2"/>
  </si>
  <si>
    <t>Gracias por lo de ayer.  昨日(のこと)はありがとう</t>
    <phoneticPr fontId="2"/>
  </si>
  <si>
    <t>en su lugar</t>
    <phoneticPr fontId="2"/>
  </si>
  <si>
    <t>～の立場だったら</t>
    <phoneticPr fontId="2"/>
  </si>
  <si>
    <t>lo malo es que hay mucho ruido por la noche en este barrio.</t>
    <phoneticPr fontId="2"/>
  </si>
  <si>
    <t>a su manera</t>
    <phoneticPr fontId="2"/>
  </si>
  <si>
    <t>～の特有のやり方で</t>
    <phoneticPr fontId="2"/>
  </si>
  <si>
    <t>A menos que me pidas perdón, no te voy a ayudar nada.</t>
    <phoneticPr fontId="2"/>
  </si>
  <si>
    <t>君が謝らない限り、手伝ってあげないから</t>
    <rPh sb="0" eb="1">
      <t>キミ</t>
    </rPh>
    <rPh sb="2" eb="3">
      <t>アヤマ</t>
    </rPh>
    <rPh sb="6" eb="7">
      <t>カギ</t>
    </rPh>
    <phoneticPr fontId="2"/>
  </si>
  <si>
    <t xml:space="preserve">No doy la menor inportancia a las palabras de lod demás. </t>
    <phoneticPr fontId="2"/>
  </si>
  <si>
    <t>No te tomes la molestia de recogerme en el aeropuerto.</t>
    <phoneticPr fontId="2"/>
  </si>
  <si>
    <t xml:space="preserve">Se enoja por nada. </t>
  </si>
  <si>
    <t>彼は些細なことで怒る No se preocupa por nada. 彼は全く気にしていない</t>
    <rPh sb="0" eb="1">
      <t>カレ</t>
    </rPh>
    <rPh sb="2" eb="4">
      <t>ササイ</t>
    </rPh>
    <rPh sb="8" eb="9">
      <t>オコ</t>
    </rPh>
    <phoneticPr fontId="2"/>
  </si>
  <si>
    <t xml:space="preserve">肉体的精神的にボロボロに疲弊している ⇨ hacer polvo : 粉にする から転換 </t>
    <rPh sb="0" eb="3">
      <t>ニクタイテキ</t>
    </rPh>
    <rPh sb="3" eb="6">
      <t>セイシンテキ</t>
    </rPh>
    <rPh sb="12" eb="14">
      <t>ヒヘイ</t>
    </rPh>
    <phoneticPr fontId="2"/>
  </si>
  <si>
    <t>dar de alta</t>
    <phoneticPr fontId="2"/>
  </si>
  <si>
    <t>登録する ⇨ 入院ではなく、退院</t>
    <phoneticPr fontId="2"/>
  </si>
  <si>
    <t xml:space="preserve">mucho más denero より沢山のお金 muchos más libros より沢山の本 mucha más agua より沢山の水 muchas más personas より沢山の人々 </t>
  </si>
  <si>
    <t>一緒に映画に行かない？ ¿Qué te parace si escuchamos música? 音楽でも聞かない？</t>
    <rPh sb="0" eb="2">
      <t>イッショ</t>
    </rPh>
    <rPh sb="3" eb="5">
      <t>エイガ</t>
    </rPh>
    <rPh sb="6" eb="7">
      <t>イ</t>
    </rPh>
    <phoneticPr fontId="2"/>
  </si>
  <si>
    <t>ここでは私が命令する人物だ Yo fui la que recibí(recibió) la llamada.　私位がその電話を受け取った人物だ / 主語が女性なら la que ～</t>
    <rPh sb="4" eb="5">
      <t>ワタシ</t>
    </rPh>
    <rPh sb="6" eb="8">
      <t>メイレイ</t>
    </rPh>
    <rPh sb="10" eb="12">
      <t>ジンブツ</t>
    </rPh>
    <phoneticPr fontId="2"/>
  </si>
  <si>
    <t>solar + 不定詞</t>
    <phoneticPr fontId="2"/>
  </si>
  <si>
    <t>～する習慣/傾向がある</t>
  </si>
  <si>
    <t>Aquí suene llover mucho en verano</t>
    <phoneticPr fontId="2"/>
  </si>
  <si>
    <t>ココではいつも夏に沢山の雨が降る Antes (yo) soliá ir al mercado los lunes. 以前は月曜に市場に行く習慣があった / 現在形/線過去で使用されること多し</t>
    <rPh sb="7" eb="8">
      <t>ナツ</t>
    </rPh>
    <rPh sb="9" eb="11">
      <t>タクサン</t>
    </rPh>
    <rPh sb="12" eb="13">
      <t>アメ</t>
    </rPh>
    <rPh sb="14" eb="15">
      <t>フ</t>
    </rPh>
    <phoneticPr fontId="2"/>
  </si>
  <si>
    <t xml:space="preserve">～ を間違う </t>
    <phoneticPr fontId="2"/>
  </si>
  <si>
    <t>equivocar-se + de + 名詞 (名詞は無冠詞とする)</t>
    <phoneticPr fontId="2"/>
  </si>
  <si>
    <t>彼を呼ぶ時に名前を間違えた (Yo) Siento haber tardado, me he equivocado de calle al venir.　遅れてごめん、来る時に道を間違えた</t>
    <rPh sb="0" eb="1">
      <t>カレ</t>
    </rPh>
    <rPh sb="2" eb="3">
      <t>ヨ</t>
    </rPh>
    <rPh sb="4" eb="5">
      <t>トキ</t>
    </rPh>
    <rPh sb="6" eb="8">
      <t>ナマエ</t>
    </rPh>
    <rPh sb="9" eb="11">
      <t>マチガ</t>
    </rPh>
    <phoneticPr fontId="2"/>
  </si>
  <si>
    <t>interrumpir</t>
    <phoneticPr fontId="2"/>
  </si>
  <si>
    <t>中断する、打ち切る</t>
    <rPh sb="0" eb="2">
      <t>チュウダン</t>
    </rPh>
    <rPh sb="5" eb="6">
      <t>ウ</t>
    </rPh>
    <rPh sb="7" eb="8">
      <t>キ</t>
    </rPh>
    <phoneticPr fontId="2"/>
  </si>
  <si>
    <t>遮断する、妨げる</t>
    <rPh sb="0" eb="2">
      <t>シャダン</t>
    </rPh>
    <rPh sb="5" eb="6">
      <t>サマタ</t>
    </rPh>
    <phoneticPr fontId="2"/>
  </si>
  <si>
    <t>movimiento</t>
    <phoneticPr fontId="2"/>
  </si>
  <si>
    <t>動き、運動、活動</t>
    <rPh sb="0" eb="1">
      <t>ウゴ</t>
    </rPh>
    <rPh sb="3" eb="5">
      <t>ウンドウ</t>
    </rPh>
    <rPh sb="6" eb="8">
      <t>カツドウ</t>
    </rPh>
    <phoneticPr fontId="2"/>
  </si>
  <si>
    <t>動作、身振り</t>
    <rPh sb="0" eb="2">
      <t>ドウサ</t>
    </rPh>
    <rPh sb="3" eb="5">
      <t>ミブ</t>
    </rPh>
    <phoneticPr fontId="2"/>
  </si>
  <si>
    <t>empresa</t>
    <phoneticPr fontId="2"/>
  </si>
  <si>
    <t>企業、会社</t>
    <rPh sb="0" eb="2">
      <t>キギョウ</t>
    </rPh>
    <rPh sb="3" eb="5">
      <t>カイシャ</t>
    </rPh>
    <phoneticPr fontId="2"/>
  </si>
  <si>
    <t>企て、事業</t>
    <rPh sb="0" eb="1">
      <t>クワダ</t>
    </rPh>
    <rPh sb="3" eb="5">
      <t>ジギョウ</t>
    </rPh>
    <phoneticPr fontId="2"/>
  </si>
  <si>
    <t>　empleo 男性名詞 : 職、雇用 estar sin empleo 失職している</t>
    <rPh sb="8" eb="12">
      <t>ダンセイメイシ</t>
    </rPh>
    <rPh sb="15" eb="16">
      <t>ショク</t>
    </rPh>
    <rPh sb="17" eb="19">
      <t>コヨウ</t>
    </rPh>
    <rPh sb="37" eb="39">
      <t>シッショク</t>
    </rPh>
    <phoneticPr fontId="2"/>
  </si>
  <si>
    <t>no dejar de + 不定詞</t>
    <rPh sb="14" eb="17">
      <t>フテイシ</t>
    </rPh>
    <phoneticPr fontId="2"/>
  </si>
  <si>
    <t>dejar de + 不定詞</t>
    <phoneticPr fontId="2"/>
  </si>
  <si>
    <t>必ず～する</t>
    <rPh sb="0" eb="1">
      <t>カナラ</t>
    </rPh>
    <phoneticPr fontId="2"/>
  </si>
  <si>
    <t>～するのをやめる ( deをとると自動詞扱いとなる)</t>
    <rPh sb="17" eb="20">
      <t>ジドウシ</t>
    </rPh>
    <rPh sb="20" eb="21">
      <t>アツカ</t>
    </rPh>
    <phoneticPr fontId="2"/>
  </si>
  <si>
    <t>He dejado de fumar.</t>
    <phoneticPr fontId="2"/>
  </si>
  <si>
    <t>私はタバコをやめた</t>
    <rPh sb="0" eb="1">
      <t>ワタシ</t>
    </rPh>
    <phoneticPr fontId="2"/>
  </si>
  <si>
    <t>No dejes de llamarme</t>
    <phoneticPr fontId="2"/>
  </si>
  <si>
    <t>きっと電話しなさいね</t>
    <rPh sb="3" eb="5">
      <t>デンワ</t>
    </rPh>
    <phoneticPr fontId="2"/>
  </si>
  <si>
    <t>retrato</t>
    <phoneticPr fontId="2"/>
  </si>
  <si>
    <t>肖像、人物写真</t>
    <rPh sb="0" eb="2">
      <t>ショウゾウ</t>
    </rPh>
    <rPh sb="3" eb="7">
      <t>ジンブツシャシン</t>
    </rPh>
    <phoneticPr fontId="2"/>
  </si>
  <si>
    <t>生き写し</t>
    <rPh sb="0" eb="1">
      <t>イ</t>
    </rPh>
    <rPh sb="2" eb="3">
      <t>ウツ</t>
    </rPh>
    <phoneticPr fontId="2"/>
  </si>
  <si>
    <t>ser el vivo retrato de +人 : 人に生き写しである</t>
    <rPh sb="24" eb="25">
      <t>ヒト</t>
    </rPh>
    <rPh sb="28" eb="29">
      <t>ヒト</t>
    </rPh>
    <rPh sb="30" eb="31">
      <t>イ</t>
    </rPh>
    <rPh sb="32" eb="33">
      <t>ウツ</t>
    </rPh>
    <phoneticPr fontId="2"/>
  </si>
  <si>
    <t>creencia</t>
    <phoneticPr fontId="2"/>
  </si>
  <si>
    <t>信念、信条、確信、信仰</t>
    <rPh sb="0" eb="2">
      <t>シンネン</t>
    </rPh>
    <rPh sb="3" eb="5">
      <t>シンジョウ</t>
    </rPh>
    <rPh sb="6" eb="8">
      <t>カクシン</t>
    </rPh>
    <rPh sb="9" eb="11">
      <t>シンコウ</t>
    </rPh>
    <phoneticPr fontId="2"/>
  </si>
  <si>
    <t>escogar</t>
    <phoneticPr fontId="2"/>
  </si>
  <si>
    <t>(+de, entre)～から選ぶ、選び取る</t>
    <rPh sb="15" eb="16">
      <t>エラ</t>
    </rPh>
    <rPh sb="18" eb="19">
      <t>エラ</t>
    </rPh>
    <rPh sb="20" eb="21">
      <t>ト</t>
    </rPh>
    <phoneticPr fontId="2"/>
  </si>
  <si>
    <t>escojo,escogas,escoge</t>
    <phoneticPr fontId="2"/>
  </si>
  <si>
    <t>接続法 escoja,escojas,escoja</t>
    <rPh sb="0" eb="3">
      <t>セツゾクホウ</t>
    </rPh>
    <phoneticPr fontId="2"/>
  </si>
  <si>
    <t>Escoja la opcipón correcto 正しい選択肢を選びなさい</t>
    <rPh sb="27" eb="28">
      <t>タダ</t>
    </rPh>
    <rPh sb="30" eb="33">
      <t>センタクシ</t>
    </rPh>
    <rPh sb="34" eb="35">
      <t>エラ</t>
    </rPh>
    <phoneticPr fontId="2"/>
  </si>
  <si>
    <t>trayectoria</t>
    <phoneticPr fontId="2"/>
  </si>
  <si>
    <t>経歴、軌跡、軌道</t>
    <rPh sb="0" eb="2">
      <t>ケイレキ</t>
    </rPh>
    <rPh sb="3" eb="5">
      <t>キセキ</t>
    </rPh>
    <rPh sb="6" eb="8">
      <t>キドウ</t>
    </rPh>
    <phoneticPr fontId="2"/>
  </si>
  <si>
    <t>男性名詞 trayecto 道のり、旅程、路線</t>
    <rPh sb="0" eb="4">
      <t>ダンセイメイシ</t>
    </rPh>
    <rPh sb="14" eb="15">
      <t>ミチ</t>
    </rPh>
    <rPh sb="18" eb="20">
      <t>リョテイ</t>
    </rPh>
    <rPh sb="21" eb="23">
      <t>ロセン</t>
    </rPh>
    <phoneticPr fontId="2"/>
  </si>
  <si>
    <t>común</t>
    <phoneticPr fontId="2"/>
  </si>
  <si>
    <t>共通の、共同の、公共の</t>
    <rPh sb="0" eb="2">
      <t>キョウツウ</t>
    </rPh>
    <rPh sb="4" eb="6">
      <t>キョウドウ</t>
    </rPh>
    <rPh sb="8" eb="10">
      <t>コウキョウ</t>
    </rPh>
    <phoneticPr fontId="2"/>
  </si>
  <si>
    <t>普通の、一般的な</t>
    <rPh sb="0" eb="2">
      <t>フツウ</t>
    </rPh>
    <rPh sb="4" eb="7">
      <t>イッパンテキ</t>
    </rPh>
    <phoneticPr fontId="2"/>
  </si>
  <si>
    <t>por lo común 一般に</t>
    <rPh sb="13" eb="15">
      <t>イッッパン</t>
    </rPh>
    <phoneticPr fontId="2"/>
  </si>
  <si>
    <t>poco común 普通でない</t>
    <rPh sb="11" eb="13">
      <t>フツウ</t>
    </rPh>
    <phoneticPr fontId="2"/>
  </si>
  <si>
    <t>dinero efectivo</t>
    <phoneticPr fontId="2"/>
  </si>
  <si>
    <t>現金</t>
    <rPh sb="0" eb="2">
      <t>ゲンキン</t>
    </rPh>
    <phoneticPr fontId="2"/>
  </si>
  <si>
    <t>padar en efectivo 現金で支払う</t>
    <rPh sb="18" eb="20">
      <t>ゲンキン</t>
    </rPh>
    <rPh sb="21" eb="23">
      <t>シハラ</t>
    </rPh>
    <phoneticPr fontId="2"/>
  </si>
  <si>
    <t>tardar</t>
    <phoneticPr fontId="2"/>
  </si>
  <si>
    <t>(+en)～に時間がかかる</t>
    <rPh sb="7" eb="9">
      <t>ジカン</t>
    </rPh>
    <phoneticPr fontId="2"/>
  </si>
  <si>
    <t>形容詞 tarde 遅く, 午後</t>
    <rPh sb="0" eb="3">
      <t>ケイヨウシ</t>
    </rPh>
    <rPh sb="10" eb="11">
      <t>オソ</t>
    </rPh>
    <rPh sb="14" eb="16">
      <t>ゴゴ</t>
    </rPh>
    <phoneticPr fontId="2"/>
  </si>
  <si>
    <t>Tardé un día entero en escribir una carta.</t>
    <phoneticPr fontId="2"/>
  </si>
  <si>
    <t>comenzar</t>
    <phoneticPr fontId="2"/>
  </si>
  <si>
    <t>(+a 不定詞)～し始める</t>
    <rPh sb="4" eb="7">
      <t>フテイシ</t>
    </rPh>
    <rPh sb="10" eb="11">
      <t>ハジ</t>
    </rPh>
    <phoneticPr fontId="2"/>
  </si>
  <si>
    <t>comienzo,comienzas,comienza</t>
    <phoneticPr fontId="2"/>
  </si>
  <si>
    <t>始める、始まる = empezar 、開始する</t>
    <rPh sb="0" eb="1">
      <t>ハジ</t>
    </rPh>
    <rPh sb="4" eb="5">
      <t>ハジ</t>
    </rPh>
    <rPh sb="19" eb="21">
      <t>カイシ</t>
    </rPh>
    <phoneticPr fontId="2"/>
  </si>
  <si>
    <t>asamblea</t>
    <phoneticPr fontId="2"/>
  </si>
  <si>
    <t>集会、大会、会議</t>
    <rPh sb="0" eb="2">
      <t>シュウカイ</t>
    </rPh>
    <rPh sb="3" eb="5">
      <t>タイカイ</t>
    </rPh>
    <rPh sb="6" eb="8">
      <t>カイギ</t>
    </rPh>
    <phoneticPr fontId="2"/>
  </si>
  <si>
    <t>La asamblea general de accionistas 株主総会</t>
    <rPh sb="35" eb="39">
      <t>カブヌシソウカイ</t>
    </rPh>
    <phoneticPr fontId="2"/>
  </si>
  <si>
    <t>casualidad</t>
    <phoneticPr fontId="2"/>
  </si>
  <si>
    <t>偶然、偶発事</t>
    <rPh sb="0" eb="2">
      <t>グウゼン</t>
    </rPh>
    <rPh sb="3" eb="5">
      <t>グウハツ</t>
    </rPh>
    <rPh sb="5" eb="6">
      <t>ゴト</t>
    </rPh>
    <phoneticPr fontId="2"/>
  </si>
  <si>
    <t>dar la casualidad たまたま起こる</t>
    <rPh sb="22" eb="23">
      <t>オ</t>
    </rPh>
    <phoneticPr fontId="2"/>
  </si>
  <si>
    <t>por [de] casualidad たまたま、思いがけなく</t>
    <rPh sb="25" eb="26">
      <t>オモ</t>
    </rPh>
    <phoneticPr fontId="2"/>
  </si>
  <si>
    <t>dedicar</t>
    <phoneticPr fontId="2"/>
  </si>
  <si>
    <t>ささげる、(時間を)あてる</t>
    <rPh sb="6" eb="8">
      <t>ジカン</t>
    </rPh>
    <phoneticPr fontId="2"/>
  </si>
  <si>
    <t>Cada día dedica dos horas a la lectura. 彼は毎日2時間読書に当てている</t>
    <rPh sb="40" eb="41">
      <t>カレ</t>
    </rPh>
    <rPh sb="42" eb="44">
      <t>マイニチ</t>
    </rPh>
    <rPh sb="45" eb="47">
      <t>ジカン</t>
    </rPh>
    <rPh sb="47" eb="49">
      <t>ドクショ</t>
    </rPh>
    <rPh sb="50" eb="51">
      <t>ア</t>
    </rPh>
    <phoneticPr fontId="2"/>
  </si>
  <si>
    <t>dedicar-se</t>
    <phoneticPr fontId="2"/>
  </si>
  <si>
    <t>(+a)～に専念する、～に従事する、取り組んでいる</t>
    <rPh sb="6" eb="8">
      <t>センネン</t>
    </rPh>
    <rPh sb="13" eb="15">
      <t>ジュウジ</t>
    </rPh>
    <rPh sb="18" eb="19">
      <t>ト</t>
    </rPh>
    <rPh sb="20" eb="21">
      <t>ク</t>
    </rPh>
    <phoneticPr fontId="2"/>
  </si>
  <si>
    <t>difundir</t>
    <phoneticPr fontId="2"/>
  </si>
  <si>
    <t>まき散らす、拡散する</t>
    <rPh sb="2" eb="3">
      <t>チ</t>
    </rPh>
    <rPh sb="6" eb="8">
      <t>カクサン</t>
    </rPh>
    <phoneticPr fontId="2"/>
  </si>
  <si>
    <t>広める、普及する</t>
    <rPh sb="0" eb="1">
      <t>ヒロ</t>
    </rPh>
    <rPh sb="4" eb="6">
      <t>フキュウ</t>
    </rPh>
    <phoneticPr fontId="2"/>
  </si>
  <si>
    <t>dinfundido,da</t>
    <phoneticPr fontId="2"/>
  </si>
  <si>
    <t>grave</t>
    <phoneticPr fontId="2"/>
  </si>
  <si>
    <t>重大な、深刻な</t>
    <rPh sb="0" eb="2">
      <t>ジュウダイ</t>
    </rPh>
    <rPh sb="4" eb="6">
      <t>シンコク</t>
    </rPh>
    <phoneticPr fontId="2"/>
  </si>
  <si>
    <t>enfermedad grave  重病</t>
    <rPh sb="18" eb="20">
      <t>ジュウビョウ</t>
    </rPh>
    <phoneticPr fontId="2"/>
  </si>
  <si>
    <t>mientras más</t>
    <phoneticPr fontId="2"/>
  </si>
  <si>
    <t>～すればするほど</t>
    <phoneticPr fontId="2"/>
  </si>
  <si>
    <t>Mientras más despacio habre, más fácil y vas a entender así que hablaré así. 遅くなればなるほど、理解しやすくなるので、このように話します。</t>
    <rPh sb="77" eb="78">
      <t>オソ</t>
    </rPh>
    <rPh sb="87" eb="89">
      <t>リカイ</t>
    </rPh>
    <rPh sb="103" eb="104">
      <t>ハナ</t>
    </rPh>
    <phoneticPr fontId="2"/>
  </si>
  <si>
    <t>desde entonces</t>
    <phoneticPr fontId="2"/>
  </si>
  <si>
    <t>それ以降</t>
    <rPh sb="2" eb="4">
      <t>イコウ</t>
    </rPh>
    <phoneticPr fontId="2"/>
  </si>
  <si>
    <t>La mantención hecha hace 1 mes, y no se ha ultilizado desde entonces.</t>
    <phoneticPr fontId="2"/>
  </si>
  <si>
    <t>メンテナンスは1ヶ月前に行われ、それ以降使用されていません</t>
    <rPh sb="7" eb="10">
      <t>イッカゲツ</t>
    </rPh>
    <rPh sb="10" eb="11">
      <t>マエ</t>
    </rPh>
    <rPh sb="12" eb="13">
      <t>オコナ</t>
    </rPh>
    <rPh sb="18" eb="20">
      <t>イコウ</t>
    </rPh>
    <rPh sb="20" eb="22">
      <t>シヨウ</t>
    </rPh>
    <phoneticPr fontId="2"/>
  </si>
  <si>
    <t>aliviar</t>
    <phoneticPr fontId="2"/>
  </si>
  <si>
    <t>(重さを)軽くする</t>
    <rPh sb="1" eb="2">
      <t>オモ</t>
    </rPh>
    <rPh sb="5" eb="6">
      <t>カル</t>
    </rPh>
    <phoneticPr fontId="2"/>
  </si>
  <si>
    <t>(苦痛などを)軽減する、和らげる</t>
    <rPh sb="1" eb="3">
      <t>クツウ</t>
    </rPh>
    <rPh sb="7" eb="9">
      <t>ケイゲン</t>
    </rPh>
    <rPh sb="12" eb="13">
      <t>ヤワ</t>
    </rPh>
    <phoneticPr fontId="2"/>
  </si>
  <si>
    <t>Estoy aliviado 安心した、ホッとした</t>
    <rPh sb="15" eb="17">
      <t>アンシン</t>
    </rPh>
    <phoneticPr fontId="2"/>
  </si>
  <si>
    <t>Vale</t>
    <phoneticPr fontId="2"/>
  </si>
  <si>
    <t>(口語)いいよ、OK、承知した</t>
    <rPh sb="1" eb="3">
      <t>コウゴ</t>
    </rPh>
    <rPh sb="11" eb="13">
      <t>ショウチ</t>
    </rPh>
    <phoneticPr fontId="2"/>
  </si>
  <si>
    <t>vale genial</t>
    <phoneticPr fontId="2"/>
  </si>
  <si>
    <t>a hora que sea</t>
    <phoneticPr fontId="2"/>
  </si>
  <si>
    <t>いつでも</t>
    <phoneticPr fontId="2"/>
  </si>
  <si>
    <t>coordinar</t>
    <phoneticPr fontId="2"/>
  </si>
  <si>
    <t>連携させる、調整する</t>
    <rPh sb="0" eb="2">
      <t>レンケイ</t>
    </rPh>
    <rPh sb="6" eb="8">
      <t>チョウセイ</t>
    </rPh>
    <phoneticPr fontId="2"/>
  </si>
  <si>
    <t>外出許可を申請し、食材調達 (10日目)</t>
    <rPh sb="0" eb="2">
      <t>ガイシュツ</t>
    </rPh>
    <rPh sb="2" eb="4">
      <t>キョカ</t>
    </rPh>
    <rPh sb="5" eb="7">
      <t>シンセイ</t>
    </rPh>
    <rPh sb="9" eb="11">
      <t>ショクザイ</t>
    </rPh>
    <rPh sb="11" eb="13">
      <t>チョウタツ</t>
    </rPh>
    <rPh sb="17" eb="19">
      <t>ニチメ</t>
    </rPh>
    <phoneticPr fontId="2"/>
  </si>
  <si>
    <t>4/9まで措置が延長中</t>
    <rPh sb="5" eb="7">
      <t>ソチ</t>
    </rPh>
    <rPh sb="8" eb="10">
      <t>エンチョウ</t>
    </rPh>
    <rPh sb="10" eb="11">
      <t>チュウ</t>
    </rPh>
    <phoneticPr fontId="2"/>
  </si>
  <si>
    <t>preciso,sa</t>
    <phoneticPr fontId="2"/>
  </si>
  <si>
    <t>必要な、不可欠な</t>
    <rPh sb="0" eb="2">
      <t>ヒツヨウ</t>
    </rPh>
    <rPh sb="4" eb="7">
      <t>フカケツ</t>
    </rPh>
    <phoneticPr fontId="2"/>
  </si>
  <si>
    <t>正確な、はっきりとした</t>
    <rPh sb="0" eb="2">
      <t>セイカク</t>
    </rPh>
    <phoneticPr fontId="2"/>
  </si>
  <si>
    <t>男性名詞</t>
  </si>
  <si>
    <t>ambiente</t>
    <phoneticPr fontId="2"/>
  </si>
  <si>
    <t>雰囲気</t>
    <rPh sb="0" eb="3">
      <t>フンイキ</t>
    </rPh>
    <phoneticPr fontId="2"/>
  </si>
  <si>
    <t>clima</t>
    <phoneticPr fontId="2"/>
  </si>
  <si>
    <t>気候、風土</t>
    <rPh sb="0" eb="2">
      <t>キコウ</t>
    </rPh>
    <rPh sb="3" eb="5">
      <t>フウド</t>
    </rPh>
    <phoneticPr fontId="2"/>
  </si>
  <si>
    <t>cambiar de + 名詞 を使う</t>
    <rPh sb="13" eb="15">
      <t>メイシ</t>
    </rPh>
    <rPh sb="17" eb="18">
      <t>ツカ</t>
    </rPh>
    <phoneticPr fontId="2"/>
  </si>
  <si>
    <t>cambiar + 名詞 : ～を変える、切り替える、交換する</t>
    <rPh sb="10" eb="12">
      <t>メイシ</t>
    </rPh>
    <rPh sb="17" eb="18">
      <t>カ</t>
    </rPh>
    <rPh sb="21" eb="22">
      <t>キ</t>
    </rPh>
    <rPh sb="23" eb="24">
      <t>カ</t>
    </rPh>
    <rPh sb="27" eb="29">
      <t>コウカン</t>
    </rPh>
    <phoneticPr fontId="2"/>
  </si>
  <si>
    <t>Alugunos políticos trabajan para cambiar la sociedad.</t>
    <phoneticPr fontId="2"/>
  </si>
  <si>
    <t>Quiero cambiar la camiseta por la tuya.</t>
    <phoneticPr fontId="2"/>
  </si>
  <si>
    <t>cambiar de + 名詞 : ～を替える</t>
    <rPh sb="13" eb="15">
      <t>メイシ</t>
    </rPh>
    <rPh sb="20" eb="21">
      <t>カ</t>
    </rPh>
    <phoneticPr fontId="2"/>
  </si>
  <si>
    <t>Hace mucho ruido aquí. Quiero cambiar de mesa.</t>
    <phoneticPr fontId="2"/>
  </si>
  <si>
    <t>Mi padre cambió de trabajo hace dos meses.</t>
    <phoneticPr fontId="2"/>
  </si>
  <si>
    <t>He cambiado de idea. Hoy me quedo en casa.</t>
    <phoneticPr fontId="2"/>
  </si>
  <si>
    <t>abuelo que está en problemas</t>
    <phoneticPr fontId="2"/>
  </si>
  <si>
    <t>abuelo problematico</t>
    <phoneticPr fontId="2"/>
  </si>
  <si>
    <t>困ったじいさん</t>
    <rPh sb="0" eb="1">
      <t>コマ</t>
    </rPh>
    <phoneticPr fontId="2"/>
  </si>
  <si>
    <t>困っているじいさん</t>
    <rPh sb="0" eb="1">
      <t>コマ</t>
    </rPh>
    <phoneticPr fontId="2"/>
  </si>
  <si>
    <t>最も良い事はホセが元気なことだ(実際に元気)</t>
    <rPh sb="0" eb="1">
      <t>モット</t>
    </rPh>
    <rPh sb="2" eb="3">
      <t>イ</t>
    </rPh>
    <rPh sb="4" eb="5">
      <t>コト</t>
    </rPh>
    <rPh sb="9" eb="11">
      <t>ゲンキ</t>
    </rPh>
    <rPh sb="16" eb="18">
      <t>ジッサイ</t>
    </rPh>
    <rPh sb="19" eb="21">
      <t>ゲンキ</t>
    </rPh>
    <phoneticPr fontId="2"/>
  </si>
  <si>
    <t>(Yo) Me pregunto cuánta gente asistirá al evento.</t>
    <phoneticPr fontId="2"/>
  </si>
  <si>
    <t>(Yo) Sienpre me preguntaba cuándo terminaría todo eso.</t>
    <phoneticPr fontId="2"/>
  </si>
  <si>
    <t>どのくらいの人が出席するのかなぁ</t>
    <rPh sb="6" eb="7">
      <t>ヒト</t>
    </rPh>
    <rPh sb="8" eb="10">
      <t>シュッセキ</t>
    </rPh>
    <phoneticPr fontId="2"/>
  </si>
  <si>
    <t>いつもそれ全てがいつ終わるのかなぁと疑問に思ってた</t>
    <rPh sb="5" eb="6">
      <t>スベ</t>
    </rPh>
    <rPh sb="10" eb="11">
      <t>オ</t>
    </rPh>
    <rPh sb="18" eb="20">
      <t>ギモン</t>
    </rPh>
    <rPh sb="21" eb="22">
      <t>オモ</t>
    </rPh>
    <phoneticPr fontId="2"/>
  </si>
  <si>
    <t>aspero</t>
    <phoneticPr fontId="2"/>
  </si>
  <si>
    <t>suave</t>
    <phoneticPr fontId="2"/>
  </si>
  <si>
    <t>viscoso</t>
    <phoneticPr fontId="2"/>
  </si>
  <si>
    <t>crujiente</t>
    <phoneticPr fontId="2"/>
  </si>
  <si>
    <t>rugoso</t>
    <phoneticPr fontId="2"/>
  </si>
  <si>
    <t>resbaladizo</t>
    <phoneticPr fontId="2"/>
  </si>
  <si>
    <t>pegajoso</t>
    <phoneticPr fontId="2"/>
  </si>
  <si>
    <t>punzante</t>
    <phoneticPr fontId="2"/>
  </si>
  <si>
    <t>jugoso</t>
    <phoneticPr fontId="2"/>
  </si>
  <si>
    <t>ザラザラ</t>
    <phoneticPr fontId="2"/>
  </si>
  <si>
    <t>すべすべ</t>
    <phoneticPr fontId="2"/>
  </si>
  <si>
    <t>ぬるぬる(粘)</t>
    <rPh sb="5" eb="6">
      <t>ネバ</t>
    </rPh>
    <phoneticPr fontId="2"/>
  </si>
  <si>
    <t>パリパリ</t>
    <phoneticPr fontId="2"/>
  </si>
  <si>
    <t>しわしわ</t>
    <phoneticPr fontId="2"/>
  </si>
  <si>
    <t>ツルツル(滑)</t>
    <rPh sb="5" eb="6">
      <t>スベ</t>
    </rPh>
    <phoneticPr fontId="2"/>
  </si>
  <si>
    <t>ベトベト</t>
    <phoneticPr fontId="2"/>
  </si>
  <si>
    <t>ツンツン(尖)</t>
    <rPh sb="5" eb="6">
      <t>トガ</t>
    </rPh>
    <phoneticPr fontId="2"/>
  </si>
  <si>
    <t>シャバシャバ (汁)</t>
    <rPh sb="8" eb="9">
      <t>シル</t>
    </rPh>
    <phoneticPr fontId="2"/>
  </si>
  <si>
    <t>Confía en mí.</t>
    <phoneticPr fontId="2"/>
  </si>
  <si>
    <t>私を信じてほしい</t>
    <rPh sb="0" eb="1">
      <t>ワタシ</t>
    </rPh>
    <rPh sb="2" eb="3">
      <t>シン</t>
    </rPh>
    <phoneticPr fontId="2"/>
  </si>
  <si>
    <t>「confiar en～」 : ～を信頼する = 「fiarse + de」 / 「desconfiar + de」 : ～を信用しない</t>
    <rPh sb="18" eb="20">
      <t>シンライ</t>
    </rPh>
    <rPh sb="63" eb="65">
      <t>シンヨウ</t>
    </rPh>
    <phoneticPr fontId="2"/>
  </si>
  <si>
    <t>多数の</t>
    <rPh sb="0" eb="2">
      <t>タスウ</t>
    </rPh>
    <phoneticPr fontId="2"/>
  </si>
  <si>
    <t>gran número de</t>
    <phoneticPr fontId="2"/>
  </si>
  <si>
    <t>En este barrio vive un gran número de extranjeros.</t>
    <phoneticPr fontId="2"/>
  </si>
  <si>
    <t>この地区には多数の外国人が住んでいる</t>
    <rPh sb="2" eb="4">
      <t>チク</t>
    </rPh>
    <rPh sb="6" eb="8">
      <t>タスウ</t>
    </rPh>
    <rPh sb="9" eb="12">
      <t>ガイコクジン</t>
    </rPh>
    <rPh sb="13" eb="14">
      <t>ス</t>
    </rPh>
    <phoneticPr fontId="2"/>
  </si>
  <si>
    <t>nunca jamás</t>
    <phoneticPr fontId="2"/>
  </si>
  <si>
    <t>決して～ない (nunca の強調)</t>
    <rPh sb="0" eb="1">
      <t>ケッ</t>
    </rPh>
    <rPh sb="15" eb="17">
      <t>キョウチョウ</t>
    </rPh>
    <phoneticPr fontId="2"/>
  </si>
  <si>
    <t>No te he mentido nunca jamás.</t>
    <phoneticPr fontId="2"/>
  </si>
  <si>
    <t>私は一度だって君に嘘をついたことはない</t>
    <rPh sb="0" eb="1">
      <t>ワタシ</t>
    </rPh>
    <rPh sb="2" eb="4">
      <t>イチド</t>
    </rPh>
    <rPh sb="7" eb="8">
      <t>キミ</t>
    </rPh>
    <rPh sb="9" eb="10">
      <t>ウソ</t>
    </rPh>
    <phoneticPr fontId="2"/>
  </si>
  <si>
    <t>Hay un muro alrededor de la casa.</t>
    <phoneticPr fontId="2"/>
  </si>
  <si>
    <t>家の周りに塀がある</t>
    <rPh sb="0" eb="1">
      <t>イエ</t>
    </rPh>
    <rPh sb="2" eb="3">
      <t>マワ</t>
    </rPh>
    <rPh sb="5" eb="6">
      <t>ヘイ</t>
    </rPh>
    <phoneticPr fontId="2"/>
  </si>
  <si>
    <t>Llegaré a casa alrededor de las siete.</t>
    <phoneticPr fontId="2"/>
  </si>
  <si>
    <t>7時頃に帰宅する</t>
    <rPh sb="1" eb="2">
      <t>ジ</t>
    </rPh>
    <rPh sb="2" eb="3">
      <t>ゴロ</t>
    </rPh>
    <rPh sb="4" eb="6">
      <t>キタク</t>
    </rPh>
    <phoneticPr fontId="2"/>
  </si>
  <si>
    <t>En el bar hay alrededor de 10 personas.</t>
    <phoneticPr fontId="2"/>
  </si>
  <si>
    <t>バーには約10人いる</t>
    <rPh sb="4" eb="5">
      <t>ヤク</t>
    </rPh>
    <rPh sb="7" eb="8">
      <t>ニン</t>
    </rPh>
    <phoneticPr fontId="2"/>
  </si>
  <si>
    <t>nunca más</t>
    <phoneticPr fontId="2"/>
  </si>
  <si>
    <t>二度と～ない</t>
    <rPh sb="0" eb="2">
      <t>ニド</t>
    </rPh>
    <phoneticPr fontId="2"/>
  </si>
  <si>
    <t>Nunca más debemos repetir la devastación de la guerra.</t>
    <phoneticPr fontId="2"/>
  </si>
  <si>
    <t>二度と戦争の惨禍を繰り返してはならない</t>
    <rPh sb="0" eb="2">
      <t>ニド</t>
    </rPh>
    <rPh sb="3" eb="5">
      <t>センソウ</t>
    </rPh>
    <rPh sb="6" eb="8">
      <t>サンカ</t>
    </rPh>
    <rPh sb="9" eb="10">
      <t>ク</t>
    </rPh>
    <rPh sb="11" eb="12">
      <t>カエ</t>
    </rPh>
    <phoneticPr fontId="2"/>
  </si>
  <si>
    <t>avisar a + 人</t>
    <rPh sb="11" eb="12">
      <t>ヒト</t>
    </rPh>
    <phoneticPr fontId="2"/>
  </si>
  <si>
    <t>Te avisaré cuando llegue.</t>
    <phoneticPr fontId="2"/>
  </si>
  <si>
    <t>Si necesitas ayuda, avísame.</t>
    <phoneticPr fontId="2"/>
  </si>
  <si>
    <t>着いたら知らせるね</t>
    <rPh sb="0" eb="1">
      <t>ツ</t>
    </rPh>
    <rPh sb="4" eb="5">
      <t>シ</t>
    </rPh>
    <phoneticPr fontId="2"/>
  </si>
  <si>
    <t>ヘルプが必要なら言ってね</t>
    <rPh sb="4" eb="6">
      <t>ヒツヨウ</t>
    </rPh>
    <rPh sb="8" eb="9">
      <t>イ</t>
    </rPh>
    <phoneticPr fontId="2"/>
  </si>
  <si>
    <t>hacer saber a + 人 (使役表現)</t>
    <rPh sb="16" eb="17">
      <t>ヒト</t>
    </rPh>
    <rPh sb="19" eb="21">
      <t>シエキ</t>
    </rPh>
    <rPh sb="21" eb="23">
      <t>ヒョウゲン</t>
    </rPh>
    <phoneticPr fontId="2"/>
  </si>
  <si>
    <t>Te haré saber cuando llegue.</t>
    <phoneticPr fontId="2"/>
  </si>
  <si>
    <t>o sea</t>
    <phoneticPr fontId="2"/>
  </si>
  <si>
    <t>つまり、言い換えれば</t>
    <rPh sb="4" eb="5">
      <t>イ</t>
    </rPh>
    <rPh sb="6" eb="7">
      <t>カ</t>
    </rPh>
    <phoneticPr fontId="2"/>
  </si>
  <si>
    <t>La mamá de Juan es mi tía, o sea, hermana de mi mamá.</t>
    <phoneticPr fontId="2"/>
  </si>
  <si>
    <t>フアンの母親は私の叔母、つまり私の母親の姉です</t>
    <rPh sb="4" eb="5">
      <t>ハハ</t>
    </rPh>
    <rPh sb="5" eb="6">
      <t>オヤ</t>
    </rPh>
    <rPh sb="7" eb="8">
      <t>ワタシ</t>
    </rPh>
    <rPh sb="9" eb="11">
      <t>オバ</t>
    </rPh>
    <rPh sb="15" eb="16">
      <t>ワタシ</t>
    </rPh>
    <rPh sb="17" eb="19">
      <t>ハハオヤ</t>
    </rPh>
    <rPh sb="20" eb="21">
      <t>アネ</t>
    </rPh>
    <phoneticPr fontId="2"/>
  </si>
  <si>
    <t>接続法 + o no (+接続法)</t>
    <rPh sb="0" eb="3">
      <t>セツゾクホウ</t>
    </rPh>
    <rPh sb="13" eb="16">
      <t>セツゾクホウ</t>
    </rPh>
    <phoneticPr fontId="2"/>
  </si>
  <si>
    <t>～するとしないとに関わらず</t>
    <rPh sb="9" eb="10">
      <t>カカ</t>
    </rPh>
    <phoneticPr fontId="2"/>
  </si>
  <si>
    <t>Pueda o no pueda, tengo que ir.</t>
    <phoneticPr fontId="2"/>
  </si>
  <si>
    <t>どんなことがあっても私は行かないといけない</t>
    <rPh sb="10" eb="11">
      <t>ワタシ</t>
    </rPh>
    <rPh sb="12" eb="13">
      <t>イ</t>
    </rPh>
    <phoneticPr fontId="2"/>
  </si>
  <si>
    <t>al objeto de / con (el) objeto de + 不定詞 o que接続</t>
    <rPh sb="36" eb="39">
      <t>フテイシ</t>
    </rPh>
    <rPh sb="45" eb="47">
      <t>セツゾク</t>
    </rPh>
    <phoneticPr fontId="2"/>
  </si>
  <si>
    <t>～のために</t>
    <phoneticPr fontId="2"/>
  </si>
  <si>
    <t>Fue a España con el objeto de estudiar español.</t>
    <phoneticPr fontId="2"/>
  </si>
  <si>
    <t>彼はスペイン語を勉強しにスペインへ行った</t>
    <rPh sb="0" eb="1">
      <t>カレ</t>
    </rPh>
    <rPh sb="6" eb="7">
      <t>ゴ</t>
    </rPh>
    <rPh sb="8" eb="10">
      <t>ベンキョウ</t>
    </rPh>
    <rPh sb="17" eb="18">
      <t>イ</t>
    </rPh>
    <phoneticPr fontId="2"/>
  </si>
  <si>
    <t>no obstante</t>
    <phoneticPr fontId="2"/>
  </si>
  <si>
    <t>とはいえ、～にも関わらず</t>
    <rPh sb="8" eb="9">
      <t>カカ</t>
    </rPh>
    <phoneticPr fontId="2"/>
  </si>
  <si>
    <t>Estoy muy ocupado, no obstante, te dedicaré un rato.</t>
    <phoneticPr fontId="2"/>
  </si>
  <si>
    <t>私はとても忙しいけど、君のために時間をつくるよ</t>
    <rPh sb="0" eb="1">
      <t>ワタシ</t>
    </rPh>
    <rPh sb="5" eb="6">
      <t>イソガ</t>
    </rPh>
    <rPh sb="11" eb="12">
      <t>キミ</t>
    </rPh>
    <rPh sb="16" eb="18">
      <t>ジカン</t>
    </rPh>
    <phoneticPr fontId="2"/>
  </si>
  <si>
    <t>ocurrirse a + 人</t>
    <rPh sb="14" eb="15">
      <t>ヒト</t>
    </rPh>
    <phoneticPr fontId="2"/>
  </si>
  <si>
    <t>思いつく、考えが浮かぶ</t>
    <rPh sb="0" eb="1">
      <t>オモ</t>
    </rPh>
    <rPh sb="5" eb="6">
      <t>カンガ</t>
    </rPh>
    <rPh sb="8" eb="9">
      <t>ウ</t>
    </rPh>
    <phoneticPr fontId="2"/>
  </si>
  <si>
    <t>Se me ocurre buena idea.</t>
    <phoneticPr fontId="2"/>
  </si>
  <si>
    <t>良いことを思いついた</t>
    <rPh sb="0" eb="1">
      <t>イ</t>
    </rPh>
    <rPh sb="5" eb="6">
      <t>オモ</t>
    </rPh>
    <phoneticPr fontId="2"/>
  </si>
  <si>
    <t>再帰動詞も同義</t>
    <rPh sb="0" eb="2">
      <t>サイキ</t>
    </rPh>
    <rPh sb="2" eb="4">
      <t>ドウシ</t>
    </rPh>
    <rPh sb="5" eb="7">
      <t>ドウギ</t>
    </rPh>
    <phoneticPr fontId="2"/>
  </si>
  <si>
    <t>El país no merece ese trato.</t>
    <phoneticPr fontId="2"/>
  </si>
  <si>
    <t>(Tú) te mereces un premio por el buen trabajo.</t>
    <phoneticPr fontId="2"/>
  </si>
  <si>
    <t>いい仕事をして君は賞に相応しい(= 賞に値する)</t>
    <rPh sb="2" eb="4">
      <t>シゴト</t>
    </rPh>
    <rPh sb="7" eb="8">
      <t>キミ</t>
    </rPh>
    <rPh sb="9" eb="10">
      <t>ショウ</t>
    </rPh>
    <rPh sb="11" eb="13">
      <t>ソウオウ</t>
    </rPh>
    <rPh sb="18" eb="19">
      <t>ショウ</t>
    </rPh>
    <rPh sb="20" eb="21">
      <t>アタイ</t>
    </rPh>
    <phoneticPr fontId="2"/>
  </si>
  <si>
    <t>その国にはそんな扱いは相応しくない</t>
    <rPh sb="2" eb="3">
      <t>クニ</t>
    </rPh>
    <rPh sb="8" eb="9">
      <t>アツカ</t>
    </rPh>
    <rPh sb="11" eb="13">
      <t>ソウオウ</t>
    </rPh>
    <phoneticPr fontId="2"/>
  </si>
  <si>
    <t>(Yo) te entiendo, pero no te compredo,</t>
    <phoneticPr fontId="2"/>
  </si>
  <si>
    <t>Entediendo la definición, pero no comprendo la diferencia.</t>
    <phoneticPr fontId="2"/>
  </si>
  <si>
    <t>君の言うことは理解できるが、同意できない</t>
    <rPh sb="0" eb="1">
      <t>キミ</t>
    </rPh>
    <rPh sb="2" eb="3">
      <t>イ</t>
    </rPh>
    <rPh sb="7" eb="9">
      <t>リカイ</t>
    </rPh>
    <rPh sb="14" eb="16">
      <t>ドウイ</t>
    </rPh>
    <phoneticPr fontId="2"/>
  </si>
  <si>
    <t>定義は分かるけど違いが分からない</t>
    <rPh sb="0" eb="2">
      <t>テイギ</t>
    </rPh>
    <rPh sb="3" eb="4">
      <t>ワ</t>
    </rPh>
    <rPh sb="8" eb="9">
      <t>チガ</t>
    </rPh>
    <rPh sb="11" eb="12">
      <t>ワ</t>
    </rPh>
    <phoneticPr fontId="2"/>
  </si>
  <si>
    <t>andar</t>
    <phoneticPr fontId="2"/>
  </si>
  <si>
    <t>歩く、動く、作業する、 (+por)～のあたりにいる、ある</t>
    <rPh sb="0" eb="1">
      <t>アル</t>
    </rPh>
    <rPh sb="3" eb="4">
      <t>ウゴ</t>
    </rPh>
    <rPh sb="6" eb="8">
      <t>サギョウ</t>
    </rPh>
    <phoneticPr fontId="2"/>
  </si>
  <si>
    <t>zapato</t>
    <phoneticPr fontId="2"/>
  </si>
  <si>
    <t>calcetín</t>
    <phoneticPr fontId="2"/>
  </si>
  <si>
    <t>靴下 calcetines</t>
    <rPh sb="0" eb="2">
      <t>クツシタ</t>
    </rPh>
    <phoneticPr fontId="2"/>
  </si>
  <si>
    <t>靴 zapatos</t>
    <rPh sb="0" eb="1">
      <t>クツ</t>
    </rPh>
    <phoneticPr fontId="2"/>
  </si>
  <si>
    <t>corbata</t>
    <phoneticPr fontId="2"/>
  </si>
  <si>
    <t>ネクタイ</t>
    <phoneticPr fontId="2"/>
  </si>
  <si>
    <t>traje</t>
    <phoneticPr fontId="2"/>
  </si>
  <si>
    <t>服、スーツ、背広</t>
    <rPh sb="0" eb="1">
      <t>フク</t>
    </rPh>
    <rPh sb="6" eb="8">
      <t>セビロ</t>
    </rPh>
    <phoneticPr fontId="2"/>
  </si>
  <si>
    <t>aguas termales</t>
    <phoneticPr fontId="2"/>
  </si>
  <si>
    <t>温泉</t>
    <rPh sb="0" eb="2">
      <t>オンセン</t>
    </rPh>
    <phoneticPr fontId="2"/>
  </si>
  <si>
    <t>hacer falta</t>
    <phoneticPr fontId="2"/>
  </si>
  <si>
    <t>足りない、必要である</t>
    <rPh sb="0" eb="1">
      <t>タ</t>
    </rPh>
    <rPh sb="5" eb="7">
      <t>ヒツヨウ</t>
    </rPh>
    <phoneticPr fontId="2"/>
  </si>
  <si>
    <t>No hace falta que te maquilles tanto. 君はそんなに化粧しなくていいよ</t>
    <rPh sb="38" eb="39">
      <t>キミ</t>
    </rPh>
    <rPh sb="44" eb="46">
      <t>ケショウ</t>
    </rPh>
    <phoneticPr fontId="2"/>
  </si>
  <si>
    <t>recado</t>
    <phoneticPr fontId="2"/>
  </si>
  <si>
    <t>伝言、言付け</t>
    <rPh sb="0" eb="2">
      <t>デンゴン</t>
    </rPh>
    <rPh sb="3" eb="5">
      <t>コトヅ</t>
    </rPh>
    <phoneticPr fontId="2"/>
  </si>
  <si>
    <t>recados 買い物、用事</t>
    <rPh sb="8" eb="9">
      <t>カ</t>
    </rPh>
    <rPh sb="10" eb="11">
      <t>モノ</t>
    </rPh>
    <rPh sb="12" eb="14">
      <t>ヨウジ</t>
    </rPh>
    <phoneticPr fontId="2"/>
  </si>
  <si>
    <t>víctima</t>
    <phoneticPr fontId="2"/>
  </si>
  <si>
    <t>犠牲(者)、生贄</t>
    <rPh sb="0" eb="2">
      <t>ギセイ</t>
    </rPh>
    <rPh sb="3" eb="4">
      <t>シャ</t>
    </rPh>
    <rPh sb="6" eb="8">
      <t>イケニエ</t>
    </rPh>
    <phoneticPr fontId="2"/>
  </si>
  <si>
    <t>Yo le hice la tarea a mi amigo.</t>
    <phoneticPr fontId="2"/>
  </si>
  <si>
    <t>A mi esposa le gustó mi comida.</t>
  </si>
  <si>
    <t>Yo le envié los libros a tu amigo.</t>
    <phoneticPr fontId="2"/>
  </si>
  <si>
    <t>Yo le ayudé a estudiar japonés.</t>
    <phoneticPr fontId="2"/>
  </si>
  <si>
    <t>”le”に関する例文</t>
    <rPh sb="5" eb="6">
      <t>カン</t>
    </rPh>
    <rPh sb="8" eb="10">
      <t>レイブン</t>
    </rPh>
    <phoneticPr fontId="2"/>
  </si>
  <si>
    <t>Ya le entregué el regalo a tu mamá.</t>
    <phoneticPr fontId="2"/>
  </si>
  <si>
    <t>insultar</t>
    <phoneticPr fontId="2"/>
  </si>
  <si>
    <t>侮辱する、ばかにする</t>
    <rPh sb="0" eb="2">
      <t>ブジョク</t>
    </rPh>
    <phoneticPr fontId="2"/>
  </si>
  <si>
    <t>circunstancia</t>
    <phoneticPr fontId="2"/>
  </si>
  <si>
    <t>事情、(周囲の)状況</t>
    <rPh sb="0" eb="2">
      <t>ジジョウ</t>
    </rPh>
    <rPh sb="4" eb="6">
      <t>シュウイ</t>
    </rPh>
    <rPh sb="8" eb="10">
      <t>ジョウキョウ</t>
    </rPh>
    <phoneticPr fontId="2"/>
  </si>
  <si>
    <t>dispedir-se</t>
    <phoneticPr fontId="2"/>
  </si>
  <si>
    <t>dispedir</t>
    <phoneticPr fontId="2"/>
  </si>
  <si>
    <t>見送る、解雇する</t>
    <rPh sb="0" eb="2">
      <t>ミオク</t>
    </rPh>
    <rPh sb="4" eb="6">
      <t>カイコ</t>
    </rPh>
    <phoneticPr fontId="2"/>
  </si>
  <si>
    <t>(熱、光、匂いなどを)放つ</t>
    <rPh sb="1" eb="2">
      <t>ネツ</t>
    </rPh>
    <rPh sb="3" eb="4">
      <t>ヒカリ</t>
    </rPh>
    <rPh sb="5" eb="6">
      <t>ニオ</t>
    </rPh>
    <rPh sb="11" eb="12">
      <t>ハナ</t>
    </rPh>
    <phoneticPr fontId="2"/>
  </si>
  <si>
    <t>(+de)～に分かれを告げる</t>
    <rPh sb="7" eb="8">
      <t>ワ</t>
    </rPh>
    <rPh sb="11" eb="12">
      <t>ツ</t>
    </rPh>
    <phoneticPr fontId="2"/>
  </si>
  <si>
    <t>rescatar</t>
    <phoneticPr fontId="2"/>
  </si>
  <si>
    <t>男性名詞 rescate 救出</t>
    <rPh sb="0" eb="4">
      <t>ダンセイメイシ</t>
    </rPh>
    <rPh sb="13" eb="15">
      <t>キュウシュツ</t>
    </rPh>
    <phoneticPr fontId="2"/>
  </si>
  <si>
    <t>cuadro</t>
    <phoneticPr fontId="2"/>
  </si>
  <si>
    <t>絵、額縁</t>
    <rPh sb="0" eb="1">
      <t>エ</t>
    </rPh>
    <rPh sb="2" eb="4">
      <t>ガクブチ</t>
    </rPh>
    <phoneticPr fontId="2"/>
  </si>
  <si>
    <t>salón</t>
    <phoneticPr fontId="2"/>
  </si>
  <si>
    <t>客間、居間、談話室</t>
    <rPh sb="0" eb="2">
      <t>キャクマ</t>
    </rPh>
    <rPh sb="3" eb="5">
      <t>イマ</t>
    </rPh>
    <rPh sb="6" eb="9">
      <t>ダンワシツ</t>
    </rPh>
    <phoneticPr fontId="2"/>
  </si>
  <si>
    <t>escalera</t>
    <phoneticPr fontId="2"/>
  </si>
  <si>
    <t>階段、はしご</t>
    <rPh sb="0" eb="2">
      <t>カイダン</t>
    </rPh>
    <phoneticPr fontId="2"/>
  </si>
  <si>
    <t>環境(= medio ambiente)、空気</t>
    <rPh sb="0" eb="2">
      <t>カンキョウ</t>
    </rPh>
    <rPh sb="21" eb="23">
      <t>クウキ</t>
    </rPh>
    <phoneticPr fontId="2"/>
  </si>
  <si>
    <t>男性名詞 discurso 演説、講演、スピーチ</t>
    <rPh sb="0" eb="4">
      <t>ダンセイメイシ</t>
    </rPh>
    <rPh sb="14" eb="16">
      <t>エンゼツ</t>
    </rPh>
    <rPh sb="17" eb="19">
      <t>コウエン</t>
    </rPh>
    <phoneticPr fontId="2"/>
  </si>
  <si>
    <t>atrapat</t>
    <phoneticPr fontId="2"/>
  </si>
  <si>
    <t>捕らえる、獲得する</t>
    <rPh sb="0" eb="1">
      <t>ト</t>
    </rPh>
    <rPh sb="5" eb="7">
      <t>カクトク</t>
    </rPh>
    <phoneticPr fontId="2"/>
  </si>
  <si>
    <t>intenso,sa</t>
    <phoneticPr fontId="2"/>
  </si>
  <si>
    <t>激しい、強い、濃い</t>
    <rPh sb="0" eb="1">
      <t>ハゲ</t>
    </rPh>
    <rPh sb="4" eb="5">
      <t>ツヨ</t>
    </rPh>
    <rPh sb="7" eb="8">
      <t>コ</t>
    </rPh>
    <phoneticPr fontId="2"/>
  </si>
  <si>
    <t>estallido</t>
    <phoneticPr fontId="2"/>
  </si>
  <si>
    <t>破裂、勃発、爆発</t>
    <rPh sb="0" eb="2">
      <t>ハレツ</t>
    </rPh>
    <rPh sb="3" eb="5">
      <t>ボッパツ</t>
    </rPh>
    <rPh sb="6" eb="8">
      <t>バクハツ</t>
    </rPh>
    <phoneticPr fontId="2"/>
  </si>
  <si>
    <t>estallido social 社会的な爆発</t>
    <rPh sb="17" eb="20">
      <t>シャカイテキ</t>
    </rPh>
    <rPh sb="21" eb="23">
      <t>バクハツ</t>
    </rPh>
    <phoneticPr fontId="2"/>
  </si>
  <si>
    <t>carabinero</t>
    <phoneticPr fontId="2"/>
  </si>
  <si>
    <t>警備兵、警官</t>
    <rPh sb="0" eb="3">
      <t>ケイビヘイ</t>
    </rPh>
    <rPh sb="4" eb="6">
      <t>ケイカン</t>
    </rPh>
    <phoneticPr fontId="2"/>
  </si>
  <si>
    <t>confortable</t>
    <phoneticPr fontId="2"/>
  </si>
  <si>
    <t>快適な</t>
    <rPh sb="0" eb="2">
      <t>カイテキ</t>
    </rPh>
    <phoneticPr fontId="2"/>
  </si>
  <si>
    <t>autodidacta</t>
    <phoneticPr fontId="2"/>
  </si>
  <si>
    <t>独学の、</t>
    <rPh sb="0" eb="2">
      <t>ドクガク</t>
    </rPh>
    <phoneticPr fontId="2"/>
  </si>
  <si>
    <t>horario</t>
    <phoneticPr fontId="2"/>
  </si>
  <si>
    <t>形]時の、時刻の [名]時間割、時刻表</t>
    <rPh sb="0" eb="1">
      <t>カタチ</t>
    </rPh>
    <rPh sb="2" eb="3">
      <t>トキ</t>
    </rPh>
    <rPh sb="5" eb="7">
      <t>ジコク</t>
    </rPh>
    <rPh sb="10" eb="11">
      <t>メイ</t>
    </rPh>
    <rPh sb="12" eb="15">
      <t>ジカンワリ</t>
    </rPh>
    <rPh sb="16" eb="19">
      <t>ジコクヒョウ</t>
    </rPh>
    <phoneticPr fontId="2"/>
  </si>
  <si>
    <t>emisferio</t>
    <phoneticPr fontId="2"/>
  </si>
  <si>
    <t>半球体</t>
    <rPh sb="0" eb="3">
      <t>ハンキュウタイ</t>
    </rPh>
    <phoneticPr fontId="2"/>
  </si>
  <si>
    <t>emisferio sur 南半球</t>
    <rPh sb="14" eb="15">
      <t>ミナミ</t>
    </rPh>
    <rPh sb="15" eb="17">
      <t>ハンキュウ</t>
    </rPh>
    <phoneticPr fontId="2"/>
  </si>
  <si>
    <t>tarjeta</t>
    <phoneticPr fontId="2"/>
  </si>
  <si>
    <t>カード、はがき</t>
    <phoneticPr fontId="2"/>
  </si>
  <si>
    <t>tarjeta de visita 名刺</t>
    <rPh sb="18" eb="20">
      <t>メイシ</t>
    </rPh>
    <phoneticPr fontId="2"/>
  </si>
  <si>
    <t>felicitar-se</t>
    <phoneticPr fontId="2"/>
  </si>
  <si>
    <t>(+de)～を嬉しく思う、喜ぶ = alegrarse</t>
    <rPh sb="7" eb="8">
      <t>ウレ</t>
    </rPh>
    <rPh sb="10" eb="11">
      <t>オモ</t>
    </rPh>
    <rPh sb="13" eb="14">
      <t>ヨロコ</t>
    </rPh>
    <phoneticPr fontId="2"/>
  </si>
  <si>
    <t>M4 SpecnaArms</t>
    <phoneticPr fontId="2"/>
  </si>
  <si>
    <t>4/16まで措置が延長中(SantiagoCentro北)・荷物の受取/関税について係争中</t>
    <rPh sb="6" eb="8">
      <t>ソチ</t>
    </rPh>
    <rPh sb="9" eb="11">
      <t>エンチョウ</t>
    </rPh>
    <rPh sb="11" eb="12">
      <t>チュウ</t>
    </rPh>
    <rPh sb="27" eb="28">
      <t>キタ</t>
    </rPh>
    <rPh sb="30" eb="32">
      <t>ニモツ</t>
    </rPh>
    <rPh sb="33" eb="34">
      <t>ウ</t>
    </rPh>
    <rPh sb="34" eb="35">
      <t>ト</t>
    </rPh>
    <rPh sb="36" eb="38">
      <t>カンゼイ</t>
    </rPh>
    <rPh sb="42" eb="45">
      <t>ケイソウチュウ</t>
    </rPh>
    <phoneticPr fontId="2"/>
  </si>
  <si>
    <t>tacón</t>
    <phoneticPr fontId="2"/>
  </si>
  <si>
    <t>(靴の)踵、ヒール (足の踵は talón)</t>
    <rPh sb="1" eb="2">
      <t>クツ</t>
    </rPh>
    <rPh sb="4" eb="5">
      <t>カカト</t>
    </rPh>
    <rPh sb="11" eb="12">
      <t>アシ</t>
    </rPh>
    <rPh sb="13" eb="14">
      <t>カカト</t>
    </rPh>
    <phoneticPr fontId="2"/>
  </si>
  <si>
    <t>volcar</t>
    <phoneticPr fontId="2"/>
  </si>
  <si>
    <t>ひっくり返す、(中身を)ぶちまける</t>
    <rPh sb="4" eb="5">
      <t>カエ</t>
    </rPh>
    <rPh sb="8" eb="10">
      <t>ナカミ</t>
    </rPh>
    <phoneticPr fontId="2"/>
  </si>
  <si>
    <t>convertir-se</t>
    <phoneticPr fontId="2"/>
  </si>
  <si>
    <t>(+en)～変わる、変化する</t>
    <rPh sb="6" eb="7">
      <t>カ</t>
    </rPh>
    <rPh sb="10" eb="12">
      <t>ヘンカ</t>
    </rPh>
    <phoneticPr fontId="2"/>
  </si>
  <si>
    <t>conviento,convientes,conviente</t>
    <phoneticPr fontId="2"/>
  </si>
  <si>
    <t>La princesa besó a la rana y esta se convirtió en príncipe.</t>
    <phoneticPr fontId="2"/>
  </si>
  <si>
    <t>uno por uno</t>
    <phoneticPr fontId="2"/>
  </si>
  <si>
    <t>1つ(1人)ずる、順々に</t>
    <rPh sb="4" eb="5">
      <t>ニン</t>
    </rPh>
    <rPh sb="9" eb="11">
      <t>ジュンジュン</t>
    </rPh>
    <phoneticPr fontId="2"/>
  </si>
  <si>
    <t>uno a otro 互いに</t>
    <rPh sb="11" eb="12">
      <t>タガ</t>
    </rPh>
    <phoneticPr fontId="2"/>
  </si>
  <si>
    <t>decidir</t>
    <phoneticPr fontId="2"/>
  </si>
  <si>
    <t>決心する、(+不定詞)～することに決める</t>
    <rPh sb="0" eb="2">
      <t>ケッシン</t>
    </rPh>
    <rPh sb="7" eb="10">
      <t>フテイシ</t>
    </rPh>
    <rPh sb="17" eb="18">
      <t>キ</t>
    </rPh>
    <phoneticPr fontId="2"/>
  </si>
  <si>
    <t>(+de)～を決定する、(+en,sobre)～に決定を下す</t>
    <rPh sb="7" eb="9">
      <t>ケッテイ</t>
    </rPh>
    <rPh sb="25" eb="27">
      <t>ケッテイ</t>
    </rPh>
    <rPh sb="28" eb="29">
      <t>クダ</t>
    </rPh>
    <phoneticPr fontId="2"/>
  </si>
  <si>
    <t>decidir-se (+a 不定詞)～することに決める</t>
    <rPh sb="15" eb="18">
      <t>フテイシ</t>
    </rPh>
    <rPh sb="25" eb="26">
      <t>キ</t>
    </rPh>
    <phoneticPr fontId="2"/>
  </si>
  <si>
    <t>名詞 dedida 決断、決定</t>
    <rPh sb="10" eb="12">
      <t>ケツダン</t>
    </rPh>
    <rPh sb="13" eb="15">
      <t>ケッテイ</t>
    </rPh>
    <phoneticPr fontId="2"/>
  </si>
  <si>
    <t>área</t>
    <phoneticPr fontId="2"/>
  </si>
  <si>
    <t>領域、地域</t>
    <rPh sb="0" eb="2">
      <t>リョウイキ</t>
    </rPh>
    <rPh sb="3" eb="5">
      <t>チイキ</t>
    </rPh>
    <phoneticPr fontId="2"/>
  </si>
  <si>
    <t>分野</t>
    <rPh sb="0" eb="2">
      <t>ブンヤ</t>
    </rPh>
    <phoneticPr fontId="2"/>
  </si>
  <si>
    <t>candidato,ta</t>
    <phoneticPr fontId="2"/>
  </si>
  <si>
    <t>候補者、志願者</t>
    <rPh sb="0" eb="3">
      <t>コウホシャ</t>
    </rPh>
    <rPh sb="4" eb="7">
      <t>シガンシャ</t>
    </rPh>
    <phoneticPr fontId="2"/>
  </si>
  <si>
    <t>el candidato presidencial 大統領候補</t>
    <rPh sb="26" eb="29">
      <t>ダイトウリョウ</t>
    </rPh>
    <rPh sb="29" eb="31">
      <t>コウホ</t>
    </rPh>
    <phoneticPr fontId="2"/>
  </si>
  <si>
    <t>derrotar</t>
    <phoneticPr fontId="2"/>
  </si>
  <si>
    <t>打ち破る、負かす</t>
    <rPh sb="0" eb="1">
      <t>ウ</t>
    </rPh>
    <rPh sb="2" eb="3">
      <t>ヤブ</t>
    </rPh>
    <rPh sb="5" eb="6">
      <t>マ</t>
    </rPh>
    <phoneticPr fontId="2"/>
  </si>
  <si>
    <t>女性名詞 derrota 敗北</t>
    <rPh sb="0" eb="4">
      <t>ジョセイメイシ</t>
    </rPh>
    <rPh sb="13" eb="15">
      <t>ハイボク</t>
    </rPh>
    <phoneticPr fontId="2"/>
  </si>
  <si>
    <t>sufrir una deroota 敗北を喫する</t>
    <rPh sb="19" eb="21">
      <t>ハイボク</t>
    </rPh>
    <rPh sb="22" eb="23">
      <t>キッ</t>
    </rPh>
    <phoneticPr fontId="2"/>
  </si>
  <si>
    <t>ministro,ra</t>
    <phoneticPr fontId="2"/>
  </si>
  <si>
    <t>大臣、閣僚</t>
    <rPh sb="0" eb="2">
      <t>ダイジン</t>
    </rPh>
    <rPh sb="3" eb="5">
      <t>カクリョウ</t>
    </rPh>
    <phoneticPr fontId="2"/>
  </si>
  <si>
    <t>disponible</t>
    <phoneticPr fontId="2"/>
  </si>
  <si>
    <t>利用できる、手元にある</t>
    <rPh sb="0" eb="2">
      <t>リヨウ</t>
    </rPh>
    <rPh sb="6" eb="8">
      <t>テモト</t>
    </rPh>
    <phoneticPr fontId="2"/>
  </si>
  <si>
    <t>自由に処分できる</t>
    <rPh sb="0" eb="2">
      <t>ジユウ</t>
    </rPh>
    <rPh sb="3" eb="5">
      <t>ショブン</t>
    </rPh>
    <phoneticPr fontId="2"/>
  </si>
  <si>
    <t>gratuito,ta</t>
    <phoneticPr fontId="2"/>
  </si>
  <si>
    <t>無料の、無償の</t>
    <rPh sb="0" eb="2">
      <t>ムリョウ</t>
    </rPh>
    <rPh sb="4" eb="6">
      <t>ムショウ</t>
    </rPh>
    <phoneticPr fontId="2"/>
  </si>
  <si>
    <t>根拠のない、理由のない</t>
    <rPh sb="0" eb="2">
      <t>コンキョ</t>
    </rPh>
    <rPh sb="6" eb="8">
      <t>リユウ</t>
    </rPh>
    <phoneticPr fontId="2"/>
  </si>
  <si>
    <t>de forma gratuita 無料で</t>
    <rPh sb="18" eb="20">
      <t>ムリョウ</t>
    </rPh>
    <phoneticPr fontId="2"/>
  </si>
  <si>
    <t>副詞 gratis タダで、無償で</t>
    <rPh sb="0" eb="2">
      <t>フクシ</t>
    </rPh>
    <rPh sb="14" eb="16">
      <t>ムショウ</t>
    </rPh>
    <phoneticPr fontId="2"/>
  </si>
  <si>
    <t>haciendo</t>
    <phoneticPr fontId="2"/>
  </si>
  <si>
    <t>hecho, hecha</t>
    <phoneticPr fontId="2"/>
  </si>
  <si>
    <t>hago</t>
    <phoneticPr fontId="2"/>
  </si>
  <si>
    <t>haces</t>
    <phoneticPr fontId="2"/>
  </si>
  <si>
    <t>hace</t>
    <phoneticPr fontId="2"/>
  </si>
  <si>
    <t>hacemos</t>
    <phoneticPr fontId="2"/>
  </si>
  <si>
    <t>haceís</t>
    <phoneticPr fontId="2"/>
  </si>
  <si>
    <t>hacen</t>
    <phoneticPr fontId="2"/>
  </si>
  <si>
    <t>haré</t>
    <phoneticPr fontId="2"/>
  </si>
  <si>
    <t>harás</t>
    <phoneticPr fontId="2"/>
  </si>
  <si>
    <t>hará</t>
    <phoneticPr fontId="2"/>
  </si>
  <si>
    <t>haremos</t>
    <phoneticPr fontId="2"/>
  </si>
  <si>
    <t>haréis</t>
    <phoneticPr fontId="2"/>
  </si>
  <si>
    <t>harán</t>
    <phoneticPr fontId="2"/>
  </si>
  <si>
    <t>hice</t>
    <phoneticPr fontId="2"/>
  </si>
  <si>
    <t>hiciste</t>
    <phoneticPr fontId="2"/>
  </si>
  <si>
    <t>hizo</t>
    <phoneticPr fontId="2"/>
  </si>
  <si>
    <t>hicimos</t>
    <phoneticPr fontId="2"/>
  </si>
  <si>
    <t>hicisteis</t>
    <phoneticPr fontId="2"/>
  </si>
  <si>
    <t>hicieron</t>
    <phoneticPr fontId="2"/>
  </si>
  <si>
    <t>hacía</t>
    <phoneticPr fontId="2"/>
  </si>
  <si>
    <t>hacías</t>
    <phoneticPr fontId="2"/>
  </si>
  <si>
    <t>hacíamos</t>
    <phoneticPr fontId="2"/>
  </si>
  <si>
    <t>hacíais</t>
    <phoneticPr fontId="2"/>
  </si>
  <si>
    <t>hacían</t>
    <phoneticPr fontId="2"/>
  </si>
  <si>
    <t>haga</t>
    <phoneticPr fontId="2"/>
  </si>
  <si>
    <t>hagas</t>
    <phoneticPr fontId="2"/>
  </si>
  <si>
    <t>hagamos</t>
    <phoneticPr fontId="2"/>
  </si>
  <si>
    <t>hagáis</t>
    <phoneticPr fontId="2"/>
  </si>
  <si>
    <t>hagan</t>
    <phoneticPr fontId="2"/>
  </si>
  <si>
    <t>haz</t>
    <phoneticPr fontId="2"/>
  </si>
  <si>
    <t>haced</t>
    <phoneticPr fontId="2"/>
  </si>
  <si>
    <t>haciera</t>
    <phoneticPr fontId="2"/>
  </si>
  <si>
    <t>hacieras</t>
    <phoneticPr fontId="2"/>
  </si>
  <si>
    <t>hacieramos</t>
    <phoneticPr fontId="2"/>
  </si>
  <si>
    <t>hacierais</t>
    <phoneticPr fontId="2"/>
  </si>
  <si>
    <t>hacieran</t>
    <phoneticPr fontId="2"/>
  </si>
  <si>
    <t>haría</t>
    <phoneticPr fontId="2"/>
  </si>
  <si>
    <t>harías</t>
    <phoneticPr fontId="2"/>
  </si>
  <si>
    <t>haríamos</t>
    <phoneticPr fontId="2"/>
  </si>
  <si>
    <t>haríais</t>
    <phoneticPr fontId="2"/>
  </si>
  <si>
    <t>harían</t>
    <phoneticPr fontId="2"/>
  </si>
  <si>
    <t>第４弾</t>
    <rPh sb="0" eb="1">
      <t>ダイ</t>
    </rPh>
    <rPh sb="2" eb="3">
      <t>ダン</t>
    </rPh>
    <phoneticPr fontId="2"/>
  </si>
  <si>
    <t>第３弾</t>
    <rPh sb="0" eb="1">
      <t>ダイ</t>
    </rPh>
    <rPh sb="2" eb="3">
      <t>ダン</t>
    </rPh>
    <phoneticPr fontId="2"/>
  </si>
  <si>
    <t>第２弾</t>
    <rPh sb="0" eb="1">
      <t>ダイ</t>
    </rPh>
    <rPh sb="2" eb="3">
      <t>ダン</t>
    </rPh>
    <phoneticPr fontId="2"/>
  </si>
  <si>
    <t>順序、順番</t>
    <rPh sb="0" eb="2">
      <t>ジュンジョ</t>
    </rPh>
    <rPh sb="3" eb="5">
      <t>ジュンバン</t>
    </rPh>
    <phoneticPr fontId="2"/>
  </si>
  <si>
    <t>女性名詞</t>
    <rPh sb="0" eb="2">
      <t>ジョセイ</t>
    </rPh>
    <phoneticPr fontId="2"/>
  </si>
  <si>
    <t>el orden</t>
    <phoneticPr fontId="2"/>
  </si>
  <si>
    <t>la orden</t>
    <phoneticPr fontId="2"/>
  </si>
  <si>
    <t>命令</t>
    <rPh sb="0" eb="2">
      <t>メイレイ</t>
    </rPh>
    <phoneticPr fontId="2"/>
  </si>
  <si>
    <t>seguir la orden 命令に従う</t>
    <rPh sb="16" eb="18">
      <t>メイレイ</t>
    </rPh>
    <rPh sb="19" eb="20">
      <t>シタガ</t>
    </rPh>
    <phoneticPr fontId="2"/>
  </si>
  <si>
    <t>dar una orden 命令を下す</t>
    <rPh sb="14" eb="16">
      <t>メイレイ</t>
    </rPh>
    <rPh sb="17" eb="18">
      <t>クダ</t>
    </rPh>
    <phoneticPr fontId="2"/>
  </si>
  <si>
    <t>秩序、等級</t>
    <rPh sb="0" eb="2">
      <t>チツジョ</t>
    </rPh>
    <rPh sb="3" eb="5">
      <t>トウキュウ</t>
    </rPh>
    <phoneticPr fontId="2"/>
  </si>
  <si>
    <t>orden de las palabras 語順</t>
    <rPh sb="22" eb="24">
      <t>ゴジュン</t>
    </rPh>
    <phoneticPr fontId="2"/>
  </si>
  <si>
    <t>por orden alfabético アルファベット順に</t>
    <rPh sb="28" eb="29">
      <t>ジュン</t>
    </rPh>
    <phoneticPr fontId="2"/>
  </si>
  <si>
    <t>contribuir</t>
    <phoneticPr fontId="2"/>
  </si>
  <si>
    <t>(+a,para)～に貢献する、寄与する</t>
    <rPh sb="11" eb="13">
      <t>コウケン</t>
    </rPh>
    <rPh sb="16" eb="18">
      <t>キヨ</t>
    </rPh>
    <phoneticPr fontId="2"/>
  </si>
  <si>
    <t>(+con)～を分担する、寄付する</t>
    <rPh sb="8" eb="10">
      <t>ブンタン</t>
    </rPh>
    <rPh sb="13" eb="15">
      <t>キフ</t>
    </rPh>
    <phoneticPr fontId="2"/>
  </si>
  <si>
    <t>contribuir al éxito del espectáculo ショーの成功に貢献する</t>
    <rPh sb="40" eb="42">
      <t>セイコウ</t>
    </rPh>
    <rPh sb="43" eb="45">
      <t>コウケン</t>
    </rPh>
    <phoneticPr fontId="2"/>
  </si>
  <si>
    <t>第５弾</t>
    <rPh sb="0" eb="1">
      <t>ダイ</t>
    </rPh>
    <rPh sb="2" eb="3">
      <t>ダン</t>
    </rPh>
    <phoneticPr fontId="2"/>
  </si>
  <si>
    <t>despacho</t>
    <phoneticPr fontId="2"/>
  </si>
  <si>
    <t>事務室、書斎</t>
    <rPh sb="0" eb="3">
      <t>ジムシツ</t>
    </rPh>
    <rPh sb="4" eb="6">
      <t>ショサイ</t>
    </rPh>
    <phoneticPr fontId="2"/>
  </si>
  <si>
    <t>directivo</t>
    <phoneticPr fontId="2"/>
  </si>
  <si>
    <t>取締、理事、役員</t>
    <rPh sb="0" eb="2">
      <t>トリシマリ</t>
    </rPh>
    <rPh sb="3" eb="5">
      <t>リジ</t>
    </rPh>
    <rPh sb="6" eb="8">
      <t>ヤクイン</t>
    </rPh>
    <phoneticPr fontId="2"/>
  </si>
  <si>
    <t>principate</t>
    <phoneticPr fontId="2"/>
  </si>
  <si>
    <t>初心者</t>
    <rPh sb="0" eb="3">
      <t>ショシンシャ</t>
    </rPh>
    <phoneticPr fontId="2"/>
  </si>
  <si>
    <t>fábrica</t>
    <phoneticPr fontId="2"/>
  </si>
  <si>
    <t>工場、製作所</t>
    <rPh sb="0" eb="2">
      <t>コウジョウ</t>
    </rPh>
    <rPh sb="3" eb="6">
      <t>セイサクジョ</t>
    </rPh>
    <phoneticPr fontId="2"/>
  </si>
  <si>
    <t>Ordenaron el cierre de la fábrica. 工場の閉鎖が命じられた</t>
    <rPh sb="35" eb="37">
      <t>コウジョウ</t>
    </rPh>
    <rPh sb="38" eb="40">
      <t>ヘイサ</t>
    </rPh>
    <rPh sb="41" eb="42">
      <t>メイ</t>
    </rPh>
    <phoneticPr fontId="2"/>
  </si>
  <si>
    <t>男性名詞</t>
    <phoneticPr fontId="2"/>
  </si>
  <si>
    <t>aceite</t>
    <phoneticPr fontId="2"/>
  </si>
  <si>
    <t>油、オイル</t>
    <rPh sb="0" eb="1">
      <t>アブラ</t>
    </rPh>
    <phoneticPr fontId="2"/>
  </si>
  <si>
    <t>aceite de oliva オリーブオイル</t>
    <phoneticPr fontId="2"/>
  </si>
  <si>
    <t>en un abrir y cerrar de ojos</t>
    <phoneticPr fontId="2"/>
  </si>
  <si>
    <t>瞬く間に、瞬時に、あっという間に</t>
    <rPh sb="0" eb="1">
      <t>マタタ</t>
    </rPh>
    <rPh sb="2" eb="3">
      <t>マ</t>
    </rPh>
    <rPh sb="5" eb="7">
      <t>シュンジ</t>
    </rPh>
    <rPh sb="14" eb="15">
      <t>マ</t>
    </rPh>
    <phoneticPr fontId="2"/>
  </si>
  <si>
    <t>販売</t>
    <rPh sb="0" eb="2">
      <t>ハンバイ</t>
    </rPh>
    <phoneticPr fontId="2"/>
  </si>
  <si>
    <t>トレーサー</t>
    <phoneticPr fontId="2"/>
  </si>
  <si>
    <t>関税支払</t>
    <rPh sb="0" eb="2">
      <t>カンゼイ</t>
    </rPh>
    <rPh sb="2" eb="4">
      <t>シハラ</t>
    </rPh>
    <phoneticPr fontId="2"/>
  </si>
  <si>
    <t>マウスウォッシュ</t>
    <phoneticPr fontId="2"/>
  </si>
  <si>
    <t>デンタルフロス</t>
    <phoneticPr fontId="2"/>
  </si>
  <si>
    <t>truco</t>
    <phoneticPr fontId="2"/>
  </si>
  <si>
    <t>トリック、コツ、いかさま</t>
    <phoneticPr fontId="2"/>
  </si>
  <si>
    <t>carretera</t>
    <phoneticPr fontId="2"/>
  </si>
  <si>
    <t>幹線道路、街道、ハイウェー</t>
    <rPh sb="0" eb="2">
      <t>カンセン</t>
    </rPh>
    <rPh sb="2" eb="4">
      <t>ドウロ</t>
    </rPh>
    <rPh sb="5" eb="7">
      <t>カイドウ</t>
    </rPh>
    <phoneticPr fontId="2"/>
  </si>
  <si>
    <t>静寂、平穏、冷静さ</t>
    <rPh sb="0" eb="2">
      <t>セイジャク</t>
    </rPh>
    <rPh sb="3" eb="5">
      <t>ヘイオン</t>
    </rPh>
    <rPh sb="6" eb="8">
      <t>レイセイ</t>
    </rPh>
    <phoneticPr fontId="2"/>
  </si>
  <si>
    <t>marco</t>
    <phoneticPr fontId="2"/>
  </si>
  <si>
    <t>額縁、窓枠、フレーム</t>
    <rPh sb="0" eb="2">
      <t>ガクブチ</t>
    </rPh>
    <rPh sb="3" eb="5">
      <t>マドワク</t>
    </rPh>
    <phoneticPr fontId="2"/>
  </si>
  <si>
    <t>en otras palabras</t>
    <phoneticPr fontId="2"/>
  </si>
  <si>
    <t>言い換えれば</t>
    <rPh sb="0" eb="1">
      <t>イ</t>
    </rPh>
    <rPh sb="2" eb="3">
      <t>カ</t>
    </rPh>
    <phoneticPr fontId="2"/>
  </si>
  <si>
    <t>En otras palabras, es un perezoso. 言い換えれば、彼は怠け者だ</t>
    <rPh sb="35" eb="36">
      <t>イ</t>
    </rPh>
    <rPh sb="37" eb="38">
      <t>カ</t>
    </rPh>
    <rPh sb="42" eb="43">
      <t>カレ</t>
    </rPh>
    <rPh sb="44" eb="45">
      <t>ナマ</t>
    </rPh>
    <rPh sb="46" eb="47">
      <t>モノ</t>
    </rPh>
    <phoneticPr fontId="2"/>
  </si>
  <si>
    <t>ser para</t>
    <phoneticPr fontId="2"/>
  </si>
  <si>
    <t>～に値する、～ほどである</t>
    <rPh sb="2" eb="3">
      <t>アタイ</t>
    </rPh>
    <phoneticPr fontId="2"/>
  </si>
  <si>
    <t>No es para tanto. それほどでもない</t>
    <phoneticPr fontId="2"/>
  </si>
  <si>
    <t>de su parte</t>
    <phoneticPr fontId="2"/>
  </si>
  <si>
    <t>～から、～の代理の</t>
    <rPh sb="6" eb="8">
      <t>ダイリ</t>
    </rPh>
    <phoneticPr fontId="2"/>
  </si>
  <si>
    <t>Saluda a tu madre de mi parte. 君のお母さんに(私からと)よろしく言っといて</t>
    <rPh sb="31" eb="32">
      <t>キミ</t>
    </rPh>
    <rPh sb="34" eb="35">
      <t>カア</t>
    </rPh>
    <rPh sb="39" eb="40">
      <t>ワタシ</t>
    </rPh>
    <rPh sb="48" eb="49">
      <t>イ</t>
    </rPh>
    <phoneticPr fontId="2"/>
  </si>
  <si>
    <t>en gran parte</t>
    <phoneticPr fontId="2"/>
  </si>
  <si>
    <t>ほとんど、大部分</t>
    <rPh sb="5" eb="8">
      <t>ダイブブン</t>
    </rPh>
    <phoneticPr fontId="2"/>
  </si>
  <si>
    <t>Mi éxito se lo debo en gran parte a su ayuda.  私の成功の大部分は彼女の助けによるものです</t>
    <rPh sb="47" eb="48">
      <t>ワタシ</t>
    </rPh>
    <rPh sb="49" eb="51">
      <t>セイコウ</t>
    </rPh>
    <rPh sb="52" eb="55">
      <t>ダイブブン</t>
    </rPh>
    <rPh sb="56" eb="58">
      <t>カノジョ</t>
    </rPh>
    <rPh sb="59" eb="60">
      <t>タス</t>
    </rPh>
    <phoneticPr fontId="2"/>
  </si>
  <si>
    <t xml:space="preserve">pasar por </t>
    <phoneticPr fontId="2"/>
  </si>
  <si>
    <t>～に立ち寄る</t>
    <rPh sb="2" eb="3">
      <t>タ</t>
    </rPh>
    <rPh sb="4" eb="5">
      <t>ヨ</t>
    </rPh>
    <phoneticPr fontId="2"/>
  </si>
  <si>
    <t>Pasaré por tu casa esta noche. 今夜君の家に寄るね</t>
    <rPh sb="31" eb="33">
      <t>コンヤ</t>
    </rPh>
    <rPh sb="33" eb="34">
      <t>キミ</t>
    </rPh>
    <rPh sb="35" eb="36">
      <t>イエ</t>
    </rPh>
    <rPh sb="37" eb="38">
      <t>ヨ</t>
    </rPh>
    <phoneticPr fontId="2"/>
  </si>
  <si>
    <t>pasarlo bien</t>
    <phoneticPr fontId="2"/>
  </si>
  <si>
    <t>楽しく過ごす</t>
    <rPh sb="0" eb="1">
      <t>タノ</t>
    </rPh>
    <rPh sb="3" eb="4">
      <t>ス</t>
    </rPh>
    <phoneticPr fontId="2"/>
  </si>
  <si>
    <t>Lo paré muy bien anoche. 昨夜はとても楽しかった</t>
    <rPh sb="25" eb="27">
      <t>サクヤ</t>
    </rPh>
    <rPh sb="31" eb="32">
      <t>タノ</t>
    </rPh>
    <phoneticPr fontId="2"/>
  </si>
  <si>
    <t>de paso</t>
    <phoneticPr fontId="2"/>
  </si>
  <si>
    <t>ついでに、行きがけに</t>
    <rPh sb="5" eb="6">
      <t>イ</t>
    </rPh>
    <phoneticPr fontId="2"/>
  </si>
  <si>
    <t>Fui de paso a la tienda en la que trabaja Flora. 私はついでにフローラが働いているお店に行った</t>
    <rPh sb="49" eb="50">
      <t>ワタシ</t>
    </rPh>
    <rPh sb="60" eb="61">
      <t>ハタラ</t>
    </rPh>
    <rPh sb="66" eb="67">
      <t>ミセ</t>
    </rPh>
    <rPh sb="68" eb="69">
      <t>イ</t>
    </rPh>
    <phoneticPr fontId="2"/>
  </si>
  <si>
    <t>merecer(valer) la pena</t>
    <phoneticPr fontId="2"/>
  </si>
  <si>
    <t>～する価値がある</t>
    <rPh sb="3" eb="5">
      <t>カチ</t>
    </rPh>
    <phoneticPr fontId="2"/>
  </si>
  <si>
    <t>Merece la pena ver esta película. この映画は見る価値がある</t>
    <rPh sb="36" eb="38">
      <t>エイガ</t>
    </rPh>
    <rPh sb="39" eb="40">
      <t>ミ</t>
    </rPh>
    <rPh sb="41" eb="43">
      <t>カチ</t>
    </rPh>
    <phoneticPr fontId="2"/>
  </si>
  <si>
    <t>estar pendiente de</t>
    <phoneticPr fontId="2"/>
  </si>
  <si>
    <t>～を待つ、～が未解決の、～に注意を払う</t>
    <rPh sb="2" eb="3">
      <t>マ</t>
    </rPh>
    <rPh sb="7" eb="10">
      <t>ミカイケツ</t>
    </rPh>
    <rPh sb="14" eb="16">
      <t>チュウイ</t>
    </rPh>
    <rPh sb="17" eb="18">
      <t>ハラ</t>
    </rPh>
    <phoneticPr fontId="2"/>
  </si>
  <si>
    <t>Está pendiente de resolución. 決定待ちだ。 Estoy pendiente del reloj. 私は時間を気にする</t>
    <rPh sb="30" eb="32">
      <t>ケッテイ</t>
    </rPh>
    <rPh sb="32" eb="33">
      <t>マ</t>
    </rPh>
    <rPh sb="64" eb="65">
      <t>ワタシ</t>
    </rPh>
    <rPh sb="66" eb="68">
      <t>ジカン</t>
    </rPh>
    <rPh sb="69" eb="70">
      <t>キ</t>
    </rPh>
    <phoneticPr fontId="2"/>
  </si>
  <si>
    <t>a pesar de + 接続法</t>
    <rPh sb="13" eb="16">
      <t>セツゾクホウ</t>
    </rPh>
    <phoneticPr fontId="2"/>
  </si>
  <si>
    <t>たとえ～しても</t>
    <phoneticPr fontId="2"/>
  </si>
  <si>
    <t>A pesar de que se opongan, me iré de la ciudad.  例え彼らが反対しても、私は街を出るだろう</t>
    <rPh sb="49" eb="50">
      <t>タト</t>
    </rPh>
    <rPh sb="51" eb="52">
      <t>カレ</t>
    </rPh>
    <rPh sb="54" eb="56">
      <t>ハンタイ</t>
    </rPh>
    <rPh sb="60" eb="61">
      <t>ワタシ</t>
    </rPh>
    <rPh sb="62" eb="63">
      <t>マチ</t>
    </rPh>
    <rPh sb="64" eb="65">
      <t>デ</t>
    </rPh>
    <phoneticPr fontId="2"/>
  </si>
  <si>
    <t>a pesar de todo</t>
    <phoneticPr fontId="2"/>
  </si>
  <si>
    <t>それでもなお、どんなことがあっても</t>
    <phoneticPr fontId="2"/>
  </si>
  <si>
    <t>Confío en ti a pesar de todo. どんなことがあっても私は君を信頼する</t>
    <rPh sb="40" eb="41">
      <t>ワタシ</t>
    </rPh>
    <rPh sb="42" eb="43">
      <t>キミ</t>
    </rPh>
    <rPh sb="44" eb="46">
      <t>シンライ</t>
    </rPh>
    <phoneticPr fontId="2"/>
  </si>
  <si>
    <t>時間とともに使われる前置詞</t>
    <rPh sb="0" eb="2">
      <t>ジカン</t>
    </rPh>
    <rPh sb="6" eb="7">
      <t>ツカ</t>
    </rPh>
    <rPh sb="10" eb="13">
      <t>ゼンチシ</t>
    </rPh>
    <phoneticPr fontId="2"/>
  </si>
  <si>
    <t>durante + 期間 : ～の間 ※porもOK</t>
    <rPh sb="10" eb="12">
      <t>キカン</t>
    </rPh>
    <rPh sb="17" eb="18">
      <t>アイダ</t>
    </rPh>
    <phoneticPr fontId="2"/>
  </si>
  <si>
    <t>Ayer estuve en la biblioteca durante dos horas</t>
    <phoneticPr fontId="2"/>
  </si>
  <si>
    <t>en/durante de + 期間 : ～で</t>
    <rPh sb="16" eb="18">
      <t>キカン</t>
    </rPh>
    <phoneticPr fontId="2"/>
  </si>
  <si>
    <t>El edificio se construirá en (=dentro de) dos meses.</t>
    <phoneticPr fontId="2"/>
  </si>
  <si>
    <t>para + 期限 : ～までに / hasta + 期限 : ～まで</t>
    <rPh sb="7" eb="9">
      <t>キゲン</t>
    </rPh>
    <rPh sb="27" eb="29">
      <t>キゲン</t>
    </rPh>
    <phoneticPr fontId="2"/>
  </si>
  <si>
    <t>Esta tarea es para el viernes.</t>
    <phoneticPr fontId="2"/>
  </si>
  <si>
    <t>Ayer trabajé hasta las once de la noche.</t>
    <phoneticPr fontId="2"/>
  </si>
  <si>
    <t xml:space="preserve">(Nosotros) Preferimos que te quedes a que vengas con nosotras. </t>
    <phoneticPr fontId="2"/>
  </si>
  <si>
    <t>一緒に来るより居てもらった方がいいな</t>
    <rPh sb="0" eb="2">
      <t>イッショ</t>
    </rPh>
    <rPh sb="3" eb="4">
      <t>ク</t>
    </rPh>
    <rPh sb="7" eb="8">
      <t>イ</t>
    </rPh>
    <rPh sb="13" eb="14">
      <t>ホウ</t>
    </rPh>
    <phoneticPr fontId="2"/>
  </si>
  <si>
    <t>¿Qué más podemos hacer? No se me ocurre nada. (主語: nada)</t>
    <rPh sb="47" eb="49">
      <t>シュゴ</t>
    </rPh>
    <phoneticPr fontId="2"/>
  </si>
  <si>
    <t>Ayer estaba aburrido y se me ocurrió llamar a la tía.</t>
    <phoneticPr fontId="2"/>
  </si>
  <si>
    <t>叔母に電話する事を思い付いた (主語 : llarmar以下 )</t>
    <rPh sb="0" eb="2">
      <t>オバ</t>
    </rPh>
    <rPh sb="3" eb="5">
      <t>デンワ</t>
    </rPh>
    <rPh sb="7" eb="8">
      <t>コト</t>
    </rPh>
    <rPh sb="9" eb="10">
      <t>オモ</t>
    </rPh>
    <rPh sb="11" eb="12">
      <t>ツ</t>
    </rPh>
    <rPh sb="16" eb="18">
      <t>シュゴ</t>
    </rPh>
    <rPh sb="28" eb="30">
      <t>イカ</t>
    </rPh>
    <phoneticPr fontId="2"/>
  </si>
  <si>
    <t>内容</t>
    <rPh sb="0" eb="2">
      <t>ナイヨウ</t>
    </rPh>
    <phoneticPr fontId="2"/>
  </si>
  <si>
    <t>例文</t>
    <rPh sb="0" eb="2">
      <t>レイブン</t>
    </rPh>
    <phoneticPr fontId="2"/>
  </si>
  <si>
    <t>訳</t>
    <rPh sb="0" eb="1">
      <t>ヤク</t>
    </rPh>
    <phoneticPr fontId="2"/>
  </si>
  <si>
    <t>¿Qué quieres tomar, un café o un té? - (Yo) Prefiero un té (a un café)</t>
    <phoneticPr fontId="2"/>
  </si>
  <si>
    <t>preferir A (a B)</t>
    <phoneticPr fontId="2"/>
  </si>
  <si>
    <t>～をより好む</t>
    <rPh sb="4" eb="5">
      <t>コノ</t>
    </rPh>
    <phoneticPr fontId="2"/>
  </si>
  <si>
    <t>ocurrirse a 人</t>
    <rPh sb="12" eb="13">
      <t>ヒト</t>
    </rPh>
    <phoneticPr fontId="2"/>
  </si>
  <si>
    <t>～を思いつく</t>
    <rPh sb="2" eb="3">
      <t>オモ</t>
    </rPh>
    <phoneticPr fontId="2"/>
  </si>
  <si>
    <t>～に相応しい</t>
    <phoneticPr fontId="2"/>
  </si>
  <si>
    <t>merecer
merecerse + 名詞</t>
    <phoneticPr fontId="2"/>
  </si>
  <si>
    <t>Entender/Comprender</t>
    <phoneticPr fontId="2"/>
  </si>
  <si>
    <t>基本的に同義だが、
後者の方が少し深い理解を示す</t>
    <phoneticPr fontId="2"/>
  </si>
  <si>
    <t>～を知らせる</t>
    <phoneticPr fontId="2"/>
  </si>
  <si>
    <t>alredodor de ～ + 数値要素</t>
    <rPh sb="17" eb="19">
      <t>スウチ</t>
    </rPh>
    <rPh sb="19" eb="21">
      <t>ヨウソ</t>
    </rPh>
    <phoneticPr fontId="2"/>
  </si>
  <si>
    <t>約、おおよそ</t>
    <phoneticPr fontId="2"/>
  </si>
  <si>
    <t>munudo/ a+ 名詞</t>
    <phoneticPr fontId="2"/>
  </si>
  <si>
    <t>小さな～</t>
    <phoneticPr fontId="2"/>
  </si>
  <si>
    <t xml:space="preserve">Ana es una mujer menuda. </t>
    <phoneticPr fontId="2"/>
  </si>
  <si>
    <t>アナは小柄な女性だ</t>
    <phoneticPr fontId="2"/>
  </si>
  <si>
    <t xml:space="preserve">munudo/ a+ 名詞!! </t>
    <rPh sb="11" eb="13">
      <t>メイシ</t>
    </rPh>
    <phoneticPr fontId="2"/>
  </si>
  <si>
    <t xml:space="preserve">何て～だ </t>
    <phoneticPr fontId="2"/>
  </si>
  <si>
    <t>¡Menudo libro! Me encantó.</t>
    <phoneticPr fontId="2"/>
  </si>
  <si>
    <t>凄い本だ。気に入ったよ</t>
    <phoneticPr fontId="2"/>
  </si>
  <si>
    <t>a munudo</t>
    <phoneticPr fontId="2"/>
  </si>
  <si>
    <t>しばしば</t>
    <phoneticPr fontId="2"/>
  </si>
  <si>
    <t xml:space="preserve">Voy a menudo al cine a ver películas. </t>
    <phoneticPr fontId="2"/>
  </si>
  <si>
    <t>映画を観にしばしば映画館に行く</t>
    <phoneticPr fontId="2"/>
  </si>
  <si>
    <t>preguntar-se</t>
    <phoneticPr fontId="2"/>
  </si>
  <si>
    <t>自問する</t>
    <phoneticPr fontId="2"/>
  </si>
  <si>
    <t>現在形 (Yo) Quiero hablar con María.</t>
    <phoneticPr fontId="2"/>
  </si>
  <si>
    <t>過去未来系/接続法過去 (Yo) Querría/Quisiera hablar con María.</t>
    <phoneticPr fontId="2"/>
  </si>
  <si>
    <t>点過去/線過去
でよく使われる副詞</t>
    <rPh sb="0" eb="1">
      <t>テン</t>
    </rPh>
    <rPh sb="1" eb="3">
      <t>カコ</t>
    </rPh>
    <rPh sb="4" eb="5">
      <t>セン</t>
    </rPh>
    <rPh sb="5" eb="7">
      <t>カコ</t>
    </rPh>
    <rPh sb="11" eb="12">
      <t>ツカ</t>
    </rPh>
    <rPh sb="15" eb="17">
      <t>フクシ</t>
    </rPh>
    <phoneticPr fontId="2"/>
  </si>
  <si>
    <t>lo 形容詞 es que + 直説法/接続法</t>
    <rPh sb="3" eb="6">
      <t>ケイヨウシ</t>
    </rPh>
    <rPh sb="16" eb="19">
      <t>チョクセツホウ</t>
    </rPh>
    <rPh sb="20" eb="23">
      <t>セツゾクホウ</t>
    </rPh>
    <phoneticPr fontId="2"/>
  </si>
  <si>
    <t>～することは…だ</t>
    <phoneticPr fontId="2"/>
  </si>
  <si>
    <t>直説法 Lo mejor es que José está bien.</t>
    <phoneticPr fontId="2"/>
  </si>
  <si>
    <t>接続法 Lo mejor es que José esté bien.</t>
    <phoneticPr fontId="2"/>
  </si>
  <si>
    <t>最も良い事はホセが元気でいることだ ⇨ 元気であって欲しい</t>
    <rPh sb="0" eb="1">
      <t>モット</t>
    </rPh>
    <rPh sb="2" eb="3">
      <t>イ</t>
    </rPh>
    <rPh sb="4" eb="5">
      <t>コト</t>
    </rPh>
    <rPh sb="9" eb="11">
      <t>ゲンキ</t>
    </rPh>
    <phoneticPr fontId="2"/>
  </si>
  <si>
    <t>人 + mismo/a</t>
    <rPh sb="0" eb="1">
      <t>ヒト</t>
    </rPh>
    <phoneticPr fontId="2"/>
  </si>
  <si>
    <t>～自身</t>
    <rPh sb="1" eb="3">
      <t>ジシン</t>
    </rPh>
    <phoneticPr fontId="2"/>
  </si>
  <si>
    <t>Tú mismo tienes que ir a recogerlo.</t>
    <phoneticPr fontId="2"/>
  </si>
  <si>
    <t>Me lo he regalado a mí misma.</t>
    <phoneticPr fontId="2"/>
  </si>
  <si>
    <t>君自身がそれを受け取りに行かないといけない</t>
    <rPh sb="0" eb="1">
      <t>キミ</t>
    </rPh>
    <rPh sb="1" eb="3">
      <t>ジシン</t>
    </rPh>
    <rPh sb="7" eb="8">
      <t>ウ</t>
    </rPh>
    <rPh sb="9" eb="10">
      <t>ト</t>
    </rPh>
    <rPh sb="12" eb="13">
      <t>イ</t>
    </rPh>
    <phoneticPr fontId="2"/>
  </si>
  <si>
    <t>私はそれを私自身にプレゼントした(自分の為に買った)</t>
    <rPh sb="0" eb="1">
      <t>ワタシ</t>
    </rPh>
    <rPh sb="5" eb="6">
      <t>ワタシ</t>
    </rPh>
    <rPh sb="6" eb="8">
      <t>ジシン</t>
    </rPh>
    <rPh sb="17" eb="20">
      <t>ジブンオ</t>
    </rPh>
    <rPh sb="20" eb="21">
      <t>タメ</t>
    </rPh>
    <rPh sb="22" eb="23">
      <t>カ</t>
    </rPh>
    <phoneticPr fontId="2"/>
  </si>
  <si>
    <t>先行詞が否定後の場合、
関係詞節は基本的に接続法を使う</t>
    <rPh sb="0" eb="3">
      <t>センコウシ</t>
    </rPh>
    <rPh sb="4" eb="6">
      <t>ヒテイ</t>
    </rPh>
    <rPh sb="6" eb="7">
      <t>ゴ</t>
    </rPh>
    <rPh sb="8" eb="10">
      <t>バアイ</t>
    </rPh>
    <rPh sb="12" eb="14">
      <t>カンケイ</t>
    </rPh>
    <rPh sb="14" eb="15">
      <t>シ</t>
    </rPh>
    <rPh sb="15" eb="16">
      <t>セツ</t>
    </rPh>
    <rPh sb="17" eb="20">
      <t>キホンテキ</t>
    </rPh>
    <rPh sb="21" eb="24">
      <t>セツゾクホウ</t>
    </rPh>
    <rPh sb="25" eb="26">
      <t>ツカ</t>
    </rPh>
    <phoneticPr fontId="2"/>
  </si>
  <si>
    <t>nada</t>
    <phoneticPr fontId="2"/>
  </si>
  <si>
    <t>No tengo nada que sirva para abrir la caja.</t>
    <phoneticPr fontId="2"/>
  </si>
  <si>
    <t>En su familia no hay nadie que haya viajado a Suiza.</t>
    <phoneticPr fontId="2"/>
  </si>
  <si>
    <t>箱を開けるのに役立つものは何もない</t>
    <rPh sb="0" eb="1">
      <t>ハコ</t>
    </rPh>
    <rPh sb="2" eb="3">
      <t>ア</t>
    </rPh>
    <rPh sb="7" eb="9">
      <t>ヤクダ</t>
    </rPh>
    <rPh sb="13" eb="14">
      <t>ナニ</t>
    </rPh>
    <phoneticPr fontId="2"/>
  </si>
  <si>
    <t>彼の家族にはスイスに旅をしたことのある人は誰もいない</t>
    <rPh sb="0" eb="1">
      <t>カレ</t>
    </rPh>
    <rPh sb="2" eb="4">
      <t>カゾク</t>
    </rPh>
    <rPh sb="10" eb="11">
      <t>タビ</t>
    </rPh>
    <rPh sb="19" eb="20">
      <t>ヒト</t>
    </rPh>
    <rPh sb="21" eb="22">
      <t>ダレ</t>
    </rPh>
    <phoneticPr fontId="2"/>
  </si>
  <si>
    <t>○歳年上である</t>
    <rPh sb="1" eb="2">
      <t>サイ</t>
    </rPh>
    <rPh sb="2" eb="4">
      <t>トシウエ</t>
    </rPh>
    <phoneticPr fontId="2"/>
  </si>
  <si>
    <t>形容詞mayorの比較分</t>
    <rPh sb="0" eb="3">
      <t>ケイヨウシ</t>
    </rPh>
    <rPh sb="9" eb="11">
      <t>ヒカク</t>
    </rPh>
    <rPh sb="11" eb="12">
      <t>ブン</t>
    </rPh>
    <phoneticPr fontId="2"/>
  </si>
  <si>
    <t>動詞tenerの比較分</t>
    <rPh sb="0" eb="2">
      <t>ドウシ</t>
    </rPh>
    <rPh sb="8" eb="10">
      <t>ヒカク</t>
    </rPh>
    <rPh sb="10" eb="11">
      <t>ブン</t>
    </rPh>
    <phoneticPr fontId="2"/>
  </si>
  <si>
    <t>動詞llevarを使うパターン</t>
    <rPh sb="0" eb="2">
      <t>ドウシ</t>
    </rPh>
    <rPh sb="9" eb="10">
      <t>ツカ</t>
    </rPh>
    <phoneticPr fontId="2"/>
  </si>
  <si>
    <t>Mi esposa es dos años mayor que yo.</t>
    <phoneticPr fontId="2"/>
  </si>
  <si>
    <t>Mi esposa tiene dos año más que yo.</t>
    <phoneticPr fontId="2"/>
  </si>
  <si>
    <t>Mi esposa me lleva dos años.</t>
    <phoneticPr fontId="2"/>
  </si>
  <si>
    <t>一部の動詞 + se</t>
    <rPh sb="0" eb="2">
      <t>イチブ</t>
    </rPh>
    <rPh sb="3" eb="5">
      <t>ドウシ</t>
    </rPh>
    <phoneticPr fontId="2"/>
  </si>
  <si>
    <t>○○を全部～する</t>
    <rPh sb="3" eb="5">
      <t>ゼンブ</t>
    </rPh>
    <phoneticPr fontId="2"/>
  </si>
  <si>
    <t>Se comió el bicadillo.</t>
    <phoneticPr fontId="2"/>
  </si>
  <si>
    <t>Se bebió el vivo.</t>
    <phoneticPr fontId="2"/>
  </si>
  <si>
    <t>彼はボカディージョを全部食べた</t>
    <rPh sb="0" eb="1">
      <t>カレ</t>
    </rPh>
    <rPh sb="10" eb="13">
      <t>ゼンブタ</t>
    </rPh>
    <phoneticPr fontId="2"/>
  </si>
  <si>
    <t>彼はワインを全部飲んだ</t>
    <rPh sb="0" eb="1">
      <t>カレ</t>
    </rPh>
    <rPh sb="6" eb="8">
      <t>ゼンブ</t>
    </rPh>
    <rPh sb="8" eb="9">
      <t>ノ</t>
    </rPh>
    <phoneticPr fontId="2"/>
  </si>
  <si>
    <t>前置詞の後のyo/tú
は形式が変化する</t>
    <rPh sb="0" eb="3">
      <t>ゼンチシ</t>
    </rPh>
    <rPh sb="4" eb="5">
      <t>アト</t>
    </rPh>
    <rPh sb="13" eb="15">
      <t>ケイシキ</t>
    </rPh>
    <rPh sb="16" eb="18">
      <t>ヘンカ</t>
    </rPh>
    <phoneticPr fontId="2"/>
  </si>
  <si>
    <t>para mí/tú  para él/ella</t>
    <phoneticPr fontId="2"/>
  </si>
  <si>
    <t>con conmigo/contigo  para él/ella</t>
    <phoneticPr fontId="2"/>
  </si>
  <si>
    <t>ignorar</t>
    <phoneticPr fontId="2"/>
  </si>
  <si>
    <t>無視する</t>
    <rPh sb="0" eb="2">
      <t>ムシ</t>
    </rPh>
    <phoneticPr fontId="2"/>
  </si>
  <si>
    <t>知らない</t>
    <rPh sb="0" eb="1">
      <t>シ</t>
    </rPh>
    <phoneticPr fontId="2"/>
  </si>
  <si>
    <t>Ana estaba enojada conmigo y me ignoró durante la comida.</t>
    <phoneticPr fontId="2"/>
  </si>
  <si>
    <t>アナは食事中に、私に腹を立てて無視した</t>
    <rPh sb="3" eb="6">
      <t>ショクジチュウ</t>
    </rPh>
    <rPh sb="8" eb="9">
      <t>ワタシ</t>
    </rPh>
    <rPh sb="10" eb="11">
      <t>ハラ</t>
    </rPh>
    <rPh sb="12" eb="13">
      <t>タ</t>
    </rPh>
    <rPh sb="15" eb="17">
      <t>ムシ</t>
    </rPh>
    <phoneticPr fontId="2"/>
  </si>
  <si>
    <t>323 enojar ～に怒る、怒らせる、苛立たせる</t>
    <rPh sb="13" eb="14">
      <t>オコ</t>
    </rPh>
    <rPh sb="16" eb="17">
      <t>オコ</t>
    </rPh>
    <rPh sb="21" eb="23">
      <t>イラダ</t>
    </rPh>
    <phoneticPr fontId="2"/>
  </si>
  <si>
    <t>ホセは私達がサプライズパーティを準備していることを知らない</t>
    <rPh sb="3" eb="5">
      <t>ワタシタチ</t>
    </rPh>
    <rPh sb="16" eb="18">
      <t>ジュンビ</t>
    </rPh>
    <rPh sb="25" eb="26">
      <t>シ</t>
    </rPh>
    <phoneticPr fontId="2"/>
  </si>
  <si>
    <t>José ignora que le prepramos una fiesta sorpresa por su cumpleaños.</t>
    <phoneticPr fontId="2"/>
  </si>
  <si>
    <t>depender de</t>
    <phoneticPr fontId="2"/>
  </si>
  <si>
    <t>～に依存する</t>
    <rPh sb="2" eb="4">
      <t>イゾン</t>
    </rPh>
    <phoneticPr fontId="2"/>
  </si>
  <si>
    <t>～次第である</t>
    <rPh sb="1" eb="3">
      <t>シダイ</t>
    </rPh>
    <phoneticPr fontId="2"/>
  </si>
  <si>
    <t>Ana todavía depende de sus padres.</t>
    <phoneticPr fontId="2"/>
  </si>
  <si>
    <t>¿Saldrás mañana? Todavía no lo sé, (eso) depende del tiempo.</t>
    <phoneticPr fontId="2"/>
  </si>
  <si>
    <t>明日出掛ける？ まだ分からない、(それは)天気次第かな</t>
    <rPh sb="0" eb="2">
      <t>アシタ</t>
    </rPh>
    <rPh sb="2" eb="4">
      <t>デカ</t>
    </rPh>
    <rPh sb="10" eb="11">
      <t>ワ</t>
    </rPh>
    <rPh sb="21" eb="23">
      <t>テンキ</t>
    </rPh>
    <rPh sb="23" eb="25">
      <t>シダイ</t>
    </rPh>
    <phoneticPr fontId="2"/>
  </si>
  <si>
    <t>アナはまだ両親に食べさせてもらっている</t>
    <rPh sb="5" eb="8">
      <t>リョウシンンイ</t>
    </rPh>
    <rPh sb="8" eb="9">
      <t>タ</t>
    </rPh>
    <phoneticPr fontId="2"/>
  </si>
  <si>
    <t>願望・感情の表現は
主語が変わると接続法になる</t>
    <rPh sb="0" eb="2">
      <t>ガンボウ</t>
    </rPh>
    <rPh sb="3" eb="5">
      <t>カンジョウ</t>
    </rPh>
    <rPh sb="6" eb="8">
      <t>ヒョウゲン</t>
    </rPh>
    <rPh sb="10" eb="12">
      <t>シュゴ</t>
    </rPh>
    <rPh sb="13" eb="14">
      <t>カ</t>
    </rPh>
    <rPh sb="17" eb="20">
      <t>セツゾクホウ</t>
    </rPh>
    <phoneticPr fontId="2"/>
  </si>
  <si>
    <t>que + 接続法になる</t>
    <rPh sb="6" eb="9">
      <t>セツゾクホウ</t>
    </rPh>
    <phoneticPr fontId="2"/>
  </si>
  <si>
    <t>Nosotrosも中身の人が違えば</t>
    <rPh sb="9" eb="11">
      <t>ナカミ</t>
    </rPh>
    <rPh sb="12" eb="13">
      <t>ヒト</t>
    </rPh>
    <rPh sb="14" eb="15">
      <t>チガ</t>
    </rPh>
    <phoneticPr fontId="2"/>
  </si>
  <si>
    <t>Mi padre y yo esperamos que (tú y nosotros) volvamos a vernos pronto.</t>
    <phoneticPr fontId="2"/>
  </si>
  <si>
    <t>父と私は、君と私達がすぐに再開できることを願っている</t>
    <rPh sb="0" eb="1">
      <t>チチ</t>
    </rPh>
    <rPh sb="2" eb="3">
      <t>ワタシ</t>
    </rPh>
    <rPh sb="5" eb="6">
      <t>キミ</t>
    </rPh>
    <rPh sb="7" eb="9">
      <t>ワタシタチ</t>
    </rPh>
    <rPh sb="13" eb="15">
      <t>サイカイ</t>
    </rPh>
    <rPh sb="21" eb="22">
      <t>ネガ</t>
    </rPh>
    <phoneticPr fontId="2"/>
  </si>
  <si>
    <t>カンマ+ que</t>
    <phoneticPr fontId="2"/>
  </si>
  <si>
    <t>porque と同義になる場合がある</t>
    <rPh sb="8" eb="10">
      <t>ドウギ</t>
    </rPh>
    <rPh sb="13" eb="15">
      <t>バアイ</t>
    </rPh>
    <phoneticPr fontId="2"/>
  </si>
  <si>
    <t>関係代名詞の可能性もある</t>
    <rPh sb="0" eb="2">
      <t>カンケイ</t>
    </rPh>
    <rPh sb="2" eb="5">
      <t>ダイメイシ</t>
    </rPh>
    <rPh sb="6" eb="9">
      <t>カノウセイ</t>
    </rPh>
    <phoneticPr fontId="2"/>
  </si>
  <si>
    <t>Date prisa, que llegamos tarde.</t>
    <phoneticPr fontId="2"/>
  </si>
  <si>
    <t>Tengo un tío, que vive en Londres</t>
    <phoneticPr fontId="2"/>
  </si>
  <si>
    <t>急いで、だって遅れちゃうよ</t>
    <rPh sb="0" eb="1">
      <t>イソ</t>
    </rPh>
    <rPh sb="7" eb="8">
      <t>オク</t>
    </rPh>
    <phoneticPr fontId="2"/>
  </si>
  <si>
    <t>私には叔父がいます、彼はロンドン在住です</t>
    <rPh sb="0" eb="1">
      <t>ワタシ</t>
    </rPh>
    <rPh sb="3" eb="5">
      <t>オジ</t>
    </rPh>
    <rPh sb="10" eb="11">
      <t>カレ</t>
    </rPh>
    <rPh sb="16" eb="18">
      <t>ザイジュウ</t>
    </rPh>
    <phoneticPr fontId="2"/>
  </si>
  <si>
    <t>「有名である」の表現</t>
    <rPh sb="1" eb="3">
      <t>ユウメイ</t>
    </rPh>
    <rPh sb="8" eb="10">
      <t>ヒョウゲン</t>
    </rPh>
    <phoneticPr fontId="2"/>
  </si>
  <si>
    <t>tener dama de ～の評判がある</t>
    <rPh sb="16" eb="18">
      <t>ヒョウバン</t>
    </rPh>
    <phoneticPr fontId="2"/>
  </si>
  <si>
    <t>ser popular por ～の人気である</t>
    <rPh sb="18" eb="20">
      <t>ニンキ</t>
    </rPh>
    <phoneticPr fontId="2"/>
  </si>
  <si>
    <t>El lugar también es popular por el vino.</t>
    <phoneticPr fontId="2"/>
  </si>
  <si>
    <t>Los japoneses tienen fama de ser serviciales con los turistas.</t>
    <phoneticPr fontId="2"/>
  </si>
  <si>
    <t>その場所はワインでも有名だ</t>
    <rPh sb="2" eb="4">
      <t>バショ</t>
    </rPh>
    <rPh sb="10" eb="12">
      <t>ユウメイ</t>
    </rPh>
    <phoneticPr fontId="2"/>
  </si>
  <si>
    <t>日本人は観光客に親切であると評判だ</t>
    <rPh sb="0" eb="3">
      <t>ニホンジン</t>
    </rPh>
    <rPh sb="4" eb="7">
      <t>カンコウキャク</t>
    </rPh>
    <rPh sb="8" eb="10">
      <t>シンセツ</t>
    </rPh>
    <rPh sb="14" eb="16">
      <t>ヒョウバン</t>
    </rPh>
    <phoneticPr fontId="2"/>
  </si>
  <si>
    <t>小ささ・可愛さを表す縮小辞</t>
    <rPh sb="0" eb="1">
      <t>チイ</t>
    </rPh>
    <rPh sb="4" eb="6">
      <t>カワイ</t>
    </rPh>
    <rPh sb="8" eb="9">
      <t>アラワ</t>
    </rPh>
    <rPh sb="10" eb="12">
      <t>シュクショウ</t>
    </rPh>
    <rPh sb="12" eb="13">
      <t>ジ</t>
    </rPh>
    <phoneticPr fontId="2"/>
  </si>
  <si>
    <t>単語末尾を-ito/ita にするのが一般的</t>
    <rPh sb="0" eb="2">
      <t>タンゴ</t>
    </rPh>
    <rPh sb="2" eb="4">
      <t>マツビ</t>
    </rPh>
    <rPh sb="19" eb="22">
      <t>イッパンテキ</t>
    </rPh>
    <phoneticPr fontId="2"/>
  </si>
  <si>
    <t>perro → perrito</t>
    <phoneticPr fontId="2"/>
  </si>
  <si>
    <t>その他の例</t>
    <rPh sb="2" eb="3">
      <t>ホカ</t>
    </rPh>
    <rPh sb="4" eb="5">
      <t>レイ</t>
    </rPh>
    <phoneticPr fontId="2"/>
  </si>
  <si>
    <t>-illo/a 小鳥 pajarillo -ico/a 子猫 gatico -ín/a 小さな子ども chiquitín</t>
    <rPh sb="8" eb="10">
      <t>コトリ</t>
    </rPh>
    <rPh sb="28" eb="30">
      <t>コネコ</t>
    </rPh>
    <rPh sb="44" eb="45">
      <t>チイ</t>
    </rPh>
    <rPh sb="47" eb="48">
      <t>コ</t>
    </rPh>
    <phoneticPr fontId="2"/>
  </si>
  <si>
    <t>+ 接続法過去 (ほぼ不可能な願望)</t>
    <rPh sb="5" eb="7">
      <t>カコ</t>
    </rPh>
    <rPh sb="11" eb="14">
      <t>フカノウ</t>
    </rPh>
    <rPh sb="15" eb="17">
      <t>ガンボウ</t>
    </rPh>
    <phoneticPr fontId="2"/>
  </si>
  <si>
    <t>+ 接続法現在 (可能性のある願望)</t>
    <rPh sb="9" eb="12">
      <t>カノウセイ</t>
    </rPh>
    <rPh sb="15" eb="17">
      <t>ガンボウ</t>
    </rPh>
    <phoneticPr fontId="2"/>
  </si>
  <si>
    <t>Ojalá pueda ir a la fiesta.</t>
    <phoneticPr fontId="2"/>
  </si>
  <si>
    <t>Ojalá pudiera ir a la fiesta.</t>
    <phoneticPr fontId="2"/>
  </si>
  <si>
    <t>行けたらいいのになぁ(都合悪く行けない)</t>
    <rPh sb="0" eb="1">
      <t>イ</t>
    </rPh>
    <rPh sb="11" eb="14">
      <t>ツゴウワル</t>
    </rPh>
    <rPh sb="15" eb="16">
      <t>イ</t>
    </rPh>
    <phoneticPr fontId="2"/>
  </si>
  <si>
    <t>行けたらいいなぁ(行ける可能性あり)</t>
    <rPh sb="0" eb="1">
      <t>イ</t>
    </rPh>
    <rPh sb="9" eb="10">
      <t>イ</t>
    </rPh>
    <rPh sb="12" eb="15">
      <t>カノウセイ</t>
    </rPh>
    <phoneticPr fontId="2"/>
  </si>
  <si>
    <t>Ojalá + 接続法 について
「～できますように」</t>
    <rPh sb="8" eb="11">
      <t>セツゾクホウ</t>
    </rPh>
    <phoneticPr fontId="2"/>
  </si>
  <si>
    <t>gustar系の訳し方</t>
    <rPh sb="6" eb="7">
      <t>ケイ</t>
    </rPh>
    <rPh sb="8" eb="9">
      <t>ヤク</t>
    </rPh>
    <rPh sb="10" eb="11">
      <t>カタ</t>
    </rPh>
    <phoneticPr fontId="2"/>
  </si>
  <si>
    <t>gustar系とは… 人が間接目的語(me,te.le.nos,os,les等)で登場する文章のこと</t>
    <rPh sb="6" eb="7">
      <t>ケイ</t>
    </rPh>
    <rPh sb="11" eb="12">
      <t>ヒト</t>
    </rPh>
    <rPh sb="13" eb="18">
      <t>カンセツモクテキゴ</t>
    </rPh>
    <rPh sb="38" eb="39">
      <t>ナド</t>
    </rPh>
    <rPh sb="41" eb="43">
      <t>トウジョウ</t>
    </rPh>
    <rPh sb="45" eb="47">
      <t>ブンショウ</t>
    </rPh>
    <phoneticPr fontId="2"/>
  </si>
  <si>
    <t>A Jorge le gusta estar con sus amigos.</t>
    <phoneticPr fontId="2"/>
  </si>
  <si>
    <t>分かりやすい訳し方は 間接目的語から訳す(彼は…/私は…)</t>
    <rPh sb="0" eb="1">
      <t>ワ</t>
    </rPh>
    <rPh sb="6" eb="7">
      <t>ヤク</t>
    </rPh>
    <rPh sb="8" eb="9">
      <t>カタ</t>
    </rPh>
    <rPh sb="11" eb="16">
      <t>カンセツモクテキゴ</t>
    </rPh>
    <rPh sb="18" eb="19">
      <t>ヤク</t>
    </rPh>
    <rPh sb="21" eb="22">
      <t>カレ</t>
    </rPh>
    <rPh sb="25" eb="26">
      <t>ワタシ</t>
    </rPh>
    <phoneticPr fontId="2"/>
  </si>
  <si>
    <t>Me alegra la noticia.</t>
    <phoneticPr fontId="2"/>
  </si>
  <si>
    <t>私は…</t>
    <rPh sb="0" eb="1">
      <t>ワタシ</t>
    </rPh>
    <phoneticPr fontId="2"/>
  </si>
  <si>
    <t>A mi padre ya no le queda mucho pelo.</t>
    <phoneticPr fontId="2"/>
  </si>
  <si>
    <t>父は…</t>
    <rPh sb="0" eb="1">
      <t>チチ</t>
    </rPh>
    <phoneticPr fontId="2"/>
  </si>
  <si>
    <t>Nos preocpa que mi hijo trabaje demasiado.</t>
    <phoneticPr fontId="2"/>
  </si>
  <si>
    <t>私達は…</t>
    <rPh sb="0" eb="2">
      <t>ワタシタチ</t>
    </rPh>
    <phoneticPr fontId="2"/>
  </si>
  <si>
    <t>pelo 頭髪、毛</t>
    <rPh sb="5" eb="7">
      <t>トウハツ</t>
    </rPh>
    <rPh sb="8" eb="9">
      <t>ケ</t>
    </rPh>
    <phoneticPr fontId="2"/>
  </si>
  <si>
    <t>colusión</t>
    <phoneticPr fontId="2"/>
  </si>
  <si>
    <t>varado</t>
    <phoneticPr fontId="2"/>
  </si>
  <si>
    <t>colegiatura</t>
    <phoneticPr fontId="2"/>
  </si>
  <si>
    <t>pupitre</t>
    <phoneticPr fontId="2"/>
  </si>
  <si>
    <t>subvención</t>
    <phoneticPr fontId="2"/>
  </si>
  <si>
    <t>jurista</t>
    <phoneticPr fontId="2"/>
  </si>
  <si>
    <t>nexo</t>
    <phoneticPr fontId="2"/>
  </si>
  <si>
    <t>edil</t>
    <phoneticPr fontId="2"/>
  </si>
  <si>
    <t>matorral</t>
    <phoneticPr fontId="2"/>
  </si>
  <si>
    <t>presidio</t>
    <phoneticPr fontId="2"/>
  </si>
  <si>
    <t>perpetuo</t>
    <phoneticPr fontId="2"/>
  </si>
  <si>
    <t>nefasta</t>
    <phoneticPr fontId="2"/>
  </si>
  <si>
    <t>aborrecible</t>
    <phoneticPr fontId="2"/>
  </si>
  <si>
    <t>lamer</t>
    <phoneticPr fontId="2"/>
  </si>
  <si>
    <t>共謀</t>
    <rPh sb="0" eb="2">
      <t>キョウボウ</t>
    </rPh>
    <phoneticPr fontId="2"/>
  </si>
  <si>
    <t>無一文の</t>
    <rPh sb="0" eb="3">
      <t>ムイチモン</t>
    </rPh>
    <phoneticPr fontId="2"/>
  </si>
  <si>
    <t>奨学金</t>
    <rPh sb="0" eb="3">
      <t>ショウガクキン</t>
    </rPh>
    <phoneticPr fontId="2"/>
  </si>
  <si>
    <t>勉強机</t>
    <rPh sb="0" eb="3">
      <t>ベンキョウヅクエ</t>
    </rPh>
    <phoneticPr fontId="2"/>
  </si>
  <si>
    <t>助成金</t>
    <rPh sb="0" eb="3">
      <t>ジョセイキン</t>
    </rPh>
    <phoneticPr fontId="2"/>
  </si>
  <si>
    <t>法律家</t>
    <rPh sb="0" eb="3">
      <t>ホウリツカ</t>
    </rPh>
    <phoneticPr fontId="2"/>
  </si>
  <si>
    <t>繋がり</t>
    <rPh sb="0" eb="1">
      <t>ツナ</t>
    </rPh>
    <phoneticPr fontId="2"/>
  </si>
  <si>
    <t>市会議員</t>
    <rPh sb="0" eb="4">
      <t>シカイギイン</t>
    </rPh>
    <phoneticPr fontId="2"/>
  </si>
  <si>
    <t>牢屋</t>
    <rPh sb="0" eb="2">
      <t>ロウヤ</t>
    </rPh>
    <phoneticPr fontId="2"/>
  </si>
  <si>
    <t>永久の</t>
    <rPh sb="0" eb="2">
      <t>エイキュウ</t>
    </rPh>
    <phoneticPr fontId="2"/>
  </si>
  <si>
    <t>災いをもたらす</t>
    <rPh sb="0" eb="1">
      <t>ワザワ</t>
    </rPh>
    <phoneticPr fontId="2"/>
  </si>
  <si>
    <t>非常に嫌な</t>
    <rPh sb="0" eb="2">
      <t>ヒジョウ</t>
    </rPh>
    <rPh sb="3" eb="4">
      <t>イヤ</t>
    </rPh>
    <phoneticPr fontId="2"/>
  </si>
  <si>
    <t>舐める</t>
    <rPh sb="0" eb="1">
      <t>ナ</t>
    </rPh>
    <phoneticPr fontId="2"/>
  </si>
  <si>
    <t>茂み、藪</t>
    <rPh sb="0" eb="1">
      <t>シゲ</t>
    </rPh>
    <rPh sb="3" eb="4">
      <t>ヤブ</t>
    </rPh>
    <phoneticPr fontId="2"/>
  </si>
  <si>
    <t>先行詞が否定語の関係詞節の作り方</t>
    <rPh sb="0" eb="3">
      <t>センコウシ</t>
    </rPh>
    <rPh sb="4" eb="6">
      <t>ヒテイ</t>
    </rPh>
    <rPh sb="6" eb="7">
      <t>ゴ</t>
    </rPh>
    <rPh sb="8" eb="11">
      <t>カンケイシ</t>
    </rPh>
    <rPh sb="11" eb="12">
      <t>セツ</t>
    </rPh>
    <rPh sb="13" eb="14">
      <t>ツク</t>
    </rPh>
    <rPh sb="15" eb="16">
      <t>カタ</t>
    </rPh>
    <phoneticPr fontId="2"/>
  </si>
  <si>
    <t>通常パターン: 先行詞 que + 直説法</t>
    <rPh sb="0" eb="2">
      <t>ツウジョウ</t>
    </rPh>
    <rPh sb="8" eb="11">
      <t>センコウシ</t>
    </rPh>
    <rPh sb="18" eb="21">
      <t>チョクセツホウ</t>
    </rPh>
    <phoneticPr fontId="2"/>
  </si>
  <si>
    <t>Hay mucha gente &lt; que apende español &gt;</t>
    <phoneticPr fontId="2"/>
  </si>
  <si>
    <t>先行詞が否定語 : 先行詞 que + 接続法</t>
    <rPh sb="0" eb="3">
      <t>センコウシ</t>
    </rPh>
    <rPh sb="4" eb="6">
      <t>ヒテイ</t>
    </rPh>
    <rPh sb="6" eb="7">
      <t>ゴ</t>
    </rPh>
    <rPh sb="10" eb="13">
      <t>センコウシ</t>
    </rPh>
    <rPh sb="20" eb="23">
      <t>セツゾクホウ</t>
    </rPh>
    <phoneticPr fontId="2"/>
  </si>
  <si>
    <t>No hay nadie &lt; que cante tan bien como tú &gt;</t>
    <phoneticPr fontId="2"/>
  </si>
  <si>
    <t>Hay pocos libros &lt; que me interesen &gt; en la biblioteca.</t>
    <phoneticPr fontId="2"/>
  </si>
  <si>
    <t>No tengo ningún amigo &lt; que haya estado en Suiza &gt;.</t>
    <phoneticPr fontId="2"/>
  </si>
  <si>
    <t>ir/ irse の違い</t>
    <rPh sb="10" eb="11">
      <t>チガ</t>
    </rPh>
    <phoneticPr fontId="2"/>
  </si>
  <si>
    <t>ir a + 場所 : ～にしに行く (目的地を強調)</t>
    <rPh sb="7" eb="9">
      <t>バショ</t>
    </rPh>
    <rPh sb="16" eb="17">
      <t>イ</t>
    </rPh>
    <rPh sb="20" eb="23">
      <t>モクテキチ</t>
    </rPh>
    <rPh sb="24" eb="26">
      <t>キョウチョウ</t>
    </rPh>
    <phoneticPr fontId="2"/>
  </si>
  <si>
    <t>El autobús va a la playa.</t>
    <phoneticPr fontId="2"/>
  </si>
  <si>
    <t>irse : その場所から居なくなる(不在にすることを強調)</t>
    <rPh sb="9" eb="11">
      <t>バショ</t>
    </rPh>
    <rPh sb="13" eb="14">
      <t>イ</t>
    </rPh>
    <rPh sb="19" eb="21">
      <t>フザイ</t>
    </rPh>
    <rPh sb="27" eb="29">
      <t>キョウチョウ</t>
    </rPh>
    <phoneticPr fontId="2"/>
  </si>
  <si>
    <t>Me voy (a casa), que ya es  tarde.</t>
    <phoneticPr fontId="2"/>
  </si>
  <si>
    <t>Me voy de casa. Ya no quiero vivir con mi hermana.</t>
    <phoneticPr fontId="2"/>
  </si>
  <si>
    <t>No…, pero sí ～ 「…ない、だけど～だ」</t>
    <phoneticPr fontId="2"/>
  </si>
  <si>
    <t>基本の作り方</t>
    <rPh sb="0" eb="2">
      <t>キホン</t>
    </rPh>
    <rPh sb="3" eb="4">
      <t>ツク</t>
    </rPh>
    <rPh sb="5" eb="6">
      <t>カタ</t>
    </rPh>
    <phoneticPr fontId="2"/>
  </si>
  <si>
    <t>No bebo cerveza, pero sí (bebo) vino.</t>
    <phoneticPr fontId="2"/>
  </si>
  <si>
    <t>その他のパターン</t>
    <rPh sb="2" eb="3">
      <t>ホカ</t>
    </rPh>
    <phoneticPr fontId="2"/>
  </si>
  <si>
    <t>A mi mujer no le gusta cocinar, pero a mí sí.</t>
    <phoneticPr fontId="2"/>
  </si>
  <si>
    <t>Nunca he estado en España, pero sí en Latinoamérica.</t>
    <phoneticPr fontId="2"/>
  </si>
  <si>
    <t>Sincemente no me gusta el fútbol, pero sí que me gusta ver las finales.</t>
    <phoneticPr fontId="2"/>
  </si>
  <si>
    <t>fijar-se</t>
    <phoneticPr fontId="2"/>
  </si>
  <si>
    <t>(+en)～に気づく</t>
    <rPh sb="7" eb="8">
      <t>キ</t>
    </rPh>
    <phoneticPr fontId="2"/>
  </si>
  <si>
    <t>～に注意する、注意して見る、聞く</t>
    <rPh sb="2" eb="4">
      <t>チュウイ</t>
    </rPh>
    <rPh sb="7" eb="9">
      <t>チュウイ</t>
    </rPh>
    <rPh sb="11" eb="12">
      <t>ミ</t>
    </rPh>
    <rPh sb="14" eb="15">
      <t>キ</t>
    </rPh>
    <phoneticPr fontId="2"/>
  </si>
  <si>
    <t>fijar</t>
    <phoneticPr fontId="2"/>
  </si>
  <si>
    <t>定める = determinar = 決める</t>
    <rPh sb="0" eb="1">
      <t>サダ</t>
    </rPh>
    <rPh sb="19" eb="20">
      <t>キ</t>
    </rPh>
    <phoneticPr fontId="2"/>
  </si>
  <si>
    <t>conciente/consciente</t>
    <phoneticPr fontId="2"/>
  </si>
  <si>
    <t>意識、自覚</t>
    <rPh sb="0" eb="2">
      <t>イシキ</t>
    </rPh>
    <rPh sb="3" eb="5">
      <t>ジカク</t>
    </rPh>
    <phoneticPr fontId="2"/>
  </si>
  <si>
    <t>良心</t>
    <rPh sb="0" eb="2">
      <t>リョウシン</t>
    </rPh>
    <phoneticPr fontId="2"/>
  </si>
  <si>
    <t>パイプフィニッシュ等</t>
    <rPh sb="9" eb="10">
      <t>ナド</t>
    </rPh>
    <phoneticPr fontId="2"/>
  </si>
  <si>
    <t>セントラル駅周辺まで散歩</t>
    <rPh sb="5" eb="6">
      <t>エキ</t>
    </rPh>
    <rPh sb="6" eb="8">
      <t>シュウヘン</t>
    </rPh>
    <rPh sb="10" eb="12">
      <t>サンポ</t>
    </rPh>
    <phoneticPr fontId="2"/>
  </si>
  <si>
    <t xml:space="preserve">接続法+ lo que +接続法「いかに～しようと」 digas lo que digas 君が何と言おうと cueste lo que cueste いかに高価だろうと sea lo que sea いずれにしても </t>
  </si>
  <si>
    <t>anova用プラケース</t>
    <rPh sb="5" eb="6">
      <t>ヨウ</t>
    </rPh>
    <phoneticPr fontId="2"/>
  </si>
  <si>
    <t>UPS</t>
    <phoneticPr fontId="2"/>
  </si>
  <si>
    <t>WebPay</t>
    <phoneticPr fontId="2"/>
  </si>
  <si>
    <t xml:space="preserve">tener pinta de </t>
    <phoneticPr fontId="2"/>
  </si>
  <si>
    <t>～のように見える</t>
    <rPh sb="5" eb="6">
      <t>ミ</t>
    </rPh>
    <phoneticPr fontId="2"/>
  </si>
  <si>
    <t>Tiene pinta de inteligente. 彼は賢そうだ</t>
    <rPh sb="28" eb="29">
      <t>カレ</t>
    </rPh>
    <rPh sb="30" eb="31">
      <t>カシコ</t>
    </rPh>
    <phoneticPr fontId="2"/>
  </si>
  <si>
    <t>a (por, con) poco que + 接続法</t>
    <rPh sb="24" eb="27">
      <t>セツゾクホウ</t>
    </rPh>
    <phoneticPr fontId="2"/>
  </si>
  <si>
    <t>ほんの少し～しさえすれば</t>
    <rPh sb="3" eb="4">
      <t>スコ</t>
    </rPh>
    <phoneticPr fontId="2"/>
  </si>
  <si>
    <t>Por poco que estudiaras, sacarías buenas notas.  ほんの少し勉強するだけで、君はいい点をとれたのに</t>
    <rPh sb="52" eb="53">
      <t>スコ</t>
    </rPh>
    <rPh sb="54" eb="56">
      <t>ベンキョウ</t>
    </rPh>
    <rPh sb="62" eb="63">
      <t>キミ</t>
    </rPh>
    <rPh sb="66" eb="67">
      <t>テン</t>
    </rPh>
    <phoneticPr fontId="2"/>
  </si>
  <si>
    <t>dentro de poco</t>
    <phoneticPr fontId="2"/>
  </si>
  <si>
    <t>もうすぐ、間もなく</t>
    <rPh sb="5" eb="6">
      <t>マ</t>
    </rPh>
    <phoneticPr fontId="2"/>
  </si>
  <si>
    <t>Dentro de poco vendrá Milena a recogerme. もう少しでミレーナが私を迎えに来るだろう</t>
    <rPh sb="44" eb="45">
      <t>スコ</t>
    </rPh>
    <rPh sb="52" eb="53">
      <t>ワタシ</t>
    </rPh>
    <rPh sb="54" eb="55">
      <t>ムカ</t>
    </rPh>
    <rPh sb="57" eb="58">
      <t>ク</t>
    </rPh>
    <phoneticPr fontId="2"/>
  </si>
  <si>
    <t>no poder con</t>
    <phoneticPr fontId="2"/>
  </si>
  <si>
    <t>～には我慢できない</t>
    <rPh sb="3" eb="5">
      <t>ガマン</t>
    </rPh>
    <phoneticPr fontId="2"/>
  </si>
  <si>
    <t>Ya no puedo con mi jefe.  もう上司には我慢できない</t>
    <rPh sb="28" eb="30">
      <t>ジョウシ</t>
    </rPh>
    <rPh sb="32" eb="34">
      <t>ガマン</t>
    </rPh>
    <phoneticPr fontId="2"/>
  </si>
  <si>
    <t>no poder más</t>
    <phoneticPr fontId="2"/>
  </si>
  <si>
    <t>もうたくさんだ、これ以上は～できない</t>
    <rPh sb="10" eb="12">
      <t>イジョウ</t>
    </rPh>
    <phoneticPr fontId="2"/>
  </si>
  <si>
    <t>Ya no puedo más. これ以上は無理</t>
    <rPh sb="19" eb="21">
      <t>イジョウ</t>
    </rPh>
    <rPh sb="22" eb="24">
      <t>ムリ</t>
    </rPh>
    <phoneticPr fontId="2"/>
  </si>
  <si>
    <t>no poder (por) menos de + 不定詞</t>
    <rPh sb="26" eb="29">
      <t>フテイシ</t>
    </rPh>
    <phoneticPr fontId="2"/>
  </si>
  <si>
    <t>～せざるを得ない</t>
    <rPh sb="5" eb="6">
      <t>エ</t>
    </rPh>
    <phoneticPr fontId="2"/>
  </si>
  <si>
    <t>No puedo menos de decirle que sí. 私はかれに「はい」と言わざるを得なかった</t>
    <rPh sb="34" eb="35">
      <t>ワタシ</t>
    </rPh>
    <rPh sb="44" eb="45">
      <t>イ</t>
    </rPh>
    <rPh sb="49" eb="50">
      <t>エ</t>
    </rPh>
    <phoneticPr fontId="2"/>
  </si>
  <si>
    <t>puede ser.</t>
    <phoneticPr fontId="2"/>
  </si>
  <si>
    <t>ありうる、そうかもしれない</t>
    <phoneticPr fontId="2"/>
  </si>
  <si>
    <t>estar hecho polvo</t>
    <phoneticPr fontId="2"/>
  </si>
  <si>
    <t>くたくたである</t>
    <phoneticPr fontId="2"/>
  </si>
  <si>
    <t>Lleva 30 horas viajando en el autobús y está hecha polvo. 彼女は30時間のバス移動でくたくただ</t>
    <rPh sb="58" eb="60">
      <t>カノジョ</t>
    </rPh>
    <rPh sb="63" eb="65">
      <t>ジカン</t>
    </rPh>
    <rPh sb="68" eb="70">
      <t>イドウ</t>
    </rPh>
    <phoneticPr fontId="2"/>
  </si>
  <si>
    <t>lo más + 形容詞/副詞 + posible</t>
    <rPh sb="9" eb="12">
      <t>ケイヨウシ</t>
    </rPh>
    <rPh sb="13" eb="15">
      <t>フクシ</t>
    </rPh>
    <phoneticPr fontId="2"/>
  </si>
  <si>
    <t>できるだけ～</t>
    <phoneticPr fontId="2"/>
  </si>
  <si>
    <t>lo más pronto posible できるだけ早く　lo más claramente posible できるだけ明瞭に</t>
    <rPh sb="27" eb="28">
      <t>ハヤ</t>
    </rPh>
    <rPh sb="61" eb="63">
      <t>メイリョウ</t>
    </rPh>
    <phoneticPr fontId="2"/>
  </si>
  <si>
    <t>por el presente</t>
    <phoneticPr fontId="2"/>
  </si>
  <si>
    <t>今のところは、さしあたり</t>
    <rPh sb="0" eb="1">
      <t>イマ</t>
    </rPh>
    <phoneticPr fontId="2"/>
  </si>
  <si>
    <t>Por el presente no se ha aclarado nada. 今のところ何も判明していない</t>
    <rPh sb="40" eb="41">
      <t>イマ</t>
    </rPh>
    <rPh sb="45" eb="46">
      <t>ナニ</t>
    </rPh>
    <rPh sb="47" eb="49">
      <t>ハンメイ</t>
    </rPh>
    <phoneticPr fontId="2"/>
  </si>
  <si>
    <t>a principios de</t>
    <phoneticPr fontId="2"/>
  </si>
  <si>
    <t>～の初めに</t>
    <rPh sb="2" eb="3">
      <t>ハジ</t>
    </rPh>
    <phoneticPr fontId="2"/>
  </si>
  <si>
    <t>A principios de mayo salimos de viaje. 5月初めに私達は旅行に出かける</t>
    <rPh sb="40" eb="41">
      <t>ガツ</t>
    </rPh>
    <rPh sb="41" eb="42">
      <t>ハジ</t>
    </rPh>
    <rPh sb="44" eb="46">
      <t>ワタシタチ</t>
    </rPh>
    <rPh sb="47" eb="49">
      <t>リョコウ</t>
    </rPh>
    <rPh sb="50" eb="51">
      <t>デ</t>
    </rPh>
    <phoneticPr fontId="2"/>
  </si>
  <si>
    <t>de pronto</t>
    <phoneticPr fontId="2"/>
  </si>
  <si>
    <t>突然、いきなり</t>
    <rPh sb="0" eb="2">
      <t>トツゼン</t>
    </rPh>
    <phoneticPr fontId="2"/>
  </si>
  <si>
    <t>La niña se puso a llorar de pronto. その少女は突然泣き始めた</t>
    <rPh sb="38" eb="40">
      <t>ショウジョ</t>
    </rPh>
    <rPh sb="41" eb="43">
      <t>トツゼン</t>
    </rPh>
    <rPh sb="43" eb="44">
      <t>ナ</t>
    </rPh>
    <rPh sb="45" eb="46">
      <t>ハジ</t>
    </rPh>
    <phoneticPr fontId="2"/>
  </si>
  <si>
    <t>¿A que sí (no)?</t>
    <phoneticPr fontId="2"/>
  </si>
  <si>
    <t>そうだろ？ (そうじゃないだろ？)</t>
    <phoneticPr fontId="2"/>
  </si>
  <si>
    <t>Este señor es muy guapo, a que sí? この人かっこいいよね</t>
    <rPh sb="37" eb="38">
      <t>ヒト</t>
    </rPh>
    <phoneticPr fontId="2"/>
  </si>
  <si>
    <t>quedar bien (mal)</t>
    <phoneticPr fontId="2"/>
  </si>
  <si>
    <t>合う (合わない)</t>
    <rPh sb="0" eb="1">
      <t>ア</t>
    </rPh>
    <rPh sb="4" eb="5">
      <t>ア</t>
    </rPh>
    <phoneticPr fontId="2"/>
  </si>
  <si>
    <t>Esta camisa te queda bien. このシャツは君に似合う</t>
    <rPh sb="33" eb="34">
      <t>キミ</t>
    </rPh>
    <rPh sb="35" eb="37">
      <t>ニア</t>
    </rPh>
    <phoneticPr fontId="2"/>
  </si>
  <si>
    <t>sin querer</t>
    <phoneticPr fontId="2"/>
  </si>
  <si>
    <t>思わず、何気なく</t>
    <rPh sb="0" eb="1">
      <t>オモ</t>
    </rPh>
    <rPh sb="4" eb="6">
      <t>ナニゲ</t>
    </rPh>
    <phoneticPr fontId="2"/>
  </si>
  <si>
    <t>Perdónarme, ha sido sin querer. ごめん、悪気はなかったんだ</t>
    <rPh sb="36" eb="38">
      <t>ワルギ</t>
    </rPh>
    <phoneticPr fontId="2"/>
  </si>
  <si>
    <t>a raíz de</t>
    <phoneticPr fontId="2"/>
  </si>
  <si>
    <t>～の結果として、によって</t>
    <rPh sb="2" eb="4">
      <t>ケッカ</t>
    </rPh>
    <phoneticPr fontId="2"/>
  </si>
  <si>
    <t>Todo sucedió a raíz de un malentendido. すべてはひとるの誤解から起こった</t>
    <rPh sb="48" eb="50">
      <t>ゴカイ</t>
    </rPh>
    <rPh sb="52" eb="53">
      <t>オ</t>
    </rPh>
    <phoneticPr fontId="2"/>
  </si>
  <si>
    <t>de raíz</t>
    <phoneticPr fontId="2"/>
  </si>
  <si>
    <t>根本から、根本的に</t>
    <rPh sb="0" eb="2">
      <t>ネモト</t>
    </rPh>
    <rPh sb="5" eb="8">
      <t>コンポンテキ</t>
    </rPh>
    <phoneticPr fontId="2"/>
  </si>
  <si>
    <t>Hay que cortar el problema de raíz. 根本から問題を断ち切らなければなならない</t>
    <rPh sb="36" eb="38">
      <t>ネモト</t>
    </rPh>
    <rPh sb="40" eb="42">
      <t>モンダイ</t>
    </rPh>
    <rPh sb="43" eb="44">
      <t>タ</t>
    </rPh>
    <rPh sb="45" eb="46">
      <t>キ</t>
    </rPh>
    <phoneticPr fontId="2"/>
  </si>
  <si>
    <t xml:space="preserve">por razón (razones) de (+形容詞)  </t>
    <rPh sb="25" eb="28">
      <t>ケイヨウシ</t>
    </rPh>
    <phoneticPr fontId="2"/>
  </si>
  <si>
    <t>～の理由で</t>
    <rPh sb="2" eb="4">
      <t>リユウ</t>
    </rPh>
    <phoneticPr fontId="2"/>
  </si>
  <si>
    <t>él abandonó el plan por razones económicas. 彼は経済的な理由で計画を断念した</t>
    <rPh sb="44" eb="45">
      <t>カレ</t>
    </rPh>
    <rPh sb="46" eb="49">
      <t>ケイザイテキ</t>
    </rPh>
    <rPh sb="50" eb="52">
      <t>リユウ</t>
    </rPh>
    <rPh sb="53" eb="55">
      <t>ケイカク</t>
    </rPh>
    <rPh sb="56" eb="58">
      <t>ダンネン</t>
    </rPh>
    <phoneticPr fontId="2"/>
  </si>
  <si>
    <t>dejarse + 不定詞 + por</t>
    <rPh sb="10" eb="13">
      <t>フテイシ</t>
    </rPh>
    <phoneticPr fontId="2"/>
  </si>
  <si>
    <t>…に～されるがままになる</t>
    <phoneticPr fontId="2"/>
  </si>
  <si>
    <t>Me he dejado llevar por mi sentimento. 感情に流されてしまった</t>
    <rPh sb="39" eb="41">
      <t>カンジョウ</t>
    </rPh>
    <rPh sb="42" eb="43">
      <t>ナガ</t>
    </rPh>
    <phoneticPr fontId="2"/>
  </si>
  <si>
    <t>目的を表す前置詞 a の使い方</t>
    <rPh sb="0" eb="2">
      <t>モクテキ</t>
    </rPh>
    <rPh sb="3" eb="4">
      <t>アラワ</t>
    </rPh>
    <rPh sb="5" eb="8">
      <t>ゼンチシ</t>
    </rPh>
    <rPh sb="12" eb="13">
      <t>ツカ</t>
    </rPh>
    <rPh sb="14" eb="15">
      <t>カタ</t>
    </rPh>
    <phoneticPr fontId="2"/>
  </si>
  <si>
    <t>～するために : 前置詞 para + 不定詞</t>
    <rPh sb="9" eb="12">
      <t>ゼンチシ</t>
    </rPh>
    <rPh sb="20" eb="23">
      <t>フテイシ</t>
    </rPh>
    <phoneticPr fontId="2"/>
  </si>
  <si>
    <t>Estudio mucho español para hablar con mis amigos.</t>
    <phoneticPr fontId="2"/>
  </si>
  <si>
    <t>例外: 移動を表す動詞 + a + 不定詞 ※paraを使ってもOK</t>
    <rPh sb="0" eb="2">
      <t>レイガイ</t>
    </rPh>
    <rPh sb="4" eb="6">
      <t>イドウ</t>
    </rPh>
    <rPh sb="7" eb="8">
      <t>アラワ</t>
    </rPh>
    <rPh sb="9" eb="11">
      <t>ドウシ</t>
    </rPh>
    <rPh sb="18" eb="21">
      <t>フテイシ</t>
    </rPh>
    <rPh sb="28" eb="29">
      <t>ツカ</t>
    </rPh>
    <phoneticPr fontId="2"/>
  </si>
  <si>
    <t>Voy a Ginza a ver una película mañana.</t>
    <phoneticPr fontId="2"/>
  </si>
  <si>
    <t>Ahora bajamos a la calle a comparar el periódico.</t>
    <phoneticPr fontId="2"/>
  </si>
  <si>
    <t>Ellos han venido aquí a hablar conmigo.</t>
    <phoneticPr fontId="2"/>
  </si>
  <si>
    <t>※その他の移動を表す動詞 : subir correr pasar等</t>
    <rPh sb="3" eb="4">
      <t>ホカ</t>
    </rPh>
    <rPh sb="5" eb="7">
      <t>イドウ</t>
    </rPh>
    <rPh sb="8" eb="9">
      <t>アラワ</t>
    </rPh>
    <rPh sb="10" eb="12">
      <t>ドウシ</t>
    </rPh>
    <rPh sb="33" eb="34">
      <t>ナド</t>
    </rPh>
    <phoneticPr fontId="2"/>
  </si>
  <si>
    <t>Ojalá 「～しますように」の使い方</t>
    <rPh sb="16" eb="17">
      <t>ツカ</t>
    </rPh>
    <rPh sb="18" eb="19">
      <t>カタ</t>
    </rPh>
    <phoneticPr fontId="2"/>
  </si>
  <si>
    <t>Ojalá + 接続法現在 : ～しますように (実現可能性有)</t>
    <rPh sb="8" eb="11">
      <t>セツゾクホウ</t>
    </rPh>
    <rPh sb="11" eb="13">
      <t>ゲンザイ</t>
    </rPh>
    <rPh sb="25" eb="30">
      <t>ジツゲンカノウセイ</t>
    </rPh>
    <rPh sb="30" eb="31">
      <t>ア</t>
    </rPh>
    <phoneticPr fontId="2"/>
  </si>
  <si>
    <t>Ojalá termine todo esto pronto.</t>
    <phoneticPr fontId="2"/>
  </si>
  <si>
    <t>Ojalá mi marido consiga el trabajo.</t>
    <phoneticPr fontId="2"/>
  </si>
  <si>
    <t>Olalá + 接続法過去 : ～ならいいのになぁ (実現可能性無し)</t>
    <rPh sb="8" eb="11">
      <t>セツゾクホウ</t>
    </rPh>
    <rPh sb="11" eb="13">
      <t>カコ</t>
    </rPh>
    <rPh sb="27" eb="32">
      <t>ジツゲンカノウセイ</t>
    </rPh>
    <rPh sb="32" eb="33">
      <t>ナ</t>
    </rPh>
    <phoneticPr fontId="2"/>
  </si>
  <si>
    <t>Ojalá hiciera buen tiempo hoy.</t>
    <phoneticPr fontId="2"/>
  </si>
  <si>
    <t>Ojalá Steve Jobs estuviera vivo.</t>
    <phoneticPr fontId="2"/>
  </si>
  <si>
    <t>Ojalá (yo) fuera más alto.</t>
    <phoneticPr fontId="2"/>
  </si>
  <si>
    <t>意見を表す3つの副詞を学ぶ</t>
    <rPh sb="0" eb="2">
      <t>イケン</t>
    </rPh>
    <rPh sb="3" eb="4">
      <t>アラワ</t>
    </rPh>
    <rPh sb="8" eb="10">
      <t>フクシ</t>
    </rPh>
    <rPh sb="11" eb="12">
      <t>マナ</t>
    </rPh>
    <phoneticPr fontId="2"/>
  </si>
  <si>
    <t>para mí : 私にとって</t>
    <rPh sb="10" eb="11">
      <t>ワタシ</t>
    </rPh>
    <phoneticPr fontId="2"/>
  </si>
  <si>
    <t>Para mí, Jorge es el mejor profesor de español.</t>
    <phoneticPr fontId="2"/>
  </si>
  <si>
    <t>en mi opinión : 私の意見では</t>
    <rPh sb="16" eb="17">
      <t>ワタシ</t>
    </rPh>
    <rPh sb="18" eb="20">
      <t>イケン</t>
    </rPh>
    <phoneticPr fontId="2"/>
  </si>
  <si>
    <t>En mi opinión, Japón necesita mejorar su educación sexual.</t>
    <phoneticPr fontId="2"/>
  </si>
  <si>
    <t>desde mi punto de vista : 私の見解では</t>
    <rPh sb="26" eb="27">
      <t>ワタシ</t>
    </rPh>
    <rPh sb="28" eb="30">
      <t>ケンカイ</t>
    </rPh>
    <phoneticPr fontId="2"/>
  </si>
  <si>
    <t>Desde mi punto de vista, la primavera es la mejor época para realizar eventos al aire libre.</t>
    <phoneticPr fontId="2"/>
  </si>
  <si>
    <t>※al aire libre 屋外で</t>
    <rPh sb="15" eb="17">
      <t>オクガイ</t>
    </rPh>
    <phoneticPr fontId="2"/>
  </si>
  <si>
    <t>ponerse</t>
    <phoneticPr fontId="2"/>
  </si>
  <si>
    <t>de pie</t>
    <phoneticPr fontId="2"/>
  </si>
  <si>
    <t>en cuclillas</t>
    <phoneticPr fontId="2"/>
  </si>
  <si>
    <t>de rodillas</t>
    <phoneticPr fontId="2"/>
  </si>
  <si>
    <t>de puntillas</t>
    <phoneticPr fontId="2"/>
  </si>
  <si>
    <t>boca arriba</t>
    <phoneticPr fontId="2"/>
  </si>
  <si>
    <t>boca abajo</t>
    <phoneticPr fontId="2"/>
  </si>
  <si>
    <t>en jarras</t>
    <phoneticPr fontId="2"/>
  </si>
  <si>
    <t>立ち上がる</t>
    <rPh sb="0" eb="1">
      <t>タ</t>
    </rPh>
    <rPh sb="2" eb="3">
      <t>ア</t>
    </rPh>
    <phoneticPr fontId="2"/>
  </si>
  <si>
    <t>しゃがむ</t>
    <phoneticPr fontId="2"/>
  </si>
  <si>
    <t>ひざまづく</t>
    <phoneticPr fontId="2"/>
  </si>
  <si>
    <t>つま先立ち</t>
    <rPh sb="2" eb="4">
      <t>サキダ</t>
    </rPh>
    <phoneticPr fontId="2"/>
  </si>
  <si>
    <t>仰向け</t>
    <rPh sb="0" eb="2">
      <t>アオム</t>
    </rPh>
    <phoneticPr fontId="2"/>
  </si>
  <si>
    <t>うつ伏せ</t>
    <rPh sb="2" eb="3">
      <t>ブ</t>
    </rPh>
    <phoneticPr fontId="2"/>
  </si>
  <si>
    <t>両手を腰に当てる</t>
    <rPh sb="0" eb="2">
      <t>リョウテ</t>
    </rPh>
    <rPh sb="3" eb="4">
      <t>コシ</t>
    </rPh>
    <rPh sb="5" eb="6">
      <t>ア</t>
    </rPh>
    <phoneticPr fontId="2"/>
  </si>
  <si>
    <t>incorporarse</t>
    <phoneticPr fontId="2"/>
  </si>
  <si>
    <t>agacharse</t>
    <phoneticPr fontId="2"/>
  </si>
  <si>
    <t>上体を起こす</t>
    <rPh sb="0" eb="2">
      <t>ジョウタイ</t>
    </rPh>
    <rPh sb="3" eb="4">
      <t>オ</t>
    </rPh>
    <phoneticPr fontId="2"/>
  </si>
  <si>
    <t>身を屈める</t>
    <rPh sb="0" eb="1">
      <t>ミ</t>
    </rPh>
    <rPh sb="2" eb="3">
      <t>カガ</t>
    </rPh>
    <phoneticPr fontId="2"/>
  </si>
  <si>
    <t>伸びをする</t>
    <rPh sb="0" eb="1">
      <t>ノ</t>
    </rPh>
    <phoneticPr fontId="2"/>
  </si>
  <si>
    <t>desperezarse</t>
    <phoneticPr fontId="2"/>
  </si>
  <si>
    <t>los demás</t>
    <phoneticPr fontId="2"/>
  </si>
  <si>
    <t>las otras personas その他の人々
と同義として考える</t>
    <rPh sb="21" eb="22">
      <t>ホカ</t>
    </rPh>
    <rPh sb="23" eb="25">
      <t>ヒトビト</t>
    </rPh>
    <rPh sb="27" eb="29">
      <t>ドウギ</t>
    </rPh>
    <rPh sb="32" eb="33">
      <t>カンガ</t>
    </rPh>
    <phoneticPr fontId="2"/>
  </si>
  <si>
    <t>José y Ana ya están, pero los demás todavía no han llegado.</t>
    <phoneticPr fontId="2"/>
  </si>
  <si>
    <t>Hay que respetar a los demás.</t>
    <phoneticPr fontId="2"/>
  </si>
  <si>
    <t>他人を尊重しなければならない</t>
    <rPh sb="0" eb="2">
      <t>タニン</t>
    </rPh>
    <rPh sb="3" eb="5">
      <t>ソンチョウ</t>
    </rPh>
    <phoneticPr fontId="2"/>
  </si>
  <si>
    <t>ホセとアナはもう居るけど、他の人々はまだ着いていない</t>
    <rPh sb="8" eb="9">
      <t>イ</t>
    </rPh>
    <rPh sb="13" eb="14">
      <t>ホカ</t>
    </rPh>
    <rPh sb="15" eb="17">
      <t>ヒトビト</t>
    </rPh>
    <rPh sb="20" eb="21">
      <t>ツ</t>
    </rPh>
    <phoneticPr fontId="2"/>
  </si>
  <si>
    <t>por の使い方</t>
    <rPh sb="5" eb="6">
      <t>ツカ</t>
    </rPh>
    <rPh sb="7" eb="8">
      <t>カタ</t>
    </rPh>
    <phoneticPr fontId="2"/>
  </si>
  <si>
    <t>原因、理由</t>
    <rPh sb="0" eb="2">
      <t>ゲンイン</t>
    </rPh>
    <rPh sb="3" eb="5">
      <t>リユウ</t>
    </rPh>
    <phoneticPr fontId="2"/>
  </si>
  <si>
    <t>おおよその所や日時</t>
    <rPh sb="5" eb="6">
      <t>トコロ</t>
    </rPh>
    <rPh sb="7" eb="9">
      <t>ニチジ</t>
    </rPh>
    <phoneticPr fontId="2"/>
  </si>
  <si>
    <t>～に代わって</t>
    <rPh sb="2" eb="3">
      <t>カ</t>
    </rPh>
    <phoneticPr fontId="2"/>
  </si>
  <si>
    <t>値段</t>
    <rPh sb="0" eb="2">
      <t>ネダン</t>
    </rPh>
    <phoneticPr fontId="2"/>
  </si>
  <si>
    <t>El profesor me regañó por copiar.</t>
    <phoneticPr fontId="2"/>
  </si>
  <si>
    <t>Creo que la casa de Ana está por el centro de Madrid.</t>
    <phoneticPr fontId="2"/>
  </si>
  <si>
    <t>Mi compañero está enfermo, así que voy a la reunión por él.</t>
    <phoneticPr fontId="2"/>
  </si>
  <si>
    <t>Lo compré por 40€.</t>
    <phoneticPr fontId="2"/>
  </si>
  <si>
    <t>regañar</t>
    <phoneticPr fontId="2"/>
  </si>
  <si>
    <t>叱る</t>
    <rPh sb="0" eb="1">
      <t>シカ</t>
    </rPh>
    <phoneticPr fontId="2"/>
  </si>
  <si>
    <t>けんかする、口論する</t>
    <rPh sb="6" eb="8">
      <t>コウロン</t>
    </rPh>
    <phoneticPr fontId="2"/>
  </si>
  <si>
    <t>reunión</t>
    <phoneticPr fontId="2"/>
  </si>
  <si>
    <t>集会、会合、大会</t>
    <rPh sb="0" eb="2">
      <t>シュウカイ</t>
    </rPh>
    <rPh sb="3" eb="5">
      <t>カイゴウ</t>
    </rPh>
    <rPh sb="6" eb="8">
      <t>タイカイ</t>
    </rPh>
    <phoneticPr fontId="2"/>
  </si>
  <si>
    <t>el principio</t>
    <phoneticPr fontId="2"/>
  </si>
  <si>
    <t>al principio 最初は</t>
    <rPh sb="13" eb="15">
      <t>サイショ</t>
    </rPh>
    <phoneticPr fontId="2"/>
  </si>
  <si>
    <t>Al principio estaba nerviosa, pero ahora me siento tranquila.</t>
    <phoneticPr fontId="2"/>
  </si>
  <si>
    <t>最初は緊張していたけど、今は落ち着いている</t>
    <rPh sb="0" eb="2">
      <t>サイショ</t>
    </rPh>
    <rPh sb="3" eb="5">
      <t>キンチョウ</t>
    </rPh>
    <rPh sb="12" eb="13">
      <t>イマ</t>
    </rPh>
    <rPh sb="14" eb="15">
      <t>オ</t>
    </rPh>
    <rPh sb="16" eb="17">
      <t>ツ</t>
    </rPh>
    <phoneticPr fontId="2"/>
  </si>
  <si>
    <t>La obra se terminará a principios de agosto.</t>
    <phoneticPr fontId="2"/>
  </si>
  <si>
    <t>a principios de ～の上旬に</t>
    <rPh sb="18" eb="20">
      <t>ジョウジュン</t>
    </rPh>
    <phoneticPr fontId="2"/>
  </si>
  <si>
    <t>工事は8月上旬に終わる</t>
    <rPh sb="0" eb="2">
      <t>コウジ</t>
    </rPh>
    <rPh sb="3" eb="5">
      <t>ハチガツ</t>
    </rPh>
    <rPh sb="5" eb="7">
      <t>ジョウジュン</t>
    </rPh>
    <rPh sb="8" eb="9">
      <t>オ</t>
    </rPh>
    <phoneticPr fontId="2"/>
  </si>
  <si>
    <t>[比較級]より良い、より優れた</t>
  </si>
  <si>
    <t>仕事、事業、仕業、工事</t>
    <rPh sb="0" eb="2">
      <t>シゴト</t>
    </rPh>
    <rPh sb="3" eb="5">
      <t>ジギョウ</t>
    </rPh>
    <rPh sb="6" eb="8">
      <t>シワザ</t>
    </rPh>
    <rPh sb="9" eb="11">
      <t>コウジ</t>
    </rPh>
    <phoneticPr fontId="2"/>
  </si>
  <si>
    <t>siempre que</t>
    <phoneticPr fontId="2"/>
  </si>
  <si>
    <t>siempre que + 直説法 ～する時はいつも(習慣)</t>
    <rPh sb="14" eb="17">
      <t>チョクセツホウ</t>
    </rPh>
    <rPh sb="21" eb="22">
      <t>トキ</t>
    </rPh>
    <rPh sb="27" eb="29">
      <t>シュウカン</t>
    </rPh>
    <phoneticPr fontId="2"/>
  </si>
  <si>
    <t>siempre que + 接続法 もし～なら(条件)</t>
    <rPh sb="14" eb="17">
      <t>セツゾクホウ</t>
    </rPh>
    <rPh sb="24" eb="26">
      <t>ジョウケン</t>
    </rPh>
    <phoneticPr fontId="2"/>
  </si>
  <si>
    <t>Me pongo a bailar siempre que oigo esta canción.</t>
    <phoneticPr fontId="2"/>
  </si>
  <si>
    <t>Puedes venir siempre que tus padres te den permiso.</t>
    <phoneticPr fontId="2"/>
  </si>
  <si>
    <t>この曲を聴くといつも踊る</t>
    <rPh sb="2" eb="3">
      <t>キョク</t>
    </rPh>
    <rPh sb="4" eb="5">
      <t>キ</t>
    </rPh>
    <rPh sb="10" eb="11">
      <t>オド</t>
    </rPh>
    <phoneticPr fontId="2"/>
  </si>
  <si>
    <t>ご両親が許せば来てもいいよ</t>
    <rPh sb="1" eb="3">
      <t>リョウシン</t>
    </rPh>
    <rPh sb="4" eb="5">
      <t>ユル</t>
    </rPh>
    <rPh sb="7" eb="8">
      <t>キ</t>
    </rPh>
    <phoneticPr fontId="2"/>
  </si>
  <si>
    <t>自分の身体への動作は
基本的に再帰動詞</t>
    <rPh sb="0" eb="2">
      <t>ジブン</t>
    </rPh>
    <rPh sb="3" eb="5">
      <t>カラダ</t>
    </rPh>
    <rPh sb="7" eb="9">
      <t>ドウサ</t>
    </rPh>
    <rPh sb="11" eb="14">
      <t>キホンテキ</t>
    </rPh>
    <rPh sb="15" eb="19">
      <t>サイキドウシ</t>
    </rPh>
    <phoneticPr fontId="2"/>
  </si>
  <si>
    <t>tocar 触る</t>
    <rPh sb="6" eb="7">
      <t>サワ</t>
    </rPh>
    <phoneticPr fontId="2"/>
  </si>
  <si>
    <t>tocarse (自分の身体を)触る</t>
    <rPh sb="9" eb="12">
      <t>ジブンオ</t>
    </rPh>
    <rPh sb="12" eb="14">
      <t>カラダ</t>
    </rPh>
    <rPh sb="16" eb="17">
      <t>サワ</t>
    </rPh>
    <phoneticPr fontId="2"/>
  </si>
  <si>
    <t>En este museo no puedes tocar las obras de arte.</t>
    <phoneticPr fontId="2"/>
  </si>
  <si>
    <t>No te toques la cara para evitar el contagio.</t>
    <phoneticPr fontId="2"/>
  </si>
  <si>
    <t>この美術館では作品を触ってはいけない</t>
    <rPh sb="2" eb="5">
      <t>ビジュツカン</t>
    </rPh>
    <rPh sb="7" eb="9">
      <t>サクヒン</t>
    </rPh>
    <rPh sb="10" eb="11">
      <t>サワ</t>
    </rPh>
    <phoneticPr fontId="2"/>
  </si>
  <si>
    <t>感染を避ける為に顔を触らないように</t>
    <rPh sb="0" eb="2">
      <t>カンセン</t>
    </rPh>
    <rPh sb="3" eb="4">
      <t>サ</t>
    </rPh>
    <rPh sb="6" eb="7">
      <t>タメ</t>
    </rPh>
    <rPh sb="8" eb="9">
      <t>カオ</t>
    </rPh>
    <rPh sb="10" eb="11">
      <t>サワ</t>
    </rPh>
    <phoneticPr fontId="2"/>
  </si>
  <si>
    <t>sea lo que sea</t>
    <phoneticPr fontId="2"/>
  </si>
  <si>
    <t>とにかく</t>
    <phoneticPr fontId="2"/>
  </si>
  <si>
    <t>digan lo que digan</t>
    <phoneticPr fontId="2"/>
  </si>
  <si>
    <t>周りがどう言おうとも</t>
    <rPh sb="0" eb="1">
      <t>マワ</t>
    </rPh>
    <rPh sb="5" eb="6">
      <t>イ</t>
    </rPh>
    <phoneticPr fontId="2"/>
  </si>
  <si>
    <t>pase lo que pase</t>
    <phoneticPr fontId="2"/>
  </si>
  <si>
    <t>何が起ころうとも</t>
    <rPh sb="0" eb="1">
      <t>ナニ</t>
    </rPh>
    <rPh sb="2" eb="3">
      <t>オ</t>
    </rPh>
    <phoneticPr fontId="2"/>
  </si>
  <si>
    <t>cueste lo que cueste</t>
    <phoneticPr fontId="2"/>
  </si>
  <si>
    <t>quieras o no quieras</t>
    <phoneticPr fontId="2"/>
  </si>
  <si>
    <t>venga quien venga</t>
    <phoneticPr fontId="2"/>
  </si>
  <si>
    <t>どれほど犠牲を払っても</t>
    <rPh sb="4" eb="6">
      <t>ギセイ</t>
    </rPh>
    <rPh sb="7" eb="8">
      <t>ハラ</t>
    </rPh>
    <phoneticPr fontId="2"/>
  </si>
  <si>
    <t>誰が来ようとも</t>
    <rPh sb="0" eb="1">
      <t>ダレ</t>
    </rPh>
    <rPh sb="2" eb="3">
      <t>コ</t>
    </rPh>
    <phoneticPr fontId="2"/>
  </si>
  <si>
    <t>好もうと好まざるとも</t>
    <rPh sb="0" eb="1">
      <t>コノ</t>
    </rPh>
    <rPh sb="4" eb="5">
      <t>コノ</t>
    </rPh>
    <phoneticPr fontId="2"/>
  </si>
  <si>
    <t>preguntar 質問する</t>
    <rPh sb="10" eb="12">
      <t>シツモン</t>
    </rPh>
    <phoneticPr fontId="2"/>
  </si>
  <si>
    <t>preguntar sobre ～について尋ねる</t>
    <rPh sb="21" eb="22">
      <t>タズ</t>
    </rPh>
    <phoneticPr fontId="2"/>
  </si>
  <si>
    <t>preguntar por ～について尋ねる (人のこと)</t>
    <rPh sb="19" eb="20">
      <t>タズ</t>
    </rPh>
    <rPh sb="24" eb="25">
      <t>ヒト</t>
    </rPh>
    <phoneticPr fontId="2"/>
  </si>
  <si>
    <t>(Yo) pregunté a Ana sobre su trabajo.</t>
    <phoneticPr fontId="2"/>
  </si>
  <si>
    <t>Preguntpe a Ana por su madre.</t>
    <phoneticPr fontId="2"/>
  </si>
  <si>
    <t>アナにお母さんについて尋ねた</t>
    <rPh sb="4" eb="5">
      <t>カア</t>
    </rPh>
    <rPh sb="11" eb="12">
      <t>タズ</t>
    </rPh>
    <phoneticPr fontId="2"/>
  </si>
  <si>
    <t>アナに仕事について尋ねた</t>
    <rPh sb="3" eb="5">
      <t>シゴト</t>
    </rPh>
    <rPh sb="9" eb="10">
      <t>タズ</t>
    </rPh>
    <phoneticPr fontId="2"/>
  </si>
  <si>
    <t>現在進行系 estar + 現在分詞</t>
    <rPh sb="0" eb="5">
      <t>ゲンザイシンコウケイ</t>
    </rPh>
    <rPh sb="14" eb="18">
      <t>ゲンザイブンシ</t>
    </rPh>
    <phoneticPr fontId="2"/>
  </si>
  <si>
    <t>「アクションが終わろうとしている」
という意味もある</t>
    <rPh sb="7" eb="8">
      <t>オ</t>
    </rPh>
    <rPh sb="21" eb="23">
      <t>イミ</t>
    </rPh>
    <phoneticPr fontId="2"/>
  </si>
  <si>
    <t>Ahora estoy terminando mi último año en la universidad.</t>
    <phoneticPr fontId="2"/>
  </si>
  <si>
    <t>¿Carla, dónde estás? - Lo siento, pero ya estoy llegando.</t>
    <phoneticPr fontId="2"/>
  </si>
  <si>
    <t>大学での最後の年が終わろうとしている</t>
    <rPh sb="0" eb="2">
      <t>ダイガク</t>
    </rPh>
    <rPh sb="4" eb="6">
      <t>サイゴ</t>
    </rPh>
    <rPh sb="7" eb="8">
      <t>トシ</t>
    </rPh>
    <rPh sb="9" eb="10">
      <t>オ</t>
    </rPh>
    <phoneticPr fontId="2"/>
  </si>
  <si>
    <t>ごめん、だけどもう着くよ</t>
    <rPh sb="9" eb="10">
      <t>ツ</t>
    </rPh>
    <phoneticPr fontId="2"/>
  </si>
  <si>
    <t>aunque + 直説法 ～だけれども(真実)</t>
    <rPh sb="9" eb="12">
      <t>チョクセツホウ</t>
    </rPh>
    <rPh sb="20" eb="22">
      <t>シンジツ</t>
    </rPh>
    <phoneticPr fontId="2"/>
  </si>
  <si>
    <t>aunque + 接続法 ～だとしても(仮定/反論)</t>
    <rPh sb="9" eb="12">
      <t>セツゾクホウ</t>
    </rPh>
    <rPh sb="20" eb="22">
      <t>カテイ</t>
    </rPh>
    <rPh sb="23" eb="25">
      <t>ハンロン</t>
    </rPh>
    <phoneticPr fontId="2"/>
  </si>
  <si>
    <t>Aunque llovió, jugaron el partido.</t>
    <phoneticPr fontId="2"/>
  </si>
  <si>
    <t>Aunque llueva mañana, jugaremos el partido.</t>
    <phoneticPr fontId="2"/>
  </si>
  <si>
    <t>雨が降ったけれど、彼らは試合をした</t>
    <rPh sb="0" eb="1">
      <t>アメ</t>
    </rPh>
    <rPh sb="2" eb="3">
      <t>フ</t>
    </rPh>
    <rPh sb="9" eb="10">
      <t>カレ</t>
    </rPh>
    <rPh sb="12" eb="14">
      <t>シアイ</t>
    </rPh>
    <phoneticPr fontId="2"/>
  </si>
  <si>
    <t>雨が降ったとしても、私達は試合をするよ</t>
    <rPh sb="0" eb="1">
      <t>アメ</t>
    </rPh>
    <rPh sb="2" eb="3">
      <t>フ</t>
    </rPh>
    <rPh sb="10" eb="12">
      <t>ワタシタチ</t>
    </rPh>
    <rPh sb="13" eb="15">
      <t>シアイ</t>
    </rPh>
    <phoneticPr fontId="2"/>
  </si>
  <si>
    <t>sentido</t>
    <phoneticPr fontId="2"/>
  </si>
  <si>
    <t>感覚、知覚、センス</t>
    <rPh sb="0" eb="2">
      <t>カンカク</t>
    </rPh>
    <rPh sb="3" eb="5">
      <t>チカク</t>
    </rPh>
    <phoneticPr fontId="2"/>
  </si>
  <si>
    <t>意味、意義、方向(=dirección)</t>
    <rPh sb="0" eb="2">
      <t>イミ</t>
    </rPh>
    <rPh sb="3" eb="5">
      <t>イギ</t>
    </rPh>
    <rPh sb="6" eb="8">
      <t>ホウコウ</t>
    </rPh>
    <phoneticPr fontId="2"/>
  </si>
  <si>
    <t>choque</t>
    <phoneticPr fontId="2"/>
  </si>
  <si>
    <t>衝撃、衝突</t>
    <rPh sb="0" eb="2">
      <t>ショウゲキ</t>
    </rPh>
    <rPh sb="3" eb="5">
      <t>ショウトツ</t>
    </rPh>
    <phoneticPr fontId="2"/>
  </si>
  <si>
    <t>対立、争い</t>
    <rPh sb="0" eb="2">
      <t>タイリツ</t>
    </rPh>
    <rPh sb="3" eb="4">
      <t>アラソ</t>
    </rPh>
    <phoneticPr fontId="2"/>
  </si>
  <si>
    <t>rozar</t>
    <phoneticPr fontId="2"/>
  </si>
  <si>
    <t>こする、～に触れる</t>
    <rPh sb="6" eb="7">
      <t>フ</t>
    </rPh>
    <phoneticPr fontId="2"/>
  </si>
  <si>
    <t>～に近い、すれすれである</t>
    <rPh sb="2" eb="3">
      <t>チカ</t>
    </rPh>
    <phoneticPr fontId="2"/>
  </si>
  <si>
    <t>motar</t>
    <phoneticPr fontId="2"/>
  </si>
  <si>
    <t>乗る montar a caballo 馬に乗る</t>
    <rPh sb="0" eb="1">
      <t>ノ</t>
    </rPh>
    <rPh sb="20" eb="21">
      <t>ウマ</t>
    </rPh>
    <rPh sb="22" eb="23">
      <t>ノ</t>
    </rPh>
    <phoneticPr fontId="2"/>
  </si>
  <si>
    <t>組み立てる,据え付ける</t>
    <rPh sb="0" eb="1">
      <t>ク</t>
    </rPh>
    <rPh sb="2" eb="3">
      <t>タ</t>
    </rPh>
    <rPh sb="6" eb="7">
      <t>ス</t>
    </rPh>
    <rPh sb="8" eb="9">
      <t>ツ</t>
    </rPh>
    <phoneticPr fontId="2"/>
  </si>
  <si>
    <t>caudro</t>
    <phoneticPr fontId="2"/>
  </si>
  <si>
    <t>(額入りの)絵、額縁</t>
    <rPh sb="1" eb="2">
      <t>ガク</t>
    </rPh>
    <rPh sb="2" eb="3">
      <t>イ</t>
    </rPh>
    <rPh sb="6" eb="7">
      <t>エ</t>
    </rPh>
    <rPh sb="8" eb="10">
      <t>ガクブチ</t>
    </rPh>
    <phoneticPr fontId="2"/>
  </si>
  <si>
    <t>WOM課金(10mil</t>
    <rPh sb="3" eb="5">
      <t>カキン</t>
    </rPh>
    <phoneticPr fontId="2"/>
  </si>
  <si>
    <t>洗顔料</t>
    <rPh sb="0" eb="3">
      <t>センガンリョウ</t>
    </rPh>
    <phoneticPr fontId="2"/>
  </si>
  <si>
    <t>義務的自宅隔離措置は4/30まで延長</t>
    <rPh sb="0" eb="2">
      <t>ギム</t>
    </rPh>
    <rPh sb="2" eb="3">
      <t>テキ</t>
    </rPh>
    <rPh sb="3" eb="5">
      <t>ジタク</t>
    </rPh>
    <rPh sb="5" eb="7">
      <t>カクリ</t>
    </rPh>
    <rPh sb="7" eb="9">
      <t>ソチ</t>
    </rPh>
    <rPh sb="16" eb="18">
      <t>エンチョウ</t>
    </rPh>
    <phoneticPr fontId="2"/>
  </si>
  <si>
    <t>クロネコヤマト荷物受け取りに成功</t>
    <rPh sb="7" eb="9">
      <t>ニモツ</t>
    </rPh>
    <rPh sb="9" eb="10">
      <t>ウ</t>
    </rPh>
    <rPh sb="11" eb="12">
      <t>ト</t>
    </rPh>
    <rPh sb="14" eb="16">
      <t>セイコウ</t>
    </rPh>
    <phoneticPr fontId="2"/>
  </si>
  <si>
    <t>HOME PLUS</t>
  </si>
  <si>
    <t>シャリ型</t>
    <rPh sb="3" eb="4">
      <t>ガタ</t>
    </rPh>
    <phoneticPr fontId="2"/>
  </si>
  <si>
    <t>SIM(Movistar)</t>
    <phoneticPr fontId="2"/>
  </si>
  <si>
    <t>一階 400peso損失</t>
    <rPh sb="0" eb="2">
      <t>イッカイ</t>
    </rPh>
    <rPh sb="10" eb="12">
      <t>ソンシツ</t>
    </rPh>
    <phoneticPr fontId="2"/>
  </si>
  <si>
    <t>スマホガラス</t>
    <phoneticPr fontId="2"/>
  </si>
  <si>
    <t>FastPrint</t>
    <phoneticPr fontId="2"/>
  </si>
  <si>
    <t>印刷3枚</t>
    <rPh sb="0" eb="2">
      <t>インサツ</t>
    </rPh>
    <rPh sb="3" eb="4">
      <t>マイ</t>
    </rPh>
    <phoneticPr fontId="2"/>
  </si>
  <si>
    <t>ServiEstado</t>
    <phoneticPr fontId="2"/>
  </si>
  <si>
    <t>Visa延長代 100$</t>
    <rPh sb="4" eb="6">
      <t>エンチョウ</t>
    </rPh>
    <rPh sb="6" eb="7">
      <t>ダイ</t>
    </rPh>
    <phoneticPr fontId="2"/>
  </si>
  <si>
    <t>Visa延長(90日間)料金支払 ⇨ 6/1 ～</t>
    <rPh sb="4" eb="6">
      <t>エンチョウ</t>
    </rPh>
    <rPh sb="9" eb="11">
      <t>ニチカン</t>
    </rPh>
    <rPh sb="12" eb="14">
      <t>リョウキン</t>
    </rPh>
    <rPh sb="14" eb="16">
      <t>シハラ</t>
    </rPh>
    <phoneticPr fontId="2"/>
  </si>
  <si>
    <t>ServiEstadoにて印刷が必要だと言われ対応してもらえず…Las Condesで印刷屋を発見</t>
    <rPh sb="13" eb="15">
      <t>インサツ</t>
    </rPh>
    <rPh sb="16" eb="18">
      <t>ヒツヨウ</t>
    </rPh>
    <rPh sb="20" eb="21">
      <t>イ</t>
    </rPh>
    <rPh sb="23" eb="25">
      <t>タイオウ</t>
    </rPh>
    <rPh sb="43" eb="45">
      <t>インサツ</t>
    </rPh>
    <rPh sb="45" eb="46">
      <t>ヤ</t>
    </rPh>
    <rPh sb="47" eb="49">
      <t>ハッケン</t>
    </rPh>
    <phoneticPr fontId="2"/>
  </si>
  <si>
    <t>Xaomi Redmi note8 proが到着</t>
    <rPh sb="22" eb="24">
      <t>トウチャク</t>
    </rPh>
    <phoneticPr fontId="2"/>
  </si>
  <si>
    <t>Desde cuándo/ Desde que の使い分け</t>
    <rPh sb="25" eb="26">
      <t>ツカ</t>
    </rPh>
    <rPh sb="27" eb="28">
      <t>ワ</t>
    </rPh>
    <phoneticPr fontId="2"/>
  </si>
  <si>
    <t>¿Desde cuándo? : いつから？</t>
    <phoneticPr fontId="2"/>
  </si>
  <si>
    <t>¿Desde cuándo vives en Tokio?</t>
    <phoneticPr fontId="2"/>
  </si>
  <si>
    <t xml:space="preserve"> ⇨ Vivo aquí desde hace tres meses.</t>
    <phoneticPr fontId="2"/>
  </si>
  <si>
    <t>Desde que : ～してから</t>
    <phoneticPr fontId="2"/>
  </si>
  <si>
    <t>Desde que nació la niña, José está de buen humor.</t>
    <phoneticPr fontId="2"/>
  </si>
  <si>
    <t>A David le van bien las casas desde que empezó a estudiar más.</t>
    <phoneticPr fontId="2"/>
  </si>
  <si>
    <t>※ "desde cuando"は使わない</t>
    <rPh sb="17" eb="18">
      <t>ツカ</t>
    </rPh>
    <phoneticPr fontId="2"/>
  </si>
  <si>
    <t>動詞 preferir ～をより好む の使い方</t>
    <rPh sb="0" eb="2">
      <t>ドウシ</t>
    </rPh>
    <rPh sb="16" eb="17">
      <t>コノ</t>
    </rPh>
    <rPh sb="20" eb="21">
      <t>ツカ</t>
    </rPh>
    <rPh sb="22" eb="23">
      <t>カタ</t>
    </rPh>
    <phoneticPr fontId="2"/>
  </si>
  <si>
    <t>基本 preferir A a B</t>
    <rPh sb="0" eb="2">
      <t>キホン</t>
    </rPh>
    <phoneticPr fontId="2"/>
  </si>
  <si>
    <t>Mi madre prefiere bailar a cantar.</t>
    <phoneticPr fontId="2"/>
  </si>
  <si>
    <t>¿Qué quieres tomar, un té o un café?</t>
    <phoneticPr fontId="2"/>
  </si>
  <si>
    <t xml:space="preserve"> ⇨ (Yo) Prefiero un café (a un té).</t>
    <phoneticPr fontId="2"/>
  </si>
  <si>
    <t>他者に対する願望 preferir que + 接続法</t>
    <rPh sb="0" eb="2">
      <t>タシャ</t>
    </rPh>
    <rPh sb="3" eb="4">
      <t>タイ</t>
    </rPh>
    <rPh sb="6" eb="8">
      <t>ガンボウ</t>
    </rPh>
    <rPh sb="24" eb="27">
      <t>セツゾクホウ</t>
    </rPh>
    <phoneticPr fontId="2"/>
  </si>
  <si>
    <t>Preferimos que te quedes aquí a que vengas con nosotras.</t>
    <phoneticPr fontId="2"/>
  </si>
  <si>
    <t>¿Papá, quieres que te ayude?</t>
    <phoneticPr fontId="2"/>
  </si>
  <si>
    <t xml:space="preserve"> ⇨ No. Prefiero que estudies (a que me ayudes).</t>
    <phoneticPr fontId="2"/>
  </si>
  <si>
    <t>tener (llevar) razón</t>
    <phoneticPr fontId="2"/>
  </si>
  <si>
    <t>正しい、正当である</t>
    <rPh sb="0" eb="1">
      <t>タダ</t>
    </rPh>
    <rPh sb="4" eb="6">
      <t>セイトウ</t>
    </rPh>
    <phoneticPr fontId="2"/>
  </si>
  <si>
    <t>Usted tiene razón. あなたのおっしゃるとおりです</t>
    <phoneticPr fontId="2"/>
  </si>
  <si>
    <t>recién + 過去分詞</t>
    <rPh sb="9" eb="13">
      <t>カコブンシ</t>
    </rPh>
    <phoneticPr fontId="2"/>
  </si>
  <si>
    <t>～したばかりの</t>
    <phoneticPr fontId="2"/>
  </si>
  <si>
    <t>Un bebé recién nacido se enferma con faclidad. 生まれたばかりの赤ん坊は病気になりやすい</t>
    <rPh sb="47" eb="48">
      <t>ウ</t>
    </rPh>
    <rPh sb="55" eb="56">
      <t>アカ</t>
    </rPh>
    <rPh sb="57" eb="58">
      <t>ボウ</t>
    </rPh>
    <rPh sb="59" eb="61">
      <t>ビョウキ</t>
    </rPh>
    <phoneticPr fontId="2"/>
  </si>
  <si>
    <t>por regla general</t>
    <phoneticPr fontId="2"/>
  </si>
  <si>
    <t>一般的に、たいてい</t>
    <rPh sb="0" eb="3">
      <t>イッパンテキ</t>
    </rPh>
    <phoneticPr fontId="2"/>
  </si>
  <si>
    <t>Por regla general este bar se cierra a las onse. このバーはたいてい11時に閉まる</t>
    <rPh sb="60" eb="61">
      <t>ジ</t>
    </rPh>
    <rPh sb="62" eb="63">
      <t>シ</t>
    </rPh>
    <phoneticPr fontId="2"/>
  </si>
  <si>
    <t>al respecto / a este respecto</t>
    <phoneticPr fontId="2"/>
  </si>
  <si>
    <t>その点に関して</t>
    <rPh sb="2" eb="3">
      <t>テン</t>
    </rPh>
    <rPh sb="4" eb="5">
      <t>カン</t>
    </rPh>
    <phoneticPr fontId="2"/>
  </si>
  <si>
    <t>No sé nada al respecto (a este respecto). その問題について私は何も知らない</t>
    <rPh sb="44" eb="46">
      <t>モンダイ</t>
    </rPh>
    <rPh sb="50" eb="51">
      <t>ワタシ</t>
    </rPh>
    <rPh sb="52" eb="53">
      <t>ナニ</t>
    </rPh>
    <rPh sb="54" eb="55">
      <t>シ</t>
    </rPh>
    <phoneticPr fontId="2"/>
  </si>
  <si>
    <t>(con) respecto a / respecto de</t>
    <phoneticPr fontId="2"/>
  </si>
  <si>
    <t>～に関して、～と比べて</t>
    <rPh sb="2" eb="3">
      <t>カン</t>
    </rPh>
    <rPh sb="8" eb="9">
      <t>クラ</t>
    </rPh>
    <phoneticPr fontId="2"/>
  </si>
  <si>
    <t>No dijo nada con respecto a la hora. 彼は時間のことは何も言わなかった</t>
    <rPh sb="37" eb="38">
      <t>カレ</t>
    </rPh>
    <rPh sb="39" eb="41">
      <t>ジカン</t>
    </rPh>
    <rPh sb="45" eb="46">
      <t>ナニ</t>
    </rPh>
    <rPh sb="47" eb="48">
      <t>イ</t>
    </rPh>
    <phoneticPr fontId="2"/>
  </si>
  <si>
    <t>al revés</t>
    <phoneticPr fontId="2"/>
  </si>
  <si>
    <t>反対に、逆に</t>
    <rPh sb="0" eb="2">
      <t>ハンタイ</t>
    </rPh>
    <rPh sb="4" eb="5">
      <t>ギャク</t>
    </rPh>
    <phoneticPr fontId="2"/>
  </si>
  <si>
    <t>Se ponía el suéter al revés. 彼はセーターを裏返しに着ていた</t>
    <rPh sb="29" eb="30">
      <t>カレ</t>
    </rPh>
    <rPh sb="36" eb="38">
      <t>ウラガエ</t>
    </rPh>
    <rPh sb="40" eb="41">
      <t>キ</t>
    </rPh>
    <phoneticPr fontId="2"/>
  </si>
  <si>
    <t>a (con) riesgo de</t>
    <phoneticPr fontId="2"/>
  </si>
  <si>
    <t>～の危険を冒して</t>
    <rPh sb="2" eb="4">
      <t>キケン</t>
    </rPh>
    <rPh sb="5" eb="6">
      <t>オカ</t>
    </rPh>
    <phoneticPr fontId="2"/>
  </si>
  <si>
    <t>No quiro decírselo a riesgo de que se enoje. 怒るかもしれないので彼にはそれを言いたくない</t>
    <rPh sb="45" eb="46">
      <t>オコ</t>
    </rPh>
    <rPh sb="55" eb="56">
      <t>カレ</t>
    </rPh>
    <rPh sb="61" eb="62">
      <t>イ</t>
    </rPh>
    <phoneticPr fontId="2"/>
  </si>
  <si>
    <t>de rigor</t>
    <phoneticPr fontId="2"/>
  </si>
  <si>
    <t>お決まりの、お定まりの</t>
    <rPh sb="1" eb="2">
      <t>キ</t>
    </rPh>
    <rPh sb="7" eb="8">
      <t>サダ</t>
    </rPh>
    <phoneticPr fontId="2"/>
  </si>
  <si>
    <t>El alcalde repitió el discurso de rigor. 市長はお決まりのスピーチを繰り返した</t>
    <rPh sb="41" eb="43">
      <t>シチョウ</t>
    </rPh>
    <rPh sb="45" eb="46">
      <t>キ</t>
    </rPh>
    <rPh sb="54" eb="55">
      <t>ク</t>
    </rPh>
    <rPh sb="56" eb="57">
      <t>カエ</t>
    </rPh>
    <phoneticPr fontId="2"/>
  </si>
  <si>
    <t>(con) rumbo a</t>
    <phoneticPr fontId="2"/>
  </si>
  <si>
    <t>～に向けて</t>
    <rPh sb="2" eb="3">
      <t>ム</t>
    </rPh>
    <phoneticPr fontId="2"/>
  </si>
  <si>
    <t>El avión despegó con rumbo a Europa. 飛行機はヨーロッパに向けて離陸した</t>
    <rPh sb="37" eb="40">
      <t>ヒコウキ</t>
    </rPh>
    <rPh sb="47" eb="48">
      <t>ム</t>
    </rPh>
    <rPh sb="50" eb="52">
      <t>リリク</t>
    </rPh>
    <phoneticPr fontId="2"/>
  </si>
  <si>
    <t>a saber</t>
    <phoneticPr fontId="2"/>
  </si>
  <si>
    <t>すなわち、列挙するならば</t>
    <rPh sb="5" eb="7">
      <t>レッキョ</t>
    </rPh>
    <phoneticPr fontId="2"/>
  </si>
  <si>
    <t>La bandera colombiana tienen tres colores : a saber, amarillo, azul, y rojo. 国旗は3色、すなわち、黄色、青、そして赤色です</t>
    <rPh sb="77" eb="79">
      <t>コッキ</t>
    </rPh>
    <rPh sb="81" eb="82">
      <t>ショク</t>
    </rPh>
    <rPh sb="88" eb="90">
      <t>キイロ</t>
    </rPh>
    <rPh sb="91" eb="92">
      <t>アオ</t>
    </rPh>
    <rPh sb="96" eb="98">
      <t>アカイロ</t>
    </rPh>
    <phoneticPr fontId="2"/>
  </si>
  <si>
    <t>cualquiera sabe</t>
    <phoneticPr fontId="2"/>
  </si>
  <si>
    <t>(疑い)誰にも分からない</t>
    <rPh sb="1" eb="2">
      <t>ウタガ</t>
    </rPh>
    <rPh sb="4" eb="5">
      <t>ダレ</t>
    </rPh>
    <rPh sb="7" eb="8">
      <t>ワ</t>
    </rPh>
    <phoneticPr fontId="2"/>
  </si>
  <si>
    <t>Cualquiera sabé dónde estará ahora el contrato. 契約書は一体今どこにあるのだろう</t>
    <rPh sb="48" eb="51">
      <t>ケイヤクショ</t>
    </rPh>
    <rPh sb="52" eb="54">
      <t>イッタイ</t>
    </rPh>
    <rPh sb="54" eb="55">
      <t>イマ</t>
    </rPh>
    <phoneticPr fontId="2"/>
  </si>
  <si>
    <t>カンマ + que の2つの使い方</t>
    <rPh sb="14" eb="15">
      <t>ツカ</t>
    </rPh>
    <rPh sb="16" eb="17">
      <t>カタ</t>
    </rPh>
    <phoneticPr fontId="2"/>
  </si>
  <si>
    <t>なぜなら (porque と同義)</t>
    <rPh sb="14" eb="16">
      <t>ドウギ</t>
    </rPh>
    <phoneticPr fontId="2"/>
  </si>
  <si>
    <t>Me llevo el abrigo, que hoy va a hacer frío.</t>
    <phoneticPr fontId="2"/>
  </si>
  <si>
    <t>関係代名詞</t>
    <rPh sb="0" eb="2">
      <t>カンケイ</t>
    </rPh>
    <rPh sb="2" eb="5">
      <t>ダイメイシ</t>
    </rPh>
    <phoneticPr fontId="2"/>
  </si>
  <si>
    <t>Mi hermano, que vive en Francia, trabaja en el banco.</t>
    <phoneticPr fontId="2"/>
  </si>
  <si>
    <t>José tiene dos hijas, que estudian Filosofía.</t>
    <phoneticPr fontId="2"/>
  </si>
  <si>
    <t>「全部～する」を表す +se のニュアンス</t>
    <rPh sb="1" eb="3">
      <t>ゼンブ</t>
    </rPh>
    <rPh sb="8" eb="9">
      <t>アラワ</t>
    </rPh>
    <phoneticPr fontId="2"/>
  </si>
  <si>
    <t>通常の文章</t>
    <rPh sb="0" eb="2">
      <t>ツウジョウ</t>
    </rPh>
    <rPh sb="3" eb="5">
      <t>ブンショウ</t>
    </rPh>
    <phoneticPr fontId="2"/>
  </si>
  <si>
    <t>El niño comió el postre.</t>
    <phoneticPr fontId="2"/>
  </si>
  <si>
    <t>Hemos bebido cerveza en la fiesta.</t>
    <phoneticPr fontId="2"/>
  </si>
  <si>
    <t>一部の他動詞 + se : (特定の量を)全部～する</t>
    <rPh sb="0" eb="2">
      <t>イチブ</t>
    </rPh>
    <rPh sb="3" eb="6">
      <t>タドウシ</t>
    </rPh>
    <rPh sb="15" eb="17">
      <t>トクテイ</t>
    </rPh>
    <rPh sb="18" eb="19">
      <t>リョウ</t>
    </rPh>
    <rPh sb="21" eb="23">
      <t>ゼンブ</t>
    </rPh>
    <phoneticPr fontId="2"/>
  </si>
  <si>
    <r>
      <t xml:space="preserve">El niño </t>
    </r>
    <r>
      <rPr>
        <b/>
        <sz val="11"/>
        <color theme="1"/>
        <rFont val="Yu Gothic"/>
        <family val="3"/>
        <charset val="128"/>
        <scheme val="minor"/>
      </rPr>
      <t>se</t>
    </r>
    <r>
      <rPr>
        <sz val="11"/>
        <color theme="1"/>
        <rFont val="Yu Gothic"/>
        <family val="2"/>
        <scheme val="minor"/>
      </rPr>
      <t xml:space="preserve"> comió el postre.</t>
    </r>
    <phoneticPr fontId="2"/>
  </si>
  <si>
    <r>
      <rPr>
        <b/>
        <sz val="11"/>
        <color theme="1"/>
        <rFont val="Yu Gothic"/>
        <family val="3"/>
        <charset val="128"/>
        <scheme val="minor"/>
      </rPr>
      <t>Nos</t>
    </r>
    <r>
      <rPr>
        <sz val="11"/>
        <color theme="1"/>
        <rFont val="Yu Gothic"/>
        <family val="2"/>
        <scheme val="minor"/>
      </rPr>
      <t xml:space="preserve"> hemos bebido tres botellas de vino en la fiesta.</t>
    </r>
    <phoneticPr fontId="2"/>
  </si>
  <si>
    <r>
      <t xml:space="preserve">Me gustó tanto que </t>
    </r>
    <r>
      <rPr>
        <b/>
        <sz val="11"/>
        <color theme="1"/>
        <rFont val="Yu Gothic"/>
        <family val="3"/>
        <charset val="128"/>
        <scheme val="minor"/>
      </rPr>
      <t>me</t>
    </r>
    <r>
      <rPr>
        <sz val="11"/>
        <color theme="1"/>
        <rFont val="Yu Gothic"/>
        <family val="2"/>
        <scheme val="minor"/>
      </rPr>
      <t xml:space="preserve"> leí todo el libro en un día.</t>
    </r>
    <phoneticPr fontId="2"/>
  </si>
  <si>
    <t>動詞haberの点過去/線過去の使い分け</t>
    <rPh sb="0" eb="2">
      <t>ドウシ</t>
    </rPh>
    <rPh sb="8" eb="9">
      <t>テン</t>
    </rPh>
    <rPh sb="9" eb="11">
      <t>カコ</t>
    </rPh>
    <rPh sb="12" eb="13">
      <t>セン</t>
    </rPh>
    <rPh sb="13" eb="15">
      <t>カコ</t>
    </rPh>
    <rPh sb="16" eb="17">
      <t>ツカ</t>
    </rPh>
    <rPh sb="18" eb="19">
      <t>ワ</t>
    </rPh>
    <phoneticPr fontId="2"/>
  </si>
  <si>
    <t>線過去 había : ～があった(状態/状況の描写)</t>
    <rPh sb="0" eb="1">
      <t>セン</t>
    </rPh>
    <rPh sb="1" eb="3">
      <t>カコ</t>
    </rPh>
    <rPh sb="18" eb="20">
      <t>ジョウタイ</t>
    </rPh>
    <rPh sb="21" eb="23">
      <t>ジョウキョウ</t>
    </rPh>
    <rPh sb="24" eb="26">
      <t>ビョウシャ</t>
    </rPh>
    <phoneticPr fontId="2"/>
  </si>
  <si>
    <t>Cuando entré en el bar, ya había mucha gente.</t>
    <phoneticPr fontId="2"/>
  </si>
  <si>
    <t>No puede dormir bien porque había mucho ruido en la calle.</t>
    <phoneticPr fontId="2"/>
  </si>
  <si>
    <t>点過去 hubo : ～があった(出来事があった)</t>
    <rPh sb="0" eb="1">
      <t>テン</t>
    </rPh>
    <rPh sb="1" eb="3">
      <t>カコ</t>
    </rPh>
    <rPh sb="17" eb="20">
      <t>デキゴト</t>
    </rPh>
    <phoneticPr fontId="2"/>
  </si>
  <si>
    <t>Ayer hubo un concierto en la praza.</t>
    <phoneticPr fontId="2"/>
  </si>
  <si>
    <t>Hubo dos terremotos la semana pasada.</t>
    <phoneticPr fontId="2"/>
  </si>
  <si>
    <t>最良/最悪の場合</t>
    <rPh sb="0" eb="2">
      <t>サイリョウ</t>
    </rPh>
    <rPh sb="3" eb="5">
      <t>サイアク</t>
    </rPh>
    <rPh sb="6" eb="8">
      <t>バアイ</t>
    </rPh>
    <phoneticPr fontId="2"/>
  </si>
  <si>
    <t>en el peor de los casos</t>
    <phoneticPr fontId="2"/>
  </si>
  <si>
    <t>en el mejor de los casos</t>
    <phoneticPr fontId="2"/>
  </si>
  <si>
    <t>En el mejor de los casos, recuperarás los objectos robados.</t>
    <phoneticPr fontId="2"/>
  </si>
  <si>
    <t>En el peor de los casos perderé el trabajo, pero nunca la dignidad.</t>
    <phoneticPr fontId="2"/>
  </si>
  <si>
    <t>最良の場合、盗まれた物を取り戻せるだろう</t>
    <rPh sb="0" eb="2">
      <t>サイリョウ</t>
    </rPh>
    <rPh sb="3" eb="5">
      <t>バアイ</t>
    </rPh>
    <rPh sb="6" eb="7">
      <t>ヌス</t>
    </rPh>
    <rPh sb="10" eb="11">
      <t>モノ</t>
    </rPh>
    <rPh sb="12" eb="13">
      <t>ト</t>
    </rPh>
    <rPh sb="14" eb="15">
      <t>モド</t>
    </rPh>
    <phoneticPr fontId="2"/>
  </si>
  <si>
    <t>最悪の場合、仕事を失うが、誇りは失わない</t>
    <rPh sb="0" eb="2">
      <t>サイアク</t>
    </rPh>
    <rPh sb="3" eb="5">
      <t>バアイ</t>
    </rPh>
    <rPh sb="6" eb="8">
      <t>シゴト</t>
    </rPh>
    <rPh sb="9" eb="10">
      <t>ウシナ</t>
    </rPh>
    <rPh sb="13" eb="14">
      <t>ホコ</t>
    </rPh>
    <rPh sb="16" eb="17">
      <t>ウシナ</t>
    </rPh>
    <phoneticPr fontId="2"/>
  </si>
  <si>
    <t>聞くを表す言葉</t>
    <rPh sb="0" eb="1">
      <t>キ</t>
    </rPh>
    <rPh sb="3" eb="4">
      <t>アラワ</t>
    </rPh>
    <rPh sb="5" eb="7">
      <t>コトバ</t>
    </rPh>
    <phoneticPr fontId="2"/>
  </si>
  <si>
    <t>escuchar : ～を聴く</t>
    <rPh sb="13" eb="14">
      <t>キ</t>
    </rPh>
    <phoneticPr fontId="2"/>
  </si>
  <si>
    <t>oír : ～が聞こえる</t>
    <rPh sb="8" eb="9">
      <t>キ</t>
    </rPh>
    <phoneticPr fontId="2"/>
  </si>
  <si>
    <t>¿Escuchaste la noticia? / ¿Me escuchas?</t>
    <phoneticPr fontId="2"/>
  </si>
  <si>
    <t>ニュース聴いた？ / 私の話、聴いてる？</t>
    <rPh sb="4" eb="5">
      <t>キ</t>
    </rPh>
    <rPh sb="11" eb="12">
      <t>ワタシ</t>
    </rPh>
    <rPh sb="13" eb="14">
      <t>ハナシ</t>
    </rPh>
    <rPh sb="15" eb="16">
      <t>キ</t>
    </rPh>
    <phoneticPr fontId="2"/>
  </si>
  <si>
    <t xml:space="preserve">¿Oíste el sonido?  / ¿Me ojes? </t>
    <phoneticPr fontId="2"/>
  </si>
  <si>
    <t>音が聞こえた？ / 私の声が聞こえる？</t>
    <rPh sb="0" eb="1">
      <t>オト</t>
    </rPh>
    <rPh sb="2" eb="3">
      <t>キ</t>
    </rPh>
    <rPh sb="10" eb="11">
      <t>ワタシ</t>
    </rPh>
    <rPh sb="12" eb="13">
      <t>コエ</t>
    </rPh>
    <rPh sb="14" eb="15">
      <t>キ</t>
    </rPh>
    <phoneticPr fontId="2"/>
  </si>
  <si>
    <t>現在分詞[-ando/-iendo]</t>
    <rPh sb="0" eb="4">
      <t>ゲンザイブンシ</t>
    </rPh>
    <phoneticPr fontId="2"/>
  </si>
  <si>
    <t>「～することで」という意味もある</t>
    <rPh sb="11" eb="13">
      <t>イミ</t>
    </rPh>
    <phoneticPr fontId="2"/>
  </si>
  <si>
    <t>Leyendo se aprende.</t>
    <phoneticPr fontId="2"/>
  </si>
  <si>
    <t>Cenando muy de prisa llegar a tiempo.</t>
    <phoneticPr fontId="2"/>
  </si>
  <si>
    <t>Conseguimos ganar luchando enérgicamente.</t>
    <phoneticPr fontId="2"/>
  </si>
  <si>
    <t>読むことで学ぶものだ</t>
    <rPh sb="0" eb="1">
      <t>ヨ</t>
    </rPh>
    <rPh sb="5" eb="6">
      <t>マナ</t>
    </rPh>
    <phoneticPr fontId="2"/>
  </si>
  <si>
    <t>急いで夕食を食べたことで時間通りに到着できた</t>
    <rPh sb="0" eb="1">
      <t>イソ</t>
    </rPh>
    <rPh sb="3" eb="5">
      <t>ユウショク</t>
    </rPh>
    <rPh sb="6" eb="7">
      <t>タ</t>
    </rPh>
    <rPh sb="12" eb="15">
      <t>ジカンドオ</t>
    </rPh>
    <rPh sb="17" eb="19">
      <t>トウチャク</t>
    </rPh>
    <phoneticPr fontId="2"/>
  </si>
  <si>
    <t>一生懸命戦うことで勝てた</t>
    <rPh sb="0" eb="4">
      <t>イッショウケンメイ</t>
    </rPh>
    <rPh sb="4" eb="5">
      <t>タタカ</t>
    </rPh>
    <rPh sb="9" eb="10">
      <t>カ</t>
    </rPh>
    <phoneticPr fontId="2"/>
  </si>
  <si>
    <t>否定する</t>
    <rPh sb="0" eb="2">
      <t>ヒテイ</t>
    </rPh>
    <phoneticPr fontId="2"/>
  </si>
  <si>
    <t>negar : ～を否定する</t>
    <rPh sb="10" eb="12">
      <t>ヒテイ</t>
    </rPh>
    <phoneticPr fontId="2"/>
  </si>
  <si>
    <t>negarse a + 名詞/不定詞 : ～を拒否する</t>
    <rPh sb="12" eb="14">
      <t>メイシ</t>
    </rPh>
    <rPh sb="15" eb="18">
      <t>フテイシ</t>
    </rPh>
    <rPh sb="23" eb="25">
      <t>キョヒ</t>
    </rPh>
    <phoneticPr fontId="2"/>
  </si>
  <si>
    <t>La modelo rusa negó el rumor de su embarazo.</t>
    <phoneticPr fontId="2"/>
  </si>
  <si>
    <t>El empleado se niega a trabajar horas extra.</t>
    <phoneticPr fontId="2"/>
  </si>
  <si>
    <t>そのロシア人モデルは妊娠の噂を否定した</t>
    <rPh sb="5" eb="6">
      <t>ジン</t>
    </rPh>
    <rPh sb="10" eb="12">
      <t>ニンシン</t>
    </rPh>
    <rPh sb="13" eb="14">
      <t>ウワサ</t>
    </rPh>
    <rPh sb="15" eb="17">
      <t>ヒテイ</t>
    </rPh>
    <phoneticPr fontId="2"/>
  </si>
  <si>
    <t>その従業員は残業することを拒否する</t>
    <rPh sb="2" eb="5">
      <t>ジュウギョウイン</t>
    </rPh>
    <rPh sb="6" eb="8">
      <t>ザンギョウ</t>
    </rPh>
    <rPh sb="13" eb="15">
      <t>キョヒ</t>
    </rPh>
    <phoneticPr fontId="2"/>
  </si>
  <si>
    <t>la joyería</t>
    <phoneticPr fontId="2"/>
  </si>
  <si>
    <t>la charcutería</t>
    <phoneticPr fontId="2"/>
  </si>
  <si>
    <t>la confitería</t>
    <phoneticPr fontId="2"/>
  </si>
  <si>
    <t>la ferretería</t>
    <phoneticPr fontId="2"/>
  </si>
  <si>
    <t>la heladería</t>
    <phoneticPr fontId="2"/>
  </si>
  <si>
    <t>la papelería</t>
    <phoneticPr fontId="2"/>
  </si>
  <si>
    <t>la sastrería</t>
    <phoneticPr fontId="2"/>
  </si>
  <si>
    <t>la tintorería</t>
    <phoneticPr fontId="2"/>
  </si>
  <si>
    <t>ハム・ソーセージ店</t>
    <rPh sb="8" eb="9">
      <t>テン</t>
    </rPh>
    <phoneticPr fontId="2"/>
  </si>
  <si>
    <t>菓子店</t>
    <rPh sb="0" eb="3">
      <t>カシテン</t>
    </rPh>
    <phoneticPr fontId="2"/>
  </si>
  <si>
    <t>金物店</t>
    <rPh sb="0" eb="2">
      <t>カナモノ</t>
    </rPh>
    <rPh sb="2" eb="3">
      <t>テン</t>
    </rPh>
    <phoneticPr fontId="2"/>
  </si>
  <si>
    <t>アイス店</t>
    <rPh sb="3" eb="4">
      <t>テン</t>
    </rPh>
    <phoneticPr fontId="2"/>
  </si>
  <si>
    <t>宝石店</t>
    <rPh sb="0" eb="3">
      <t>ホウセキテン</t>
    </rPh>
    <phoneticPr fontId="2"/>
  </si>
  <si>
    <t>文房具店</t>
    <rPh sb="0" eb="4">
      <t>ブンボウグテン</t>
    </rPh>
    <phoneticPr fontId="2"/>
  </si>
  <si>
    <t>(スーツなどの)仕立て屋</t>
    <rPh sb="8" eb="10">
      <t>シタ</t>
    </rPh>
    <rPh sb="11" eb="12">
      <t>ヤ</t>
    </rPh>
    <phoneticPr fontId="2"/>
  </si>
  <si>
    <t>クリーニング店</t>
    <rPh sb="6" eb="7">
      <t>テン</t>
    </rPh>
    <phoneticPr fontId="2"/>
  </si>
  <si>
    <t>trigésima primera</t>
    <phoneticPr fontId="2"/>
  </si>
  <si>
    <t>quincuagénsima cuarta</t>
    <phoneticPr fontId="2"/>
  </si>
  <si>
    <t>octogénsima novena</t>
    <phoneticPr fontId="2"/>
  </si>
  <si>
    <t>序数は31でも以降、間に何も置かない ( ～番目</t>
    <rPh sb="0" eb="2">
      <t>ジョスウ</t>
    </rPh>
    <rPh sb="7" eb="9">
      <t>イコウ</t>
    </rPh>
    <rPh sb="10" eb="11">
      <t>アイダ</t>
    </rPh>
    <rPh sb="12" eb="13">
      <t>ナニ</t>
    </rPh>
    <rPh sb="14" eb="15">
      <t>オ</t>
    </rPh>
    <rPh sb="22" eb="24">
      <t>バンメ</t>
    </rPh>
    <phoneticPr fontId="2"/>
  </si>
  <si>
    <t>décimo/a</t>
    <phoneticPr fontId="2"/>
  </si>
  <si>
    <t>vigésimo/a</t>
    <phoneticPr fontId="2"/>
  </si>
  <si>
    <t>trigésimo/a</t>
    <phoneticPr fontId="2"/>
  </si>
  <si>
    <t>-mente で終わる副詞を繋がるときは 2つ目のみに -mente をつける</t>
    <rPh sb="8" eb="9">
      <t>オ</t>
    </rPh>
    <rPh sb="11" eb="13">
      <t>フクシ</t>
    </rPh>
    <rPh sb="14" eb="15">
      <t>ツナ</t>
    </rPh>
    <rPh sb="23" eb="24">
      <t>メ</t>
    </rPh>
    <phoneticPr fontId="2"/>
  </si>
  <si>
    <t>El profesor explica clara y brevemente. 明快に簡潔に説明する</t>
    <rPh sb="40" eb="42">
      <t>メイカイ</t>
    </rPh>
    <rPh sb="43" eb="45">
      <t>カンケツ</t>
    </rPh>
    <rPh sb="46" eb="48">
      <t>セツメイ</t>
    </rPh>
    <phoneticPr fontId="2"/>
  </si>
  <si>
    <t>Actuemos rápida y eficazmente. 素早く効果的に行動しよう</t>
    <rPh sb="31" eb="33">
      <t>スバヤ</t>
    </rPh>
    <rPh sb="34" eb="37">
      <t>コウカテキ</t>
    </rPh>
    <rPh sb="38" eb="40">
      <t>コウドウ</t>
    </rPh>
    <phoneticPr fontId="2"/>
  </si>
  <si>
    <t>Eres bendecido con un idoma.</t>
    <phoneticPr fontId="2"/>
  </si>
  <si>
    <t>延長申請が確定(~8/29)</t>
    <rPh sb="0" eb="4">
      <t>エンチョウシンセイ</t>
    </rPh>
    <rPh sb="5" eb="7">
      <t>カクテイ</t>
    </rPh>
    <phoneticPr fontId="2"/>
  </si>
  <si>
    <t>como si</t>
    <phoneticPr fontId="2"/>
  </si>
  <si>
    <t>como si + 接続法過去 : ~かのように</t>
    <rPh sb="10" eb="13">
      <t>セツゾクホウ</t>
    </rPh>
    <rPh sb="13" eb="15">
      <t>カコ</t>
    </rPh>
    <phoneticPr fontId="2"/>
  </si>
  <si>
    <t>como si + 接続法過去完了 : ~であったかのように</t>
    <rPh sb="10" eb="13">
      <t>セツゾクホウ</t>
    </rPh>
    <rPh sb="13" eb="17">
      <t>カコカンリョウ</t>
    </rPh>
    <phoneticPr fontId="2"/>
  </si>
  <si>
    <t>La niño habla como si fuera mayor.</t>
    <phoneticPr fontId="2"/>
  </si>
  <si>
    <t>José habla de Paris como si hubiera estado allí.</t>
    <phoneticPr fontId="2"/>
  </si>
  <si>
    <t>大人のように喋る</t>
    <rPh sb="0" eb="2">
      <t>オトナ</t>
    </rPh>
    <rPh sb="6" eb="7">
      <t>シャベ</t>
    </rPh>
    <phoneticPr fontId="2"/>
  </si>
  <si>
    <t>行ったことがあるかのようおにパリについて話す</t>
    <rPh sb="0" eb="1">
      <t>イ</t>
    </rPh>
    <rPh sb="20" eb="21">
      <t>ハナ</t>
    </rPh>
    <phoneticPr fontId="2"/>
  </si>
  <si>
    <t>どれだけ長い期間であっても期間の指定のある過去形は点過去</t>
    <rPh sb="4" eb="5">
      <t>ナガ</t>
    </rPh>
    <rPh sb="6" eb="8">
      <t>キカン</t>
    </rPh>
    <rPh sb="13" eb="15">
      <t>キカン</t>
    </rPh>
    <rPh sb="16" eb="18">
      <t>シテイ</t>
    </rPh>
    <rPh sb="21" eb="24">
      <t>カコケイ</t>
    </rPh>
    <rPh sb="25" eb="26">
      <t>テン</t>
    </rPh>
    <rPh sb="26" eb="28">
      <t>カコ</t>
    </rPh>
    <phoneticPr fontId="2"/>
  </si>
  <si>
    <t>Mi abuelo vivó en Chiba durante toda su vida. 祖父は千葉で一生涯暮らした</t>
    <rPh sb="46" eb="48">
      <t>ソフ</t>
    </rPh>
    <rPh sb="49" eb="51">
      <t>チバ</t>
    </rPh>
    <rPh sb="52" eb="55">
      <t>イッショウガイ</t>
    </rPh>
    <rPh sb="55" eb="56">
      <t>ク</t>
    </rPh>
    <phoneticPr fontId="2"/>
  </si>
  <si>
    <t>El período Edo duró alrededor de 300 años. 江戸時代は約300年続いた</t>
    <rPh sb="43" eb="47">
      <t>エドジダイ</t>
    </rPh>
    <rPh sb="48" eb="49">
      <t>ヤク</t>
    </rPh>
    <rPh sb="52" eb="53">
      <t>ネン</t>
    </rPh>
    <rPh sb="53" eb="54">
      <t>ツヅ</t>
    </rPh>
    <phoneticPr fontId="2"/>
  </si>
  <si>
    <t>Me estoy poniendo nevioso/a.</t>
    <phoneticPr fontId="2"/>
  </si>
  <si>
    <t>緊張してきた、ソワソワしてきた</t>
    <rPh sb="0" eb="2">
      <t>キンチョウ</t>
    </rPh>
    <phoneticPr fontId="2"/>
  </si>
  <si>
    <t>exigente 多くを要求する</t>
    <rPh sb="9" eb="10">
      <t>オオ</t>
    </rPh>
    <rPh sb="12" eb="14">
      <t>ヨウキュウ</t>
    </rPh>
    <phoneticPr fontId="2"/>
  </si>
  <si>
    <t>人 : 要求が高い</t>
    <rPh sb="0" eb="1">
      <t>ヒト</t>
    </rPh>
    <rPh sb="4" eb="6">
      <t>ヨウキュ</t>
    </rPh>
    <rPh sb="7" eb="8">
      <t>タカ</t>
    </rPh>
    <phoneticPr fontId="2"/>
  </si>
  <si>
    <t>物 : 多くの努力を必要とする</t>
    <rPh sb="0" eb="1">
      <t>モノ</t>
    </rPh>
    <rPh sb="4" eb="5">
      <t>オオ</t>
    </rPh>
    <rPh sb="7" eb="9">
      <t>ドリョク</t>
    </rPh>
    <rPh sb="10" eb="12">
      <t>ヒツヨウ</t>
    </rPh>
    <phoneticPr fontId="2"/>
  </si>
  <si>
    <t>Mi jefe es exigente, pro amable y accesible.</t>
    <phoneticPr fontId="2"/>
  </si>
  <si>
    <t>El baloncesto es un deporte exigente.</t>
    <phoneticPr fontId="2"/>
  </si>
  <si>
    <t>バスケは大変なスポーツだ</t>
    <rPh sb="4" eb="6">
      <t>タイヘン</t>
    </rPh>
    <phoneticPr fontId="2"/>
  </si>
  <si>
    <t>私の上司は要求は高いけど親切で近づきやすい</t>
    <rPh sb="0" eb="1">
      <t>ワタシ</t>
    </rPh>
    <rPh sb="2" eb="4">
      <t>ジョウシ</t>
    </rPh>
    <rPh sb="5" eb="7">
      <t>ヨウキュウ</t>
    </rPh>
    <rPh sb="8" eb="9">
      <t>タカ</t>
    </rPh>
    <rPh sb="12" eb="14">
      <t>シンセツ</t>
    </rPh>
    <rPh sb="15" eb="16">
      <t>チカ</t>
    </rPh>
    <phoneticPr fontId="2"/>
  </si>
  <si>
    <t>みんな</t>
    <phoneticPr fontId="2"/>
  </si>
  <si>
    <t>Ya han llegado todos. Empecemos.</t>
    <phoneticPr fontId="2"/>
  </si>
  <si>
    <t>もうみんな着いたよ、始めよう</t>
    <rPh sb="5" eb="6">
      <t>ツ</t>
    </rPh>
    <rPh sb="10" eb="11">
      <t>ハジ</t>
    </rPh>
    <phoneticPr fontId="2"/>
  </si>
  <si>
    <t>私達はみんな何かしら欠点がある</t>
    <rPh sb="0" eb="2">
      <t>ワタシタチ</t>
    </rPh>
    <rPh sb="6" eb="7">
      <t>ナニ</t>
    </rPh>
    <rPh sb="10" eb="12">
      <t>ケッテン</t>
    </rPh>
    <phoneticPr fontId="2"/>
  </si>
  <si>
    <r>
      <t xml:space="preserve">Todos </t>
    </r>
    <r>
      <rPr>
        <sz val="11"/>
        <color rgb="FFFF0000"/>
        <rFont val="Yu Gothic"/>
        <family val="3"/>
        <charset val="128"/>
        <scheme val="minor"/>
      </rPr>
      <t>tenemos</t>
    </r>
    <r>
      <rPr>
        <sz val="11"/>
        <color theme="1"/>
        <rFont val="Yu Gothic"/>
        <family val="2"/>
        <scheme val="minor"/>
      </rPr>
      <t xml:space="preserve"> algún defecto.</t>
    </r>
    <phoneticPr fontId="2"/>
  </si>
  <si>
    <t>自分を含まない場合</t>
    <rPh sb="0" eb="2">
      <t>ジブン</t>
    </rPh>
    <rPh sb="3" eb="4">
      <t>フク</t>
    </rPh>
    <rPh sb="7" eb="9">
      <t>バアイ</t>
    </rPh>
    <phoneticPr fontId="2"/>
  </si>
  <si>
    <t>自分を含む場合 : nosotorosの活用</t>
    <rPh sb="0" eb="2">
      <t>ジブン</t>
    </rPh>
    <rPh sb="3" eb="4">
      <t>フク</t>
    </rPh>
    <rPh sb="5" eb="7">
      <t>バアイ</t>
    </rPh>
    <rPh sb="20" eb="22">
      <t>カツヨウ</t>
    </rPh>
    <phoneticPr fontId="2"/>
  </si>
  <si>
    <t>darse cuenta de</t>
    <phoneticPr fontId="2"/>
  </si>
  <si>
    <t>~に気がつく ※cuando節は 未来 のこと表す場合は接続法</t>
    <rPh sb="2" eb="3">
      <t>キ</t>
    </rPh>
    <rPh sb="14" eb="15">
      <t>セツ</t>
    </rPh>
    <rPh sb="17" eb="19">
      <t>ミライ</t>
    </rPh>
    <rPh sb="23" eb="24">
      <t>アラワ</t>
    </rPh>
    <rPh sb="25" eb="27">
      <t>バアイ</t>
    </rPh>
    <rPh sb="28" eb="31">
      <t>セツゾクホウ</t>
    </rPh>
    <phoneticPr fontId="2"/>
  </si>
  <si>
    <t>Cuando se dé cuenta, se enfadará. 彼は気がついたら怒るだろう</t>
    <rPh sb="34" eb="35">
      <t>カレ</t>
    </rPh>
    <rPh sb="36" eb="37">
      <t>キ</t>
    </rPh>
    <rPh sb="42" eb="43">
      <t>オコ</t>
    </rPh>
    <phoneticPr fontId="2"/>
  </si>
  <si>
    <t>直接目的語 : ~を に相当する名詞</t>
    <rPh sb="0" eb="5">
      <t>チョクセツモクテキゴ</t>
    </rPh>
    <rPh sb="12" eb="14">
      <t>ソウトウ</t>
    </rPh>
    <rPh sb="16" eb="18">
      <t>メイシ</t>
    </rPh>
    <phoneticPr fontId="2"/>
  </si>
  <si>
    <t>間接目的語 : ~に対して に相当する名詞 ※人が多い</t>
    <rPh sb="0" eb="5">
      <t>カンセツモクテキゴ</t>
    </rPh>
    <rPh sb="10" eb="11">
      <t>タイ</t>
    </rPh>
    <rPh sb="15" eb="17">
      <t>ソウトウ</t>
    </rPh>
    <rPh sb="19" eb="21">
      <t>メイシ</t>
    </rPh>
    <rPh sb="23" eb="24">
      <t>ヒト</t>
    </rPh>
    <rPh sb="25" eb="26">
      <t>オオ</t>
    </rPh>
    <phoneticPr fontId="2"/>
  </si>
  <si>
    <t>自動詞 : ~を が不要な動詞</t>
    <rPh sb="0" eb="3">
      <t>ジドウシ</t>
    </rPh>
    <rPh sb="10" eb="12">
      <t>フヨウ</t>
    </rPh>
    <rPh sb="13" eb="15">
      <t>ドウシ</t>
    </rPh>
    <phoneticPr fontId="2"/>
  </si>
  <si>
    <t>他動詞 : ~を が必要な動詞</t>
    <rPh sb="0" eb="3">
      <t>タドウシ</t>
    </rPh>
    <rPh sb="10" eb="12">
      <t>ヒツヨウ</t>
    </rPh>
    <rPh sb="13" eb="15">
      <t>ドウシ</t>
    </rPh>
    <phoneticPr fontId="2"/>
  </si>
  <si>
    <t>形容詞 : 名詞を説明する単語</t>
    <rPh sb="0" eb="3">
      <t>ケイヨウシ</t>
    </rPh>
    <rPh sb="6" eb="8">
      <t>メイシ</t>
    </rPh>
    <rPh sb="9" eb="11">
      <t>セツメイ</t>
    </rPh>
    <rPh sb="13" eb="15">
      <t>タンゴ</t>
    </rPh>
    <phoneticPr fontId="2"/>
  </si>
  <si>
    <t>副詞 : 動詞や文章全体を説明する単語や表現 ※性数変化なし</t>
    <rPh sb="0" eb="2">
      <t>フクシ</t>
    </rPh>
    <rPh sb="5" eb="7">
      <t>ドウシ</t>
    </rPh>
    <rPh sb="8" eb="12">
      <t>ブンショウゼンタイ</t>
    </rPh>
    <rPh sb="13" eb="15">
      <t>セツメイ</t>
    </rPh>
    <rPh sb="17" eb="19">
      <t>タンゴ</t>
    </rPh>
    <rPh sb="20" eb="22">
      <t>ヒョウゲン</t>
    </rPh>
    <rPh sb="24" eb="25">
      <t>セイ</t>
    </rPh>
    <rPh sb="25" eb="26">
      <t>スウ</t>
    </rPh>
    <rPh sb="26" eb="28">
      <t>ヘンカ</t>
    </rPh>
    <phoneticPr fontId="2"/>
  </si>
  <si>
    <t>目的語を置く順番の整理</t>
    <rPh sb="0" eb="3">
      <t>モクテキゴ</t>
    </rPh>
    <rPh sb="4" eb="5">
      <t>オ</t>
    </rPh>
    <rPh sb="6" eb="8">
      <t>ジュンバン</t>
    </rPh>
    <rPh sb="9" eb="11">
      <t>セイリ</t>
    </rPh>
    <phoneticPr fontId="2"/>
  </si>
  <si>
    <t>代名詞化する前 : 順番は問わない</t>
    <rPh sb="0" eb="3">
      <t>ダイメイシ</t>
    </rPh>
    <rPh sb="3" eb="4">
      <t>カ</t>
    </rPh>
    <rPh sb="6" eb="7">
      <t>マエ</t>
    </rPh>
    <rPh sb="10" eb="12">
      <t>ジュンバン</t>
    </rPh>
    <rPh sb="13" eb="14">
      <t>ト</t>
    </rPh>
    <phoneticPr fontId="2"/>
  </si>
  <si>
    <t>Compro un libro a Ana. / Compro a Ana un libro.</t>
    <phoneticPr fontId="2"/>
  </si>
  <si>
    <t>代名詞化する場合 : 間接目的語⇨直接目的語⇨動詞 の順</t>
    <rPh sb="0" eb="3">
      <t>ダイメイシ</t>
    </rPh>
    <rPh sb="3" eb="4">
      <t>カ</t>
    </rPh>
    <rPh sb="6" eb="8">
      <t>バアイ</t>
    </rPh>
    <rPh sb="11" eb="16">
      <t>カンセツモクテキゴ</t>
    </rPh>
    <rPh sb="17" eb="22">
      <t>チョクセツモクテキゴ</t>
    </rPh>
    <rPh sb="23" eb="25">
      <t>ドウシ</t>
    </rPh>
    <rPh sb="27" eb="28">
      <t>ジュン</t>
    </rPh>
    <phoneticPr fontId="2"/>
  </si>
  <si>
    <t>¿Me compras el libro? → Sí, te lo compro.</t>
    <phoneticPr fontId="2"/>
  </si>
  <si>
    <t>¿Nos regalas la bicicleta? → Sí, os la regalo. ( usetedes  なら les → se )</t>
    <phoneticPr fontId="2"/>
  </si>
  <si>
    <t>¿Enseñas inglés a Ferrnado? → Sí, se lo enseño.</t>
    <phoneticPr fontId="2"/>
  </si>
  <si>
    <t>※間接目的語/直接目的語ともに、三人称 : le/les → se</t>
    <rPh sb="1" eb="6">
      <t>カンセツモクテキゴ</t>
    </rPh>
    <rPh sb="7" eb="9">
      <t>チョクセツ</t>
    </rPh>
    <rPh sb="9" eb="12">
      <t>モクテキゴ</t>
    </rPh>
    <rPh sb="16" eb="19">
      <t>サンニンショウ</t>
    </rPh>
    <phoneticPr fontId="2"/>
  </si>
  <si>
    <t>移動を表す動詞</t>
    <rPh sb="0" eb="2">
      <t>イドウ</t>
    </rPh>
    <rPh sb="3" eb="4">
      <t>アラワ</t>
    </rPh>
    <rPh sb="5" eb="7">
      <t>ドウシ</t>
    </rPh>
    <phoneticPr fontId="2"/>
  </si>
  <si>
    <t>visitar + 場所 : ~を訪れる</t>
    <rPh sb="10" eb="12">
      <t>バショ</t>
    </rPh>
    <rPh sb="17" eb="18">
      <t>オトヅ</t>
    </rPh>
    <phoneticPr fontId="2"/>
  </si>
  <si>
    <t>recorrer + 場所 : ~を巡る</t>
    <rPh sb="11" eb="13">
      <t>バショ</t>
    </rPh>
    <rPh sb="18" eb="19">
      <t>メグ</t>
    </rPh>
    <phoneticPr fontId="2"/>
  </si>
  <si>
    <t>Me gusta visitar los templos budistas.</t>
    <phoneticPr fontId="2"/>
  </si>
  <si>
    <t>Recorrimos todo España en caravana el año pasado.</t>
    <phoneticPr fontId="2"/>
  </si>
  <si>
    <t>去年キャンピングカーでスペイン全土を巡った</t>
    <rPh sb="0" eb="2">
      <t>キョネン</t>
    </rPh>
    <rPh sb="15" eb="17">
      <t>ゼンド</t>
    </rPh>
    <rPh sb="18" eb="19">
      <t>メグ</t>
    </rPh>
    <phoneticPr fontId="2"/>
  </si>
  <si>
    <t>私は仏教の寺院を訪れるのが好きだ</t>
    <rPh sb="0" eb="1">
      <t>ワタシ</t>
    </rPh>
    <rPh sb="2" eb="4">
      <t>ブッキョウ</t>
    </rPh>
    <rPh sb="5" eb="7">
      <t>ジイン</t>
    </rPh>
    <rPh sb="8" eb="9">
      <t>オトヅ</t>
    </rPh>
    <rPh sb="13" eb="14">
      <t>ス</t>
    </rPh>
    <phoneticPr fontId="2"/>
  </si>
  <si>
    <t>seguir sin + 不定詞</t>
    <rPh sb="13" eb="16">
      <t>フテイシ</t>
    </rPh>
    <phoneticPr fontId="2"/>
  </si>
  <si>
    <t>依然として~ない</t>
    <rPh sb="0" eb="2">
      <t>イゼン</t>
    </rPh>
    <phoneticPr fontId="2"/>
  </si>
  <si>
    <t>Sigue sin trabajar. 彼はまだ失業中だ</t>
    <rPh sb="20" eb="21">
      <t>カレ</t>
    </rPh>
    <rPh sb="24" eb="27">
      <t>シツギョウチュウ</t>
    </rPh>
    <phoneticPr fontId="2"/>
  </si>
  <si>
    <t>接続詞 porque のカンマ</t>
    <rPh sb="0" eb="3">
      <t>セツゾクシ</t>
    </rPh>
    <phoneticPr fontId="2"/>
  </si>
  <si>
    <t>porque : 直接的な理由</t>
    <rPh sb="9" eb="12">
      <t>チョクセツテキ</t>
    </rPh>
    <rPh sb="13" eb="15">
      <t>リユウ</t>
    </rPh>
    <phoneticPr fontId="2"/>
  </si>
  <si>
    <t>, porque : その結論に至った理由</t>
    <rPh sb="13" eb="15">
      <t>ケツロン</t>
    </rPh>
    <rPh sb="16" eb="17">
      <t>イタ</t>
    </rPh>
    <rPh sb="19" eb="21">
      <t>リユウ</t>
    </rPh>
    <phoneticPr fontId="2"/>
  </si>
  <si>
    <t>El coche está mojado porque ha llovido.</t>
    <phoneticPr fontId="2"/>
  </si>
  <si>
    <t>Ha llovido, porque el coche está mojado.</t>
    <phoneticPr fontId="2"/>
  </si>
  <si>
    <t>雨が降ったから車が濡れている</t>
    <rPh sb="0" eb="1">
      <t>アメ</t>
    </rPh>
    <rPh sb="2" eb="3">
      <t>フ</t>
    </rPh>
    <rPh sb="7" eb="8">
      <t>クルマ</t>
    </rPh>
    <rPh sb="9" eb="10">
      <t>ヌ</t>
    </rPh>
    <phoneticPr fontId="2"/>
  </si>
  <si>
    <t>雨が降ったんだね、車が濡れているもの</t>
    <rPh sb="0" eb="1">
      <t>アメ</t>
    </rPh>
    <rPh sb="2" eb="3">
      <t>フ</t>
    </rPh>
    <rPh sb="9" eb="10">
      <t>クルマ</t>
    </rPh>
    <rPh sb="11" eb="12">
      <t>ヌ</t>
    </rPh>
    <phoneticPr fontId="2"/>
  </si>
  <si>
    <t>副詞 ya</t>
    <rPh sb="0" eb="2">
      <t>フクシ</t>
    </rPh>
    <phoneticPr fontId="2"/>
  </si>
  <si>
    <t>もう、既に</t>
    <rPh sb="3" eb="4">
      <t>スデ</t>
    </rPh>
    <phoneticPr fontId="2"/>
  </si>
  <si>
    <t>今すぐ</t>
    <rPh sb="0" eb="1">
      <t>イマ</t>
    </rPh>
    <phoneticPr fontId="2"/>
  </si>
  <si>
    <t xml:space="preserve"> ※現在形とともに使用すること多し</t>
  </si>
  <si>
    <t>Me voy a casa, que ya se ha hecho tarde.</t>
    <phoneticPr fontId="2"/>
  </si>
  <si>
    <t>Voy al baño, ya regreso. / ¡Levántate ya!</t>
    <phoneticPr fontId="2"/>
  </si>
  <si>
    <t>遅くなっちゃったから帰るね</t>
    <rPh sb="0" eb="1">
      <t>オソ</t>
    </rPh>
    <rPh sb="10" eb="11">
      <t>カエ</t>
    </rPh>
    <phoneticPr fontId="2"/>
  </si>
  <si>
    <t>トイレ行ってくる、すぐ戻るよ / 今すぐ起きなさい</t>
    <rPh sb="3" eb="4">
      <t>イ</t>
    </rPh>
    <rPh sb="11" eb="12">
      <t>モド</t>
    </rPh>
    <rPh sb="17" eb="18">
      <t>イマ</t>
    </rPh>
    <rPh sb="20" eb="21">
      <t>オ</t>
    </rPh>
    <phoneticPr fontId="2"/>
  </si>
  <si>
    <t>a no ser que + 接続法</t>
    <rPh sb="15" eb="18">
      <t>セツゾクホウ</t>
    </rPh>
    <phoneticPr fontId="2"/>
  </si>
  <si>
    <t>~でなければ</t>
    <phoneticPr fontId="2"/>
  </si>
  <si>
    <t>A no ser que lo molestes, te lo presentaré. 彼の邪魔をしないなら、君に彼を紹介してあげよう</t>
    <rPh sb="44" eb="45">
      <t>カレ</t>
    </rPh>
    <rPh sb="46" eb="48">
      <t>ジャマ</t>
    </rPh>
    <rPh sb="55" eb="56">
      <t>キミ</t>
    </rPh>
    <rPh sb="57" eb="58">
      <t>カレ</t>
    </rPh>
    <rPh sb="59" eb="61">
      <t>ショウカイ</t>
    </rPh>
    <phoneticPr fontId="2"/>
  </si>
  <si>
    <t>うんざりを表す2つの表現</t>
    <rPh sb="5" eb="6">
      <t>アラワ</t>
    </rPh>
    <rPh sb="10" eb="12">
      <t>ヒョウゲン</t>
    </rPh>
    <phoneticPr fontId="2"/>
  </si>
  <si>
    <t>estar cansado/a de ○○ : ~にうんざりしている</t>
    <phoneticPr fontId="2"/>
  </si>
  <si>
    <t>Estoy cansado de mi trabajo. Pienso dejarlo.</t>
    <phoneticPr fontId="2"/>
  </si>
  <si>
    <t>María ya está cansada de aguantar a su suegra.</t>
    <phoneticPr fontId="2"/>
  </si>
  <si>
    <t>estar harto/a de ○○ : ~にうんざりしている(※口語的)</t>
    <rPh sb="34" eb="36">
      <t>コウゴ</t>
    </rPh>
    <rPh sb="36" eb="37">
      <t>テキ</t>
    </rPh>
    <phoneticPr fontId="2"/>
  </si>
  <si>
    <t>Estoy harto de tus mentiras.</t>
    <phoneticPr fontId="2"/>
  </si>
  <si>
    <t>Estamos hartos de escuchar discursos vacíos.</t>
    <phoneticPr fontId="2"/>
  </si>
  <si>
    <t>aguantar</t>
    <phoneticPr fontId="2"/>
  </si>
  <si>
    <t>耐える、我慢する</t>
    <rPh sb="0" eb="1">
      <t>タ</t>
    </rPh>
    <rPh sb="4" eb="6">
      <t>ガマン</t>
    </rPh>
    <phoneticPr fontId="2"/>
  </si>
  <si>
    <t>aguantar la risa 笑いをこらえる</t>
    <rPh sb="17" eb="18">
      <t>ワラ</t>
    </rPh>
    <phoneticPr fontId="2"/>
  </si>
  <si>
    <t>suegra</t>
    <phoneticPr fontId="2"/>
  </si>
  <si>
    <t>姑、義母</t>
    <rPh sb="0" eb="1">
      <t>シュウトメ</t>
    </rPh>
    <rPh sb="2" eb="4">
      <t>ギボ</t>
    </rPh>
    <phoneticPr fontId="2"/>
  </si>
  <si>
    <t>mentira</t>
    <phoneticPr fontId="2"/>
  </si>
  <si>
    <t>嘘、作り話、でたらめ</t>
    <rPh sb="0" eb="1">
      <t>ウソ</t>
    </rPh>
    <rPh sb="2" eb="3">
      <t>ツク</t>
    </rPh>
    <rPh sb="4" eb="5">
      <t>バナシ</t>
    </rPh>
    <phoneticPr fontId="2"/>
  </si>
  <si>
    <t>動詞 mentir</t>
    <rPh sb="0" eb="2">
      <t>ドウシ</t>
    </rPh>
    <phoneticPr fontId="2"/>
  </si>
  <si>
    <t>vacío,a</t>
    <phoneticPr fontId="2"/>
  </si>
  <si>
    <t>空の、空っぽの</t>
    <rPh sb="0" eb="1">
      <t>カラ</t>
    </rPh>
    <rPh sb="3" eb="4">
      <t>カラ</t>
    </rPh>
    <phoneticPr fontId="2"/>
  </si>
  <si>
    <t>内容のない</t>
    <rPh sb="0" eb="2">
      <t>ナイヨウ</t>
    </rPh>
    <phoneticPr fontId="2"/>
  </si>
  <si>
    <t>como siemple</t>
    <phoneticPr fontId="2"/>
  </si>
  <si>
    <t>いつものように、相変わらず</t>
    <rPh sb="8" eb="10">
      <t>アイカ</t>
    </rPh>
    <phoneticPr fontId="2"/>
  </si>
  <si>
    <t>¿Ocupado como siemple? 相変わらず忙しいの？</t>
    <rPh sb="23" eb="25">
      <t>アイカ</t>
    </rPh>
    <rPh sb="28" eb="29">
      <t>イソガ</t>
    </rPh>
    <phoneticPr fontId="2"/>
  </si>
  <si>
    <t>動詞estarの点過去/線過去の使い分け</t>
    <rPh sb="0" eb="2">
      <t>ドウシ</t>
    </rPh>
    <rPh sb="8" eb="9">
      <t>テン</t>
    </rPh>
    <rPh sb="9" eb="11">
      <t>カコ</t>
    </rPh>
    <rPh sb="12" eb="13">
      <t>セン</t>
    </rPh>
    <rPh sb="13" eb="15">
      <t>カコ</t>
    </rPh>
    <rPh sb="16" eb="17">
      <t>ツカ</t>
    </rPh>
    <rPh sb="18" eb="19">
      <t>ワ</t>
    </rPh>
    <phoneticPr fontId="2"/>
  </si>
  <si>
    <t>線過去 estaba en + 場所 : (その時は)~に居た</t>
    <rPh sb="0" eb="1">
      <t>セン</t>
    </rPh>
    <rPh sb="1" eb="3">
      <t>カコ</t>
    </rPh>
    <rPh sb="16" eb="18">
      <t>バショ</t>
    </rPh>
    <rPh sb="24" eb="25">
      <t>トキ</t>
    </rPh>
    <rPh sb="29" eb="30">
      <t>イ</t>
    </rPh>
    <phoneticPr fontId="2"/>
  </si>
  <si>
    <t>(Yo) estaba en Turquía cuando supe la noticia.</t>
    <phoneticPr fontId="2"/>
  </si>
  <si>
    <t>点過去 estuve en + 場所 : ~しに行った/ (~の期間)滞在した</t>
    <rPh sb="0" eb="1">
      <t>テン</t>
    </rPh>
    <rPh sb="1" eb="3">
      <t>カコ</t>
    </rPh>
    <rPh sb="16" eb="18">
      <t>バショ</t>
    </rPh>
    <rPh sb="24" eb="25">
      <t>イ</t>
    </rPh>
    <rPh sb="32" eb="34">
      <t>キカン</t>
    </rPh>
    <rPh sb="35" eb="37">
      <t>タイザイ</t>
    </rPh>
    <phoneticPr fontId="2"/>
  </si>
  <si>
    <t>(Yo) Estuve en (≒Fui a) Londres el verano pasaso.</t>
    <phoneticPr fontId="2"/>
  </si>
  <si>
    <t>Mis padres estuvieron en Hawaii durante tres semanas en enero.</t>
    <phoneticPr fontId="2"/>
  </si>
  <si>
    <t>動詞negarの使い方</t>
    <rPh sb="0" eb="2">
      <t>ドウシ</t>
    </rPh>
    <rPh sb="8" eb="9">
      <t>ツカ</t>
    </rPh>
    <rPh sb="10" eb="11">
      <t>カタ</t>
    </rPh>
    <phoneticPr fontId="2"/>
  </si>
  <si>
    <t>A través de su portavoz, la actriz negó la noticia.</t>
    <phoneticPr fontId="2"/>
  </si>
  <si>
    <t>negarse a + 名詞/不定詞 : ~を断る/拒否する</t>
    <rPh sb="12" eb="14">
      <t>メイシ</t>
    </rPh>
    <rPh sb="15" eb="18">
      <t>フテイシ</t>
    </rPh>
    <rPh sb="23" eb="24">
      <t>コトワ</t>
    </rPh>
    <rPh sb="26" eb="28">
      <t>キョヒ</t>
    </rPh>
    <phoneticPr fontId="2"/>
  </si>
  <si>
    <t>negar + 名詞 : ~を否定する</t>
    <rPh sb="8" eb="10">
      <t>メイシ</t>
    </rPh>
    <rPh sb="15" eb="17">
      <t>ヒテイ</t>
    </rPh>
    <phoneticPr fontId="2"/>
  </si>
  <si>
    <t>José se negó a ir a la fiesta sin acompañante.</t>
    <phoneticPr fontId="2"/>
  </si>
  <si>
    <t>Los conductores se negaron a la revisión de la comioneta.</t>
    <phoneticPr fontId="2"/>
  </si>
  <si>
    <t>a(al) través de</t>
    <phoneticPr fontId="2"/>
  </si>
  <si>
    <t>~を通して、~越しに</t>
    <rPh sb="2" eb="3">
      <t>トオ</t>
    </rPh>
    <rPh sb="7" eb="8">
      <t>コ</t>
    </rPh>
    <phoneticPr fontId="2"/>
  </si>
  <si>
    <t>男性名詞 través 傾斜、傾き、逆境</t>
    <rPh sb="0" eb="4">
      <t>ダンセイメイシ</t>
    </rPh>
    <rPh sb="12" eb="14">
      <t>ケイシャ</t>
    </rPh>
    <rPh sb="15" eb="16">
      <t>カタム</t>
    </rPh>
    <rPh sb="18" eb="20">
      <t>ギャッキョウ</t>
    </rPh>
    <phoneticPr fontId="2"/>
  </si>
  <si>
    <t>revisión</t>
    <phoneticPr fontId="2"/>
  </si>
  <si>
    <t>点検</t>
    <rPh sb="0" eb="2">
      <t>テンケン</t>
    </rPh>
    <phoneticPr fontId="2"/>
  </si>
  <si>
    <t>見直し、再検討</t>
    <rPh sb="0" eb="2">
      <t>ミナオ</t>
    </rPh>
    <rPh sb="4" eb="7">
      <t>サイケントウ</t>
    </rPh>
    <phoneticPr fontId="2"/>
  </si>
  <si>
    <t xml:space="preserve"> la comioneta トラック</t>
    <phoneticPr fontId="2"/>
  </si>
  <si>
    <t>portavoz</t>
    <phoneticPr fontId="2"/>
  </si>
  <si>
    <t>代弁者、スポークスマン</t>
    <rPh sb="0" eb="3">
      <t>ダイベンシャ</t>
    </rPh>
    <phoneticPr fontId="2"/>
  </si>
  <si>
    <t>como + 接続法 の2つの表現</t>
    <rPh sb="7" eb="10">
      <t>セツゾクホウ</t>
    </rPh>
    <rPh sb="15" eb="17">
      <t>ヒョウゲン</t>
    </rPh>
    <phoneticPr fontId="2"/>
  </si>
  <si>
    <t>[基本] como + 接続法 : ~のように ※未知の方法など</t>
    <rPh sb="1" eb="3">
      <t>キホン</t>
    </rPh>
    <rPh sb="12" eb="15">
      <t>セツゾクホウ</t>
    </rPh>
    <rPh sb="25" eb="27">
      <t>ミチ</t>
    </rPh>
    <rPh sb="28" eb="30">
      <t>ホウホウ</t>
    </rPh>
    <phoneticPr fontId="2"/>
  </si>
  <si>
    <t>Hazlo como el profesor te diga.</t>
    <phoneticPr fontId="2"/>
  </si>
  <si>
    <t>[発展] como + 接続法 : もし~したら ※警告など(≒ Si ~)</t>
    <rPh sb="1" eb="3">
      <t>ハッテン</t>
    </rPh>
    <rPh sb="12" eb="15">
      <t>セツゾクホウ</t>
    </rPh>
    <rPh sb="26" eb="28">
      <t>ケイコク</t>
    </rPh>
    <phoneticPr fontId="2"/>
  </si>
  <si>
    <t>Como aparques aquí, te pondrán una multa.</t>
    <phoneticPr fontId="2"/>
  </si>
  <si>
    <t>Como llegues tarde otra vez, me enfadaré.</t>
    <phoneticPr fontId="2"/>
  </si>
  <si>
    <t>Como no hagas los deberes, no saldrás a jugar.</t>
    <phoneticPr fontId="2"/>
  </si>
  <si>
    <t>multa</t>
    <phoneticPr fontId="2"/>
  </si>
  <si>
    <t>罰金、科料</t>
    <rPh sb="0" eb="2">
      <t>バッキン</t>
    </rPh>
    <rPh sb="3" eb="5">
      <t>カリョウ</t>
    </rPh>
    <phoneticPr fontId="2"/>
  </si>
  <si>
    <t>imponer (poner, echar) una multa 罰金を科する</t>
    <rPh sb="33" eb="35">
      <t>バッキン</t>
    </rPh>
    <rPh sb="36" eb="37">
      <t>カ</t>
    </rPh>
    <phoneticPr fontId="2"/>
  </si>
  <si>
    <t>~せざをを得ない</t>
    <rPh sb="5" eb="6">
      <t>エ</t>
    </rPh>
    <phoneticPr fontId="2"/>
  </si>
  <si>
    <t>verse obligado a + 不定詞</t>
    <rPh sb="19" eb="22">
      <t>フテイシ</t>
    </rPh>
    <phoneticPr fontId="2"/>
  </si>
  <si>
    <t>Me vi obligado a decirle gracias.</t>
    <phoneticPr fontId="2"/>
  </si>
  <si>
    <t>彼にありがとうを言わざるを得なかった</t>
    <rPh sb="0" eb="1">
      <t>カレ</t>
    </rPh>
    <rPh sb="8" eb="9">
      <t>イ</t>
    </rPh>
    <rPh sb="13" eb="14">
      <t>エ</t>
    </rPh>
    <phoneticPr fontId="2"/>
  </si>
  <si>
    <t>Como tenían el coche roto, ellos se vieron obligados a tomar el tren.</t>
    <phoneticPr fontId="2"/>
  </si>
  <si>
    <t>車が壊れていたので、彼らは電車に乗らざるを得なかった</t>
    <rPh sb="0" eb="1">
      <t>クルマ</t>
    </rPh>
    <rPh sb="2" eb="3">
      <t>コワ</t>
    </rPh>
    <rPh sb="10" eb="11">
      <t>カレ</t>
    </rPh>
    <rPh sb="13" eb="15">
      <t>デンシャ</t>
    </rPh>
    <rPh sb="16" eb="17">
      <t>ノ</t>
    </rPh>
    <rPh sb="21" eb="22">
      <t>エ</t>
    </rPh>
    <phoneticPr fontId="2"/>
  </si>
  <si>
    <t>esparar que + 接続法</t>
    <rPh sb="14" eb="17">
      <t>セツゾクホウ</t>
    </rPh>
    <phoneticPr fontId="2"/>
  </si>
  <si>
    <t>esperar a que ~ : ~するのを待つ</t>
    <rPh sb="23" eb="24">
      <t>マ</t>
    </rPh>
    <phoneticPr fontId="2"/>
  </si>
  <si>
    <t>esperar que ~ : ~を期待する</t>
    <rPh sb="18" eb="20">
      <t>キタイ</t>
    </rPh>
    <phoneticPr fontId="2"/>
  </si>
  <si>
    <t>Espero a que ella termine sus tareas.</t>
    <phoneticPr fontId="2"/>
  </si>
  <si>
    <t>Espero que te vaya bien en el trabajo.</t>
    <phoneticPr fontId="2"/>
  </si>
  <si>
    <t>彼女が宿題を終えるのを待っている</t>
    <rPh sb="0" eb="2">
      <t>カノジョ</t>
    </rPh>
    <rPh sb="3" eb="5">
      <t>シュクダイ</t>
    </rPh>
    <rPh sb="6" eb="7">
      <t>オ</t>
    </rPh>
    <rPh sb="11" eb="12">
      <t>マ</t>
    </rPh>
    <phoneticPr fontId="2"/>
  </si>
  <si>
    <t>君が仕事で上手くいくのを望んでいる = 仕事がんばってね</t>
    <rPh sb="0" eb="1">
      <t>キミ</t>
    </rPh>
    <rPh sb="2" eb="4">
      <t>シゴト</t>
    </rPh>
    <rPh sb="5" eb="7">
      <t>ウマ</t>
    </rPh>
    <rPh sb="12" eb="13">
      <t>ノゾ</t>
    </rPh>
    <rPh sb="20" eb="22">
      <t>シゴト</t>
    </rPh>
    <phoneticPr fontId="2"/>
  </si>
  <si>
    <t>Cualquier の使い方</t>
    <rPh sb="11" eb="12">
      <t>ツカ</t>
    </rPh>
    <rPh sb="13" eb="14">
      <t>カタ</t>
    </rPh>
    <phoneticPr fontId="2"/>
  </si>
  <si>
    <t>cualquier + 名詞 : どんな名詞でも</t>
    <rPh sb="12" eb="14">
      <t>メイシ</t>
    </rPh>
    <rPh sb="20" eb="22">
      <t>メイシ</t>
    </rPh>
    <phoneticPr fontId="2"/>
  </si>
  <si>
    <t>Cualquier persona tiene defectos.</t>
    <phoneticPr fontId="2"/>
  </si>
  <si>
    <t>¿Cuándo nos vemos? → Me viene vien cualquier día.</t>
    <phoneticPr fontId="2"/>
  </si>
  <si>
    <t>代名詞 cualquiera : どんな人/モノでも</t>
    <rPh sb="0" eb="3">
      <t>ダイメイシ</t>
    </rPh>
    <rPh sb="20" eb="21">
      <t>ヒト</t>
    </rPh>
    <phoneticPr fontId="2"/>
  </si>
  <si>
    <t>Tráeme cualquiera de esos libros.</t>
    <phoneticPr fontId="2"/>
  </si>
  <si>
    <t>Cualquiera puede solicitar este puesto.</t>
    <phoneticPr fontId="2"/>
  </si>
  <si>
    <t>puesto</t>
    <phoneticPr fontId="2"/>
  </si>
  <si>
    <t>職、仕事、ポジション</t>
    <rPh sb="0" eb="1">
      <t>ショク</t>
    </rPh>
    <rPh sb="2" eb="4">
      <t>シゴト</t>
    </rPh>
    <phoneticPr fontId="2"/>
  </si>
  <si>
    <t>売店、スタンド</t>
    <rPh sb="0" eb="2">
      <t>バイテン</t>
    </rPh>
    <phoneticPr fontId="2"/>
  </si>
  <si>
    <t>poner の過去分詞</t>
    <rPh sb="7" eb="11">
      <t>カコブンシ</t>
    </rPh>
    <phoneticPr fontId="2"/>
  </si>
  <si>
    <t>~が人に対して都合が良い</t>
    <rPh sb="2" eb="3">
      <t>ヒト</t>
    </rPh>
    <rPh sb="4" eb="5">
      <t>タイ</t>
    </rPh>
    <rPh sb="7" eb="9">
      <t>ツゴウ</t>
    </rPh>
    <rPh sb="10" eb="11">
      <t>ヨ</t>
    </rPh>
    <phoneticPr fontId="2"/>
  </si>
  <si>
    <t>venir bien a 人 + ○○</t>
    <rPh sb="13" eb="14">
      <t>ヒト</t>
    </rPh>
    <phoneticPr fontId="2"/>
  </si>
  <si>
    <t>Me viene bien ir a clase el viernes.</t>
    <phoneticPr fontId="2"/>
  </si>
  <si>
    <t>私は金曜日にクラスに行くのが都合が良い</t>
    <rPh sb="0" eb="1">
      <t>ワタシ</t>
    </rPh>
    <rPh sb="2" eb="5">
      <t>キンヨウビ</t>
    </rPh>
    <rPh sb="10" eb="11">
      <t>イ</t>
    </rPh>
    <rPh sb="14" eb="16">
      <t>ツゴウ</t>
    </rPh>
    <rPh sb="17" eb="18">
      <t>ヨ</t>
    </rPh>
    <phoneticPr fontId="2"/>
  </si>
  <si>
    <t>por lo visto</t>
    <phoneticPr fontId="2"/>
  </si>
  <si>
    <t>por lo que parece</t>
    <phoneticPr fontId="2"/>
  </si>
  <si>
    <t>por lo que sé</t>
    <phoneticPr fontId="2"/>
  </si>
  <si>
    <t>por lo que he escuchado</t>
    <phoneticPr fontId="2"/>
  </si>
  <si>
    <t>por lo que he aprendido</t>
    <phoneticPr fontId="2"/>
  </si>
  <si>
    <t>見たところ</t>
    <rPh sb="0" eb="1">
      <t>ミ</t>
    </rPh>
    <phoneticPr fontId="2"/>
  </si>
  <si>
    <t>私の知っている限り</t>
    <rPh sb="0" eb="1">
      <t>ワタシ</t>
    </rPh>
    <rPh sb="2" eb="3">
      <t>シ</t>
    </rPh>
    <rPh sb="7" eb="8">
      <t>カギ</t>
    </rPh>
    <phoneticPr fontId="2"/>
  </si>
  <si>
    <t>私が聞いたところ</t>
    <rPh sb="0" eb="1">
      <t>ワタシ</t>
    </rPh>
    <rPh sb="2" eb="3">
      <t>キ</t>
    </rPh>
    <phoneticPr fontId="2"/>
  </si>
  <si>
    <t>私が学んだところによれば</t>
    <rPh sb="0" eb="1">
      <t>ワタシ</t>
    </rPh>
    <rPh sb="2" eb="3">
      <t>マナ</t>
    </rPh>
    <phoneticPr fontId="2"/>
  </si>
  <si>
    <t>sonar + 人</t>
    <rPh sb="8" eb="9">
      <t>ヒト</t>
    </rPh>
    <phoneticPr fontId="2"/>
  </si>
  <si>
    <t>覚えがある</t>
    <rPh sb="0" eb="1">
      <t>オボ</t>
    </rPh>
    <phoneticPr fontId="2"/>
  </si>
  <si>
    <t>Me suena este nombre. その名前に聞き覚えがある</t>
    <rPh sb="24" eb="26">
      <t>ナマエ</t>
    </rPh>
    <rPh sb="27" eb="28">
      <t>キ</t>
    </rPh>
    <rPh sb="29" eb="30">
      <t>オボ</t>
    </rPh>
    <phoneticPr fontId="2"/>
  </si>
  <si>
    <t>dar una sorpresa a + 人</t>
    <rPh sb="21" eb="22">
      <t>ヒト</t>
    </rPh>
    <phoneticPr fontId="2"/>
  </si>
  <si>
    <t>~を驚かす</t>
    <rPh sb="2" eb="3">
      <t>オドロ</t>
    </rPh>
    <phoneticPr fontId="2"/>
  </si>
  <si>
    <t>Ella me dio una sorpresa con su regalo. 彼は思いがけないプレゼントを私にくれた</t>
    <rPh sb="40" eb="41">
      <t>カレ</t>
    </rPh>
    <rPh sb="42" eb="43">
      <t>オモ</t>
    </rPh>
    <rPh sb="54" eb="55">
      <t>ワタシ</t>
    </rPh>
    <phoneticPr fontId="2"/>
  </si>
  <si>
    <t>en contacto</t>
    <phoneticPr fontId="2"/>
  </si>
  <si>
    <t>ponerse ~ : 連絡を取る</t>
    <rPh sb="12" eb="14">
      <t>レンラク</t>
    </rPh>
    <rPh sb="15" eb="16">
      <t>ト</t>
    </rPh>
    <phoneticPr fontId="2"/>
  </si>
  <si>
    <t>estar ~ : 連絡を取っている</t>
    <rPh sb="10" eb="12">
      <t>レンラク</t>
    </rPh>
    <rPh sb="13" eb="14">
      <t>ト</t>
    </rPh>
    <phoneticPr fontId="2"/>
  </si>
  <si>
    <t>mantenerse ~ : 連絡を取り続ける</t>
    <rPh sb="15" eb="17">
      <t>レンラク</t>
    </rPh>
    <rPh sb="18" eb="19">
      <t>ト</t>
    </rPh>
    <rPh sb="20" eb="21">
      <t>ツヅ</t>
    </rPh>
    <phoneticPr fontId="2"/>
  </si>
  <si>
    <t>Quiero ponerme en contacto con él.</t>
    <phoneticPr fontId="2"/>
  </si>
  <si>
    <t>彼と連絡を取りたい</t>
    <rPh sb="0" eb="1">
      <t>カレ</t>
    </rPh>
    <rPh sb="2" eb="4">
      <t>レンラク</t>
    </rPh>
    <rPh sb="5" eb="6">
      <t>ト</t>
    </rPh>
    <phoneticPr fontId="2"/>
  </si>
  <si>
    <t>Estoy en contacto con él.</t>
    <phoneticPr fontId="2"/>
  </si>
  <si>
    <t>彼と連絡を取っている</t>
    <rPh sb="0" eb="1">
      <t>カレ</t>
    </rPh>
    <rPh sb="2" eb="4">
      <t>レンラク</t>
    </rPh>
    <rPh sb="5" eb="6">
      <t>ト</t>
    </rPh>
    <phoneticPr fontId="2"/>
  </si>
  <si>
    <t>¡Mantengámonos en contacto!</t>
    <phoneticPr fontId="2"/>
  </si>
  <si>
    <t>連絡を取り続けよう！</t>
    <rPh sb="0" eb="2">
      <t>レンラク</t>
    </rPh>
    <rPh sb="3" eb="4">
      <t>ト</t>
    </rPh>
    <rPh sb="5" eb="6">
      <t>ツヅ</t>
    </rPh>
    <phoneticPr fontId="2"/>
  </si>
  <si>
    <t>en suma</t>
    <phoneticPr fontId="2"/>
  </si>
  <si>
    <t>結局のところ、要するに</t>
    <rPh sb="0" eb="2">
      <t>ケッキョク</t>
    </rPh>
    <rPh sb="7" eb="8">
      <t>ヨウ</t>
    </rPh>
    <phoneticPr fontId="2"/>
  </si>
  <si>
    <t>En suma, que no me conviene. つまり、私にとってそれは都合が良くない</t>
    <rPh sb="33" eb="34">
      <t>ワタシ</t>
    </rPh>
    <rPh sb="41" eb="43">
      <t>ツゴウ</t>
    </rPh>
    <rPh sb="44" eb="45">
      <t>ヨ</t>
    </rPh>
    <phoneticPr fontId="2"/>
  </si>
  <si>
    <t>con tal de + 不定詞/ con tal (de) que + 接続法</t>
    <rPh sb="13" eb="16">
      <t>フテイシ</t>
    </rPh>
    <rPh sb="37" eb="40">
      <t>セツゾクホウ</t>
    </rPh>
    <phoneticPr fontId="2"/>
  </si>
  <si>
    <t>~という条件で</t>
    <rPh sb="4" eb="6">
      <t>ジョウケン</t>
    </rPh>
    <phoneticPr fontId="2"/>
  </si>
  <si>
    <t>No me importa, con tal de que seas feliz. 君は幸せならそれで構わない。</t>
    <rPh sb="42" eb="43">
      <t>キミ</t>
    </rPh>
    <rPh sb="44" eb="45">
      <t>シアワ</t>
    </rPh>
    <rPh sb="51" eb="52">
      <t>カマ</t>
    </rPh>
    <phoneticPr fontId="2"/>
  </si>
  <si>
    <t>otro tanto</t>
    <phoneticPr fontId="2"/>
  </si>
  <si>
    <t>同じ (数量・こと)</t>
    <rPh sb="0" eb="1">
      <t>オナ</t>
    </rPh>
    <rPh sb="4" eb="6">
      <t>スウリョウ</t>
    </rPh>
    <phoneticPr fontId="2"/>
  </si>
  <si>
    <t>José trabaja 10 horas al día y yo otro tanto. ホセは1日10時間働き、私も同じだけ働く</t>
    <rPh sb="50" eb="51">
      <t>ニチ</t>
    </rPh>
    <rPh sb="53" eb="55">
      <t>ジカン</t>
    </rPh>
    <rPh sb="55" eb="56">
      <t>ハタラ</t>
    </rPh>
    <rPh sb="58" eb="59">
      <t>ワタシ</t>
    </rPh>
    <rPh sb="60" eb="61">
      <t>オナ</t>
    </rPh>
    <rPh sb="64" eb="65">
      <t>ハタラ</t>
    </rPh>
    <phoneticPr fontId="2"/>
  </si>
  <si>
    <t>~するより仕方がない
(el remedio 救済策)</t>
    <rPh sb="5" eb="7">
      <t>シカタ</t>
    </rPh>
    <rPh sb="23" eb="25">
      <t>キュウサイ</t>
    </rPh>
    <rPh sb="25" eb="26">
      <t>サク</t>
    </rPh>
    <phoneticPr fontId="2"/>
  </si>
  <si>
    <t>No 動詞 más remedio</t>
    <rPh sb="3" eb="5">
      <t>ドウシ</t>
    </rPh>
    <phoneticPr fontId="2"/>
  </si>
  <si>
    <t>No hay más remedio que aceptarlo.</t>
    <phoneticPr fontId="2"/>
  </si>
  <si>
    <t>No tenía más remedio que volver a casa y decirle a Ana lo que había pasado.</t>
    <phoneticPr fontId="2"/>
  </si>
  <si>
    <t>それを受け入れるしかない</t>
    <rPh sb="3" eb="4">
      <t>ウ</t>
    </rPh>
    <rPh sb="5" eb="6">
      <t>イ</t>
    </rPh>
    <phoneticPr fontId="2"/>
  </si>
  <si>
    <t>帰宅してアナに起こったことを話すしかなかった</t>
    <rPh sb="0" eb="2">
      <t>キタク</t>
    </rPh>
    <rPh sb="7" eb="8">
      <t>オ</t>
    </rPh>
    <rPh sb="14" eb="15">
      <t>ハナ</t>
    </rPh>
    <phoneticPr fontId="2"/>
  </si>
  <si>
    <t>~していたなら… (後悔)</t>
    <rPh sb="10" eb="12">
      <t>コウカイ</t>
    </rPh>
    <phoneticPr fontId="2"/>
  </si>
  <si>
    <t>si hubiera + 過去分詞 (+過去未来系(-ría))</t>
    <rPh sb="13" eb="17">
      <t>カコブンシ</t>
    </rPh>
    <rPh sb="20" eb="24">
      <t>カコミライ</t>
    </rPh>
    <rPh sb="24" eb="25">
      <t>ケイ</t>
    </rPh>
    <phoneticPr fontId="2"/>
  </si>
  <si>
    <t>Si hubiera estudiado periodismo, ahora trabajaría en la radio.</t>
    <phoneticPr fontId="2"/>
  </si>
  <si>
    <t>もしジャーナリズムを勉強していれば、今頃ラジオ局で働いているのになぁ(=勉強しなかった)</t>
    <rPh sb="10" eb="12">
      <t>ベンキョウ</t>
    </rPh>
    <rPh sb="18" eb="20">
      <t>イマゴロ</t>
    </rPh>
    <rPh sb="23" eb="24">
      <t>キョク</t>
    </rPh>
    <rPh sb="25" eb="26">
      <t>ハタラ</t>
    </rPh>
    <rPh sb="36" eb="38">
      <t>ベンキョウ</t>
    </rPh>
    <phoneticPr fontId="2"/>
  </si>
  <si>
    <t>más tarde</t>
    <phoneticPr fontId="2"/>
  </si>
  <si>
    <t>後で、のちほど</t>
    <rPh sb="0" eb="1">
      <t>アト</t>
    </rPh>
    <phoneticPr fontId="2"/>
  </si>
  <si>
    <t>Una semana más tarde volví al país. 1週間後に私は帰国した</t>
    <rPh sb="37" eb="40">
      <t>シュウカンゴ</t>
    </rPh>
    <rPh sb="41" eb="42">
      <t>ワタシ</t>
    </rPh>
    <rPh sb="43" eb="45">
      <t>キコク</t>
    </rPh>
    <phoneticPr fontId="2"/>
  </si>
  <si>
    <t>no tener más que + 不定詞</t>
    <rPh sb="19" eb="22">
      <t>フテイシ</t>
    </rPh>
    <phoneticPr fontId="2"/>
  </si>
  <si>
    <t>~しさえすればよい</t>
    <phoneticPr fontId="2"/>
  </si>
  <si>
    <t>Tú no tienes más que contestar que sí. 君は「はい」と答えさえすればよい</t>
    <rPh sb="39" eb="40">
      <t>キミ</t>
    </rPh>
    <rPh sb="46" eb="47">
      <t>コタ</t>
    </rPh>
    <phoneticPr fontId="2"/>
  </si>
  <si>
    <t>en teoría</t>
    <phoneticPr fontId="2"/>
  </si>
  <si>
    <t>理論上は、理屈では</t>
    <rPh sb="0" eb="3">
      <t>リロンジョウ</t>
    </rPh>
    <rPh sb="5" eb="7">
      <t>リクツ</t>
    </rPh>
    <phoneticPr fontId="2"/>
  </si>
  <si>
    <t>En teoría tu propuesta es correcta. 理論的には君の提案は正しい</t>
    <rPh sb="36" eb="39">
      <t>リロンテキ</t>
    </rPh>
    <rPh sb="41" eb="42">
      <t>キミ</t>
    </rPh>
    <rPh sb="43" eb="45">
      <t>テイアン</t>
    </rPh>
    <rPh sb="46" eb="47">
      <t>タダ</t>
    </rPh>
    <phoneticPr fontId="2"/>
  </si>
  <si>
    <t>副詞フレーズ集</t>
    <rPh sb="0" eb="2">
      <t>フクシ</t>
    </rPh>
    <rPh sb="6" eb="7">
      <t>シュウ</t>
    </rPh>
    <phoneticPr fontId="2"/>
  </si>
  <si>
    <t>exactamente</t>
    <phoneticPr fontId="2"/>
  </si>
  <si>
    <t>そのとおり</t>
    <phoneticPr fontId="2"/>
  </si>
  <si>
    <t>seguramente</t>
    <phoneticPr fontId="2"/>
  </si>
  <si>
    <t>多分</t>
    <rPh sb="0" eb="2">
      <t>タブン</t>
    </rPh>
    <phoneticPr fontId="2"/>
  </si>
  <si>
    <t>probablemente</t>
    <phoneticPr fontId="2"/>
  </si>
  <si>
    <t>恐らく</t>
    <rPh sb="0" eb="1">
      <t>オソ</t>
    </rPh>
    <phoneticPr fontId="2"/>
  </si>
  <si>
    <t>solamente</t>
    <phoneticPr fontId="2"/>
  </si>
  <si>
    <t>ただ</t>
    <phoneticPr fontId="2"/>
  </si>
  <si>
    <t>definitivamente</t>
    <phoneticPr fontId="2"/>
  </si>
  <si>
    <t>絶対に</t>
    <rPh sb="0" eb="2">
      <t>ゼッタイ</t>
    </rPh>
    <phoneticPr fontId="2"/>
  </si>
  <si>
    <t>evidentemente</t>
    <phoneticPr fontId="2"/>
  </si>
  <si>
    <t>どう見たって</t>
    <rPh sb="2" eb="3">
      <t>ミ</t>
    </rPh>
    <phoneticPr fontId="2"/>
  </si>
  <si>
    <t>al mismo tiempo</t>
    <phoneticPr fontId="2"/>
  </si>
  <si>
    <t>同時に</t>
    <rPh sb="0" eb="2">
      <t>ドウジ</t>
    </rPh>
    <phoneticPr fontId="2"/>
  </si>
  <si>
    <t>Salí al mismo tiempo que él. 私は彼と同時に出発した</t>
    <rPh sb="29" eb="30">
      <t>ワタシ</t>
    </rPh>
    <rPh sb="31" eb="32">
      <t>カレ</t>
    </rPh>
    <rPh sb="33" eb="35">
      <t>ドウジ</t>
    </rPh>
    <rPh sb="36" eb="38">
      <t>シュッパツ</t>
    </rPh>
    <phoneticPr fontId="2"/>
  </si>
  <si>
    <t>al poco tiempo</t>
    <phoneticPr fontId="2"/>
  </si>
  <si>
    <t>間もなく、その後すぐに</t>
    <rPh sb="0" eb="1">
      <t>マ</t>
    </rPh>
    <rPh sb="7" eb="8">
      <t>アト</t>
    </rPh>
    <phoneticPr fontId="2"/>
  </si>
  <si>
    <t>Al poco tiempo volverá mi padre. 間もなく父が帰宅する</t>
    <rPh sb="33" eb="34">
      <t>マ</t>
    </rPh>
    <rPh sb="37" eb="38">
      <t>チチ</t>
    </rPh>
    <rPh sb="39" eb="41">
      <t>キタク</t>
    </rPh>
    <phoneticPr fontId="2"/>
  </si>
  <si>
    <t>~をやめる</t>
    <phoneticPr fontId="2"/>
  </si>
  <si>
    <t>Ana dejó/paró de hablar y nos lo enseñó.</t>
    <phoneticPr fontId="2"/>
  </si>
  <si>
    <t>Quero dejar de fumar (parar不可)</t>
    <rPh sb="27" eb="29">
      <t>フカ</t>
    </rPh>
    <phoneticPr fontId="2"/>
  </si>
  <si>
    <t>アナは話すのをやめて、それを見せた</t>
    <rPh sb="3" eb="4">
      <t>ハナ</t>
    </rPh>
    <rPh sb="14" eb="15">
      <t>ミ</t>
    </rPh>
    <phoneticPr fontId="2"/>
  </si>
  <si>
    <t>禁煙したい(喫煙の習慣をやめたい)</t>
    <rPh sb="0" eb="2">
      <t>キンエン</t>
    </rPh>
    <rPh sb="6" eb="8">
      <t>キツエン</t>
    </rPh>
    <rPh sb="9" eb="11">
      <t>シュウカン</t>
    </rPh>
    <phoneticPr fontId="2"/>
  </si>
  <si>
    <t>dejar/parar de + 不定詞
※習慣については dejar</t>
    <rPh sb="17" eb="20">
      <t>フテイシ</t>
    </rPh>
    <rPh sb="22" eb="24">
      <t>シュウカン</t>
    </rPh>
    <phoneticPr fontId="2"/>
  </si>
  <si>
    <t>costar の使い方</t>
    <rPh sb="8" eb="9">
      <t>ツカ</t>
    </rPh>
    <rPh sb="10" eb="11">
      <t>カタ</t>
    </rPh>
    <phoneticPr fontId="2"/>
  </si>
  <si>
    <t>~の値段である</t>
    <rPh sb="2" eb="4">
      <t>ネダン</t>
    </rPh>
    <phoneticPr fontId="2"/>
  </si>
  <si>
    <t>~は大変だ/難しい ※名詞や不定詞が主語</t>
    <rPh sb="2" eb="4">
      <t>タイヘン</t>
    </rPh>
    <rPh sb="6" eb="7">
      <t>ムズカ</t>
    </rPh>
    <rPh sb="11" eb="13">
      <t>メイシ</t>
    </rPh>
    <rPh sb="14" eb="17">
      <t>フテイシ</t>
    </rPh>
    <rPh sb="18" eb="20">
      <t>シュゴ</t>
    </rPh>
    <phoneticPr fontId="2"/>
  </si>
  <si>
    <t>El libro me costó 5,000 yenes.</t>
    <phoneticPr fontId="2"/>
  </si>
  <si>
    <t>Cuesta imaginarlo. / Aún me cuesta entender los libros en inglés.</t>
    <phoneticPr fontId="2"/>
  </si>
  <si>
    <t>その本は5,000円かかった</t>
    <rPh sb="2" eb="3">
      <t>ホン</t>
    </rPh>
    <rPh sb="9" eb="10">
      <t>エン</t>
    </rPh>
    <phoneticPr fontId="2"/>
  </si>
  <si>
    <t>それは想像が難しい / 私はまだ英語の本を理解するには骨が折れる</t>
    <rPh sb="3" eb="5">
      <t>ソウゾウ</t>
    </rPh>
    <rPh sb="6" eb="7">
      <t>ムズカ</t>
    </rPh>
    <rPh sb="12" eb="13">
      <t>ワタシ</t>
    </rPh>
    <rPh sb="16" eb="18">
      <t>エイゴ</t>
    </rPh>
    <rPh sb="19" eb="20">
      <t>ホン</t>
    </rPh>
    <rPh sb="21" eb="23">
      <t>リカイ</t>
    </rPh>
    <rPh sb="27" eb="28">
      <t>ホネ</t>
    </rPh>
    <rPh sb="29" eb="30">
      <t>オ</t>
    </rPh>
    <phoneticPr fontId="2"/>
  </si>
  <si>
    <t>encubrimiento</t>
    <phoneticPr fontId="2"/>
  </si>
  <si>
    <t>salvataje</t>
    <phoneticPr fontId="2"/>
  </si>
  <si>
    <t>valla</t>
    <phoneticPr fontId="2"/>
  </si>
  <si>
    <t>dilatar</t>
    <phoneticPr fontId="2"/>
  </si>
  <si>
    <t>resiliente</t>
    <phoneticPr fontId="2"/>
  </si>
  <si>
    <t>a grande rasgos</t>
    <phoneticPr fontId="2"/>
  </si>
  <si>
    <t>heterogeneidad</t>
    <phoneticPr fontId="2"/>
  </si>
  <si>
    <t>percatar</t>
    <phoneticPr fontId="2"/>
  </si>
  <si>
    <t>exhortar</t>
    <phoneticPr fontId="2"/>
  </si>
  <si>
    <t>隠蔽</t>
    <rPh sb="0" eb="2">
      <t>インペイ</t>
    </rPh>
    <phoneticPr fontId="2"/>
  </si>
  <si>
    <t>救済</t>
    <rPh sb="0" eb="2">
      <t>キュウサイ</t>
    </rPh>
    <phoneticPr fontId="2"/>
  </si>
  <si>
    <t>障害</t>
    <rPh sb="0" eb="2">
      <t>ショウガイ</t>
    </rPh>
    <phoneticPr fontId="2"/>
  </si>
  <si>
    <t>長引かせる</t>
    <rPh sb="0" eb="2">
      <t>ナガビ</t>
    </rPh>
    <phoneticPr fontId="2"/>
  </si>
  <si>
    <t>回復力のある人</t>
    <rPh sb="0" eb="3">
      <t>カイフクリョク</t>
    </rPh>
    <rPh sb="6" eb="7">
      <t>ヒト</t>
    </rPh>
    <phoneticPr fontId="2"/>
  </si>
  <si>
    <t>大雑把に</t>
    <rPh sb="0" eb="3">
      <t>オオザッパ</t>
    </rPh>
    <phoneticPr fontId="2"/>
  </si>
  <si>
    <t>不均質性</t>
    <rPh sb="0" eb="3">
      <t>フキンシツ</t>
    </rPh>
    <rPh sb="3" eb="4">
      <t>セイ</t>
    </rPh>
    <phoneticPr fontId="2"/>
  </si>
  <si>
    <t>気づく</t>
    <rPh sb="0" eb="1">
      <t>キ</t>
    </rPh>
    <phoneticPr fontId="2"/>
  </si>
  <si>
    <t>勧告する</t>
    <rPh sb="0" eb="2">
      <t>カンコク</t>
    </rPh>
    <phoneticPr fontId="2"/>
  </si>
  <si>
    <t>[他]comunicar ○○ a 人 : ~を伝える</t>
    <rPh sb="1" eb="2">
      <t>タ</t>
    </rPh>
    <rPh sb="18" eb="19">
      <t>ヒト</t>
    </rPh>
    <rPh sb="24" eb="25">
      <t>ツタ</t>
    </rPh>
    <phoneticPr fontId="2"/>
  </si>
  <si>
    <t>comunicar の他動詞/再帰動詞</t>
    <rPh sb="11" eb="14">
      <t>タドウシ</t>
    </rPh>
    <rPh sb="15" eb="19">
      <t>サイキドウシ</t>
    </rPh>
    <phoneticPr fontId="2"/>
  </si>
  <si>
    <t>[再帰] comunicarse con 人 : 連絡を取る</t>
    <rPh sb="1" eb="3">
      <t>サイキ</t>
    </rPh>
    <rPh sb="21" eb="22">
      <t>ヒト</t>
    </rPh>
    <rPh sb="25" eb="27">
      <t>レンラク</t>
    </rPh>
    <rPh sb="28" eb="29">
      <t>ト</t>
    </rPh>
    <phoneticPr fontId="2"/>
  </si>
  <si>
    <t>(Yo) Comuniqué la noticia a José.</t>
    <phoneticPr fontId="2"/>
  </si>
  <si>
    <t>ホセにその知らせを伝えた</t>
    <rPh sb="5" eb="6">
      <t>シ</t>
    </rPh>
    <rPh sb="9" eb="10">
      <t>ツタ</t>
    </rPh>
    <phoneticPr fontId="2"/>
  </si>
  <si>
    <t>(Yo) Me comuniqué con José para enviarle dinero.</t>
    <phoneticPr fontId="2"/>
  </si>
  <si>
    <t>送金の為にホセと連絡を取った</t>
    <rPh sb="0" eb="2">
      <t>ソウキン</t>
    </rPh>
    <rPh sb="3" eb="4">
      <t>タメ</t>
    </rPh>
    <rPh sb="8" eb="10">
      <t>レンラク</t>
    </rPh>
    <rPh sb="11" eb="12">
      <t>ト</t>
    </rPh>
    <phoneticPr fontId="2"/>
  </si>
  <si>
    <t>ir tirando</t>
    <phoneticPr fontId="2"/>
  </si>
  <si>
    <t>何とかやっていく</t>
    <rPh sb="0" eb="1">
      <t>ナン</t>
    </rPh>
    <phoneticPr fontId="2"/>
  </si>
  <si>
    <t>¿Cómo te va? Bueno, voy tirando. 調子はどう？ まぁ、何とかやっているよ</t>
    <rPh sb="33" eb="35">
      <t>チョウシ</t>
    </rPh>
    <rPh sb="43" eb="44">
      <t>ナン</t>
    </rPh>
    <phoneticPr fontId="2"/>
  </si>
  <si>
    <t>según の使い方</t>
    <rPh sb="7" eb="8">
      <t>ツカ</t>
    </rPh>
    <rPh sb="9" eb="10">
      <t>カタ</t>
    </rPh>
    <phoneticPr fontId="2"/>
  </si>
  <si>
    <t>según + 名詞/文章 : ~によれば</t>
    <rPh sb="8" eb="10">
      <t>メイシ</t>
    </rPh>
    <rPh sb="11" eb="13">
      <t>ブンショウ</t>
    </rPh>
    <phoneticPr fontId="2"/>
  </si>
  <si>
    <t>según + 文章 : ~するにつれて</t>
    <rPh sb="8" eb="10">
      <t>ブンショウ</t>
    </rPh>
    <phoneticPr fontId="2"/>
  </si>
  <si>
    <t>Según mi amigo, hubo un asalto cerca.</t>
    <phoneticPr fontId="2"/>
  </si>
  <si>
    <t>Según pasaban lon días, empecé a sentir dolor en la rodilla.</t>
    <phoneticPr fontId="2"/>
  </si>
  <si>
    <t>友達によれば、近くで強盗があったようだ</t>
    <rPh sb="0" eb="2">
      <t>トモダチ</t>
    </rPh>
    <rPh sb="7" eb="8">
      <t>チカ</t>
    </rPh>
    <rPh sb="10" eb="12">
      <t>ゴウトウ</t>
    </rPh>
    <phoneticPr fontId="2"/>
  </si>
  <si>
    <t>日が経つにつれて膝の痛みを感じ始めた</t>
    <rPh sb="0" eb="1">
      <t>ヒ</t>
    </rPh>
    <rPh sb="2" eb="3">
      <t>タ</t>
    </rPh>
    <rPh sb="8" eb="9">
      <t>ヒザ</t>
    </rPh>
    <rPh sb="10" eb="11">
      <t>イタ</t>
    </rPh>
    <rPh sb="13" eb="14">
      <t>カン</t>
    </rPh>
    <rPh sb="15" eb="16">
      <t>ハジ</t>
    </rPh>
    <phoneticPr fontId="2"/>
  </si>
  <si>
    <t>suponerの意味</t>
    <rPh sb="8" eb="10">
      <t>イミ</t>
    </rPh>
    <phoneticPr fontId="2"/>
  </si>
  <si>
    <t>~と推測する (≒creer)</t>
    <rPh sb="2" eb="4">
      <t>スイソク</t>
    </rPh>
    <phoneticPr fontId="2"/>
  </si>
  <si>
    <t>~を前提とする/意味する (≒significar)</t>
    <rPh sb="2" eb="4">
      <t>ゼンテイ</t>
    </rPh>
    <rPh sb="8" eb="10">
      <t>イミ</t>
    </rPh>
    <phoneticPr fontId="2"/>
  </si>
  <si>
    <t>Suponemos que la noticia es falsa.</t>
    <phoneticPr fontId="2"/>
  </si>
  <si>
    <t>Todo esto supone mucho gasto y esfuezo.</t>
    <phoneticPr fontId="2"/>
  </si>
  <si>
    <t>そのニュースはフェイクだと思う</t>
    <rPh sb="13" eb="14">
      <t>オモ</t>
    </rPh>
    <phoneticPr fontId="2"/>
  </si>
  <si>
    <t>これらは沢山の支出と努力を意味する</t>
    <rPh sb="4" eb="6">
      <t>タクサン</t>
    </rPh>
    <rPh sb="7" eb="9">
      <t>シシュツ</t>
    </rPh>
    <rPh sb="10" eb="12">
      <t>ドリョク</t>
    </rPh>
    <rPh sb="13" eb="15">
      <t>イミ</t>
    </rPh>
    <phoneticPr fontId="2"/>
  </si>
  <si>
    <t>en total</t>
    <phoneticPr fontId="2"/>
  </si>
  <si>
    <t>結局、合計で</t>
    <rPh sb="0" eb="2">
      <t>ケッキョク</t>
    </rPh>
    <rPh sb="3" eb="5">
      <t>ゴウケイ</t>
    </rPh>
    <phoneticPr fontId="2"/>
  </si>
  <si>
    <t>¿Cuánto es en total? 全部でいくらですか？</t>
    <rPh sb="21" eb="23">
      <t>ゼンブ</t>
    </rPh>
    <phoneticPr fontId="2"/>
  </si>
  <si>
    <t>total, que</t>
    <phoneticPr fontId="2"/>
  </si>
  <si>
    <t>結局、つまり</t>
    <rPh sb="0" eb="2">
      <t>ケッキョク</t>
    </rPh>
    <phoneticPr fontId="2"/>
  </si>
  <si>
    <t>Total, que ya no pedemos vernos. つまり私達はもう会えないということだ</t>
    <rPh sb="36" eb="38">
      <t>ワタシタチ</t>
    </rPh>
    <rPh sb="41" eb="42">
      <t>ア</t>
    </rPh>
    <phoneticPr fontId="2"/>
  </si>
  <si>
    <t>「~である人は沢山いる」 の表現</t>
    <rPh sb="5" eb="6">
      <t>ヒト</t>
    </rPh>
    <rPh sb="7" eb="9">
      <t>タクサン</t>
    </rPh>
    <rPh sb="14" eb="16">
      <t>ヒョウゲン</t>
    </rPh>
    <phoneticPr fontId="2"/>
  </si>
  <si>
    <t>Hay mucha gente que ~</t>
    <phoneticPr fontId="2"/>
  </si>
  <si>
    <t>Hay mucha gente que sale a correr por la noche.</t>
    <phoneticPr fontId="2"/>
  </si>
  <si>
    <t>Son muchos los que ~ ※女性限定: Son muchas las que~</t>
    <rPh sb="22" eb="26">
      <t>ジョセイゲンテイ</t>
    </rPh>
    <phoneticPr fontId="2"/>
  </si>
  <si>
    <t>Son muchos los que salen a correr por la noche.</t>
    <phoneticPr fontId="2"/>
  </si>
  <si>
    <t>Actualmente son muchas las que no se casan.</t>
    <phoneticPr fontId="2"/>
  </si>
  <si>
    <t>※主語は los/las que ~と考える</t>
    <rPh sb="1" eb="3">
      <t>シュゴ</t>
    </rPh>
    <rPh sb="19" eb="20">
      <t>カンガ</t>
    </rPh>
    <phoneticPr fontId="2"/>
  </si>
  <si>
    <t>義務を表す発展的な表現</t>
    <rPh sb="0" eb="2">
      <t>ギム</t>
    </rPh>
    <rPh sb="3" eb="4">
      <t>アラワ</t>
    </rPh>
    <rPh sb="5" eb="8">
      <t>ハッテンテキ</t>
    </rPh>
    <rPh sb="9" eb="11">
      <t>ヒョウゲン</t>
    </rPh>
    <phoneticPr fontId="2"/>
  </si>
  <si>
    <t>基本: tener que + 不定詞 : ~しなければならない</t>
    <rPh sb="0" eb="2">
      <t>キホン</t>
    </rPh>
    <rPh sb="16" eb="19">
      <t>フテイシ</t>
    </rPh>
    <phoneticPr fontId="2"/>
  </si>
  <si>
    <t>Tengo que lavarme las manos para prevenir enfermedades.</t>
    <phoneticPr fontId="2"/>
  </si>
  <si>
    <t>発展: verse obligado/a a + 不定詞 : ~せざるを得ない</t>
    <rPh sb="0" eb="2">
      <t>ハッテン</t>
    </rPh>
    <rPh sb="25" eb="28">
      <t>フテイシ</t>
    </rPh>
    <rPh sb="36" eb="37">
      <t>エ</t>
    </rPh>
    <phoneticPr fontId="2"/>
  </si>
  <si>
    <t>Los migrantes se ven obligadas a recorrer caminos peligrosos.</t>
    <phoneticPr fontId="2"/>
  </si>
  <si>
    <t>Hacía tanto viento que me vi obligado a regresar.</t>
    <phoneticPr fontId="2"/>
  </si>
  <si>
    <t>感情を表す接続法表現</t>
    <rPh sb="0" eb="2">
      <t>カンジョウ</t>
    </rPh>
    <rPh sb="3" eb="4">
      <t>アラワ</t>
    </rPh>
    <rPh sb="5" eb="8">
      <t>セツゾクホウ</t>
    </rPh>
    <rPh sb="8" eb="10">
      <t>ヒョウゲン</t>
    </rPh>
    <phoneticPr fontId="2"/>
  </si>
  <si>
    <t>感情を抱く人 とアクションをする人が同一 : 直説法</t>
    <rPh sb="0" eb="2">
      <t>カンジョウ</t>
    </rPh>
    <rPh sb="3" eb="4">
      <t>イダ</t>
    </rPh>
    <rPh sb="5" eb="6">
      <t>ヒト</t>
    </rPh>
    <rPh sb="16" eb="17">
      <t>ヒト</t>
    </rPh>
    <rPh sb="18" eb="20">
      <t>ドウイツ</t>
    </rPh>
    <rPh sb="23" eb="26">
      <t>チョクセツホウ</t>
    </rPh>
    <phoneticPr fontId="2"/>
  </si>
  <si>
    <t>Me da pena no poder ir a tu fiesta.</t>
    <phoneticPr fontId="2"/>
  </si>
  <si>
    <t>感情を抱く人とアクションをする人が不一致 : que + 接続法</t>
    <rPh sb="0" eb="2">
      <t>カンジョウ</t>
    </rPh>
    <rPh sb="3" eb="4">
      <t>イダ</t>
    </rPh>
    <rPh sb="5" eb="6">
      <t>ヒト</t>
    </rPh>
    <rPh sb="15" eb="16">
      <t>ヒト</t>
    </rPh>
    <rPh sb="17" eb="20">
      <t>フイッチ</t>
    </rPh>
    <rPh sb="29" eb="32">
      <t>セツゾクホウ</t>
    </rPh>
    <phoneticPr fontId="2"/>
  </si>
  <si>
    <t>Me molesta que los niño hagan ruido cuanto están en casa.</t>
    <phoneticPr fontId="2"/>
  </si>
  <si>
    <t>No soportamos que todavía haya gente que fuma por la calle.</t>
    <phoneticPr fontId="2"/>
  </si>
  <si>
    <t>※感情を表す動詞 : alegrar, preocpar, sorprender,</t>
    <rPh sb="1" eb="3">
      <t>カンジョウ</t>
    </rPh>
    <rPh sb="4" eb="5">
      <t>アラワ</t>
    </rPh>
    <rPh sb="6" eb="8">
      <t>ドウシ</t>
    </rPh>
    <phoneticPr fontId="2"/>
  </si>
  <si>
    <t>enfadar, sacardequicio 等</t>
    <rPh sb="23" eb="24">
      <t>ナド</t>
    </rPh>
    <phoneticPr fontId="2"/>
  </si>
  <si>
    <t>L らっきょの ら</t>
    <phoneticPr fontId="2"/>
  </si>
  <si>
    <t>舌の先端が上顎の前歯付け根付近にくっつくイメージ</t>
    <rPh sb="0" eb="1">
      <t>シタ</t>
    </rPh>
    <rPh sb="2" eb="4">
      <t>センタン</t>
    </rPh>
    <rPh sb="5" eb="7">
      <t>ウワアゴ</t>
    </rPh>
    <rPh sb="8" eb="10">
      <t>マエバ</t>
    </rPh>
    <rPh sb="10" eb="11">
      <t>ツ</t>
    </rPh>
    <rPh sb="12" eb="13">
      <t>ネ</t>
    </rPh>
    <rPh sb="13" eb="15">
      <t>フキン</t>
    </rPh>
    <phoneticPr fontId="2"/>
  </si>
  <si>
    <t>舌の先端が上顎上部を弾くイメージ</t>
    <rPh sb="0" eb="1">
      <t>シタ</t>
    </rPh>
    <rPh sb="2" eb="4">
      <t>センタン</t>
    </rPh>
    <rPh sb="5" eb="7">
      <t>ウワアゴ</t>
    </rPh>
    <rPh sb="7" eb="9">
      <t>ジョウブ</t>
    </rPh>
    <rPh sb="10" eb="11">
      <t>ハジ</t>
    </rPh>
    <phoneticPr fontId="2"/>
  </si>
  <si>
    <t>R さっぽろの ろ</t>
    <phoneticPr fontId="2"/>
  </si>
  <si>
    <t>洗濯２回・乾燥</t>
    <rPh sb="0" eb="2">
      <t>センタク</t>
    </rPh>
    <rPh sb="3" eb="4">
      <t>カイ</t>
    </rPh>
    <rPh sb="5" eb="7">
      <t>カンソウ</t>
    </rPh>
    <phoneticPr fontId="2"/>
  </si>
  <si>
    <t>RealAction代理 -16407円</t>
    <rPh sb="10" eb="12">
      <t>ダイリ</t>
    </rPh>
    <rPh sb="19" eb="20">
      <t>エン</t>
    </rPh>
    <phoneticPr fontId="2"/>
  </si>
  <si>
    <t>Tasty Bulnes</t>
    <phoneticPr fontId="2"/>
  </si>
  <si>
    <t>ケーキ</t>
    <phoneticPr fontId="2"/>
  </si>
  <si>
    <t>マガジン*2/ガス</t>
    <phoneticPr fontId="2"/>
  </si>
  <si>
    <t>電ハンマグ * 1</t>
    <rPh sb="0" eb="1">
      <t>デン</t>
    </rPh>
    <phoneticPr fontId="2"/>
  </si>
  <si>
    <t>アイスワイン *2</t>
    <phoneticPr fontId="2"/>
  </si>
  <si>
    <t>シリコンマット代理 -585円</t>
    <rPh sb="7" eb="9">
      <t>ダイリ</t>
    </rPh>
    <rPh sb="14" eb="15">
      <t>エン</t>
    </rPh>
    <phoneticPr fontId="2"/>
  </si>
  <si>
    <t>スーツケース</t>
    <phoneticPr fontId="2"/>
  </si>
  <si>
    <t>ロドリゴへの振込</t>
    <rPh sb="6" eb="7">
      <t>フ</t>
    </rPh>
    <rPh sb="7" eb="8">
      <t>コ</t>
    </rPh>
    <phoneticPr fontId="2"/>
  </si>
  <si>
    <t>Deago-fiesta向け</t>
    <rPh sb="12" eb="13">
      <t>ム</t>
    </rPh>
    <phoneticPr fontId="2"/>
  </si>
  <si>
    <t>トレーサーA</t>
    <phoneticPr fontId="2"/>
  </si>
  <si>
    <t>トレーサーB</t>
    <phoneticPr fontId="2"/>
  </si>
  <si>
    <t>無線機 3台</t>
    <rPh sb="0" eb="3">
      <t>ムセンキ</t>
    </rPh>
    <rPh sb="5" eb="6">
      <t>ダイ</t>
    </rPh>
    <phoneticPr fontId="2"/>
  </si>
  <si>
    <t>変圧器A</t>
    <rPh sb="0" eb="3">
      <t>ヘンアツキ</t>
    </rPh>
    <phoneticPr fontId="2"/>
  </si>
  <si>
    <t>変圧器B</t>
    <rPh sb="0" eb="3">
      <t>ヘンアツキ</t>
    </rPh>
    <phoneticPr fontId="2"/>
  </si>
  <si>
    <t>Haboralio</t>
    <phoneticPr fontId="2"/>
  </si>
  <si>
    <t>オイル他</t>
    <rPh sb="3" eb="4">
      <t>ホカ</t>
    </rPh>
    <phoneticPr fontId="2"/>
  </si>
  <si>
    <t>切手分</t>
    <rPh sb="0" eb="2">
      <t>キッテ</t>
    </rPh>
    <rPh sb="2" eb="3">
      <t>ブン</t>
    </rPh>
    <phoneticPr fontId="2"/>
  </si>
  <si>
    <t>マサキ</t>
    <phoneticPr fontId="2"/>
  </si>
  <si>
    <t>優里子お小遣い</t>
    <rPh sb="0" eb="1">
      <t>ユウ</t>
    </rPh>
    <rPh sb="1" eb="3">
      <t>サトコ</t>
    </rPh>
    <rPh sb="4" eb="6">
      <t>コヅカ</t>
    </rPh>
    <phoneticPr fontId="2"/>
  </si>
  <si>
    <t>ドットサイト</t>
    <phoneticPr fontId="2"/>
  </si>
  <si>
    <t>小銭返却</t>
    <rPh sb="0" eb="2">
      <t>コゼニ</t>
    </rPh>
    <rPh sb="2" eb="4">
      <t>ヘンキャク</t>
    </rPh>
    <phoneticPr fontId="2"/>
  </si>
  <si>
    <t>返却分</t>
    <rPh sb="0" eb="2">
      <t>ヘンキャク</t>
    </rPh>
    <rPh sb="2" eb="3">
      <t>ブン</t>
    </rPh>
    <phoneticPr fontId="2"/>
  </si>
  <si>
    <t>EXPRESS</t>
  </si>
  <si>
    <t>バスチケット</t>
    <phoneticPr fontId="2"/>
  </si>
  <si>
    <t>片道+往復+片道</t>
    <rPh sb="0" eb="2">
      <t>カタミチ</t>
    </rPh>
    <rPh sb="3" eb="5">
      <t>オウフク</t>
    </rPh>
    <rPh sb="6" eb="8">
      <t>カタミチ</t>
    </rPh>
    <phoneticPr fontId="2"/>
  </si>
  <si>
    <t>2020/7/3 ラスト一回分</t>
    <rPh sb="12" eb="15">
      <t>イッカイブン</t>
    </rPh>
    <phoneticPr fontId="2"/>
  </si>
  <si>
    <t>starken</t>
    <phoneticPr fontId="2"/>
  </si>
  <si>
    <t>Haboralio 配送料</t>
    <rPh sb="10" eb="13">
      <t>ハイソウリョウ</t>
    </rPh>
    <phoneticPr fontId="2"/>
  </si>
  <si>
    <t>減速アダプター</t>
    <rPh sb="0" eb="2">
      <t>ゲンソク</t>
    </rPh>
    <phoneticPr fontId="2"/>
  </si>
  <si>
    <t>トレーサーC</t>
    <phoneticPr fontId="2"/>
  </si>
  <si>
    <t>(～7/21)</t>
    <phoneticPr fontId="2"/>
  </si>
  <si>
    <t>getit</t>
    <phoneticPr fontId="2"/>
  </si>
  <si>
    <t>昼ごはん</t>
    <rPh sb="0" eb="1">
      <t>ヒル</t>
    </rPh>
    <phoneticPr fontId="2"/>
  </si>
  <si>
    <t>昼/夜ご飯</t>
    <rPh sb="0" eb="1">
      <t>ヒル</t>
    </rPh>
    <rPh sb="2" eb="3">
      <t>ヨル</t>
    </rPh>
    <rPh sb="4" eb="5">
      <t>ハン</t>
    </rPh>
    <phoneticPr fontId="2"/>
  </si>
  <si>
    <t>空港預け荷物追加</t>
    <rPh sb="0" eb="2">
      <t>クウコウ</t>
    </rPh>
    <rPh sb="2" eb="3">
      <t>アズ</t>
    </rPh>
    <rPh sb="4" eb="6">
      <t>ニモツ</t>
    </rPh>
    <rPh sb="6" eb="8">
      <t>ツイカ</t>
    </rPh>
    <phoneticPr fontId="2"/>
  </si>
  <si>
    <t>お土産</t>
    <rPh sb="1" eb="3">
      <t>ミヤゲ</t>
    </rPh>
    <phoneticPr fontId="2"/>
  </si>
  <si>
    <t>日本円価値 25,817円 ⇨ 24229円</t>
    <rPh sb="0" eb="3">
      <t>ニホンエン</t>
    </rPh>
    <rPh sb="3" eb="5">
      <t>カチ</t>
    </rPh>
    <rPh sb="12" eb="13">
      <t>エン</t>
    </rPh>
    <rPh sb="21" eb="22">
      <t>エン</t>
    </rPh>
    <phoneticPr fontId="2"/>
  </si>
  <si>
    <t>227＄に変換</t>
    <rPh sb="5" eb="7">
      <t>ヘンカン</t>
    </rPh>
    <phoneticPr fontId="2"/>
  </si>
  <si>
    <t>紙幣</t>
    <rPh sb="0" eb="2">
      <t>シヘイ</t>
    </rPh>
    <phoneticPr fontId="2"/>
  </si>
  <si>
    <t>ドル</t>
    <phoneticPr fontId="2"/>
  </si>
  <si>
    <t>昼食</t>
    <rPh sb="0" eb="2">
      <t>チュウショク</t>
    </rPh>
    <phoneticPr fontId="2"/>
  </si>
  <si>
    <t>残</t>
    <rPh sb="0" eb="1">
      <t>ザン</t>
    </rPh>
    <phoneticPr fontId="2"/>
  </si>
  <si>
    <t>全体</t>
    <rPh sb="0" eb="2">
      <t>ゼンタイ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</si>
</sst>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sz val="11"/>
      <color theme="1"/>
      <name val="Yu Gothic"/>
      <family val="2"/>
      <scheme val="minor"/>
    </font>
    <font>
      <sz val="6"/>
      <name val="Yu Gothic"/>
      <family val="3"/>
      <charset val="128"/>
      <scheme val="minor"/>
    </font>
    <font>
      <b/>
      <sz val="11"/>
      <color theme="0"/>
      <name val="Yu Gothic"/>
      <family val="3"/>
      <charset val="128"/>
      <scheme val="minor"/>
    </font>
    <font>
      <b/>
      <sz val="11"/>
      <color theme="1"/>
      <name val="Yu Gothic"/>
      <family val="3"/>
      <charset val="128"/>
      <scheme val="minor"/>
    </font>
    <font>
      <sz val="9"/>
      <color rgb="FF606266"/>
      <name val="Arial"/>
      <family val="2"/>
    </font>
    <font>
      <u/>
      <sz val="11"/>
      <color theme="10"/>
      <name val="Yu Gothic"/>
      <family val="2"/>
      <scheme val="minor"/>
    </font>
    <font>
      <sz val="11"/>
      <color rgb="FFFF0000"/>
      <name val="Yu Gothic"/>
      <family val="2"/>
      <scheme val="minor"/>
    </font>
    <font>
      <strike/>
      <sz val="11"/>
      <color theme="1"/>
      <name val="Yu Gothic"/>
      <family val="2"/>
      <scheme val="minor"/>
    </font>
    <font>
      <strike/>
      <sz val="11"/>
      <color theme="1"/>
      <name val="Yu Gothic"/>
      <family val="3"/>
      <charset val="128"/>
      <scheme val="minor"/>
    </font>
    <font>
      <strike/>
      <u/>
      <sz val="11"/>
      <color theme="10"/>
      <name val="Yu Gothic"/>
      <family val="3"/>
      <charset val="128"/>
      <scheme val="minor"/>
    </font>
    <font>
      <b/>
      <sz val="11"/>
      <color rgb="FFFFFF00"/>
      <name val="Yu Gothic"/>
      <family val="3"/>
      <charset val="128"/>
      <scheme val="minor"/>
    </font>
    <font>
      <b/>
      <sz val="11"/>
      <color rgb="FFFF0000"/>
      <name val="Yu Gothic"/>
      <family val="3"/>
      <charset val="128"/>
      <scheme val="minor"/>
    </font>
    <font>
      <sz val="10"/>
      <color theme="1"/>
      <name val="Arial"/>
      <family val="2"/>
    </font>
    <font>
      <sz val="11"/>
      <color rgb="FFFF0000"/>
      <name val="Yu Gothic"/>
      <family val="3"/>
      <charset val="128"/>
      <scheme val="minor"/>
    </font>
    <font>
      <sz val="11"/>
      <color theme="1"/>
      <name val="Yu Gothic"/>
      <family val="3"/>
      <charset val="128"/>
      <scheme val="minor"/>
    </font>
    <font>
      <sz val="11"/>
      <color rgb="FF0070C0"/>
      <name val="Yu Gothic"/>
      <family val="3"/>
      <charset val="128"/>
      <scheme val="minor"/>
    </font>
  </fonts>
  <fills count="16">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rgb="FF00206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00B050"/>
        <bgColor indexed="64"/>
      </patternFill>
    </fill>
    <fill>
      <patternFill patternType="solid">
        <fgColor rgb="FF0070C0"/>
        <bgColor indexed="64"/>
      </patternFill>
    </fill>
    <fill>
      <patternFill patternType="solid">
        <fgColor rgb="FF00B0F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rgb="FFB2B2B2"/>
      </top>
      <bottom style="thin">
        <color rgb="FFB2B2B2"/>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s>
  <cellStyleXfs count="4">
    <xf numFmtId="0" fontId="0" fillId="0" borderId="0"/>
    <xf numFmtId="38" fontId="1" fillId="0" borderId="0" applyFont="0" applyFill="0" applyBorder="0" applyAlignment="0" applyProtection="0">
      <alignment vertical="center"/>
    </xf>
    <xf numFmtId="0" fontId="1" fillId="2" borderId="1" applyNumberFormat="0" applyFont="0" applyAlignment="0" applyProtection="0">
      <alignment vertical="center"/>
    </xf>
    <xf numFmtId="0" fontId="6" fillId="0" borderId="0" applyNumberFormat="0" applyFill="0" applyBorder="0" applyAlignment="0" applyProtection="0"/>
  </cellStyleXfs>
  <cellXfs count="158">
    <xf numFmtId="0" fontId="0" fillId="0" borderId="0" xfId="0"/>
    <xf numFmtId="38" fontId="0" fillId="0" borderId="0" xfId="1" applyFont="1" applyAlignment="1"/>
    <xf numFmtId="0" fontId="3" fillId="4" borderId="0" xfId="0" applyFont="1" applyFill="1" applyAlignment="1">
      <alignment horizontal="center"/>
    </xf>
    <xf numFmtId="38" fontId="3" fillId="4" borderId="0" xfId="1" applyFont="1" applyFill="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38" fontId="3" fillId="4" borderId="3" xfId="1" applyFont="1" applyFill="1" applyBorder="1" applyAlignment="1">
      <alignment horizontal="center"/>
    </xf>
    <xf numFmtId="38" fontId="3" fillId="4" borderId="4" xfId="1" applyFont="1" applyFill="1" applyBorder="1" applyAlignment="1">
      <alignment horizontal="center"/>
    </xf>
    <xf numFmtId="14" fontId="0" fillId="0" borderId="5" xfId="0" applyNumberFormat="1" applyBorder="1"/>
    <xf numFmtId="0" fontId="0" fillId="5" borderId="6" xfId="0" applyFill="1" applyBorder="1"/>
    <xf numFmtId="38" fontId="0" fillId="5" borderId="6" xfId="1" applyFont="1" applyFill="1" applyBorder="1" applyAlignment="1"/>
    <xf numFmtId="0" fontId="0" fillId="0" borderId="5" xfId="0" applyBorder="1"/>
    <xf numFmtId="0" fontId="0" fillId="0" borderId="6" xfId="0" applyBorder="1"/>
    <xf numFmtId="38" fontId="0" fillId="0" borderId="6" xfId="1" applyFont="1" applyBorder="1" applyAlignment="1"/>
    <xf numFmtId="38" fontId="0" fillId="3" borderId="6" xfId="1" applyFont="1" applyFill="1" applyBorder="1" applyAlignment="1"/>
    <xf numFmtId="0" fontId="0" fillId="0" borderId="7" xfId="0" applyBorder="1"/>
    <xf numFmtId="0" fontId="0" fillId="0" borderId="8" xfId="2" applyFont="1" applyFill="1" applyBorder="1" applyAlignment="1"/>
    <xf numFmtId="0" fontId="0" fillId="0" borderId="9" xfId="0" applyBorder="1"/>
    <xf numFmtId="0" fontId="0" fillId="0" borderId="10" xfId="0" applyBorder="1"/>
    <xf numFmtId="38" fontId="0" fillId="0" borderId="10" xfId="1" applyFont="1" applyBorder="1" applyAlignment="1"/>
    <xf numFmtId="0" fontId="0" fillId="0" borderId="11" xfId="0" applyBorder="1"/>
    <xf numFmtId="0" fontId="0" fillId="0" borderId="6" xfId="0" applyBorder="1" applyAlignment="1"/>
    <xf numFmtId="0" fontId="0" fillId="0" borderId="6" xfId="0" applyBorder="1" applyAlignment="1">
      <alignment horizontal="right"/>
    </xf>
    <xf numFmtId="0" fontId="4" fillId="0" borderId="0" xfId="0" applyFont="1"/>
    <xf numFmtId="38" fontId="4" fillId="0" borderId="0" xfId="1" applyFont="1" applyAlignment="1"/>
    <xf numFmtId="0" fontId="4" fillId="0" borderId="0" xfId="0" applyFont="1" applyAlignment="1">
      <alignment horizontal="center"/>
    </xf>
    <xf numFmtId="38" fontId="0" fillId="0" borderId="10" xfId="1" applyFont="1" applyBorder="1" applyAlignment="1">
      <alignment horizontal="right"/>
    </xf>
    <xf numFmtId="56" fontId="0" fillId="0" borderId="0" xfId="0" applyNumberFormat="1"/>
    <xf numFmtId="14" fontId="0" fillId="0" borderId="0" xfId="0" applyNumberFormat="1"/>
    <xf numFmtId="0" fontId="5" fillId="0" borderId="0" xfId="0" applyFont="1"/>
    <xf numFmtId="0" fontId="0" fillId="0" borderId="0" xfId="0" applyAlignment="1">
      <alignment horizontal="center"/>
    </xf>
    <xf numFmtId="0" fontId="0" fillId="0" borderId="0" xfId="0" applyAlignment="1">
      <alignment horizontal="right"/>
    </xf>
    <xf numFmtId="14" fontId="0" fillId="5" borderId="0" xfId="0" applyNumberFormat="1" applyFill="1"/>
    <xf numFmtId="0" fontId="0" fillId="5" borderId="0" xfId="0" applyFill="1"/>
    <xf numFmtId="38" fontId="0" fillId="5" borderId="0" xfId="1" applyFont="1" applyFill="1" applyAlignment="1"/>
    <xf numFmtId="0" fontId="0" fillId="5" borderId="0" xfId="0" applyFill="1" applyAlignment="1">
      <alignment horizontal="center"/>
    </xf>
    <xf numFmtId="0" fontId="3" fillId="4" borderId="4" xfId="0" applyFont="1" applyFill="1" applyBorder="1" applyAlignment="1">
      <alignment horizontal="center"/>
    </xf>
    <xf numFmtId="0" fontId="6" fillId="0" borderId="0" xfId="3"/>
    <xf numFmtId="0" fontId="3" fillId="4" borderId="3" xfId="0" applyFont="1" applyFill="1" applyBorder="1" applyAlignment="1">
      <alignment horizontal="center"/>
    </xf>
    <xf numFmtId="20" fontId="0" fillId="5" borderId="0" xfId="0" applyNumberFormat="1" applyFill="1" applyAlignment="1">
      <alignment horizontal="center"/>
    </xf>
    <xf numFmtId="38" fontId="0" fillId="0" borderId="0" xfId="1" applyNumberFormat="1" applyFont="1" applyAlignment="1"/>
    <xf numFmtId="0" fontId="0" fillId="0" borderId="0" xfId="0" quotePrefix="1"/>
    <xf numFmtId="0" fontId="3" fillId="4" borderId="3" xfId="0" applyFont="1" applyFill="1" applyBorder="1" applyAlignment="1">
      <alignment horizontal="center"/>
    </xf>
    <xf numFmtId="14" fontId="4" fillId="5" borderId="0" xfId="0" applyNumberFormat="1" applyFont="1" applyFill="1" applyAlignment="1">
      <alignment horizontal="center"/>
    </xf>
    <xf numFmtId="14" fontId="0" fillId="0" borderId="0" xfId="0" applyNumberFormat="1" applyAlignment="1">
      <alignment horizontal="center"/>
    </xf>
    <xf numFmtId="14" fontId="0" fillId="5" borderId="0" xfId="0" applyNumberFormat="1" applyFill="1" applyAlignment="1">
      <alignment horizontal="center"/>
    </xf>
    <xf numFmtId="0" fontId="0" fillId="0" borderId="0" xfId="0" applyAlignment="1">
      <alignment horizontal="left"/>
    </xf>
    <xf numFmtId="0" fontId="0" fillId="0" borderId="0" xfId="0" quotePrefix="1" applyAlignment="1">
      <alignment horizontal="center"/>
    </xf>
    <xf numFmtId="38" fontId="0" fillId="0" borderId="6" xfId="1" applyFont="1" applyBorder="1" applyAlignment="1">
      <alignment horizontal="center"/>
    </xf>
    <xf numFmtId="14" fontId="0" fillId="6" borderId="5" xfId="0" applyNumberFormat="1" applyFill="1" applyBorder="1"/>
    <xf numFmtId="0" fontId="0" fillId="6" borderId="5" xfId="0" applyFill="1" applyBorder="1"/>
    <xf numFmtId="0" fontId="6" fillId="0" borderId="0" xfId="3" applyAlignment="1">
      <alignment horizontal="left"/>
    </xf>
    <xf numFmtId="0" fontId="0" fillId="0" borderId="0" xfId="0" applyAlignment="1">
      <alignment horizontal="center" vertical="center"/>
    </xf>
    <xf numFmtId="14" fontId="0" fillId="7" borderId="5" xfId="0" applyNumberFormat="1" applyFill="1" applyBorder="1"/>
    <xf numFmtId="0" fontId="0" fillId="7" borderId="5" xfId="0" applyFill="1" applyBorder="1"/>
    <xf numFmtId="0" fontId="0" fillId="0" borderId="7" xfId="0" quotePrefix="1" applyBorder="1"/>
    <xf numFmtId="0" fontId="0" fillId="0" borderId="5" xfId="0" applyFill="1" applyBorder="1"/>
    <xf numFmtId="14" fontId="0" fillId="0" borderId="0" xfId="0" applyNumberFormat="1" applyAlignment="1">
      <alignment horizontal="right"/>
    </xf>
    <xf numFmtId="14" fontId="0" fillId="0" borderId="5" xfId="0" applyNumberFormat="1" applyFill="1" applyBorder="1"/>
    <xf numFmtId="0" fontId="0" fillId="8" borderId="5" xfId="0" applyFill="1" applyBorder="1"/>
    <xf numFmtId="0" fontId="0" fillId="8" borderId="6" xfId="0" applyFill="1" applyBorder="1"/>
    <xf numFmtId="38" fontId="0" fillId="8" borderId="6" xfId="1" applyFont="1" applyFill="1" applyBorder="1" applyAlignment="1"/>
    <xf numFmtId="0" fontId="0" fillId="8" borderId="7" xfId="0" applyFill="1" applyBorder="1"/>
    <xf numFmtId="0" fontId="0" fillId="8" borderId="0" xfId="0" applyFill="1"/>
    <xf numFmtId="0" fontId="4" fillId="8" borderId="0" xfId="0" applyFont="1" applyFill="1" applyAlignment="1">
      <alignment horizontal="left"/>
    </xf>
    <xf numFmtId="0" fontId="7" fillId="0" borderId="0" xfId="0" applyFont="1" applyAlignment="1">
      <alignment horizontal="center"/>
    </xf>
    <xf numFmtId="38" fontId="0" fillId="5" borderId="6" xfId="1" applyFont="1" applyFill="1" applyBorder="1" applyAlignment="1">
      <alignment horizontal="center"/>
    </xf>
    <xf numFmtId="38" fontId="0" fillId="8" borderId="6" xfId="1" applyFont="1" applyFill="1" applyBorder="1" applyAlignment="1">
      <alignment horizontal="center"/>
    </xf>
    <xf numFmtId="38" fontId="0" fillId="0" borderId="10" xfId="1" applyFont="1" applyBorder="1" applyAlignment="1">
      <alignment horizontal="center"/>
    </xf>
    <xf numFmtId="0" fontId="0" fillId="0" borderId="6" xfId="0" applyBorder="1" applyAlignment="1">
      <alignment horizontal="center"/>
    </xf>
    <xf numFmtId="38" fontId="0" fillId="0" borderId="0" xfId="1" applyFont="1" applyAlignment="1">
      <alignment horizontal="center"/>
    </xf>
    <xf numFmtId="0" fontId="0" fillId="8" borderId="0" xfId="0" applyFill="1" applyAlignment="1">
      <alignment horizontal="center"/>
    </xf>
    <xf numFmtId="0" fontId="3" fillId="4" borderId="0" xfId="0" applyFont="1" applyFill="1"/>
    <xf numFmtId="0" fontId="0" fillId="9" borderId="6" xfId="0" applyFill="1" applyBorder="1"/>
    <xf numFmtId="38" fontId="0" fillId="9" borderId="6" xfId="1" applyFont="1" applyFill="1" applyBorder="1" applyAlignment="1"/>
    <xf numFmtId="38" fontId="0" fillId="9" borderId="6" xfId="1" applyFont="1" applyFill="1" applyBorder="1" applyAlignment="1">
      <alignment horizontal="center"/>
    </xf>
    <xf numFmtId="38" fontId="0" fillId="0" borderId="6" xfId="1" applyFont="1" applyBorder="1" applyAlignment="1">
      <alignment horizontal="right"/>
    </xf>
    <xf numFmtId="0" fontId="8" fillId="0" borderId="0" xfId="0" applyFont="1"/>
    <xf numFmtId="0" fontId="9" fillId="0" borderId="0" xfId="0" applyFont="1"/>
    <xf numFmtId="0" fontId="10" fillId="0" borderId="0" xfId="3" applyFont="1"/>
    <xf numFmtId="0" fontId="4" fillId="3" borderId="0" xfId="0" applyFont="1" applyFill="1" applyAlignment="1">
      <alignment horizontal="center"/>
    </xf>
    <xf numFmtId="0" fontId="0" fillId="0" borderId="0" xfId="0" applyFill="1"/>
    <xf numFmtId="0" fontId="0" fillId="0" borderId="0" xfId="0" applyAlignment="1"/>
    <xf numFmtId="0" fontId="7" fillId="11" borderId="0" xfId="0" applyFont="1" applyFill="1"/>
    <xf numFmtId="0" fontId="7" fillId="11" borderId="0" xfId="0" applyFont="1" applyFill="1" applyAlignment="1">
      <alignment horizontal="center"/>
    </xf>
    <xf numFmtId="38" fontId="7" fillId="11" borderId="0" xfId="1" applyFont="1" applyFill="1" applyAlignment="1">
      <alignment horizontal="center"/>
    </xf>
    <xf numFmtId="0" fontId="0" fillId="3" borderId="0" xfId="0" applyFill="1"/>
    <xf numFmtId="0" fontId="0" fillId="3" borderId="0" xfId="0" applyFill="1" applyAlignment="1">
      <alignment horizontal="center"/>
    </xf>
    <xf numFmtId="38" fontId="0" fillId="3" borderId="0" xfId="1" applyFont="1" applyFill="1" applyAlignment="1">
      <alignment horizontal="center"/>
    </xf>
    <xf numFmtId="38" fontId="0" fillId="0" borderId="0" xfId="1" applyFont="1" applyAlignment="1">
      <alignment horizontal="center" vertical="center"/>
    </xf>
    <xf numFmtId="0" fontId="7" fillId="11" borderId="0" xfId="0" applyFont="1" applyFill="1" applyAlignment="1">
      <alignment horizontal="center" vertical="center"/>
    </xf>
    <xf numFmtId="38" fontId="7" fillId="11" borderId="0" xfId="1" applyFont="1" applyFill="1" applyAlignment="1">
      <alignment horizontal="center" vertical="center"/>
    </xf>
    <xf numFmtId="0" fontId="0" fillId="3" borderId="0" xfId="0" applyFill="1" applyAlignment="1">
      <alignment horizontal="center" vertical="center"/>
    </xf>
    <xf numFmtId="38" fontId="0" fillId="3" borderId="0" xfId="1" applyFont="1" applyFill="1" applyAlignment="1">
      <alignment horizontal="center" vertical="center"/>
    </xf>
    <xf numFmtId="0" fontId="0" fillId="12" borderId="0" xfId="0" applyFill="1"/>
    <xf numFmtId="0" fontId="0" fillId="12" borderId="0" xfId="0" applyFill="1" applyAlignment="1">
      <alignment horizontal="center" vertical="center"/>
    </xf>
    <xf numFmtId="38" fontId="0" fillId="12" borderId="0" xfId="1" applyFont="1" applyFill="1" applyAlignment="1">
      <alignment horizontal="center" vertical="center"/>
    </xf>
    <xf numFmtId="14" fontId="0" fillId="12" borderId="0" xfId="0" applyNumberFormat="1" applyFill="1"/>
    <xf numFmtId="0" fontId="0" fillId="12" borderId="0" xfId="0" applyFill="1" applyAlignment="1">
      <alignment horizontal="center"/>
    </xf>
    <xf numFmtId="38" fontId="0" fillId="12" borderId="0" xfId="1" applyFont="1" applyFill="1" applyAlignment="1"/>
    <xf numFmtId="38" fontId="0" fillId="12" borderId="0" xfId="1" applyFont="1" applyFill="1" applyAlignment="1">
      <alignment horizontal="center"/>
    </xf>
    <xf numFmtId="38" fontId="0" fillId="0" borderId="0" xfId="0" applyNumberFormat="1" applyAlignment="1">
      <alignment horizontal="center" vertical="center"/>
    </xf>
    <xf numFmtId="38" fontId="0" fillId="0" borderId="0" xfId="0" applyNumberFormat="1"/>
    <xf numFmtId="38" fontId="0" fillId="8" borderId="0" xfId="1" applyFont="1" applyFill="1" applyAlignment="1">
      <alignment horizontal="center"/>
    </xf>
    <xf numFmtId="0" fontId="0" fillId="8" borderId="0" xfId="0" applyFill="1" applyAlignment="1">
      <alignment horizontal="center" vertical="center"/>
    </xf>
    <xf numFmtId="38" fontId="0" fillId="8" borderId="0" xfId="1" applyFont="1" applyFill="1" applyAlignment="1">
      <alignment horizontal="center" vertical="center"/>
    </xf>
    <xf numFmtId="38" fontId="3" fillId="14" borderId="0" xfId="0" applyNumberFormat="1" applyFont="1" applyFill="1" applyAlignment="1">
      <alignment horizontal="center" vertical="center"/>
    </xf>
    <xf numFmtId="38" fontId="3" fillId="14" borderId="0" xfId="0" applyNumberFormat="1" applyFont="1" applyFill="1" applyAlignment="1">
      <alignment horizontal="center"/>
    </xf>
    <xf numFmtId="38" fontId="3" fillId="15" borderId="0" xfId="1" applyFont="1" applyFill="1" applyAlignment="1">
      <alignment horizontal="center" vertical="center"/>
    </xf>
    <xf numFmtId="38" fontId="4" fillId="3" borderId="0" xfId="0" applyNumberFormat="1" applyFont="1" applyFill="1" applyAlignment="1">
      <alignment horizontal="center"/>
    </xf>
    <xf numFmtId="38" fontId="4" fillId="3" borderId="0" xfId="0" applyNumberFormat="1" applyFont="1" applyFill="1" applyAlignment="1">
      <alignment horizontal="center" vertical="center"/>
    </xf>
    <xf numFmtId="0" fontId="4" fillId="0" borderId="12" xfId="0" applyFont="1" applyBorder="1" applyAlignment="1">
      <alignment horizontal="right"/>
    </xf>
    <xf numFmtId="38" fontId="4" fillId="0" borderId="13" xfId="1" applyFont="1" applyBorder="1" applyAlignment="1"/>
    <xf numFmtId="38" fontId="0" fillId="0" borderId="7" xfId="1" applyFont="1" applyBorder="1" applyAlignment="1"/>
    <xf numFmtId="38" fontId="0" fillId="0" borderId="5" xfId="1" applyFont="1" applyBorder="1" applyAlignment="1"/>
    <xf numFmtId="38" fontId="0" fillId="0" borderId="14" xfId="1" applyFont="1" applyBorder="1" applyAlignment="1"/>
    <xf numFmtId="38" fontId="0" fillId="0" borderId="15" xfId="1" applyFont="1" applyBorder="1" applyAlignment="1"/>
    <xf numFmtId="38" fontId="0" fillId="0" borderId="16" xfId="1" applyFont="1" applyBorder="1" applyAlignment="1"/>
    <xf numFmtId="0" fontId="12" fillId="0" borderId="7" xfId="0" applyFont="1" applyBorder="1"/>
    <xf numFmtId="0" fontId="0" fillId="0" borderId="6" xfId="1" applyNumberFormat="1" applyFont="1" applyBorder="1" applyAlignment="1"/>
    <xf numFmtId="38" fontId="0" fillId="0" borderId="6" xfId="1" applyFont="1" applyBorder="1" applyAlignment="1">
      <alignment horizontal="left"/>
    </xf>
    <xf numFmtId="0" fontId="13" fillId="0" borderId="17" xfId="0" applyFont="1" applyBorder="1" applyAlignment="1">
      <alignment wrapText="1"/>
    </xf>
    <xf numFmtId="0" fontId="0" fillId="3" borderId="0" xfId="0" applyFill="1" applyAlignment="1">
      <alignment horizontal="left"/>
    </xf>
    <xf numFmtId="3" fontId="0" fillId="0" borderId="0" xfId="0" applyNumberFormat="1" applyAlignment="1">
      <alignment horizontal="center"/>
    </xf>
    <xf numFmtId="0" fontId="15" fillId="0" borderId="0" xfId="0" applyFont="1"/>
    <xf numFmtId="0" fontId="0" fillId="0" borderId="0" xfId="0" applyAlignment="1">
      <alignment horizontal="left" vertical="center"/>
    </xf>
    <xf numFmtId="0" fontId="12" fillId="0" borderId="0" xfId="0" applyFont="1" applyAlignment="1">
      <alignment horizontal="center"/>
    </xf>
    <xf numFmtId="0" fontId="3" fillId="4" borderId="3" xfId="0" applyFont="1" applyFill="1" applyBorder="1" applyAlignment="1">
      <alignment horizontal="center"/>
    </xf>
    <xf numFmtId="0" fontId="0" fillId="0" borderId="0" xfId="0" applyAlignment="1">
      <alignment horizontal="center" vertical="center"/>
    </xf>
    <xf numFmtId="0" fontId="4" fillId="3" borderId="0" xfId="0" applyFont="1" applyFill="1" applyAlignment="1">
      <alignment horizontal="center"/>
    </xf>
    <xf numFmtId="0" fontId="0" fillId="0" borderId="0" xfId="0" applyAlignment="1">
      <alignment horizontal="center" vertical="center"/>
    </xf>
    <xf numFmtId="0" fontId="4" fillId="0" borderId="0" xfId="0" quotePrefix="1" applyFont="1"/>
    <xf numFmtId="0" fontId="0" fillId="0" borderId="0" xfId="0" applyFill="1" applyAlignment="1">
      <alignment horizontal="center"/>
    </xf>
    <xf numFmtId="0" fontId="0" fillId="0" borderId="0" xfId="0" applyFont="1" applyFill="1" applyAlignment="1">
      <alignment horizontal="left" vertical="center"/>
    </xf>
    <xf numFmtId="0" fontId="15" fillId="0" borderId="0" xfId="0" applyFont="1" applyFill="1" applyAlignment="1">
      <alignment horizontal="left" vertical="center"/>
    </xf>
    <xf numFmtId="0" fontId="4" fillId="0" borderId="0" xfId="0" applyFont="1" applyFill="1" applyAlignment="1">
      <alignment horizontal="left" vertical="center"/>
    </xf>
    <xf numFmtId="0" fontId="14" fillId="0" borderId="0" xfId="0" applyFont="1" applyFill="1" applyAlignment="1">
      <alignment horizontal="left" vertical="center"/>
    </xf>
    <xf numFmtId="0" fontId="7" fillId="0" borderId="0" xfId="0" applyFont="1"/>
    <xf numFmtId="0" fontId="15" fillId="0" borderId="0" xfId="0" applyFont="1" applyAlignment="1">
      <alignment horizontal="left"/>
    </xf>
    <xf numFmtId="0" fontId="4" fillId="3" borderId="0" xfId="0" applyFont="1" applyFill="1" applyAlignment="1">
      <alignment horizontal="left"/>
    </xf>
    <xf numFmtId="0" fontId="3" fillId="4" borderId="0" xfId="0" applyFont="1" applyFill="1" applyAlignment="1">
      <alignment horizontal="left"/>
    </xf>
    <xf numFmtId="0" fontId="0" fillId="0" borderId="0" xfId="0" quotePrefix="1" applyAlignment="1">
      <alignment horizontal="left"/>
    </xf>
    <xf numFmtId="0" fontId="0" fillId="0" borderId="0" xfId="0" quotePrefix="1" applyAlignment="1">
      <alignment horizontal="center" vertical="center"/>
    </xf>
    <xf numFmtId="0" fontId="0" fillId="0" borderId="0" xfId="0" applyAlignment="1">
      <alignment horizontal="center" vertical="center"/>
    </xf>
    <xf numFmtId="0" fontId="0" fillId="3" borderId="5" xfId="0" applyFill="1" applyBorder="1"/>
    <xf numFmtId="0" fontId="0" fillId="3" borderId="6" xfId="0" applyFill="1" applyBorder="1"/>
    <xf numFmtId="38" fontId="0" fillId="3" borderId="6" xfId="1" applyFont="1" applyFill="1" applyBorder="1" applyAlignment="1">
      <alignment horizontal="center"/>
    </xf>
    <xf numFmtId="0" fontId="0" fillId="3" borderId="7" xfId="0" applyFill="1" applyBorder="1"/>
    <xf numFmtId="14" fontId="0" fillId="3" borderId="5" xfId="0" applyNumberFormat="1" applyFill="1" applyBorder="1"/>
    <xf numFmtId="0" fontId="3" fillId="4" borderId="3" xfId="0" applyFont="1"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3" fillId="4" borderId="0" xfId="0" applyFont="1" applyFill="1" applyAlignment="1">
      <alignment horizontal="center"/>
    </xf>
    <xf numFmtId="0" fontId="0" fillId="0" borderId="0" xfId="0" applyAlignment="1">
      <alignment horizontal="left" vertical="center"/>
    </xf>
    <xf numFmtId="0" fontId="4" fillId="3" borderId="0" xfId="0" applyFont="1" applyFill="1" applyAlignment="1">
      <alignment horizontal="center"/>
    </xf>
    <xf numFmtId="0" fontId="11" fillId="13" borderId="0" xfId="0" applyFont="1" applyFill="1" applyAlignment="1">
      <alignment horizontal="center"/>
    </xf>
    <xf numFmtId="0" fontId="4" fillId="10" borderId="0" xfId="0" applyFont="1" applyFill="1" applyAlignment="1">
      <alignment horizontal="center"/>
    </xf>
    <xf numFmtId="0" fontId="0" fillId="0" borderId="18" xfId="0" applyBorder="1" applyAlignment="1">
      <alignment horizontal="center"/>
    </xf>
  </cellXfs>
  <cellStyles count="4">
    <cellStyle name="ハイパーリンク" xfId="3" builtinId="8"/>
    <cellStyle name="メモ" xfId="2" builtinId="10"/>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409575</xdr:colOff>
      <xdr:row>49</xdr:row>
      <xdr:rowOff>133350</xdr:rowOff>
    </xdr:from>
    <xdr:to>
      <xdr:col>12</xdr:col>
      <xdr:colOff>647700</xdr:colOff>
      <xdr:row>52</xdr:row>
      <xdr:rowOff>104775</xdr:rowOff>
    </xdr:to>
    <xdr:cxnSp macro="">
      <xdr:nvCxnSpPr>
        <xdr:cNvPr id="3" name="直線矢印コネクタ 2">
          <a:extLst>
            <a:ext uri="{FF2B5EF4-FFF2-40B4-BE49-F238E27FC236}">
              <a16:creationId xmlns:a16="http://schemas.microsoft.com/office/drawing/2014/main" id="{D3BD1FD6-F22D-4BEE-8944-C1B17ADA98E0}"/>
            </a:ext>
          </a:extLst>
        </xdr:cNvPr>
        <xdr:cNvCxnSpPr/>
      </xdr:nvCxnSpPr>
      <xdr:spPr>
        <a:xfrm flipV="1">
          <a:off x="10848975" y="11801475"/>
          <a:ext cx="3667125" cy="685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209550</xdr:colOff>
      <xdr:row>1</xdr:row>
      <xdr:rowOff>9525</xdr:rowOff>
    </xdr:from>
    <xdr:to>
      <xdr:col>6</xdr:col>
      <xdr:colOff>9121</xdr:colOff>
      <xdr:row>35</xdr:row>
      <xdr:rowOff>27561</xdr:rowOff>
    </xdr:to>
    <xdr:pic>
      <xdr:nvPicPr>
        <xdr:cNvPr id="2" name="図 1">
          <a:extLst>
            <a:ext uri="{FF2B5EF4-FFF2-40B4-BE49-F238E27FC236}">
              <a16:creationId xmlns:a16="http://schemas.microsoft.com/office/drawing/2014/main" id="{C6070988-3C8D-4DEB-A03C-BC14C8F59BD6}"/>
            </a:ext>
          </a:extLst>
        </xdr:cNvPr>
        <xdr:cNvPicPr>
          <a:picLocks noChangeAspect="1"/>
        </xdr:cNvPicPr>
      </xdr:nvPicPr>
      <xdr:blipFill>
        <a:blip xmlns:r="http://schemas.openxmlformats.org/officeDocument/2006/relationships" r:embed="rId1"/>
        <a:stretch>
          <a:fillRect/>
        </a:stretch>
      </xdr:blipFill>
      <xdr:spPr>
        <a:xfrm>
          <a:off x="893109" y="244849"/>
          <a:ext cx="3217365" cy="8019036"/>
        </a:xfrm>
        <a:prstGeom prst="rect">
          <a:avLst/>
        </a:prstGeom>
      </xdr:spPr>
    </xdr:pic>
    <xdr:clientData/>
  </xdr:twoCellAnchor>
  <xdr:twoCellAnchor editAs="oneCell">
    <xdr:from>
      <xdr:col>7</xdr:col>
      <xdr:colOff>11205</xdr:colOff>
      <xdr:row>1</xdr:row>
      <xdr:rowOff>-1</xdr:rowOff>
    </xdr:from>
    <xdr:to>
      <xdr:col>17</xdr:col>
      <xdr:colOff>161350</xdr:colOff>
      <xdr:row>35</xdr:row>
      <xdr:rowOff>22410</xdr:rowOff>
    </xdr:to>
    <xdr:pic>
      <xdr:nvPicPr>
        <xdr:cNvPr id="3" name="図 2">
          <a:extLst>
            <a:ext uri="{FF2B5EF4-FFF2-40B4-BE49-F238E27FC236}">
              <a16:creationId xmlns:a16="http://schemas.microsoft.com/office/drawing/2014/main" id="{7BF4476E-4FC8-4976-9734-E9F1FCECFD67}"/>
            </a:ext>
          </a:extLst>
        </xdr:cNvPr>
        <xdr:cNvPicPr>
          <a:picLocks noChangeAspect="1"/>
        </xdr:cNvPicPr>
      </xdr:nvPicPr>
      <xdr:blipFill>
        <a:blip xmlns:r="http://schemas.openxmlformats.org/officeDocument/2006/relationships" r:embed="rId2"/>
        <a:stretch>
          <a:fillRect/>
        </a:stretch>
      </xdr:blipFill>
      <xdr:spPr>
        <a:xfrm>
          <a:off x="4796117" y="235323"/>
          <a:ext cx="6985733" cy="8023411"/>
        </a:xfrm>
        <a:prstGeom prst="rect">
          <a:avLst/>
        </a:prstGeom>
      </xdr:spPr>
    </xdr:pic>
    <xdr:clientData/>
  </xdr:twoCellAnchor>
  <xdr:twoCellAnchor>
    <xdr:from>
      <xdr:col>1</xdr:col>
      <xdr:colOff>257736</xdr:colOff>
      <xdr:row>10</xdr:row>
      <xdr:rowOff>100852</xdr:rowOff>
    </xdr:from>
    <xdr:to>
      <xdr:col>3</xdr:col>
      <xdr:colOff>22413</xdr:colOff>
      <xdr:row>34</xdr:row>
      <xdr:rowOff>112058</xdr:rowOff>
    </xdr:to>
    <xdr:sp macro="" textlink="">
      <xdr:nvSpPr>
        <xdr:cNvPr id="4" name="矢印: 右カーブ 3">
          <a:extLst>
            <a:ext uri="{FF2B5EF4-FFF2-40B4-BE49-F238E27FC236}">
              <a16:creationId xmlns:a16="http://schemas.microsoft.com/office/drawing/2014/main" id="{FF9E74B2-F22F-45D3-BF3B-3D8DF3FDAD98}"/>
            </a:ext>
          </a:extLst>
        </xdr:cNvPr>
        <xdr:cNvSpPr/>
      </xdr:nvSpPr>
      <xdr:spPr>
        <a:xfrm rot="11336580" flipH="1">
          <a:off x="941295" y="2454087"/>
          <a:ext cx="1131794" cy="5658971"/>
        </a:xfrm>
        <a:prstGeom prst="curved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369795</xdr:colOff>
      <xdr:row>11</xdr:row>
      <xdr:rowOff>100853</xdr:rowOff>
    </xdr:from>
    <xdr:to>
      <xdr:col>3</xdr:col>
      <xdr:colOff>526677</xdr:colOff>
      <xdr:row>12</xdr:row>
      <xdr:rowOff>11206</xdr:rowOff>
    </xdr:to>
    <xdr:sp macro="" textlink="">
      <xdr:nvSpPr>
        <xdr:cNvPr id="5" name="楕円 4">
          <a:extLst>
            <a:ext uri="{FF2B5EF4-FFF2-40B4-BE49-F238E27FC236}">
              <a16:creationId xmlns:a16="http://schemas.microsoft.com/office/drawing/2014/main" id="{30C55FEA-185A-4A1D-BB70-5702367F8ED9}"/>
            </a:ext>
          </a:extLst>
        </xdr:cNvPr>
        <xdr:cNvSpPr/>
      </xdr:nvSpPr>
      <xdr:spPr>
        <a:xfrm>
          <a:off x="2420471" y="2689412"/>
          <a:ext cx="156882" cy="145676"/>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291352</xdr:colOff>
      <xdr:row>33</xdr:row>
      <xdr:rowOff>224118</xdr:rowOff>
    </xdr:from>
    <xdr:to>
      <xdr:col>2</xdr:col>
      <xdr:colOff>448234</xdr:colOff>
      <xdr:row>34</xdr:row>
      <xdr:rowOff>134470</xdr:rowOff>
    </xdr:to>
    <xdr:sp macro="" textlink="">
      <xdr:nvSpPr>
        <xdr:cNvPr id="6" name="楕円 5">
          <a:extLst>
            <a:ext uri="{FF2B5EF4-FFF2-40B4-BE49-F238E27FC236}">
              <a16:creationId xmlns:a16="http://schemas.microsoft.com/office/drawing/2014/main" id="{8FAFE09E-EF0A-4989-8829-2DC950473A46}"/>
            </a:ext>
          </a:extLst>
        </xdr:cNvPr>
        <xdr:cNvSpPr/>
      </xdr:nvSpPr>
      <xdr:spPr>
        <a:xfrm>
          <a:off x="1658470" y="7989794"/>
          <a:ext cx="156882" cy="145676"/>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627529</xdr:colOff>
      <xdr:row>28</xdr:row>
      <xdr:rowOff>190500</xdr:rowOff>
    </xdr:from>
    <xdr:to>
      <xdr:col>9</xdr:col>
      <xdr:colOff>212912</xdr:colOff>
      <xdr:row>29</xdr:row>
      <xdr:rowOff>212911</xdr:rowOff>
    </xdr:to>
    <xdr:sp macro="" textlink="">
      <xdr:nvSpPr>
        <xdr:cNvPr id="8" name="楕円 7">
          <a:extLst>
            <a:ext uri="{FF2B5EF4-FFF2-40B4-BE49-F238E27FC236}">
              <a16:creationId xmlns:a16="http://schemas.microsoft.com/office/drawing/2014/main" id="{8CED8391-EF6A-4FE1-B1F4-F9929670AE5E}"/>
            </a:ext>
          </a:extLst>
        </xdr:cNvPr>
        <xdr:cNvSpPr/>
      </xdr:nvSpPr>
      <xdr:spPr>
        <a:xfrm>
          <a:off x="6096000" y="6779559"/>
          <a:ext cx="268941" cy="25773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67236</xdr:colOff>
      <xdr:row>33</xdr:row>
      <xdr:rowOff>112060</xdr:rowOff>
    </xdr:from>
    <xdr:to>
      <xdr:col>11</xdr:col>
      <xdr:colOff>336177</xdr:colOff>
      <xdr:row>34</xdr:row>
      <xdr:rowOff>134470</xdr:rowOff>
    </xdr:to>
    <xdr:sp macro="" textlink="">
      <xdr:nvSpPr>
        <xdr:cNvPr id="9" name="楕円 8">
          <a:extLst>
            <a:ext uri="{FF2B5EF4-FFF2-40B4-BE49-F238E27FC236}">
              <a16:creationId xmlns:a16="http://schemas.microsoft.com/office/drawing/2014/main" id="{05671905-1633-4E50-ABB5-2E5D72BFC927}"/>
            </a:ext>
          </a:extLst>
        </xdr:cNvPr>
        <xdr:cNvSpPr/>
      </xdr:nvSpPr>
      <xdr:spPr>
        <a:xfrm>
          <a:off x="7586383" y="7877736"/>
          <a:ext cx="268941" cy="25773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324972</xdr:colOff>
      <xdr:row>9</xdr:row>
      <xdr:rowOff>112059</xdr:rowOff>
    </xdr:from>
    <xdr:to>
      <xdr:col>15</xdr:col>
      <xdr:colOff>593913</xdr:colOff>
      <xdr:row>10</xdr:row>
      <xdr:rowOff>134470</xdr:rowOff>
    </xdr:to>
    <xdr:sp macro="" textlink="">
      <xdr:nvSpPr>
        <xdr:cNvPr id="10" name="楕円 9">
          <a:extLst>
            <a:ext uri="{FF2B5EF4-FFF2-40B4-BE49-F238E27FC236}">
              <a16:creationId xmlns:a16="http://schemas.microsoft.com/office/drawing/2014/main" id="{C8FDEE7F-47B0-4262-8AF8-05923B9704BD}"/>
            </a:ext>
          </a:extLst>
        </xdr:cNvPr>
        <xdr:cNvSpPr/>
      </xdr:nvSpPr>
      <xdr:spPr>
        <a:xfrm>
          <a:off x="10578354" y="2229971"/>
          <a:ext cx="268941" cy="25773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142562</xdr:colOff>
      <xdr:row>14</xdr:row>
      <xdr:rowOff>159416</xdr:rowOff>
    </xdr:from>
    <xdr:to>
      <xdr:col>2</xdr:col>
      <xdr:colOff>366680</xdr:colOff>
      <xdr:row>18</xdr:row>
      <xdr:rowOff>117659</xdr:rowOff>
    </xdr:to>
    <xdr:pic>
      <xdr:nvPicPr>
        <xdr:cNvPr id="11" name="図 10" descr="「飛行機 フリー」の画像検索結果&quot;">
          <a:extLst>
            <a:ext uri="{FF2B5EF4-FFF2-40B4-BE49-F238E27FC236}">
              <a16:creationId xmlns:a16="http://schemas.microsoft.com/office/drawing/2014/main" id="{12020836-F85C-42DC-9BEC-CC9C9F3C4B2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rot="20155541" flipH="1">
          <a:off x="830479" y="3567249"/>
          <a:ext cx="912034" cy="931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50982</xdr:colOff>
      <xdr:row>31</xdr:row>
      <xdr:rowOff>59245</xdr:rowOff>
    </xdr:from>
    <xdr:to>
      <xdr:col>11</xdr:col>
      <xdr:colOff>194153</xdr:colOff>
      <xdr:row>32</xdr:row>
      <xdr:rowOff>66722</xdr:rowOff>
    </xdr:to>
    <xdr:sp macro="" textlink="">
      <xdr:nvSpPr>
        <xdr:cNvPr id="12" name="矢印: 右 11">
          <a:extLst>
            <a:ext uri="{FF2B5EF4-FFF2-40B4-BE49-F238E27FC236}">
              <a16:creationId xmlns:a16="http://schemas.microsoft.com/office/drawing/2014/main" id="{FB042E3D-D389-4CF1-A154-5D865F227561}"/>
            </a:ext>
          </a:extLst>
        </xdr:cNvPr>
        <xdr:cNvSpPr/>
      </xdr:nvSpPr>
      <xdr:spPr>
        <a:xfrm rot="2306334">
          <a:off x="6203011" y="7354274"/>
          <a:ext cx="1510289" cy="242801"/>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xdr:col>
      <xdr:colOff>555811</xdr:colOff>
      <xdr:row>32</xdr:row>
      <xdr:rowOff>53989</xdr:rowOff>
    </xdr:from>
    <xdr:to>
      <xdr:col>10</xdr:col>
      <xdr:colOff>168088</xdr:colOff>
      <xdr:row>34</xdr:row>
      <xdr:rowOff>115420</xdr:rowOff>
    </xdr:to>
    <xdr:pic>
      <xdr:nvPicPr>
        <xdr:cNvPr id="13" name="図 12" descr="「バス フリー」の画像検索結果&quot;">
          <a:extLst>
            <a:ext uri="{FF2B5EF4-FFF2-40B4-BE49-F238E27FC236}">
              <a16:creationId xmlns:a16="http://schemas.microsoft.com/office/drawing/2014/main" id="{29ABDE97-49E1-41D0-B02B-CD15D1E6C6B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flipH="1">
          <a:off x="6024282" y="7584342"/>
          <a:ext cx="979394" cy="532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452913</xdr:colOff>
      <xdr:row>3</xdr:row>
      <xdr:rowOff>144244</xdr:rowOff>
    </xdr:from>
    <xdr:to>
      <xdr:col>14</xdr:col>
      <xdr:colOff>598589</xdr:colOff>
      <xdr:row>31</xdr:row>
      <xdr:rowOff>170320</xdr:rowOff>
    </xdr:to>
    <xdr:sp macro="" textlink="">
      <xdr:nvSpPr>
        <xdr:cNvPr id="18" name="雲 17">
          <a:extLst>
            <a:ext uri="{FF2B5EF4-FFF2-40B4-BE49-F238E27FC236}">
              <a16:creationId xmlns:a16="http://schemas.microsoft.com/office/drawing/2014/main" id="{56BE88A4-1930-454E-B6A4-9DD537B7BBB7}"/>
            </a:ext>
          </a:extLst>
        </xdr:cNvPr>
        <xdr:cNvSpPr/>
      </xdr:nvSpPr>
      <xdr:spPr>
        <a:xfrm rot="17854335">
          <a:off x="5420890" y="2717826"/>
          <a:ext cx="6615134" cy="2879912"/>
        </a:xfrm>
        <a:prstGeom prst="cloud">
          <a:avLst/>
        </a:prstGeom>
        <a:solidFill>
          <a:schemeClr val="accent2">
            <a:lumMod val="20000"/>
            <a:lumOff val="80000"/>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582492</xdr:colOff>
      <xdr:row>16</xdr:row>
      <xdr:rowOff>212912</xdr:rowOff>
    </xdr:from>
    <xdr:to>
      <xdr:col>12</xdr:col>
      <xdr:colOff>56835</xdr:colOff>
      <xdr:row>19</xdr:row>
      <xdr:rowOff>79481</xdr:rowOff>
    </xdr:to>
    <xdr:pic>
      <xdr:nvPicPr>
        <xdr:cNvPr id="22" name="図 21">
          <a:extLst>
            <a:ext uri="{FF2B5EF4-FFF2-40B4-BE49-F238E27FC236}">
              <a16:creationId xmlns:a16="http://schemas.microsoft.com/office/drawing/2014/main" id="{631799EE-8E83-49CD-B1E5-9E9997EFF6D1}"/>
            </a:ext>
          </a:extLst>
        </xdr:cNvPr>
        <xdr:cNvPicPr>
          <a:picLocks noChangeAspect="1"/>
        </xdr:cNvPicPr>
      </xdr:nvPicPr>
      <xdr:blipFill>
        <a:blip xmlns:r="http://schemas.openxmlformats.org/officeDocument/2006/relationships" r:embed="rId5"/>
        <a:stretch>
          <a:fillRect/>
        </a:stretch>
      </xdr:blipFill>
      <xdr:spPr>
        <a:xfrm>
          <a:off x="7418080" y="3978088"/>
          <a:ext cx="841461" cy="572540"/>
        </a:xfrm>
        <a:prstGeom prst="rect">
          <a:avLst/>
        </a:prstGeom>
      </xdr:spPr>
    </xdr:pic>
    <xdr:clientData/>
  </xdr:twoCellAnchor>
  <xdr:twoCellAnchor>
    <xdr:from>
      <xdr:col>10</xdr:col>
      <xdr:colOff>672353</xdr:colOff>
      <xdr:row>5</xdr:row>
      <xdr:rowOff>22412</xdr:rowOff>
    </xdr:from>
    <xdr:to>
      <xdr:col>14</xdr:col>
      <xdr:colOff>537881</xdr:colOff>
      <xdr:row>9</xdr:row>
      <xdr:rowOff>201707</xdr:rowOff>
    </xdr:to>
    <xdr:sp macro="" textlink="">
      <xdr:nvSpPr>
        <xdr:cNvPr id="16" name="楕円 15">
          <a:extLst>
            <a:ext uri="{FF2B5EF4-FFF2-40B4-BE49-F238E27FC236}">
              <a16:creationId xmlns:a16="http://schemas.microsoft.com/office/drawing/2014/main" id="{DEC6D5E1-BCD5-47DC-90E4-2CE459083A86}"/>
            </a:ext>
          </a:extLst>
        </xdr:cNvPr>
        <xdr:cNvSpPr/>
      </xdr:nvSpPr>
      <xdr:spPr>
        <a:xfrm>
          <a:off x="7507941" y="1199030"/>
          <a:ext cx="2599764" cy="1120589"/>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latin typeface="メイリオ" panose="020B0604030504040204" pitchFamily="50" charset="-128"/>
              <a:ea typeface="メイリオ" panose="020B0604030504040204" pitchFamily="50" charset="-128"/>
            </a:rPr>
            <a:t>ウユニ塩湖</a:t>
          </a:r>
        </a:p>
      </xdr:txBody>
    </xdr:sp>
    <xdr:clientData/>
  </xdr:twoCellAnchor>
  <xdr:twoCellAnchor>
    <xdr:from>
      <xdr:col>13</xdr:col>
      <xdr:colOff>594305</xdr:colOff>
      <xdr:row>7</xdr:row>
      <xdr:rowOff>230225</xdr:rowOff>
    </xdr:from>
    <xdr:to>
      <xdr:col>15</xdr:col>
      <xdr:colOff>296618</xdr:colOff>
      <xdr:row>9</xdr:row>
      <xdr:rowOff>151511</xdr:rowOff>
    </xdr:to>
    <xdr:sp macro="" textlink="">
      <xdr:nvSpPr>
        <xdr:cNvPr id="19" name="矢印: 右 18">
          <a:extLst>
            <a:ext uri="{FF2B5EF4-FFF2-40B4-BE49-F238E27FC236}">
              <a16:creationId xmlns:a16="http://schemas.microsoft.com/office/drawing/2014/main" id="{1D487AB7-C189-408A-A2D8-CEFA418BEFED}"/>
            </a:ext>
          </a:extLst>
        </xdr:cNvPr>
        <xdr:cNvSpPr/>
      </xdr:nvSpPr>
      <xdr:spPr>
        <a:xfrm rot="1442487">
          <a:off x="9480570" y="1877490"/>
          <a:ext cx="1069430" cy="391933"/>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596984</xdr:colOff>
      <xdr:row>8</xdr:row>
      <xdr:rowOff>156504</xdr:rowOff>
    </xdr:from>
    <xdr:to>
      <xdr:col>12</xdr:col>
      <xdr:colOff>455807</xdr:colOff>
      <xdr:row>31</xdr:row>
      <xdr:rowOff>6674</xdr:rowOff>
    </xdr:to>
    <xdr:sp macro="" textlink="">
      <xdr:nvSpPr>
        <xdr:cNvPr id="17" name="矢印: 右 16">
          <a:extLst>
            <a:ext uri="{FF2B5EF4-FFF2-40B4-BE49-F238E27FC236}">
              <a16:creationId xmlns:a16="http://schemas.microsoft.com/office/drawing/2014/main" id="{D6E06A2C-72A8-4F1A-A23A-46068803346E}"/>
            </a:ext>
          </a:extLst>
        </xdr:cNvPr>
        <xdr:cNvSpPr/>
      </xdr:nvSpPr>
      <xdr:spPr>
        <a:xfrm rot="16910866" flipV="1">
          <a:off x="5756016" y="4399207"/>
          <a:ext cx="5262611" cy="542382"/>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324970</xdr:colOff>
      <xdr:row>18</xdr:row>
      <xdr:rowOff>179293</xdr:rowOff>
    </xdr:from>
    <xdr:to>
      <xdr:col>14</xdr:col>
      <xdr:colOff>145676</xdr:colOff>
      <xdr:row>21</xdr:row>
      <xdr:rowOff>123265</xdr:rowOff>
    </xdr:to>
    <xdr:sp macro="" textlink="">
      <xdr:nvSpPr>
        <xdr:cNvPr id="20" name="テキスト ボックス 19">
          <a:extLst>
            <a:ext uri="{FF2B5EF4-FFF2-40B4-BE49-F238E27FC236}">
              <a16:creationId xmlns:a16="http://schemas.microsoft.com/office/drawing/2014/main" id="{8B7A156B-566C-43AE-8BF4-9A4869B57BB2}"/>
            </a:ext>
          </a:extLst>
        </xdr:cNvPr>
        <xdr:cNvSpPr txBox="1"/>
      </xdr:nvSpPr>
      <xdr:spPr>
        <a:xfrm>
          <a:off x="7160558" y="4415117"/>
          <a:ext cx="2554942" cy="64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800" b="1">
              <a:solidFill>
                <a:srgbClr val="FF0000"/>
              </a:solidFill>
              <a:latin typeface="メイリオ" panose="020B0604030504040204" pitchFamily="50" charset="-128"/>
              <a:ea typeface="メイリオ" panose="020B0604030504040204" pitchFamily="50" charset="-128"/>
            </a:rPr>
            <a:t>2</a:t>
          </a:r>
          <a:r>
            <a:rPr kumimoji="1" lang="ja-JP" altLang="en-US" sz="2800" b="1">
              <a:solidFill>
                <a:srgbClr val="FF0000"/>
              </a:solidFill>
              <a:latin typeface="メイリオ" panose="020B0604030504040204" pitchFamily="50" charset="-128"/>
              <a:ea typeface="メイリオ" panose="020B0604030504040204" pitchFamily="50" charset="-128"/>
            </a:rPr>
            <a:t>泊</a:t>
          </a:r>
          <a:r>
            <a:rPr kumimoji="1" lang="en-US" altLang="ja-JP" sz="2800" b="1">
              <a:solidFill>
                <a:srgbClr val="FF0000"/>
              </a:solidFill>
              <a:latin typeface="メイリオ" panose="020B0604030504040204" pitchFamily="50" charset="-128"/>
              <a:ea typeface="メイリオ" panose="020B0604030504040204" pitchFamily="50" charset="-128"/>
            </a:rPr>
            <a:t>3</a:t>
          </a:r>
          <a:r>
            <a:rPr kumimoji="1" lang="ja-JP" altLang="en-US" sz="2800" b="1">
              <a:solidFill>
                <a:srgbClr val="FF0000"/>
              </a:solidFill>
              <a:latin typeface="メイリオ" panose="020B0604030504040204" pitchFamily="50" charset="-128"/>
              <a:ea typeface="メイリオ" panose="020B0604030504040204" pitchFamily="50" charset="-128"/>
            </a:rPr>
            <a:t>日ツアー</a:t>
          </a:r>
        </a:p>
      </xdr:txBody>
    </xdr:sp>
    <xdr:clientData/>
  </xdr:twoCellAnchor>
  <xdr:twoCellAnchor editAs="oneCell">
    <xdr:from>
      <xdr:col>12</xdr:col>
      <xdr:colOff>437605</xdr:colOff>
      <xdr:row>24</xdr:row>
      <xdr:rowOff>123264</xdr:rowOff>
    </xdr:from>
    <xdr:to>
      <xdr:col>13</xdr:col>
      <xdr:colOff>643102</xdr:colOff>
      <xdr:row>27</xdr:row>
      <xdr:rowOff>16809</xdr:rowOff>
    </xdr:to>
    <xdr:pic>
      <xdr:nvPicPr>
        <xdr:cNvPr id="26" name="図 25" descr="「ボリビア　国旗」の画像検索結果&quot;">
          <a:extLst>
            <a:ext uri="{FF2B5EF4-FFF2-40B4-BE49-F238E27FC236}">
              <a16:creationId xmlns:a16="http://schemas.microsoft.com/office/drawing/2014/main" id="{FD3E5AC4-8B91-4BBD-95D1-F7DB3F7ACD4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640311" y="5771029"/>
          <a:ext cx="889056" cy="599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638734</xdr:colOff>
      <xdr:row>17</xdr:row>
      <xdr:rowOff>208495</xdr:rowOff>
    </xdr:from>
    <xdr:to>
      <xdr:col>3</xdr:col>
      <xdr:colOff>531158</xdr:colOff>
      <xdr:row>19</xdr:row>
      <xdr:rowOff>118221</xdr:rowOff>
    </xdr:to>
    <xdr:pic>
      <xdr:nvPicPr>
        <xdr:cNvPr id="27" name="図 26" descr="「チリ　国旗」の画像検索結果&quot;">
          <a:extLst>
            <a:ext uri="{FF2B5EF4-FFF2-40B4-BE49-F238E27FC236}">
              <a16:creationId xmlns:a16="http://schemas.microsoft.com/office/drawing/2014/main" id="{42B5B857-9F31-4DC6-BAF9-1BB93E95512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05852" y="4208995"/>
          <a:ext cx="575982" cy="380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43361</xdr:colOff>
      <xdr:row>6</xdr:row>
      <xdr:rowOff>67235</xdr:rowOff>
    </xdr:from>
    <xdr:to>
      <xdr:col>4</xdr:col>
      <xdr:colOff>600059</xdr:colOff>
      <xdr:row>7</xdr:row>
      <xdr:rowOff>207308</xdr:rowOff>
    </xdr:to>
    <xdr:pic>
      <xdr:nvPicPr>
        <xdr:cNvPr id="28" name="図 27" descr="「ボリビア　国旗」の画像検索結果&quot;">
          <a:extLst>
            <a:ext uri="{FF2B5EF4-FFF2-40B4-BE49-F238E27FC236}">
              <a16:creationId xmlns:a16="http://schemas.microsoft.com/office/drawing/2014/main" id="{AD77BC43-B9CC-4273-8B5A-E6A889B4956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777596" y="1479176"/>
          <a:ext cx="556698" cy="375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347383</xdr:colOff>
      <xdr:row>24</xdr:row>
      <xdr:rowOff>226227</xdr:rowOff>
    </xdr:from>
    <xdr:to>
      <xdr:col>9</xdr:col>
      <xdr:colOff>575984</xdr:colOff>
      <xdr:row>27</xdr:row>
      <xdr:rowOff>122638</xdr:rowOff>
    </xdr:to>
    <xdr:pic>
      <xdr:nvPicPr>
        <xdr:cNvPr id="29" name="図 28" descr="「チリ　国旗」の画像検索結果&quot;">
          <a:extLst>
            <a:ext uri="{FF2B5EF4-FFF2-40B4-BE49-F238E27FC236}">
              <a16:creationId xmlns:a16="http://schemas.microsoft.com/office/drawing/2014/main" id="{A24F5C3A-7CFA-48D0-A2A7-EB7BBF9B9D0F}"/>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815854" y="5873992"/>
          <a:ext cx="912159" cy="602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17</xdr:row>
      <xdr:rowOff>0</xdr:rowOff>
    </xdr:from>
    <xdr:to>
      <xdr:col>22</xdr:col>
      <xdr:colOff>304800</xdr:colOff>
      <xdr:row>18</xdr:row>
      <xdr:rowOff>66675</xdr:rowOff>
    </xdr:to>
    <xdr:sp macro="" textlink="">
      <xdr:nvSpPr>
        <xdr:cNvPr id="1033" name="AutoShape 9" descr="「アルゼンチン　国旗」の画像検索結果&quot;">
          <a:extLst>
            <a:ext uri="{FF2B5EF4-FFF2-40B4-BE49-F238E27FC236}">
              <a16:creationId xmlns:a16="http://schemas.microsoft.com/office/drawing/2014/main" id="{E41EBCD5-DDD2-4DE9-B046-F9244BE3A969}"/>
            </a:ext>
          </a:extLst>
        </xdr:cNvPr>
        <xdr:cNvSpPr>
          <a:spLocks noChangeAspect="1" noChangeArrowheads="1"/>
        </xdr:cNvSpPr>
      </xdr:nvSpPr>
      <xdr:spPr bwMode="auto">
        <a:xfrm>
          <a:off x="15087600" y="4048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17</xdr:row>
      <xdr:rowOff>0</xdr:rowOff>
    </xdr:from>
    <xdr:to>
      <xdr:col>22</xdr:col>
      <xdr:colOff>304800</xdr:colOff>
      <xdr:row>18</xdr:row>
      <xdr:rowOff>66675</xdr:rowOff>
    </xdr:to>
    <xdr:sp macro="" textlink="">
      <xdr:nvSpPr>
        <xdr:cNvPr id="1034" name="AutoShape 10" descr="「アルゼンチン　国旗」の画像検索結果&quot;">
          <a:extLst>
            <a:ext uri="{FF2B5EF4-FFF2-40B4-BE49-F238E27FC236}">
              <a16:creationId xmlns:a16="http://schemas.microsoft.com/office/drawing/2014/main" id="{38B59B4C-12D4-4743-BC29-6E2F2504B19F}"/>
            </a:ext>
          </a:extLst>
        </xdr:cNvPr>
        <xdr:cNvSpPr>
          <a:spLocks noChangeAspect="1" noChangeArrowheads="1"/>
        </xdr:cNvSpPr>
      </xdr:nvSpPr>
      <xdr:spPr bwMode="auto">
        <a:xfrm>
          <a:off x="15087600" y="4048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582707</xdr:colOff>
      <xdr:row>22</xdr:row>
      <xdr:rowOff>4542</xdr:rowOff>
    </xdr:from>
    <xdr:to>
      <xdr:col>4</xdr:col>
      <xdr:colOff>516032</xdr:colOff>
      <xdr:row>23</xdr:row>
      <xdr:rowOff>177613</xdr:rowOff>
    </xdr:to>
    <xdr:pic>
      <xdr:nvPicPr>
        <xdr:cNvPr id="32" name="図 31" descr="「アルゼンチン　国旗」の画像検索結果&quot;">
          <a:extLst>
            <a:ext uri="{FF2B5EF4-FFF2-40B4-BE49-F238E27FC236}">
              <a16:creationId xmlns:a16="http://schemas.microsoft.com/office/drawing/2014/main" id="{1B784F5D-32ED-4C4C-AF8A-14F4C491D98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633383" y="5181660"/>
          <a:ext cx="616884" cy="408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ameblo.jp/vivir-como-el-arte/entry-12279980329.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aooh.jp/round-the-world/chile-17.html" TargetMode="External"/><Relationship Id="rId1" Type="http://schemas.openxmlformats.org/officeDocument/2006/relationships/hyperlink" Target="https://ito-ryokou.com/travel-bolivia-16/"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ameblo.jp/disfruta-la-vidaaa/entry-12322425599.html" TargetMode="External"/><Relationship Id="rId1" Type="http://schemas.openxmlformats.org/officeDocument/2006/relationships/hyperlink" Target="https://www.castellanoru.com/587.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etimologias.dechile.net/?po" TargetMode="External"/><Relationship Id="rId1" Type="http://schemas.openxmlformats.org/officeDocument/2006/relationships/hyperlink" Target="http://etimologias.dechile.net/?pin.ufl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https://hinative.com/ja/questions/1906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462"/>
  <sheetViews>
    <sheetView tabSelected="1" topLeftCell="A2" zoomScale="90" zoomScaleNormal="90" workbookViewId="0">
      <pane ySplit="1" topLeftCell="A440" activePane="bottomLeft" state="frozen"/>
      <selection activeCell="A2" sqref="A2"/>
      <selection pane="bottomLeft" activeCell="Q463" sqref="Q463"/>
    </sheetView>
  </sheetViews>
  <sheetFormatPr defaultRowHeight="18.75"/>
  <cols>
    <col min="1" max="1" width="3.625" customWidth="1"/>
    <col min="2" max="2" width="11.375" bestFit="1" customWidth="1"/>
    <col min="3" max="4" width="13" bestFit="1" customWidth="1"/>
    <col min="5" max="5" width="15.625" bestFit="1" customWidth="1"/>
    <col min="6" max="6" width="11.375" style="1" customWidth="1"/>
    <col min="7" max="7" width="9.5" style="1" bestFit="1" customWidth="1"/>
    <col min="8" max="8" width="8" style="1" bestFit="1" customWidth="1"/>
    <col min="9" max="9" width="9" style="1" bestFit="1" customWidth="1"/>
    <col min="10" max="10" width="7" style="70" bestFit="1" customWidth="1"/>
    <col min="11" max="11" width="38.25" bestFit="1" customWidth="1"/>
    <col min="20" max="20" width="15.375" bestFit="1" customWidth="1"/>
  </cols>
  <sheetData>
    <row r="2" spans="1:23">
      <c r="A2" s="72" t="s">
        <v>1415</v>
      </c>
      <c r="B2" s="4" t="s">
        <v>32</v>
      </c>
      <c r="C2" s="5" t="s">
        <v>42</v>
      </c>
      <c r="D2" s="5" t="s">
        <v>43</v>
      </c>
      <c r="E2" s="5" t="s">
        <v>44</v>
      </c>
      <c r="F2" s="6" t="s">
        <v>99</v>
      </c>
      <c r="G2" s="6" t="s">
        <v>100</v>
      </c>
      <c r="H2" s="6" t="s">
        <v>98</v>
      </c>
      <c r="I2" s="7" t="s">
        <v>45</v>
      </c>
      <c r="J2" s="7" t="s">
        <v>455</v>
      </c>
      <c r="K2" s="6" t="s">
        <v>4</v>
      </c>
      <c r="T2" s="7" t="s">
        <v>4747</v>
      </c>
      <c r="U2" s="1">
        <v>175000</v>
      </c>
      <c r="V2" t="s">
        <v>1454</v>
      </c>
      <c r="W2" s="37" t="s">
        <v>14</v>
      </c>
    </row>
    <row r="3" spans="1:23">
      <c r="A3" s="71" t="s">
        <v>1414</v>
      </c>
      <c r="B3" s="8">
        <v>43809</v>
      </c>
      <c r="C3" s="9" t="s">
        <v>3</v>
      </c>
      <c r="D3" s="9" t="s">
        <v>0</v>
      </c>
      <c r="E3" s="9" t="s">
        <v>46</v>
      </c>
      <c r="F3" s="10">
        <v>100000</v>
      </c>
      <c r="G3" s="10"/>
      <c r="H3" s="10"/>
      <c r="I3" s="10">
        <v>14195</v>
      </c>
      <c r="J3" s="66"/>
      <c r="K3" s="15" t="str">
        <f>"平均 1peso = "&amp;TRUNC(I3/F3,4)&amp;"円 ATM手数料(200円)含"</f>
        <v>平均 1peso = 0.1419円 ATM手数料(200円)含</v>
      </c>
      <c r="L3" t="s">
        <v>153</v>
      </c>
      <c r="T3" t="s">
        <v>2003</v>
      </c>
      <c r="W3" t="s">
        <v>2004</v>
      </c>
    </row>
    <row r="4" spans="1:23">
      <c r="A4" s="71" t="s">
        <v>1414</v>
      </c>
      <c r="B4" s="11"/>
      <c r="C4" s="12" t="s">
        <v>27</v>
      </c>
      <c r="D4" s="12" t="s">
        <v>29</v>
      </c>
      <c r="E4" s="12" t="s">
        <v>30</v>
      </c>
      <c r="F4" s="13"/>
      <c r="G4" s="13"/>
      <c r="H4" s="14">
        <v>15526</v>
      </c>
      <c r="I4" s="13"/>
      <c r="J4" s="48"/>
      <c r="K4" s="15"/>
      <c r="L4" t="s">
        <v>144</v>
      </c>
      <c r="T4" t="s">
        <v>2002</v>
      </c>
      <c r="W4" t="s">
        <v>2004</v>
      </c>
    </row>
    <row r="5" spans="1:23">
      <c r="A5" s="71" t="s">
        <v>1414</v>
      </c>
      <c r="B5" s="11"/>
      <c r="C5" s="12" t="s">
        <v>28</v>
      </c>
      <c r="D5" s="16" t="s">
        <v>2</v>
      </c>
      <c r="E5" s="16" t="s">
        <v>117</v>
      </c>
      <c r="F5" s="13"/>
      <c r="G5" s="13">
        <v>2000</v>
      </c>
      <c r="H5" s="13"/>
      <c r="I5" s="13"/>
      <c r="J5" s="48"/>
      <c r="K5" s="15"/>
      <c r="L5" t="s">
        <v>145</v>
      </c>
      <c r="T5" t="s">
        <v>2001</v>
      </c>
      <c r="W5" t="s">
        <v>2004</v>
      </c>
    </row>
    <row r="6" spans="1:23">
      <c r="A6" s="71" t="s">
        <v>1414</v>
      </c>
      <c r="B6" s="11"/>
      <c r="C6" s="12" t="s">
        <v>33</v>
      </c>
      <c r="D6" s="12" t="s">
        <v>5</v>
      </c>
      <c r="E6" s="12" t="s">
        <v>24</v>
      </c>
      <c r="F6" s="13"/>
      <c r="G6" s="13">
        <v>7000</v>
      </c>
      <c r="H6" s="13"/>
      <c r="I6" s="13"/>
      <c r="J6" s="48"/>
      <c r="K6" s="15" t="s">
        <v>6</v>
      </c>
      <c r="L6" t="s">
        <v>146</v>
      </c>
      <c r="T6" t="s">
        <v>2000</v>
      </c>
      <c r="W6" t="s">
        <v>2004</v>
      </c>
    </row>
    <row r="7" spans="1:23">
      <c r="A7" s="71" t="s">
        <v>1414</v>
      </c>
      <c r="B7" s="11"/>
      <c r="C7" s="12" t="s">
        <v>101</v>
      </c>
      <c r="D7" s="12" t="s">
        <v>16</v>
      </c>
      <c r="E7" s="12" t="s">
        <v>7</v>
      </c>
      <c r="F7" s="13"/>
      <c r="G7" s="13">
        <v>1200</v>
      </c>
      <c r="H7" s="13"/>
      <c r="I7" s="13"/>
      <c r="J7" s="48"/>
      <c r="K7" s="15" t="s">
        <v>10</v>
      </c>
      <c r="L7" t="s">
        <v>147</v>
      </c>
      <c r="T7" t="s">
        <v>4728</v>
      </c>
      <c r="W7" t="s">
        <v>2004</v>
      </c>
    </row>
    <row r="8" spans="1:23">
      <c r="A8" s="71" t="s">
        <v>1414</v>
      </c>
      <c r="B8" s="11"/>
      <c r="C8" s="12" t="s">
        <v>101</v>
      </c>
      <c r="D8" s="12" t="s">
        <v>16</v>
      </c>
      <c r="E8" s="12" t="s">
        <v>8</v>
      </c>
      <c r="F8" s="13"/>
      <c r="G8" s="13">
        <v>1500</v>
      </c>
      <c r="H8" s="13"/>
      <c r="I8" s="13"/>
      <c r="J8" s="48"/>
      <c r="K8" s="15" t="s">
        <v>10</v>
      </c>
      <c r="T8" t="s">
        <v>4734</v>
      </c>
      <c r="W8" t="s">
        <v>2004</v>
      </c>
    </row>
    <row r="9" spans="1:23">
      <c r="A9" s="71" t="s">
        <v>1414</v>
      </c>
      <c r="B9" s="11"/>
      <c r="C9" s="12" t="s">
        <v>101</v>
      </c>
      <c r="D9" s="12" t="s">
        <v>16</v>
      </c>
      <c r="E9" s="12" t="s">
        <v>9</v>
      </c>
      <c r="F9" s="13"/>
      <c r="G9" s="13">
        <v>2000</v>
      </c>
      <c r="H9" s="13"/>
      <c r="I9" s="13"/>
      <c r="J9" s="48"/>
      <c r="K9" s="15" t="s">
        <v>10</v>
      </c>
    </row>
    <row r="10" spans="1:23">
      <c r="A10" s="71" t="s">
        <v>1414</v>
      </c>
      <c r="B10" s="11"/>
      <c r="C10" s="12" t="s">
        <v>101</v>
      </c>
      <c r="D10" s="12" t="s">
        <v>17</v>
      </c>
      <c r="E10" s="12" t="s">
        <v>25</v>
      </c>
      <c r="F10" s="13"/>
      <c r="G10" s="13">
        <v>1000</v>
      </c>
      <c r="H10" s="13"/>
      <c r="I10" s="13"/>
      <c r="J10" s="48"/>
      <c r="K10" s="15"/>
    </row>
    <row r="11" spans="1:23">
      <c r="A11" s="71" t="s">
        <v>1414</v>
      </c>
      <c r="B11" s="11"/>
      <c r="C11" s="12" t="s">
        <v>101</v>
      </c>
      <c r="D11" s="12" t="s">
        <v>17</v>
      </c>
      <c r="E11" s="12" t="s">
        <v>12</v>
      </c>
      <c r="F11" s="13"/>
      <c r="G11" s="13">
        <v>1000</v>
      </c>
      <c r="H11" s="13"/>
      <c r="I11" s="13"/>
      <c r="J11" s="48"/>
      <c r="K11" s="15"/>
    </row>
    <row r="12" spans="1:23">
      <c r="A12" s="71" t="s">
        <v>1414</v>
      </c>
      <c r="B12" s="11"/>
      <c r="C12" s="12" t="s">
        <v>101</v>
      </c>
      <c r="D12" s="12" t="s">
        <v>17</v>
      </c>
      <c r="E12" s="12" t="s">
        <v>13</v>
      </c>
      <c r="F12" s="13"/>
      <c r="G12" s="13">
        <v>1000</v>
      </c>
      <c r="H12" s="13"/>
      <c r="I12" s="13"/>
      <c r="J12" s="48"/>
      <c r="K12" s="15"/>
    </row>
    <row r="13" spans="1:23">
      <c r="A13" s="71" t="s">
        <v>1414</v>
      </c>
      <c r="B13" s="11"/>
      <c r="C13" s="12" t="s">
        <v>101</v>
      </c>
      <c r="D13" s="12" t="s">
        <v>17</v>
      </c>
      <c r="E13" s="12" t="s">
        <v>11</v>
      </c>
      <c r="F13" s="13"/>
      <c r="G13" s="13">
        <v>3000</v>
      </c>
      <c r="H13" s="13"/>
      <c r="I13" s="13"/>
      <c r="J13" s="48"/>
      <c r="K13" s="15"/>
    </row>
    <row r="14" spans="1:23">
      <c r="A14" s="71" t="s">
        <v>1414</v>
      </c>
      <c r="B14" s="11"/>
      <c r="C14" s="12" t="s">
        <v>101</v>
      </c>
      <c r="D14" s="12" t="s">
        <v>17</v>
      </c>
      <c r="E14" s="12" t="s">
        <v>26</v>
      </c>
      <c r="F14" s="13"/>
      <c r="G14" s="13">
        <v>500</v>
      </c>
      <c r="H14" s="13"/>
      <c r="I14" s="13"/>
      <c r="J14" s="48"/>
      <c r="K14" s="15"/>
    </row>
    <row r="15" spans="1:23">
      <c r="A15" s="71" t="s">
        <v>1414</v>
      </c>
      <c r="B15" s="11"/>
      <c r="C15" s="12" t="s">
        <v>101</v>
      </c>
      <c r="D15" s="12" t="s">
        <v>17</v>
      </c>
      <c r="E15" s="12" t="s">
        <v>31</v>
      </c>
      <c r="F15" s="13"/>
      <c r="G15" s="13">
        <v>500</v>
      </c>
      <c r="H15" s="13"/>
      <c r="I15" s="13"/>
      <c r="J15" s="48"/>
      <c r="K15" s="15"/>
    </row>
    <row r="16" spans="1:23">
      <c r="A16" s="71" t="s">
        <v>1414</v>
      </c>
      <c r="B16" s="11"/>
      <c r="C16" s="12" t="s">
        <v>33</v>
      </c>
      <c r="D16" s="12" t="s">
        <v>20</v>
      </c>
      <c r="E16" s="12" t="s">
        <v>21</v>
      </c>
      <c r="F16" s="13"/>
      <c r="G16" s="13">
        <v>7700</v>
      </c>
      <c r="H16" s="13"/>
      <c r="I16" s="13"/>
      <c r="J16" s="48"/>
      <c r="K16" s="15" t="s">
        <v>18</v>
      </c>
    </row>
    <row r="17" spans="1:12">
      <c r="A17" s="71" t="s">
        <v>1414</v>
      </c>
      <c r="B17" s="11"/>
      <c r="C17" s="12" t="s">
        <v>14</v>
      </c>
      <c r="D17" s="12" t="s">
        <v>15</v>
      </c>
      <c r="E17" s="12" t="s">
        <v>23</v>
      </c>
      <c r="F17" s="13"/>
      <c r="G17" s="13">
        <v>1470</v>
      </c>
      <c r="H17" s="13"/>
      <c r="I17" s="13"/>
      <c r="J17" s="48"/>
      <c r="K17" s="15"/>
    </row>
    <row r="18" spans="1:12">
      <c r="A18" s="71" t="s">
        <v>1414</v>
      </c>
      <c r="B18" s="11"/>
      <c r="C18" s="12" t="s">
        <v>33</v>
      </c>
      <c r="D18" s="12" t="s">
        <v>19</v>
      </c>
      <c r="E18" s="12" t="s">
        <v>22</v>
      </c>
      <c r="F18" s="13"/>
      <c r="G18" s="13">
        <v>26700</v>
      </c>
      <c r="H18" s="13"/>
      <c r="I18" s="13"/>
      <c r="J18" s="48"/>
      <c r="K18" s="15"/>
    </row>
    <row r="19" spans="1:12">
      <c r="A19" s="71" t="s">
        <v>1414</v>
      </c>
      <c r="B19" s="8">
        <v>43810</v>
      </c>
      <c r="C19" s="12" t="s">
        <v>34</v>
      </c>
      <c r="D19" s="12" t="s">
        <v>15</v>
      </c>
      <c r="E19" s="12" t="s">
        <v>35</v>
      </c>
      <c r="F19" s="13"/>
      <c r="G19" s="13">
        <v>41040</v>
      </c>
      <c r="H19" s="13"/>
      <c r="I19" s="13"/>
      <c r="J19" s="48"/>
      <c r="K19" s="15"/>
      <c r="L19" t="s">
        <v>142</v>
      </c>
    </row>
    <row r="20" spans="1:12">
      <c r="A20" s="71" t="s">
        <v>1414</v>
      </c>
      <c r="B20" s="11"/>
      <c r="C20" s="9" t="s">
        <v>3</v>
      </c>
      <c r="D20" s="9" t="s">
        <v>0</v>
      </c>
      <c r="E20" s="9" t="s">
        <v>46</v>
      </c>
      <c r="F20" s="10">
        <v>200000</v>
      </c>
      <c r="G20" s="10"/>
      <c r="H20" s="10"/>
      <c r="I20" s="10">
        <v>27968</v>
      </c>
      <c r="J20" s="66"/>
      <c r="K20" s="15" t="str">
        <f>"平均 1peso = "&amp;TRUNC(I20/F20,4)&amp;"円"</f>
        <v>平均 1peso = 0.1398円</v>
      </c>
      <c r="L20" t="s">
        <v>148</v>
      </c>
    </row>
    <row r="21" spans="1:12">
      <c r="A21" s="71" t="s">
        <v>1414</v>
      </c>
      <c r="B21" s="11"/>
      <c r="C21" s="12" t="s">
        <v>14</v>
      </c>
      <c r="D21" s="12" t="s">
        <v>36</v>
      </c>
      <c r="E21" s="12" t="s">
        <v>37</v>
      </c>
      <c r="F21" s="13"/>
      <c r="G21" s="13">
        <v>990</v>
      </c>
      <c r="H21" s="13"/>
      <c r="I21" s="13"/>
      <c r="J21" s="48"/>
      <c r="K21" s="15"/>
    </row>
    <row r="22" spans="1:12">
      <c r="A22" s="71" t="s">
        <v>1414</v>
      </c>
      <c r="B22" s="11"/>
      <c r="C22" s="12" t="s">
        <v>1266</v>
      </c>
      <c r="D22" s="12" t="s">
        <v>40</v>
      </c>
      <c r="E22" s="12" t="s">
        <v>41</v>
      </c>
      <c r="F22" s="13"/>
      <c r="G22" s="13">
        <v>5990</v>
      </c>
      <c r="H22" s="13"/>
      <c r="I22" s="13"/>
      <c r="J22" s="48"/>
      <c r="K22" s="15"/>
    </row>
    <row r="23" spans="1:12">
      <c r="A23" s="71" t="s">
        <v>1414</v>
      </c>
      <c r="B23" s="11"/>
      <c r="C23" s="12" t="s">
        <v>33</v>
      </c>
      <c r="D23" s="12" t="s">
        <v>39</v>
      </c>
      <c r="E23" s="12" t="s">
        <v>38</v>
      </c>
      <c r="F23" s="13"/>
      <c r="G23" s="13">
        <v>1000</v>
      </c>
      <c r="H23" s="13"/>
      <c r="I23" s="13"/>
      <c r="J23" s="48"/>
      <c r="K23" s="15"/>
    </row>
    <row r="24" spans="1:12">
      <c r="A24" s="71" t="s">
        <v>1414</v>
      </c>
      <c r="B24" s="11"/>
      <c r="C24" s="12" t="s">
        <v>34</v>
      </c>
      <c r="D24" s="12" t="s">
        <v>15</v>
      </c>
      <c r="E24" s="12" t="s">
        <v>35</v>
      </c>
      <c r="F24" s="13"/>
      <c r="G24" s="13">
        <v>32620</v>
      </c>
      <c r="H24" s="13"/>
      <c r="I24" s="13"/>
      <c r="J24" s="48"/>
      <c r="K24" s="15"/>
    </row>
    <row r="25" spans="1:12">
      <c r="A25" s="71" t="s">
        <v>1414</v>
      </c>
      <c r="B25" s="8">
        <v>43811</v>
      </c>
      <c r="C25" s="12" t="s">
        <v>27</v>
      </c>
      <c r="D25" s="12" t="s">
        <v>105</v>
      </c>
      <c r="E25" s="12" t="s">
        <v>106</v>
      </c>
      <c r="F25" s="13"/>
      <c r="G25" s="13">
        <v>3000</v>
      </c>
      <c r="H25" s="13"/>
      <c r="I25" s="13"/>
      <c r="J25" s="48"/>
      <c r="K25" s="15"/>
      <c r="L25" t="s">
        <v>152</v>
      </c>
    </row>
    <row r="26" spans="1:12">
      <c r="A26" s="71" t="s">
        <v>1414</v>
      </c>
      <c r="B26" s="11"/>
      <c r="C26" s="12" t="s">
        <v>27</v>
      </c>
      <c r="D26" s="12" t="s">
        <v>105</v>
      </c>
      <c r="E26" s="12" t="s">
        <v>107</v>
      </c>
      <c r="F26" s="13"/>
      <c r="G26" s="13">
        <v>10000</v>
      </c>
      <c r="H26" s="13"/>
      <c r="I26" s="13"/>
      <c r="J26" s="48"/>
      <c r="K26" s="15"/>
      <c r="L26" t="s">
        <v>143</v>
      </c>
    </row>
    <row r="27" spans="1:12">
      <c r="A27" s="71" t="s">
        <v>1414</v>
      </c>
      <c r="B27" s="11"/>
      <c r="C27" s="12" t="s">
        <v>33</v>
      </c>
      <c r="D27" s="12" t="s">
        <v>108</v>
      </c>
      <c r="E27" s="12" t="s">
        <v>111</v>
      </c>
      <c r="F27" s="13"/>
      <c r="G27" s="13">
        <v>25300</v>
      </c>
      <c r="H27" s="13"/>
      <c r="I27" s="13"/>
      <c r="J27" s="48"/>
      <c r="K27" s="15" t="s">
        <v>109</v>
      </c>
      <c r="L27" t="s">
        <v>149</v>
      </c>
    </row>
    <row r="28" spans="1:12">
      <c r="A28" s="71" t="s">
        <v>1414</v>
      </c>
      <c r="B28" s="11"/>
      <c r="C28" s="12" t="s">
        <v>34</v>
      </c>
      <c r="D28" s="12" t="s">
        <v>110</v>
      </c>
      <c r="E28" s="12" t="s">
        <v>112</v>
      </c>
      <c r="F28" s="13"/>
      <c r="G28" s="13">
        <v>990</v>
      </c>
      <c r="H28" s="13"/>
      <c r="I28" s="13"/>
      <c r="J28" s="48"/>
      <c r="K28" s="15"/>
      <c r="L28" t="s">
        <v>154</v>
      </c>
    </row>
    <row r="29" spans="1:12">
      <c r="A29" s="71" t="s">
        <v>1414</v>
      </c>
      <c r="B29" s="11"/>
      <c r="C29" s="12" t="s">
        <v>34</v>
      </c>
      <c r="D29" s="12" t="s">
        <v>113</v>
      </c>
      <c r="E29" s="12" t="s">
        <v>35</v>
      </c>
      <c r="F29" s="13"/>
      <c r="G29" s="13">
        <v>20320</v>
      </c>
      <c r="H29" s="13"/>
      <c r="I29" s="13"/>
      <c r="J29" s="48"/>
      <c r="K29" s="15"/>
    </row>
    <row r="30" spans="1:12">
      <c r="A30" s="71" t="s">
        <v>1414</v>
      </c>
      <c r="B30" s="11"/>
      <c r="C30" s="12" t="s">
        <v>34</v>
      </c>
      <c r="D30" s="12" t="s">
        <v>113</v>
      </c>
      <c r="E30" s="12" t="s">
        <v>91</v>
      </c>
      <c r="F30" s="13"/>
      <c r="G30" s="13">
        <v>500</v>
      </c>
      <c r="H30" s="13"/>
      <c r="I30" s="13"/>
      <c r="J30" s="48"/>
      <c r="K30" s="15"/>
    </row>
    <row r="31" spans="1:12">
      <c r="A31" s="71" t="s">
        <v>1414</v>
      </c>
      <c r="B31" s="11"/>
      <c r="C31" s="12" t="s">
        <v>14</v>
      </c>
      <c r="D31" s="12" t="s">
        <v>114</v>
      </c>
      <c r="E31" s="12" t="s">
        <v>115</v>
      </c>
      <c r="F31" s="13"/>
      <c r="G31" s="13">
        <v>1000</v>
      </c>
      <c r="H31" s="13"/>
      <c r="I31" s="13"/>
      <c r="J31" s="48"/>
      <c r="K31" s="15"/>
    </row>
    <row r="32" spans="1:12">
      <c r="A32" s="71" t="s">
        <v>1414</v>
      </c>
      <c r="B32" s="11"/>
      <c r="C32" s="12" t="s">
        <v>28</v>
      </c>
      <c r="D32" s="12" t="s">
        <v>116</v>
      </c>
      <c r="E32" s="16" t="s">
        <v>117</v>
      </c>
      <c r="F32" s="13"/>
      <c r="G32" s="13">
        <v>1000</v>
      </c>
      <c r="H32" s="13"/>
      <c r="I32" s="13"/>
      <c r="J32" s="48"/>
      <c r="K32" s="15"/>
    </row>
    <row r="33" spans="1:12">
      <c r="A33" s="71" t="s">
        <v>1414</v>
      </c>
      <c r="B33" s="11"/>
      <c r="C33" s="12" t="s">
        <v>28</v>
      </c>
      <c r="D33" s="12" t="s">
        <v>116</v>
      </c>
      <c r="E33" s="16" t="s">
        <v>118</v>
      </c>
      <c r="F33" s="13"/>
      <c r="G33" s="13">
        <v>7000</v>
      </c>
      <c r="H33" s="13"/>
      <c r="I33" s="13"/>
      <c r="J33" s="48"/>
      <c r="K33" s="15" t="s">
        <v>119</v>
      </c>
    </row>
    <row r="34" spans="1:12">
      <c r="A34" s="71" t="s">
        <v>1414</v>
      </c>
      <c r="B34" s="11"/>
      <c r="C34" s="12" t="s">
        <v>34</v>
      </c>
      <c r="D34" s="12" t="s">
        <v>122</v>
      </c>
      <c r="E34" s="12" t="s">
        <v>35</v>
      </c>
      <c r="F34" s="13"/>
      <c r="G34" s="13">
        <v>17500</v>
      </c>
      <c r="H34" s="13"/>
      <c r="I34" s="13"/>
      <c r="J34" s="48"/>
      <c r="K34" s="15"/>
    </row>
    <row r="35" spans="1:12">
      <c r="A35" s="71" t="s">
        <v>1414</v>
      </c>
      <c r="B35" s="11"/>
      <c r="C35" s="12" t="s">
        <v>34</v>
      </c>
      <c r="D35" s="12" t="s">
        <v>123</v>
      </c>
      <c r="E35" s="12" t="s">
        <v>125</v>
      </c>
      <c r="F35" s="13"/>
      <c r="G35" s="13">
        <v>7290</v>
      </c>
      <c r="H35" s="13"/>
      <c r="I35" s="13"/>
      <c r="J35" s="48"/>
      <c r="K35" s="15" t="s">
        <v>124</v>
      </c>
    </row>
    <row r="36" spans="1:12">
      <c r="A36" s="71" t="s">
        <v>1414</v>
      </c>
      <c r="B36" s="11"/>
      <c r="C36" s="12" t="s">
        <v>34</v>
      </c>
      <c r="D36" s="12" t="s">
        <v>120</v>
      </c>
      <c r="E36" s="12" t="s">
        <v>121</v>
      </c>
      <c r="F36" s="13"/>
      <c r="G36" s="13">
        <v>990</v>
      </c>
      <c r="H36" s="13"/>
      <c r="I36" s="13"/>
      <c r="J36" s="48"/>
      <c r="K36" s="15"/>
    </row>
    <row r="37" spans="1:12">
      <c r="A37" s="71" t="s">
        <v>1414</v>
      </c>
      <c r="B37" s="8">
        <v>43812</v>
      </c>
      <c r="C37" s="12" t="s">
        <v>33</v>
      </c>
      <c r="D37" s="12" t="s">
        <v>39</v>
      </c>
      <c r="E37" s="12" t="s">
        <v>136</v>
      </c>
      <c r="F37" s="13"/>
      <c r="G37" s="13">
        <v>1000</v>
      </c>
      <c r="H37" s="13"/>
      <c r="I37" s="13"/>
      <c r="J37" s="48"/>
      <c r="K37" s="15"/>
      <c r="L37" t="s">
        <v>203</v>
      </c>
    </row>
    <row r="38" spans="1:12">
      <c r="A38" s="71" t="s">
        <v>1414</v>
      </c>
      <c r="B38" s="11"/>
      <c r="C38" s="12" t="s">
        <v>279</v>
      </c>
      <c r="D38" s="12" t="s">
        <v>123</v>
      </c>
      <c r="E38" s="12" t="s">
        <v>137</v>
      </c>
      <c r="F38" s="13"/>
      <c r="G38" s="13">
        <v>1990</v>
      </c>
      <c r="H38" s="13"/>
      <c r="I38" s="13"/>
      <c r="J38" s="48"/>
      <c r="K38" s="15" t="s">
        <v>138</v>
      </c>
      <c r="L38" t="s">
        <v>150</v>
      </c>
    </row>
    <row r="39" spans="1:12">
      <c r="A39" s="71" t="s">
        <v>1414</v>
      </c>
      <c r="B39" s="11"/>
      <c r="C39" s="12" t="s">
        <v>101</v>
      </c>
      <c r="D39" s="12" t="s">
        <v>139</v>
      </c>
      <c r="E39" s="12" t="s">
        <v>140</v>
      </c>
      <c r="F39" s="13"/>
      <c r="G39" s="13">
        <v>600</v>
      </c>
      <c r="H39" s="13"/>
      <c r="I39" s="13"/>
      <c r="J39" s="48"/>
      <c r="K39" s="15"/>
      <c r="L39" t="s">
        <v>151</v>
      </c>
    </row>
    <row r="40" spans="1:12">
      <c r="A40" s="71" t="s">
        <v>1414</v>
      </c>
      <c r="B40" s="11"/>
      <c r="C40" s="12" t="s">
        <v>34</v>
      </c>
      <c r="D40" s="12" t="s">
        <v>15</v>
      </c>
      <c r="E40" s="12" t="s">
        <v>35</v>
      </c>
      <c r="F40" s="13"/>
      <c r="G40" s="13">
        <v>15700</v>
      </c>
      <c r="H40" s="13"/>
      <c r="I40" s="13"/>
      <c r="J40" s="48"/>
      <c r="K40" s="15"/>
    </row>
    <row r="41" spans="1:12">
      <c r="A41" s="71" t="s">
        <v>1414</v>
      </c>
      <c r="B41" s="11"/>
      <c r="C41" s="12" t="s">
        <v>34</v>
      </c>
      <c r="D41" s="12" t="s">
        <v>170</v>
      </c>
      <c r="E41" s="12" t="s">
        <v>169</v>
      </c>
      <c r="F41" s="13"/>
      <c r="G41" s="13">
        <v>990</v>
      </c>
      <c r="H41" s="13"/>
      <c r="I41" s="13"/>
      <c r="J41" s="48"/>
      <c r="K41" s="15"/>
    </row>
    <row r="42" spans="1:12">
      <c r="A42" s="71" t="s">
        <v>1414</v>
      </c>
      <c r="B42" s="8">
        <v>43813</v>
      </c>
      <c r="C42" s="12" t="s">
        <v>101</v>
      </c>
      <c r="D42" s="12" t="s">
        <v>175</v>
      </c>
      <c r="E42" s="12" t="s">
        <v>35</v>
      </c>
      <c r="F42" s="13"/>
      <c r="G42" s="13">
        <v>7100</v>
      </c>
      <c r="H42" s="13"/>
      <c r="I42" s="13"/>
      <c r="J42" s="48"/>
      <c r="K42" s="15"/>
      <c r="L42" t="s">
        <v>173</v>
      </c>
    </row>
    <row r="43" spans="1:12">
      <c r="A43" s="71" t="s">
        <v>1414</v>
      </c>
      <c r="B43" s="11"/>
      <c r="C43" s="12" t="s">
        <v>176</v>
      </c>
      <c r="D43" s="12" t="s">
        <v>175</v>
      </c>
      <c r="E43" s="12" t="s">
        <v>221</v>
      </c>
      <c r="F43" s="13"/>
      <c r="G43" s="13">
        <v>1000</v>
      </c>
      <c r="H43" s="13"/>
      <c r="I43" s="13"/>
      <c r="J43" s="48"/>
      <c r="K43" s="15"/>
      <c r="L43" t="s">
        <v>174</v>
      </c>
    </row>
    <row r="44" spans="1:12">
      <c r="A44" s="71" t="s">
        <v>1414</v>
      </c>
      <c r="B44" s="11"/>
      <c r="C44" s="12" t="s">
        <v>101</v>
      </c>
      <c r="D44" s="12" t="s">
        <v>189</v>
      </c>
      <c r="E44" s="12" t="s">
        <v>35</v>
      </c>
      <c r="F44" s="13"/>
      <c r="G44" s="13">
        <v>6280</v>
      </c>
      <c r="H44" s="13"/>
      <c r="I44" s="13"/>
      <c r="J44" s="48"/>
      <c r="K44" s="15"/>
    </row>
    <row r="45" spans="1:12">
      <c r="A45" s="71" t="s">
        <v>1414</v>
      </c>
      <c r="B45" s="11"/>
      <c r="C45" s="12" t="s">
        <v>101</v>
      </c>
      <c r="D45" s="12" t="s">
        <v>15</v>
      </c>
      <c r="E45" s="12" t="s">
        <v>35</v>
      </c>
      <c r="F45" s="13"/>
      <c r="G45" s="13">
        <v>7890</v>
      </c>
      <c r="H45" s="13"/>
      <c r="I45" s="13"/>
      <c r="J45" s="48"/>
      <c r="K45" s="15"/>
    </row>
    <row r="46" spans="1:12">
      <c r="A46" s="71" t="s">
        <v>1414</v>
      </c>
      <c r="B46" s="11"/>
      <c r="C46" s="12" t="s">
        <v>190</v>
      </c>
      <c r="D46" s="12" t="s">
        <v>191</v>
      </c>
      <c r="E46" s="12" t="s">
        <v>192</v>
      </c>
      <c r="F46" s="13"/>
      <c r="G46" s="13">
        <v>1400</v>
      </c>
      <c r="H46" s="13"/>
      <c r="I46" s="13"/>
      <c r="J46" s="48"/>
      <c r="K46" s="15"/>
    </row>
    <row r="47" spans="1:12">
      <c r="A47" s="71" t="s">
        <v>1414</v>
      </c>
      <c r="B47" s="11"/>
      <c r="C47" s="12" t="s">
        <v>190</v>
      </c>
      <c r="D47" s="12" t="s">
        <v>120</v>
      </c>
      <c r="E47" s="12" t="s">
        <v>204</v>
      </c>
      <c r="F47" s="13"/>
      <c r="G47" s="13">
        <v>1680</v>
      </c>
      <c r="H47" s="13"/>
      <c r="I47" s="13"/>
      <c r="J47" s="48"/>
      <c r="K47" s="15"/>
    </row>
    <row r="48" spans="1:12">
      <c r="A48" s="71" t="s">
        <v>1414</v>
      </c>
      <c r="B48" s="11"/>
      <c r="C48" s="12" t="s">
        <v>190</v>
      </c>
      <c r="D48" s="12" t="s">
        <v>235</v>
      </c>
      <c r="E48" s="12" t="s">
        <v>205</v>
      </c>
      <c r="F48" s="13"/>
      <c r="G48" s="13">
        <v>600</v>
      </c>
      <c r="H48" s="13"/>
      <c r="I48" s="13"/>
      <c r="J48" s="48"/>
      <c r="K48" s="15"/>
    </row>
    <row r="49" spans="1:15">
      <c r="A49" s="71" t="s">
        <v>1414</v>
      </c>
      <c r="B49" s="11"/>
      <c r="C49" s="12" t="s">
        <v>101</v>
      </c>
      <c r="D49" s="12" t="s">
        <v>15</v>
      </c>
      <c r="E49" s="12" t="s">
        <v>35</v>
      </c>
      <c r="F49" s="13"/>
      <c r="G49" s="13">
        <v>6830</v>
      </c>
      <c r="H49" s="13"/>
      <c r="I49" s="13"/>
      <c r="J49" s="48"/>
      <c r="K49" s="15"/>
    </row>
    <row r="50" spans="1:15">
      <c r="A50" s="71" t="s">
        <v>1414</v>
      </c>
      <c r="B50" s="8">
        <v>43814</v>
      </c>
      <c r="C50" s="9" t="s">
        <v>3</v>
      </c>
      <c r="D50" s="9" t="s">
        <v>0</v>
      </c>
      <c r="E50" s="9" t="s">
        <v>234</v>
      </c>
      <c r="F50" s="10">
        <v>200000</v>
      </c>
      <c r="G50" s="10"/>
      <c r="H50" s="10"/>
      <c r="I50" s="10">
        <v>28643</v>
      </c>
      <c r="J50" s="66"/>
      <c r="K50" s="15" t="str">
        <f>"平均 1peso = "&amp;TRUNC(I50/F50,4)&amp;"円"</f>
        <v>平均 1peso = 0.1432円</v>
      </c>
      <c r="L50" t="s">
        <v>232</v>
      </c>
      <c r="O50" t="s">
        <v>1462</v>
      </c>
    </row>
    <row r="51" spans="1:15">
      <c r="A51" s="71" t="s">
        <v>1414</v>
      </c>
      <c r="B51" s="11"/>
      <c r="C51" s="12" t="s">
        <v>190</v>
      </c>
      <c r="D51" s="12" t="s">
        <v>189</v>
      </c>
      <c r="E51" s="12" t="s">
        <v>35</v>
      </c>
      <c r="F51" s="13"/>
      <c r="G51" s="13">
        <v>5025</v>
      </c>
      <c r="H51" s="13"/>
      <c r="I51" s="13"/>
      <c r="J51" s="48"/>
      <c r="K51" s="15"/>
      <c r="L51" t="s">
        <v>233</v>
      </c>
    </row>
    <row r="52" spans="1:15">
      <c r="A52" s="71" t="s">
        <v>1414</v>
      </c>
      <c r="B52" s="11"/>
      <c r="C52" s="12" t="s">
        <v>190</v>
      </c>
      <c r="D52" s="12" t="s">
        <v>235</v>
      </c>
      <c r="E52" s="12" t="s">
        <v>35</v>
      </c>
      <c r="F52" s="13"/>
      <c r="G52" s="13">
        <v>5200</v>
      </c>
      <c r="H52" s="13"/>
      <c r="I52" s="13"/>
      <c r="J52" s="48"/>
      <c r="K52" s="15"/>
      <c r="L52" t="s">
        <v>267</v>
      </c>
    </row>
    <row r="53" spans="1:15">
      <c r="A53" s="71" t="s">
        <v>1414</v>
      </c>
      <c r="B53" s="11"/>
      <c r="C53" s="12" t="s">
        <v>101</v>
      </c>
      <c r="D53" s="12" t="s">
        <v>15</v>
      </c>
      <c r="E53" s="12" t="s">
        <v>35</v>
      </c>
      <c r="F53" s="13"/>
      <c r="G53" s="13">
        <v>9120</v>
      </c>
      <c r="H53" s="13"/>
      <c r="I53" s="13"/>
      <c r="J53" s="48"/>
      <c r="K53" s="15"/>
    </row>
    <row r="54" spans="1:15">
      <c r="A54" s="71" t="s">
        <v>1414</v>
      </c>
      <c r="B54" s="8">
        <v>43815</v>
      </c>
      <c r="C54" s="12" t="s">
        <v>28</v>
      </c>
      <c r="D54" s="12" t="s">
        <v>251</v>
      </c>
      <c r="E54" s="12" t="s">
        <v>252</v>
      </c>
      <c r="F54" s="13"/>
      <c r="G54" s="13">
        <v>10000</v>
      </c>
      <c r="H54" s="13"/>
      <c r="I54" s="13"/>
      <c r="J54" s="48"/>
      <c r="K54" s="15"/>
      <c r="L54" t="s">
        <v>268</v>
      </c>
    </row>
    <row r="55" spans="1:15">
      <c r="A55" s="71" t="s">
        <v>1414</v>
      </c>
      <c r="B55" s="11"/>
      <c r="C55" s="12" t="s">
        <v>101</v>
      </c>
      <c r="D55" s="12" t="s">
        <v>275</v>
      </c>
      <c r="E55" s="12" t="s">
        <v>274</v>
      </c>
      <c r="F55" s="13"/>
      <c r="G55" s="13">
        <v>7990</v>
      </c>
      <c r="H55" s="13"/>
      <c r="I55" s="13"/>
      <c r="J55" s="48"/>
      <c r="K55" s="15"/>
      <c r="L55" t="s">
        <v>269</v>
      </c>
    </row>
    <row r="56" spans="1:15">
      <c r="A56" s="71" t="s">
        <v>1414</v>
      </c>
      <c r="B56" s="11"/>
      <c r="C56" s="12" t="s">
        <v>190</v>
      </c>
      <c r="D56" s="12" t="s">
        <v>253</v>
      </c>
      <c r="E56" s="12" t="s">
        <v>35</v>
      </c>
      <c r="F56" s="13"/>
      <c r="G56" s="13">
        <v>10170</v>
      </c>
      <c r="H56" s="13"/>
      <c r="I56" s="13"/>
      <c r="J56" s="48"/>
      <c r="K56" s="15" t="s">
        <v>254</v>
      </c>
    </row>
    <row r="57" spans="1:15">
      <c r="A57" s="71" t="s">
        <v>1414</v>
      </c>
      <c r="B57" s="11"/>
      <c r="C57" s="12" t="s">
        <v>33</v>
      </c>
      <c r="D57" s="12" t="s">
        <v>255</v>
      </c>
      <c r="E57" s="12" t="s">
        <v>256</v>
      </c>
      <c r="F57" s="13"/>
      <c r="G57" s="13">
        <v>500</v>
      </c>
      <c r="H57" s="13"/>
      <c r="I57" s="13"/>
      <c r="J57" s="48"/>
      <c r="K57" s="15"/>
    </row>
    <row r="58" spans="1:15">
      <c r="A58" s="71" t="s">
        <v>1414</v>
      </c>
      <c r="B58" s="11"/>
      <c r="C58" s="12" t="s">
        <v>101</v>
      </c>
      <c r="D58" s="12" t="s">
        <v>15</v>
      </c>
      <c r="E58" s="12" t="s">
        <v>35</v>
      </c>
      <c r="F58" s="13"/>
      <c r="G58" s="13">
        <v>5080</v>
      </c>
      <c r="H58" s="13"/>
      <c r="I58" s="13"/>
      <c r="J58" s="48"/>
      <c r="K58" s="15"/>
    </row>
    <row r="59" spans="1:15">
      <c r="A59" s="71" t="s">
        <v>1414</v>
      </c>
      <c r="B59" s="11"/>
      <c r="C59" s="12" t="s">
        <v>190</v>
      </c>
      <c r="D59" s="12" t="s">
        <v>235</v>
      </c>
      <c r="E59" s="12" t="s">
        <v>270</v>
      </c>
      <c r="F59" s="13"/>
      <c r="G59" s="13">
        <v>2980</v>
      </c>
      <c r="H59" s="13"/>
      <c r="I59" s="13"/>
      <c r="J59" s="48"/>
      <c r="K59" s="15"/>
    </row>
    <row r="60" spans="1:15">
      <c r="A60" s="71" t="s">
        <v>1414</v>
      </c>
      <c r="B60" s="8">
        <v>43816</v>
      </c>
      <c r="C60" s="12" t="s">
        <v>33</v>
      </c>
      <c r="D60" s="12" t="s">
        <v>277</v>
      </c>
      <c r="E60" s="12" t="s">
        <v>278</v>
      </c>
      <c r="F60" s="13"/>
      <c r="G60" s="13">
        <v>23000</v>
      </c>
      <c r="H60" s="13"/>
      <c r="I60" s="13"/>
      <c r="J60" s="48"/>
      <c r="K60" s="15"/>
      <c r="L60" t="s">
        <v>283</v>
      </c>
    </row>
    <row r="61" spans="1:15">
      <c r="A61" s="71" t="s">
        <v>1414</v>
      </c>
      <c r="B61" s="11"/>
      <c r="C61" s="12" t="s">
        <v>14</v>
      </c>
      <c r="D61" s="12" t="s">
        <v>114</v>
      </c>
      <c r="E61" s="12" t="s">
        <v>276</v>
      </c>
      <c r="F61" s="13"/>
      <c r="G61" s="13">
        <v>1000</v>
      </c>
      <c r="H61" s="13"/>
      <c r="I61" s="13"/>
      <c r="J61" s="48"/>
      <c r="K61" s="15"/>
      <c r="L61" t="s">
        <v>284</v>
      </c>
    </row>
    <row r="62" spans="1:15">
      <c r="A62" s="71" t="s">
        <v>1414</v>
      </c>
      <c r="B62" s="11"/>
      <c r="C62" s="12" t="s">
        <v>34</v>
      </c>
      <c r="D62" s="12" t="s">
        <v>122</v>
      </c>
      <c r="E62" s="12" t="s">
        <v>35</v>
      </c>
      <c r="F62" s="13"/>
      <c r="G62" s="13">
        <v>8630</v>
      </c>
      <c r="H62" s="13"/>
      <c r="I62" s="13"/>
      <c r="J62" s="48"/>
      <c r="K62" s="15"/>
      <c r="L62" t="s">
        <v>301</v>
      </c>
    </row>
    <row r="63" spans="1:15">
      <c r="A63" s="71" t="s">
        <v>1414</v>
      </c>
      <c r="B63" s="11"/>
      <c r="C63" s="12" t="s">
        <v>280</v>
      </c>
      <c r="D63" s="12" t="s">
        <v>281</v>
      </c>
      <c r="E63" s="12" t="s">
        <v>282</v>
      </c>
      <c r="F63" s="13"/>
      <c r="G63" s="13">
        <v>24970</v>
      </c>
      <c r="H63" s="13"/>
      <c r="I63" s="13"/>
      <c r="J63" s="48"/>
      <c r="K63" s="15"/>
    </row>
    <row r="64" spans="1:15">
      <c r="A64" s="71" t="s">
        <v>1414</v>
      </c>
      <c r="B64" s="8">
        <v>43817</v>
      </c>
      <c r="C64" s="12" t="s">
        <v>101</v>
      </c>
      <c r="D64" s="12" t="s">
        <v>15</v>
      </c>
      <c r="E64" s="12" t="s">
        <v>35</v>
      </c>
      <c r="F64" s="13"/>
      <c r="G64" s="13">
        <v>6590</v>
      </c>
      <c r="H64" s="13"/>
      <c r="I64" s="13"/>
      <c r="J64" s="48"/>
      <c r="K64" s="15"/>
      <c r="L64" t="s">
        <v>285</v>
      </c>
    </row>
    <row r="65" spans="1:12">
      <c r="A65" s="71" t="s">
        <v>1414</v>
      </c>
      <c r="B65" s="11"/>
      <c r="C65" s="12" t="s">
        <v>101</v>
      </c>
      <c r="D65" s="12" t="s">
        <v>15</v>
      </c>
      <c r="E65" s="12" t="s">
        <v>35</v>
      </c>
      <c r="F65" s="13"/>
      <c r="G65" s="13">
        <v>4950</v>
      </c>
      <c r="H65" s="13"/>
      <c r="I65" s="13"/>
      <c r="J65" s="48"/>
      <c r="K65" s="15"/>
    </row>
    <row r="66" spans="1:12">
      <c r="A66" s="71" t="s">
        <v>1414</v>
      </c>
      <c r="B66" s="8">
        <v>43818</v>
      </c>
      <c r="C66" s="12" t="s">
        <v>101</v>
      </c>
      <c r="D66" s="12" t="s">
        <v>300</v>
      </c>
      <c r="E66" s="12" t="s">
        <v>35</v>
      </c>
      <c r="F66" s="13"/>
      <c r="G66" s="13">
        <v>7650</v>
      </c>
      <c r="H66" s="13"/>
      <c r="I66" s="13"/>
      <c r="J66" s="48"/>
      <c r="K66" s="15"/>
      <c r="L66" t="s">
        <v>302</v>
      </c>
    </row>
    <row r="67" spans="1:12">
      <c r="A67" s="71" t="s">
        <v>1414</v>
      </c>
      <c r="B67" s="11"/>
      <c r="C67" s="12" t="s">
        <v>34</v>
      </c>
      <c r="D67" s="12" t="s">
        <v>189</v>
      </c>
      <c r="E67" s="12" t="s">
        <v>313</v>
      </c>
      <c r="F67" s="13"/>
      <c r="G67" s="13">
        <v>19990</v>
      </c>
      <c r="H67" s="13"/>
      <c r="I67" s="13"/>
      <c r="J67" s="48"/>
      <c r="K67" s="15"/>
    </row>
    <row r="68" spans="1:12">
      <c r="A68" s="71" t="s">
        <v>1414</v>
      </c>
      <c r="B68" s="8">
        <v>43819</v>
      </c>
      <c r="C68" s="12" t="s">
        <v>101</v>
      </c>
      <c r="D68" s="12" t="s">
        <v>15</v>
      </c>
      <c r="E68" s="12" t="s">
        <v>35</v>
      </c>
      <c r="F68" s="13"/>
      <c r="G68" s="13">
        <v>7640</v>
      </c>
      <c r="H68" s="13"/>
      <c r="I68" s="13"/>
      <c r="J68" s="48"/>
      <c r="K68" s="15"/>
      <c r="L68" t="s">
        <v>321</v>
      </c>
    </row>
    <row r="69" spans="1:12">
      <c r="A69" s="71" t="s">
        <v>1414</v>
      </c>
      <c r="B69" s="8">
        <v>43820</v>
      </c>
      <c r="C69" s="12" t="s">
        <v>27</v>
      </c>
      <c r="D69" s="12" t="s">
        <v>105</v>
      </c>
      <c r="E69" s="12" t="s">
        <v>107</v>
      </c>
      <c r="F69" s="13"/>
      <c r="G69" s="13">
        <v>2000</v>
      </c>
      <c r="H69" s="13"/>
      <c r="I69" s="13"/>
      <c r="J69" s="48"/>
      <c r="K69" s="15"/>
      <c r="L69" t="s">
        <v>361</v>
      </c>
    </row>
    <row r="70" spans="1:12">
      <c r="A70" s="71" t="s">
        <v>1414</v>
      </c>
      <c r="B70" s="11"/>
      <c r="C70" s="12" t="s">
        <v>34</v>
      </c>
      <c r="D70" s="12" t="s">
        <v>363</v>
      </c>
      <c r="E70" s="12" t="s">
        <v>350</v>
      </c>
      <c r="F70" s="13"/>
      <c r="G70" s="13">
        <v>2090</v>
      </c>
      <c r="H70" s="13"/>
      <c r="I70" s="13"/>
      <c r="J70" s="48"/>
      <c r="K70" s="15"/>
      <c r="L70" t="s">
        <v>359</v>
      </c>
    </row>
    <row r="71" spans="1:12">
      <c r="A71" s="71" t="s">
        <v>1414</v>
      </c>
      <c r="B71" s="11"/>
      <c r="C71" s="12" t="s">
        <v>33</v>
      </c>
      <c r="D71" s="12" t="s">
        <v>351</v>
      </c>
      <c r="E71" s="12" t="s">
        <v>352</v>
      </c>
      <c r="F71" s="13"/>
      <c r="G71" s="13">
        <v>4180</v>
      </c>
      <c r="H71" s="13"/>
      <c r="I71" s="13"/>
      <c r="J71" s="48"/>
      <c r="K71" s="15"/>
      <c r="L71" t="s">
        <v>360</v>
      </c>
    </row>
    <row r="72" spans="1:12">
      <c r="A72" s="71" t="s">
        <v>1414</v>
      </c>
      <c r="B72" s="11"/>
      <c r="C72" s="12" t="s">
        <v>14</v>
      </c>
      <c r="D72" s="12" t="s">
        <v>114</v>
      </c>
      <c r="E72" s="12" t="s">
        <v>276</v>
      </c>
      <c r="F72" s="13"/>
      <c r="G72" s="13">
        <v>1000</v>
      </c>
      <c r="H72" s="13"/>
      <c r="I72" s="13"/>
      <c r="J72" s="48"/>
      <c r="K72" s="15"/>
    </row>
    <row r="73" spans="1:12">
      <c r="A73" s="71" t="s">
        <v>1414</v>
      </c>
      <c r="B73" s="11"/>
      <c r="C73" s="12" t="s">
        <v>280</v>
      </c>
      <c r="D73" s="12" t="s">
        <v>353</v>
      </c>
      <c r="E73" s="12" t="s">
        <v>354</v>
      </c>
      <c r="F73" s="13"/>
      <c r="G73" s="13">
        <v>11990</v>
      </c>
      <c r="H73" s="13"/>
      <c r="I73" s="13"/>
      <c r="J73" s="48"/>
      <c r="K73" s="15"/>
    </row>
    <row r="74" spans="1:12">
      <c r="A74" s="71" t="s">
        <v>1414</v>
      </c>
      <c r="B74" s="11"/>
      <c r="C74" s="12" t="s">
        <v>14</v>
      </c>
      <c r="D74" s="12" t="s">
        <v>355</v>
      </c>
      <c r="E74" s="12" t="s">
        <v>356</v>
      </c>
      <c r="F74" s="13"/>
      <c r="G74" s="13">
        <v>500</v>
      </c>
      <c r="H74" s="13"/>
      <c r="I74" s="13"/>
      <c r="J74" s="48"/>
      <c r="K74" s="15"/>
    </row>
    <row r="75" spans="1:12">
      <c r="A75" s="71" t="s">
        <v>1414</v>
      </c>
      <c r="B75" s="11"/>
      <c r="C75" s="12" t="s">
        <v>280</v>
      </c>
      <c r="D75" s="12" t="s">
        <v>357</v>
      </c>
      <c r="E75" s="12" t="s">
        <v>358</v>
      </c>
      <c r="F75" s="13"/>
      <c r="G75" s="13">
        <v>5990</v>
      </c>
      <c r="H75" s="13"/>
      <c r="I75" s="13"/>
      <c r="J75" s="48"/>
      <c r="K75" s="15"/>
    </row>
    <row r="76" spans="1:12">
      <c r="A76" s="71" t="s">
        <v>1414</v>
      </c>
      <c r="B76" s="11"/>
      <c r="C76" s="12" t="s">
        <v>14</v>
      </c>
      <c r="D76" s="12" t="s">
        <v>114</v>
      </c>
      <c r="E76" s="12" t="s">
        <v>276</v>
      </c>
      <c r="F76" s="13"/>
      <c r="G76" s="13">
        <v>1000</v>
      </c>
      <c r="H76" s="13"/>
      <c r="I76" s="13"/>
      <c r="J76" s="48"/>
      <c r="K76" s="15"/>
    </row>
    <row r="77" spans="1:12">
      <c r="A77" s="71" t="s">
        <v>1414</v>
      </c>
      <c r="B77" s="11"/>
      <c r="C77" s="12" t="s">
        <v>27</v>
      </c>
      <c r="D77" s="12" t="s">
        <v>29</v>
      </c>
      <c r="E77" s="12" t="s">
        <v>362</v>
      </c>
      <c r="F77" s="13"/>
      <c r="G77" s="13"/>
      <c r="H77" s="14">
        <v>5294</v>
      </c>
      <c r="I77" s="13"/>
      <c r="J77" s="48"/>
      <c r="K77" s="15"/>
    </row>
    <row r="78" spans="1:12">
      <c r="A78" s="71" t="s">
        <v>1414</v>
      </c>
      <c r="B78" s="8">
        <v>43821</v>
      </c>
      <c r="C78" s="12" t="s">
        <v>190</v>
      </c>
      <c r="D78" s="12" t="s">
        <v>191</v>
      </c>
      <c r="E78" s="12" t="s">
        <v>192</v>
      </c>
      <c r="F78" s="13"/>
      <c r="G78" s="13">
        <v>1500</v>
      </c>
      <c r="H78" s="13"/>
      <c r="I78" s="13"/>
      <c r="J78" s="48"/>
      <c r="K78" s="15"/>
      <c r="L78" t="s">
        <v>366</v>
      </c>
    </row>
    <row r="79" spans="1:12">
      <c r="A79" s="71" t="s">
        <v>1414</v>
      </c>
      <c r="B79" s="11"/>
      <c r="C79" s="12" t="s">
        <v>101</v>
      </c>
      <c r="D79" s="12" t="s">
        <v>15</v>
      </c>
      <c r="E79" s="12" t="s">
        <v>35</v>
      </c>
      <c r="F79" s="13"/>
      <c r="G79" s="13">
        <v>6850</v>
      </c>
      <c r="H79" s="13"/>
      <c r="I79" s="13"/>
      <c r="J79" s="48"/>
      <c r="K79" s="15"/>
    </row>
    <row r="80" spans="1:12">
      <c r="A80" s="71" t="s">
        <v>1414</v>
      </c>
      <c r="B80" s="8">
        <v>43822</v>
      </c>
      <c r="C80" s="9" t="s">
        <v>3</v>
      </c>
      <c r="D80" s="9" t="s">
        <v>0</v>
      </c>
      <c r="E80" s="9" t="s">
        <v>369</v>
      </c>
      <c r="F80" s="10">
        <v>200000</v>
      </c>
      <c r="G80" s="10"/>
      <c r="H80" s="10"/>
      <c r="I80" s="10">
        <v>29041</v>
      </c>
      <c r="J80" s="66"/>
      <c r="K80" s="15" t="str">
        <f>"平均 1peso = "&amp;TRUNC(I80/F80,4)&amp;"円"</f>
        <v>平均 1peso = 0.1452円</v>
      </c>
      <c r="L80" t="s">
        <v>372</v>
      </c>
    </row>
    <row r="81" spans="1:12">
      <c r="A81" s="71" t="s">
        <v>1414</v>
      </c>
      <c r="B81" s="11"/>
      <c r="C81" s="12" t="s">
        <v>28</v>
      </c>
      <c r="D81" s="12" t="s">
        <v>251</v>
      </c>
      <c r="E81" s="12" t="s">
        <v>252</v>
      </c>
      <c r="F81" s="13"/>
      <c r="G81" s="13">
        <v>4000</v>
      </c>
      <c r="H81" s="13"/>
      <c r="I81" s="13"/>
      <c r="J81" s="48"/>
      <c r="K81" s="15"/>
      <c r="L81" t="s">
        <v>373</v>
      </c>
    </row>
    <row r="82" spans="1:12">
      <c r="A82" s="71" t="s">
        <v>1414</v>
      </c>
      <c r="B82" s="11"/>
      <c r="C82" s="12" t="s">
        <v>14</v>
      </c>
      <c r="D82" s="12" t="s">
        <v>139</v>
      </c>
      <c r="E82" s="12" t="s">
        <v>370</v>
      </c>
      <c r="F82" s="13"/>
      <c r="G82" s="13">
        <v>1290</v>
      </c>
      <c r="H82" s="13"/>
      <c r="I82" s="13"/>
      <c r="J82" s="48"/>
      <c r="K82" s="15"/>
    </row>
    <row r="83" spans="1:12">
      <c r="A83" s="71" t="s">
        <v>1414</v>
      </c>
      <c r="B83" s="11"/>
      <c r="C83" s="12" t="s">
        <v>101</v>
      </c>
      <c r="D83" s="12" t="s">
        <v>139</v>
      </c>
      <c r="E83" s="12" t="s">
        <v>35</v>
      </c>
      <c r="F83" s="13"/>
      <c r="G83" s="13">
        <v>8070</v>
      </c>
      <c r="H83" s="13"/>
      <c r="I83" s="13"/>
      <c r="J83" s="48"/>
      <c r="K83" s="15"/>
    </row>
    <row r="84" spans="1:12">
      <c r="A84" s="71" t="s">
        <v>1414</v>
      </c>
      <c r="B84" s="11"/>
      <c r="C84" s="12" t="s">
        <v>14</v>
      </c>
      <c r="D84" s="12" t="s">
        <v>355</v>
      </c>
      <c r="E84" s="12" t="s">
        <v>371</v>
      </c>
      <c r="F84" s="13"/>
      <c r="G84" s="13">
        <v>1000</v>
      </c>
      <c r="H84" s="13"/>
      <c r="I84" s="13"/>
      <c r="J84" s="48"/>
      <c r="K84" s="15"/>
    </row>
    <row r="85" spans="1:12">
      <c r="A85" s="71" t="s">
        <v>1414</v>
      </c>
      <c r="B85" s="11"/>
      <c r="C85" s="12" t="s">
        <v>101</v>
      </c>
      <c r="D85" s="12" t="s">
        <v>15</v>
      </c>
      <c r="E85" s="12" t="s">
        <v>35</v>
      </c>
      <c r="F85" s="13"/>
      <c r="G85" s="13">
        <v>30720</v>
      </c>
      <c r="H85" s="13"/>
      <c r="I85" s="13"/>
      <c r="J85" s="48"/>
      <c r="K85" s="15"/>
    </row>
    <row r="86" spans="1:12">
      <c r="A86" s="71" t="s">
        <v>1414</v>
      </c>
      <c r="B86" s="8">
        <v>43823</v>
      </c>
      <c r="C86" s="12" t="s">
        <v>27</v>
      </c>
      <c r="D86" s="12" t="s">
        <v>105</v>
      </c>
      <c r="E86" s="12" t="s">
        <v>107</v>
      </c>
      <c r="F86" s="13"/>
      <c r="G86" s="13">
        <v>3000</v>
      </c>
      <c r="H86" s="13"/>
      <c r="I86" s="13"/>
      <c r="J86" s="48"/>
      <c r="K86" s="15"/>
      <c r="L86" t="s">
        <v>392</v>
      </c>
    </row>
    <row r="87" spans="1:12">
      <c r="A87" s="71" t="s">
        <v>1414</v>
      </c>
      <c r="B87" s="11"/>
      <c r="C87" s="12" t="s">
        <v>14</v>
      </c>
      <c r="D87" s="12" t="s">
        <v>395</v>
      </c>
      <c r="E87" s="12" t="s">
        <v>394</v>
      </c>
      <c r="F87" s="13"/>
      <c r="G87" s="13">
        <v>1180</v>
      </c>
      <c r="H87" s="13"/>
      <c r="I87" s="13"/>
      <c r="J87" s="48"/>
      <c r="K87" s="15"/>
      <c r="L87" t="s">
        <v>393</v>
      </c>
    </row>
    <row r="88" spans="1:12">
      <c r="A88" s="71" t="s">
        <v>1414</v>
      </c>
      <c r="B88" s="11"/>
      <c r="C88" s="12" t="s">
        <v>190</v>
      </c>
      <c r="D88" s="12" t="s">
        <v>396</v>
      </c>
      <c r="E88" s="12" t="s">
        <v>35</v>
      </c>
      <c r="F88" s="13"/>
      <c r="G88" s="13">
        <v>8250</v>
      </c>
      <c r="H88" s="13"/>
      <c r="I88" s="13"/>
      <c r="J88" s="48"/>
      <c r="K88" s="15"/>
      <c r="L88" t="s">
        <v>403</v>
      </c>
    </row>
    <row r="89" spans="1:12">
      <c r="A89" s="71" t="s">
        <v>1414</v>
      </c>
      <c r="B89" s="11"/>
      <c r="C89" s="12" t="s">
        <v>101</v>
      </c>
      <c r="D89" s="12" t="s">
        <v>397</v>
      </c>
      <c r="E89" s="12" t="s">
        <v>35</v>
      </c>
      <c r="F89" s="13"/>
      <c r="G89" s="13">
        <v>18500</v>
      </c>
      <c r="H89" s="13"/>
      <c r="I89" s="13"/>
      <c r="J89" s="48"/>
      <c r="K89" s="15"/>
      <c r="L89" t="s">
        <v>402</v>
      </c>
    </row>
    <row r="90" spans="1:12">
      <c r="A90" s="71" t="s">
        <v>1414</v>
      </c>
      <c r="B90" s="11"/>
      <c r="C90" s="12" t="s">
        <v>33</v>
      </c>
      <c r="D90" s="12" t="s">
        <v>398</v>
      </c>
      <c r="E90" s="12" t="s">
        <v>399</v>
      </c>
      <c r="F90" s="13"/>
      <c r="G90" s="13">
        <v>8000</v>
      </c>
      <c r="H90" s="13"/>
      <c r="I90" s="13"/>
      <c r="J90" s="48"/>
      <c r="K90" s="15"/>
    </row>
    <row r="91" spans="1:12">
      <c r="A91" s="71" t="s">
        <v>1414</v>
      </c>
      <c r="B91" s="11"/>
      <c r="C91" s="12" t="s">
        <v>101</v>
      </c>
      <c r="D91" s="12" t="s">
        <v>401</v>
      </c>
      <c r="E91" s="12" t="s">
        <v>400</v>
      </c>
      <c r="F91" s="13"/>
      <c r="G91" s="13">
        <v>1900</v>
      </c>
      <c r="H91" s="13"/>
      <c r="I91" s="13"/>
      <c r="J91" s="48"/>
      <c r="K91" s="15"/>
    </row>
    <row r="92" spans="1:12">
      <c r="A92" s="71" t="s">
        <v>1414</v>
      </c>
      <c r="B92" s="8">
        <v>43825</v>
      </c>
      <c r="C92" s="12" t="s">
        <v>101</v>
      </c>
      <c r="D92" s="12" t="s">
        <v>15</v>
      </c>
      <c r="E92" s="12" t="s">
        <v>35</v>
      </c>
      <c r="F92" s="13"/>
      <c r="G92" s="13">
        <v>10560</v>
      </c>
      <c r="H92" s="13"/>
      <c r="I92" s="13"/>
      <c r="J92" s="48"/>
      <c r="K92" s="15"/>
      <c r="L92" t="s">
        <v>410</v>
      </c>
    </row>
    <row r="93" spans="1:12">
      <c r="A93" s="71" t="s">
        <v>1414</v>
      </c>
      <c r="B93" s="8">
        <v>43826</v>
      </c>
      <c r="C93" s="12" t="s">
        <v>279</v>
      </c>
      <c r="D93" s="12" t="s">
        <v>235</v>
      </c>
      <c r="E93" s="12" t="s">
        <v>35</v>
      </c>
      <c r="F93" s="13"/>
      <c r="G93" s="13">
        <v>6190</v>
      </c>
      <c r="H93" s="13"/>
      <c r="I93" s="13"/>
      <c r="J93" s="48"/>
      <c r="K93" s="15" t="s">
        <v>409</v>
      </c>
    </row>
    <row r="94" spans="1:12">
      <c r="A94" s="71" t="s">
        <v>1414</v>
      </c>
      <c r="B94" s="11"/>
      <c r="C94" s="12" t="s">
        <v>101</v>
      </c>
      <c r="D94" s="12" t="s">
        <v>15</v>
      </c>
      <c r="E94" s="12" t="s">
        <v>35</v>
      </c>
      <c r="F94" s="13"/>
      <c r="G94" s="13">
        <v>4150</v>
      </c>
      <c r="H94" s="13"/>
      <c r="I94" s="13"/>
      <c r="J94" s="48"/>
      <c r="K94" s="15"/>
    </row>
    <row r="95" spans="1:12">
      <c r="A95" s="71" t="s">
        <v>1414</v>
      </c>
      <c r="B95" s="8">
        <v>43827</v>
      </c>
      <c r="C95" s="12" t="s">
        <v>28</v>
      </c>
      <c r="D95" s="12" t="s">
        <v>411</v>
      </c>
      <c r="E95" s="12" t="s">
        <v>252</v>
      </c>
      <c r="F95" s="13"/>
      <c r="G95" s="13">
        <v>13000</v>
      </c>
      <c r="H95" s="13"/>
      <c r="I95" s="13"/>
      <c r="J95" s="48"/>
      <c r="K95" s="15"/>
      <c r="L95" t="s">
        <v>424</v>
      </c>
    </row>
    <row r="96" spans="1:12">
      <c r="A96" s="71" t="s">
        <v>1414</v>
      </c>
      <c r="B96" s="11"/>
      <c r="C96" s="12" t="s">
        <v>279</v>
      </c>
      <c r="D96" s="12" t="s">
        <v>253</v>
      </c>
      <c r="E96" s="12" t="s">
        <v>35</v>
      </c>
      <c r="F96" s="13"/>
      <c r="G96" s="13">
        <v>4940</v>
      </c>
      <c r="H96" s="13"/>
      <c r="I96" s="13"/>
      <c r="J96" s="48"/>
      <c r="K96" s="15"/>
    </row>
    <row r="97" spans="1:15">
      <c r="A97" s="71" t="s">
        <v>1414</v>
      </c>
      <c r="B97" s="11"/>
      <c r="C97" s="12" t="s">
        <v>101</v>
      </c>
      <c r="D97" s="12" t="s">
        <v>175</v>
      </c>
      <c r="E97" s="12" t="s">
        <v>35</v>
      </c>
      <c r="F97" s="13"/>
      <c r="G97" s="13">
        <v>5960</v>
      </c>
      <c r="H97" s="13"/>
      <c r="I97" s="13"/>
      <c r="J97" s="48"/>
      <c r="K97" s="15"/>
    </row>
    <row r="98" spans="1:15">
      <c r="A98" s="71" t="s">
        <v>1414</v>
      </c>
      <c r="B98" s="11"/>
      <c r="C98" s="12" t="s">
        <v>101</v>
      </c>
      <c r="D98" s="12" t="s">
        <v>15</v>
      </c>
      <c r="E98" s="12" t="s">
        <v>35</v>
      </c>
      <c r="F98" s="13"/>
      <c r="G98" s="13">
        <v>5010</v>
      </c>
      <c r="H98" s="13"/>
      <c r="I98" s="13"/>
      <c r="J98" s="48"/>
      <c r="K98" s="15"/>
    </row>
    <row r="99" spans="1:15">
      <c r="A99" s="71" t="s">
        <v>1414</v>
      </c>
      <c r="B99" s="8">
        <v>43828</v>
      </c>
      <c r="C99" s="12" t="s">
        <v>101</v>
      </c>
      <c r="D99" s="12" t="s">
        <v>189</v>
      </c>
      <c r="E99" s="12" t="s">
        <v>35</v>
      </c>
      <c r="F99" s="13"/>
      <c r="G99" s="13">
        <v>5960</v>
      </c>
      <c r="H99" s="13"/>
      <c r="I99" s="13"/>
      <c r="J99" s="48"/>
      <c r="K99" s="15"/>
      <c r="L99" t="s">
        <v>425</v>
      </c>
    </row>
    <row r="100" spans="1:15">
      <c r="A100" s="71" t="s">
        <v>1414</v>
      </c>
      <c r="B100" s="8">
        <v>43829</v>
      </c>
      <c r="C100" s="12" t="s">
        <v>28</v>
      </c>
      <c r="D100" s="12" t="s">
        <v>427</v>
      </c>
      <c r="E100" s="12" t="s">
        <v>428</v>
      </c>
      <c r="F100" s="13"/>
      <c r="G100" s="13">
        <v>3990</v>
      </c>
      <c r="H100" s="13"/>
      <c r="I100" s="13"/>
      <c r="J100" s="48"/>
      <c r="K100" s="15"/>
      <c r="L100" t="s">
        <v>443</v>
      </c>
      <c r="O100" t="s">
        <v>449</v>
      </c>
    </row>
    <row r="101" spans="1:15">
      <c r="A101" s="71" t="s">
        <v>1414</v>
      </c>
      <c r="B101" s="11"/>
      <c r="C101" s="12" t="s">
        <v>101</v>
      </c>
      <c r="D101" s="12" t="s">
        <v>189</v>
      </c>
      <c r="E101" s="12" t="s">
        <v>35</v>
      </c>
      <c r="F101" s="13"/>
      <c r="G101" s="13">
        <v>12020</v>
      </c>
      <c r="H101" s="13"/>
      <c r="I101" s="13"/>
      <c r="J101" s="48"/>
      <c r="K101" s="15"/>
      <c r="L101" t="s">
        <v>444</v>
      </c>
      <c r="M101" t="s">
        <v>445</v>
      </c>
    </row>
    <row r="102" spans="1:15">
      <c r="A102" s="71" t="s">
        <v>1414</v>
      </c>
      <c r="B102" s="11"/>
      <c r="C102" s="12" t="s">
        <v>101</v>
      </c>
      <c r="D102" s="12" t="s">
        <v>15</v>
      </c>
      <c r="E102" s="12" t="s">
        <v>35</v>
      </c>
      <c r="F102" s="13"/>
      <c r="G102" s="13">
        <v>5660</v>
      </c>
      <c r="H102" s="13"/>
      <c r="I102" s="13"/>
      <c r="J102" s="48"/>
      <c r="K102" s="15"/>
      <c r="M102" t="s">
        <v>446</v>
      </c>
    </row>
    <row r="103" spans="1:15">
      <c r="A103" s="71" t="s">
        <v>1414</v>
      </c>
      <c r="B103" s="11"/>
      <c r="C103" s="12" t="s">
        <v>190</v>
      </c>
      <c r="D103" s="12" t="s">
        <v>191</v>
      </c>
      <c r="E103" s="12" t="s">
        <v>192</v>
      </c>
      <c r="F103" s="13"/>
      <c r="G103" s="13">
        <v>1400</v>
      </c>
      <c r="H103" s="13"/>
      <c r="I103" s="13"/>
      <c r="J103" s="48"/>
      <c r="K103" s="15"/>
      <c r="M103" t="s">
        <v>447</v>
      </c>
    </row>
    <row r="104" spans="1:15">
      <c r="A104" s="71" t="s">
        <v>1414</v>
      </c>
      <c r="B104" s="8">
        <v>43830</v>
      </c>
      <c r="C104" s="12" t="s">
        <v>27</v>
      </c>
      <c r="D104" s="12" t="s">
        <v>105</v>
      </c>
      <c r="E104" s="12" t="s">
        <v>107</v>
      </c>
      <c r="F104" s="13"/>
      <c r="G104" s="13">
        <v>20000</v>
      </c>
      <c r="H104" s="13"/>
      <c r="I104" s="13"/>
      <c r="J104" s="48"/>
      <c r="K104" s="15"/>
      <c r="M104" t="s">
        <v>448</v>
      </c>
    </row>
    <row r="105" spans="1:15">
      <c r="A105" s="71" t="s">
        <v>1414</v>
      </c>
      <c r="B105" s="11"/>
      <c r="C105" s="9" t="s">
        <v>3</v>
      </c>
      <c r="D105" s="9" t="s">
        <v>0</v>
      </c>
      <c r="E105" s="9" t="s">
        <v>369</v>
      </c>
      <c r="F105" s="10">
        <v>200000</v>
      </c>
      <c r="G105" s="10"/>
      <c r="H105" s="10"/>
      <c r="I105" s="10">
        <v>29023</v>
      </c>
      <c r="J105" s="66"/>
      <c r="K105" s="15" t="str">
        <f>"平均 1peso = "&amp;TRUNC(I105/F105,4)&amp;"円"</f>
        <v>平均 1peso = 0.1451円</v>
      </c>
    </row>
    <row r="106" spans="1:15">
      <c r="A106" s="71" t="s">
        <v>1414</v>
      </c>
      <c r="B106" s="11"/>
      <c r="C106" s="12" t="s">
        <v>280</v>
      </c>
      <c r="D106" s="12" t="s">
        <v>281</v>
      </c>
      <c r="E106" s="12" t="s">
        <v>463</v>
      </c>
      <c r="F106" s="13"/>
      <c r="G106" s="13">
        <v>10000</v>
      </c>
      <c r="H106" s="13"/>
      <c r="I106" s="13"/>
      <c r="J106" s="48"/>
      <c r="K106" s="15" t="s">
        <v>1358</v>
      </c>
    </row>
    <row r="107" spans="1:15">
      <c r="A107" s="71" t="s">
        <v>1414</v>
      </c>
      <c r="B107" s="11"/>
      <c r="C107" s="12" t="s">
        <v>14</v>
      </c>
      <c r="D107" s="12" t="s">
        <v>114</v>
      </c>
      <c r="E107" s="12" t="s">
        <v>276</v>
      </c>
      <c r="F107" s="13"/>
      <c r="G107" s="13">
        <v>1000</v>
      </c>
      <c r="H107" s="13"/>
      <c r="I107" s="13"/>
      <c r="J107" s="48"/>
      <c r="K107" s="15"/>
    </row>
    <row r="108" spans="1:15">
      <c r="A108" s="71" t="s">
        <v>1414</v>
      </c>
      <c r="B108" s="11"/>
      <c r="C108" s="12" t="s">
        <v>101</v>
      </c>
      <c r="D108" s="12" t="s">
        <v>189</v>
      </c>
      <c r="E108" s="12" t="s">
        <v>35</v>
      </c>
      <c r="F108" s="13"/>
      <c r="G108" s="13">
        <v>8190</v>
      </c>
      <c r="H108" s="13"/>
      <c r="I108" s="13"/>
      <c r="J108" s="48"/>
      <c r="K108" s="15"/>
    </row>
    <row r="109" spans="1:15">
      <c r="A109" s="71" t="s">
        <v>1414</v>
      </c>
      <c r="B109" s="11"/>
      <c r="C109" s="12" t="s">
        <v>101</v>
      </c>
      <c r="D109" s="12" t="s">
        <v>15</v>
      </c>
      <c r="E109" s="12" t="s">
        <v>35</v>
      </c>
      <c r="F109" s="13"/>
      <c r="G109" s="13">
        <v>30610</v>
      </c>
      <c r="H109" s="13"/>
      <c r="I109" s="13"/>
      <c r="J109" s="48"/>
      <c r="K109" s="15"/>
    </row>
    <row r="110" spans="1:15">
      <c r="A110" s="71" t="s">
        <v>1414</v>
      </c>
      <c r="B110" s="11"/>
      <c r="C110" s="12" t="s">
        <v>190</v>
      </c>
      <c r="D110" s="12" t="s">
        <v>464</v>
      </c>
      <c r="E110" s="12" t="s">
        <v>192</v>
      </c>
      <c r="F110" s="13"/>
      <c r="G110" s="13">
        <v>2800</v>
      </c>
      <c r="H110" s="13"/>
      <c r="I110" s="13"/>
      <c r="J110" s="48"/>
      <c r="K110" s="15"/>
    </row>
    <row r="111" spans="1:15">
      <c r="A111" s="71" t="s">
        <v>1414</v>
      </c>
      <c r="B111" s="8">
        <v>43467</v>
      </c>
      <c r="C111" s="12" t="s">
        <v>190</v>
      </c>
      <c r="D111" s="12" t="s">
        <v>396</v>
      </c>
      <c r="E111" s="12" t="s">
        <v>481</v>
      </c>
      <c r="F111" s="13"/>
      <c r="G111" s="13">
        <v>1690</v>
      </c>
      <c r="H111" s="13"/>
      <c r="I111" s="13"/>
      <c r="J111" s="48"/>
      <c r="K111" s="15"/>
      <c r="L111" t="s">
        <v>488</v>
      </c>
    </row>
    <row r="112" spans="1:15">
      <c r="A112" s="71" t="s">
        <v>1414</v>
      </c>
      <c r="B112" s="11"/>
      <c r="C112" s="12" t="s">
        <v>190</v>
      </c>
      <c r="D112" s="12" t="s">
        <v>113</v>
      </c>
      <c r="E112" s="12" t="s">
        <v>482</v>
      </c>
      <c r="F112" s="13"/>
      <c r="G112" s="13">
        <v>3970</v>
      </c>
      <c r="H112" s="13"/>
      <c r="I112" s="13"/>
      <c r="J112" s="48"/>
      <c r="K112" s="15"/>
      <c r="L112" t="s">
        <v>489</v>
      </c>
    </row>
    <row r="113" spans="1:12">
      <c r="A113" s="71" t="s">
        <v>1414</v>
      </c>
      <c r="B113" s="11"/>
      <c r="C113" s="12" t="s">
        <v>14</v>
      </c>
      <c r="D113" s="12" t="s">
        <v>355</v>
      </c>
      <c r="E113" s="12" t="s">
        <v>483</v>
      </c>
      <c r="F113" s="13"/>
      <c r="G113" s="13">
        <v>1000</v>
      </c>
      <c r="H113" s="13"/>
      <c r="I113" s="13"/>
      <c r="J113" s="48"/>
      <c r="K113" s="15"/>
    </row>
    <row r="114" spans="1:12">
      <c r="A114" s="71" t="s">
        <v>1414</v>
      </c>
      <c r="B114" s="8">
        <v>43468</v>
      </c>
      <c r="C114" s="12" t="s">
        <v>28</v>
      </c>
      <c r="D114" s="12" t="s">
        <v>251</v>
      </c>
      <c r="E114" s="12" t="s">
        <v>252</v>
      </c>
      <c r="F114" s="13"/>
      <c r="G114" s="13">
        <v>13000</v>
      </c>
      <c r="H114" s="13"/>
      <c r="I114" s="13"/>
      <c r="J114" s="48"/>
      <c r="K114" s="15"/>
      <c r="L114" t="s">
        <v>490</v>
      </c>
    </row>
    <row r="115" spans="1:12">
      <c r="A115" s="71" t="s">
        <v>1414</v>
      </c>
      <c r="B115" s="11"/>
      <c r="C115" s="12" t="s">
        <v>33</v>
      </c>
      <c r="D115" s="12" t="s">
        <v>398</v>
      </c>
      <c r="E115" s="12" t="s">
        <v>484</v>
      </c>
      <c r="F115" s="13"/>
      <c r="G115" s="13">
        <v>5800</v>
      </c>
      <c r="H115" s="13"/>
      <c r="I115" s="13"/>
      <c r="J115" s="48"/>
      <c r="K115" s="15"/>
      <c r="L115" t="s">
        <v>491</v>
      </c>
    </row>
    <row r="116" spans="1:12">
      <c r="A116" s="71" t="s">
        <v>1414</v>
      </c>
      <c r="B116" s="11"/>
      <c r="C116" s="12" t="s">
        <v>27</v>
      </c>
      <c r="D116" s="12" t="s">
        <v>105</v>
      </c>
      <c r="E116" s="12" t="s">
        <v>486</v>
      </c>
      <c r="F116" s="13"/>
      <c r="G116" s="13">
        <v>1550</v>
      </c>
      <c r="H116" s="13"/>
      <c r="I116" s="13"/>
      <c r="J116" s="48"/>
      <c r="K116" s="15"/>
      <c r="L116" t="s">
        <v>492</v>
      </c>
    </row>
    <row r="117" spans="1:12">
      <c r="A117" s="71" t="s">
        <v>1414</v>
      </c>
      <c r="B117" s="11"/>
      <c r="C117" s="12" t="s">
        <v>27</v>
      </c>
      <c r="D117" s="12" t="s">
        <v>105</v>
      </c>
      <c r="E117" s="12" t="s">
        <v>107</v>
      </c>
      <c r="F117" s="13"/>
      <c r="G117" s="13">
        <v>2450</v>
      </c>
      <c r="H117" s="13"/>
      <c r="I117" s="13"/>
      <c r="J117" s="48"/>
      <c r="K117" s="15"/>
    </row>
    <row r="118" spans="1:12">
      <c r="A118" s="71" t="s">
        <v>1414</v>
      </c>
      <c r="B118" s="11"/>
      <c r="C118" s="12" t="s">
        <v>101</v>
      </c>
      <c r="D118" s="12" t="s">
        <v>487</v>
      </c>
      <c r="E118" s="12" t="s">
        <v>35</v>
      </c>
      <c r="F118" s="13"/>
      <c r="G118" s="13">
        <v>10310</v>
      </c>
      <c r="H118" s="13"/>
      <c r="I118" s="13"/>
      <c r="J118" s="48"/>
      <c r="K118" s="15"/>
    </row>
    <row r="119" spans="1:12">
      <c r="A119" s="71" t="s">
        <v>1414</v>
      </c>
      <c r="B119" s="11"/>
      <c r="C119" s="12" t="s">
        <v>190</v>
      </c>
      <c r="D119" s="12" t="s">
        <v>251</v>
      </c>
      <c r="E119" s="12" t="s">
        <v>485</v>
      </c>
      <c r="F119" s="13"/>
      <c r="G119" s="13">
        <v>4690</v>
      </c>
      <c r="H119" s="13"/>
      <c r="I119" s="13"/>
      <c r="J119" s="48"/>
      <c r="K119" s="15"/>
    </row>
    <row r="120" spans="1:12">
      <c r="A120" s="71" t="s">
        <v>1414</v>
      </c>
      <c r="B120" s="11"/>
      <c r="C120" s="12" t="s">
        <v>101</v>
      </c>
      <c r="D120" s="12" t="s">
        <v>15</v>
      </c>
      <c r="E120" s="12" t="s">
        <v>35</v>
      </c>
      <c r="F120" s="13"/>
      <c r="G120" s="13">
        <v>6490</v>
      </c>
      <c r="H120" s="13"/>
      <c r="I120" s="13"/>
      <c r="J120" s="48"/>
      <c r="K120" s="15"/>
    </row>
    <row r="121" spans="1:12">
      <c r="A121" s="71" t="s">
        <v>1414</v>
      </c>
      <c r="B121" s="8">
        <v>43469</v>
      </c>
      <c r="C121" s="12" t="s">
        <v>33</v>
      </c>
      <c r="D121" s="12" t="s">
        <v>587</v>
      </c>
      <c r="E121" s="12" t="s">
        <v>588</v>
      </c>
      <c r="F121" s="13"/>
      <c r="G121" s="13"/>
      <c r="H121" s="14">
        <v>5290</v>
      </c>
      <c r="I121" s="13"/>
      <c r="J121" s="48"/>
      <c r="K121" s="15"/>
      <c r="L121" t="s">
        <v>585</v>
      </c>
    </row>
    <row r="122" spans="1:12">
      <c r="A122" s="71" t="s">
        <v>1414</v>
      </c>
      <c r="B122" s="11"/>
      <c r="C122" s="12" t="s">
        <v>280</v>
      </c>
      <c r="D122" s="12" t="s">
        <v>281</v>
      </c>
      <c r="E122" s="12" t="s">
        <v>589</v>
      </c>
      <c r="F122" s="13"/>
      <c r="G122" s="13">
        <v>8000</v>
      </c>
      <c r="H122" s="13"/>
      <c r="I122" s="13"/>
      <c r="J122" s="48"/>
      <c r="K122" s="15" t="s">
        <v>591</v>
      </c>
      <c r="L122" t="s">
        <v>586</v>
      </c>
    </row>
    <row r="123" spans="1:12">
      <c r="A123" s="71" t="s">
        <v>1414</v>
      </c>
      <c r="B123" s="11"/>
      <c r="C123" s="12" t="s">
        <v>280</v>
      </c>
      <c r="D123" s="12" t="s">
        <v>590</v>
      </c>
      <c r="E123" s="12" t="s">
        <v>589</v>
      </c>
      <c r="F123" s="13"/>
      <c r="G123" s="13">
        <v>12990</v>
      </c>
      <c r="H123" s="13"/>
      <c r="I123" s="13"/>
      <c r="J123" s="48"/>
      <c r="K123" s="15" t="s">
        <v>1358</v>
      </c>
    </row>
    <row r="124" spans="1:12">
      <c r="A124" s="71" t="s">
        <v>1414</v>
      </c>
      <c r="B124" s="11"/>
      <c r="C124" s="12" t="s">
        <v>280</v>
      </c>
      <c r="D124" s="12" t="s">
        <v>592</v>
      </c>
      <c r="E124" s="12" t="s">
        <v>593</v>
      </c>
      <c r="F124" s="13"/>
      <c r="G124" s="13">
        <v>35990</v>
      </c>
      <c r="H124" s="13"/>
      <c r="I124" s="13"/>
      <c r="J124" s="48"/>
      <c r="K124" s="15"/>
    </row>
    <row r="125" spans="1:12">
      <c r="A125" s="71" t="s">
        <v>1414</v>
      </c>
      <c r="B125" s="11"/>
      <c r="C125" s="12" t="s">
        <v>27</v>
      </c>
      <c r="D125" s="12" t="s">
        <v>105</v>
      </c>
      <c r="E125" s="12" t="s">
        <v>107</v>
      </c>
      <c r="F125" s="13"/>
      <c r="G125" s="13">
        <v>6000</v>
      </c>
      <c r="H125" s="13"/>
      <c r="I125" s="13"/>
      <c r="J125" s="48"/>
      <c r="K125" s="15"/>
    </row>
    <row r="126" spans="1:12">
      <c r="A126" s="71" t="s">
        <v>1414</v>
      </c>
      <c r="B126" s="8">
        <v>43470</v>
      </c>
      <c r="C126" s="12" t="s">
        <v>1266</v>
      </c>
      <c r="D126" s="12" t="s">
        <v>604</v>
      </c>
      <c r="E126" s="12" t="s">
        <v>605</v>
      </c>
      <c r="F126" s="13"/>
      <c r="G126" s="13">
        <v>5000</v>
      </c>
      <c r="H126" s="13"/>
      <c r="I126" s="13"/>
      <c r="J126" s="48"/>
      <c r="K126" s="15"/>
      <c r="L126" t="s">
        <v>663</v>
      </c>
    </row>
    <row r="127" spans="1:12">
      <c r="A127" s="71" t="s">
        <v>1414</v>
      </c>
      <c r="B127" s="11"/>
      <c r="C127" s="12" t="s">
        <v>14</v>
      </c>
      <c r="D127" s="12" t="s">
        <v>606</v>
      </c>
      <c r="E127" s="12" t="s">
        <v>607</v>
      </c>
      <c r="F127" s="13"/>
      <c r="G127" s="13">
        <v>2000</v>
      </c>
      <c r="H127" s="13"/>
      <c r="I127" s="13"/>
      <c r="J127" s="48"/>
      <c r="K127" s="15"/>
    </row>
    <row r="128" spans="1:12">
      <c r="A128" s="71" t="s">
        <v>1414</v>
      </c>
      <c r="B128" s="11"/>
      <c r="C128" s="12" t="s">
        <v>101</v>
      </c>
      <c r="D128" s="12" t="s">
        <v>15</v>
      </c>
      <c r="E128" s="12" t="s">
        <v>35</v>
      </c>
      <c r="F128" s="13"/>
      <c r="G128" s="13">
        <v>9640</v>
      </c>
      <c r="H128" s="13"/>
      <c r="I128" s="13"/>
      <c r="J128" s="48"/>
      <c r="K128" s="15"/>
    </row>
    <row r="129" spans="1:12">
      <c r="A129" s="71" t="s">
        <v>1414</v>
      </c>
      <c r="B129" s="8">
        <v>43471</v>
      </c>
      <c r="C129" s="12" t="s">
        <v>27</v>
      </c>
      <c r="D129" s="12" t="s">
        <v>29</v>
      </c>
      <c r="E129" s="12" t="s">
        <v>662</v>
      </c>
      <c r="F129" s="13"/>
      <c r="G129" s="13"/>
      <c r="H129" s="14">
        <v>5982</v>
      </c>
      <c r="I129" s="13"/>
      <c r="J129" s="48"/>
      <c r="K129" s="15"/>
      <c r="L129" t="s">
        <v>664</v>
      </c>
    </row>
    <row r="130" spans="1:12">
      <c r="A130" s="71" t="s">
        <v>1414</v>
      </c>
      <c r="B130" s="11"/>
      <c r="C130" s="12" t="s">
        <v>280</v>
      </c>
      <c r="D130" s="12" t="s">
        <v>661</v>
      </c>
      <c r="E130" s="12" t="s">
        <v>35</v>
      </c>
      <c r="F130" s="13"/>
      <c r="G130" s="13"/>
      <c r="H130" s="14">
        <v>114465</v>
      </c>
      <c r="I130" s="13"/>
      <c r="J130" s="48"/>
      <c r="K130" s="15"/>
      <c r="L130" t="s">
        <v>665</v>
      </c>
    </row>
    <row r="131" spans="1:12">
      <c r="A131" s="71" t="s">
        <v>1414</v>
      </c>
      <c r="B131" s="11"/>
      <c r="C131" s="12" t="s">
        <v>14</v>
      </c>
      <c r="D131" s="12" t="s">
        <v>666</v>
      </c>
      <c r="E131" s="12" t="s">
        <v>667</v>
      </c>
      <c r="F131" s="13"/>
      <c r="G131" s="13">
        <v>2390</v>
      </c>
      <c r="H131" s="13"/>
      <c r="I131" s="13"/>
      <c r="J131" s="48"/>
      <c r="K131" s="15"/>
    </row>
    <row r="132" spans="1:12">
      <c r="A132" s="71" t="s">
        <v>1414</v>
      </c>
      <c r="B132" s="11"/>
      <c r="C132" s="12" t="s">
        <v>14</v>
      </c>
      <c r="D132" s="12" t="s">
        <v>114</v>
      </c>
      <c r="E132" s="12" t="s">
        <v>276</v>
      </c>
      <c r="F132" s="13"/>
      <c r="G132" s="13">
        <v>500</v>
      </c>
      <c r="H132" s="13"/>
      <c r="I132" s="13"/>
      <c r="J132" s="48"/>
      <c r="K132" s="15"/>
    </row>
    <row r="133" spans="1:12">
      <c r="A133" s="71" t="s">
        <v>1414</v>
      </c>
      <c r="B133" s="11"/>
      <c r="C133" s="12" t="s">
        <v>668</v>
      </c>
      <c r="D133" s="12" t="s">
        <v>669</v>
      </c>
      <c r="E133" s="12" t="s">
        <v>670</v>
      </c>
      <c r="F133" s="13"/>
      <c r="G133" s="13">
        <v>3590</v>
      </c>
      <c r="H133" s="13"/>
      <c r="I133" s="13"/>
      <c r="J133" s="48"/>
      <c r="K133" s="15"/>
    </row>
    <row r="134" spans="1:12">
      <c r="A134" s="71" t="s">
        <v>1414</v>
      </c>
      <c r="B134" s="11"/>
      <c r="C134" s="12" t="s">
        <v>668</v>
      </c>
      <c r="D134" s="12" t="s">
        <v>355</v>
      </c>
      <c r="E134" s="12" t="s">
        <v>671</v>
      </c>
      <c r="F134" s="13"/>
      <c r="G134" s="13">
        <v>2000</v>
      </c>
      <c r="H134" s="13"/>
      <c r="I134" s="13"/>
      <c r="J134" s="48"/>
      <c r="K134" s="15" t="s">
        <v>1358</v>
      </c>
    </row>
    <row r="135" spans="1:12">
      <c r="A135" s="71" t="s">
        <v>1414</v>
      </c>
      <c r="B135" s="11"/>
      <c r="C135" s="9" t="s">
        <v>3</v>
      </c>
      <c r="D135" s="9" t="s">
        <v>0</v>
      </c>
      <c r="E135" s="9" t="s">
        <v>369</v>
      </c>
      <c r="F135" s="10">
        <v>200000</v>
      </c>
      <c r="G135" s="10"/>
      <c r="H135" s="10"/>
      <c r="I135" s="10">
        <v>28620</v>
      </c>
      <c r="J135" s="66"/>
      <c r="K135" s="15" t="str">
        <f>"平均 1peso = "&amp;TRUNC(I135/F135,4)&amp;"円"</f>
        <v>平均 1peso = 0.1431円</v>
      </c>
    </row>
    <row r="136" spans="1:12">
      <c r="A136" s="71" t="s">
        <v>1414</v>
      </c>
      <c r="B136" s="11"/>
      <c r="C136" s="12" t="s">
        <v>33</v>
      </c>
      <c r="D136" s="12" t="s">
        <v>19</v>
      </c>
      <c r="E136" s="12" t="s">
        <v>22</v>
      </c>
      <c r="F136" s="13"/>
      <c r="G136" s="13">
        <v>23650</v>
      </c>
      <c r="H136" s="13"/>
      <c r="I136" s="13"/>
      <c r="J136" s="48"/>
      <c r="K136" s="15"/>
    </row>
    <row r="137" spans="1:12">
      <c r="A137" s="71" t="s">
        <v>1414</v>
      </c>
      <c r="B137" s="11"/>
      <c r="C137" s="12" t="s">
        <v>190</v>
      </c>
      <c r="D137" s="12" t="s">
        <v>191</v>
      </c>
      <c r="E137" s="12" t="s">
        <v>192</v>
      </c>
      <c r="F137" s="13"/>
      <c r="G137" s="13">
        <v>1400</v>
      </c>
      <c r="H137" s="13"/>
      <c r="I137" s="13"/>
      <c r="J137" s="48"/>
      <c r="K137" s="15"/>
    </row>
    <row r="138" spans="1:12">
      <c r="A138" s="71" t="s">
        <v>1414</v>
      </c>
      <c r="B138" s="8">
        <v>43472</v>
      </c>
      <c r="C138" s="12" t="s">
        <v>101</v>
      </c>
      <c r="D138" s="12" t="s">
        <v>189</v>
      </c>
      <c r="E138" s="12" t="s">
        <v>35</v>
      </c>
      <c r="F138" s="13"/>
      <c r="G138" s="13">
        <v>8850</v>
      </c>
      <c r="H138" s="13"/>
      <c r="I138" s="13"/>
      <c r="J138" s="48"/>
      <c r="K138" s="15"/>
    </row>
    <row r="139" spans="1:12">
      <c r="A139" s="71" t="s">
        <v>1414</v>
      </c>
      <c r="B139" s="11"/>
      <c r="C139" s="12" t="s">
        <v>101</v>
      </c>
      <c r="D139" s="12" t="s">
        <v>15</v>
      </c>
      <c r="E139" s="12" t="s">
        <v>35</v>
      </c>
      <c r="F139" s="13"/>
      <c r="G139" s="13">
        <v>6100</v>
      </c>
      <c r="H139" s="13"/>
      <c r="I139" s="13"/>
      <c r="J139" s="48"/>
      <c r="K139" s="15"/>
    </row>
    <row r="140" spans="1:12">
      <c r="A140" s="71" t="s">
        <v>1414</v>
      </c>
      <c r="B140" s="49">
        <v>43473</v>
      </c>
      <c r="C140" s="12" t="s">
        <v>27</v>
      </c>
      <c r="D140" s="12" t="s">
        <v>507</v>
      </c>
      <c r="E140" s="12" t="s">
        <v>987</v>
      </c>
      <c r="F140" s="13"/>
      <c r="G140" s="13"/>
      <c r="H140" s="48" t="s">
        <v>505</v>
      </c>
      <c r="I140" s="13"/>
      <c r="J140" s="48"/>
      <c r="K140" s="15" t="s">
        <v>988</v>
      </c>
      <c r="L140" t="s">
        <v>1024</v>
      </c>
    </row>
    <row r="141" spans="1:12">
      <c r="A141" s="71" t="s">
        <v>1414</v>
      </c>
      <c r="B141" s="50"/>
      <c r="C141" s="12" t="s">
        <v>27</v>
      </c>
      <c r="D141" s="12" t="s">
        <v>985</v>
      </c>
      <c r="E141" s="12" t="s">
        <v>986</v>
      </c>
      <c r="F141" s="13"/>
      <c r="G141" s="13">
        <v>900</v>
      </c>
      <c r="H141" s="13"/>
      <c r="I141" s="13"/>
      <c r="J141" s="48"/>
      <c r="K141" s="15"/>
    </row>
    <row r="142" spans="1:12">
      <c r="A142" s="71" t="s">
        <v>1414</v>
      </c>
      <c r="B142" s="50"/>
      <c r="C142" s="12" t="s">
        <v>668</v>
      </c>
      <c r="D142" s="12" t="s">
        <v>1023</v>
      </c>
      <c r="E142" s="12" t="s">
        <v>35</v>
      </c>
      <c r="F142" s="13"/>
      <c r="G142" s="13"/>
      <c r="H142" s="14">
        <v>107000</v>
      </c>
      <c r="I142" s="13"/>
      <c r="J142" s="48"/>
      <c r="K142" s="15"/>
    </row>
    <row r="143" spans="1:12">
      <c r="A143" s="71" t="s">
        <v>1414</v>
      </c>
      <c r="B143" s="50"/>
      <c r="C143" s="12" t="s">
        <v>27</v>
      </c>
      <c r="D143" s="12" t="s">
        <v>985</v>
      </c>
      <c r="E143" s="12" t="s">
        <v>989</v>
      </c>
      <c r="F143" s="13"/>
      <c r="G143" s="13">
        <v>900</v>
      </c>
      <c r="H143" s="13"/>
      <c r="I143" s="13"/>
      <c r="J143" s="48"/>
      <c r="K143" s="15"/>
    </row>
    <row r="144" spans="1:12">
      <c r="A144" s="71" t="s">
        <v>1414</v>
      </c>
      <c r="B144" s="50"/>
      <c r="C144" s="12" t="s">
        <v>33</v>
      </c>
      <c r="D144" s="12" t="s">
        <v>990</v>
      </c>
      <c r="E144" s="12" t="s">
        <v>991</v>
      </c>
      <c r="F144" s="13"/>
      <c r="G144" s="13">
        <v>42600</v>
      </c>
      <c r="H144" s="13"/>
      <c r="I144" s="13"/>
      <c r="J144" s="48"/>
      <c r="K144" s="15"/>
    </row>
    <row r="145" spans="1:11">
      <c r="A145" s="71" t="s">
        <v>1414</v>
      </c>
      <c r="B145" s="50"/>
      <c r="C145" s="12" t="s">
        <v>27</v>
      </c>
      <c r="D145" s="12" t="s">
        <v>985</v>
      </c>
      <c r="E145" s="12" t="s">
        <v>992</v>
      </c>
      <c r="F145" s="13"/>
      <c r="G145" s="13">
        <v>1080</v>
      </c>
      <c r="H145" s="13"/>
      <c r="I145" s="13"/>
      <c r="J145" s="48"/>
      <c r="K145" s="15" t="s">
        <v>993</v>
      </c>
    </row>
    <row r="146" spans="1:11">
      <c r="A146" s="71" t="s">
        <v>1414</v>
      </c>
      <c r="B146" s="50"/>
      <c r="C146" s="12" t="s">
        <v>994</v>
      </c>
      <c r="D146" s="12" t="s">
        <v>505</v>
      </c>
      <c r="E146" s="12" t="s">
        <v>995</v>
      </c>
      <c r="F146" s="13"/>
      <c r="G146" s="13">
        <v>10500</v>
      </c>
      <c r="H146" s="13"/>
      <c r="I146" s="13"/>
      <c r="J146" s="48"/>
      <c r="K146" s="15"/>
    </row>
    <row r="147" spans="1:11">
      <c r="A147" s="71" t="s">
        <v>1414</v>
      </c>
      <c r="B147" s="50"/>
      <c r="C147" s="12" t="s">
        <v>27</v>
      </c>
      <c r="D147" s="12" t="s">
        <v>985</v>
      </c>
      <c r="E147" s="12" t="s">
        <v>998</v>
      </c>
      <c r="F147" s="13"/>
      <c r="G147" s="13">
        <v>640</v>
      </c>
      <c r="H147" s="13"/>
      <c r="I147" s="13"/>
      <c r="J147" s="48"/>
      <c r="K147" s="15"/>
    </row>
    <row r="148" spans="1:11">
      <c r="A148" s="71" t="s">
        <v>1414</v>
      </c>
      <c r="B148" s="50"/>
      <c r="C148" s="12" t="s">
        <v>27</v>
      </c>
      <c r="D148" s="12" t="s">
        <v>999</v>
      </c>
      <c r="E148" s="12" t="s">
        <v>1000</v>
      </c>
      <c r="F148" s="13"/>
      <c r="G148" s="13">
        <v>200</v>
      </c>
      <c r="H148" s="13"/>
      <c r="I148" s="13"/>
      <c r="J148" s="48"/>
      <c r="K148" s="15"/>
    </row>
    <row r="149" spans="1:11">
      <c r="A149" s="71" t="s">
        <v>1414</v>
      </c>
      <c r="B149" s="50"/>
      <c r="C149" s="12" t="s">
        <v>33</v>
      </c>
      <c r="D149" s="12" t="s">
        <v>997</v>
      </c>
      <c r="E149" s="12" t="s">
        <v>996</v>
      </c>
      <c r="F149" s="13"/>
      <c r="G149" s="13">
        <v>18500</v>
      </c>
      <c r="H149" s="13"/>
      <c r="I149" s="13"/>
      <c r="J149" s="48"/>
      <c r="K149" s="15"/>
    </row>
    <row r="150" spans="1:11">
      <c r="A150" s="71" t="s">
        <v>1414</v>
      </c>
      <c r="B150" s="49">
        <v>43474</v>
      </c>
      <c r="C150" s="12" t="s">
        <v>27</v>
      </c>
      <c r="D150" s="12" t="s">
        <v>985</v>
      </c>
      <c r="E150" s="12" t="s">
        <v>1001</v>
      </c>
      <c r="F150" s="13"/>
      <c r="G150" s="13">
        <v>760</v>
      </c>
      <c r="H150" s="13"/>
      <c r="I150" s="13"/>
      <c r="J150" s="48"/>
      <c r="K150" s="15" t="s">
        <v>1002</v>
      </c>
    </row>
    <row r="151" spans="1:11">
      <c r="A151" s="71" t="s">
        <v>1414</v>
      </c>
      <c r="B151" s="50"/>
      <c r="C151" s="12" t="s">
        <v>101</v>
      </c>
      <c r="D151" s="12" t="s">
        <v>1022</v>
      </c>
      <c r="E151" s="12" t="s">
        <v>1021</v>
      </c>
      <c r="F151" s="13"/>
      <c r="G151" s="13">
        <v>1000</v>
      </c>
      <c r="H151" s="13"/>
      <c r="I151" s="13"/>
      <c r="J151" s="48"/>
      <c r="K151" s="15"/>
    </row>
    <row r="152" spans="1:11">
      <c r="A152" s="71" t="s">
        <v>1414</v>
      </c>
      <c r="B152" s="50"/>
      <c r="C152" s="12" t="s">
        <v>27</v>
      </c>
      <c r="D152" s="12" t="s">
        <v>985</v>
      </c>
      <c r="E152" s="12" t="s">
        <v>1003</v>
      </c>
      <c r="F152" s="13"/>
      <c r="G152" s="13">
        <v>640</v>
      </c>
      <c r="H152" s="13"/>
      <c r="I152" s="13"/>
      <c r="J152" s="48"/>
      <c r="K152" s="15"/>
    </row>
    <row r="153" spans="1:11">
      <c r="A153" s="71" t="s">
        <v>1414</v>
      </c>
      <c r="B153" s="50"/>
      <c r="C153" s="12" t="s">
        <v>27</v>
      </c>
      <c r="D153" s="12" t="s">
        <v>999</v>
      </c>
      <c r="E153" s="12" t="s">
        <v>1000</v>
      </c>
      <c r="F153" s="13"/>
      <c r="G153" s="13">
        <v>200</v>
      </c>
      <c r="H153" s="13"/>
      <c r="I153" s="13"/>
      <c r="J153" s="48"/>
      <c r="K153" s="15"/>
    </row>
    <row r="154" spans="1:11">
      <c r="A154" s="71" t="s">
        <v>1414</v>
      </c>
      <c r="B154" s="50"/>
      <c r="C154" s="12" t="s">
        <v>101</v>
      </c>
      <c r="D154" s="12" t="s">
        <v>1009</v>
      </c>
      <c r="E154" s="12" t="s">
        <v>1004</v>
      </c>
      <c r="F154" s="13"/>
      <c r="G154" s="13">
        <v>5020</v>
      </c>
      <c r="H154" s="13"/>
      <c r="I154" s="13"/>
      <c r="J154" s="48"/>
      <c r="K154" s="15"/>
    </row>
    <row r="155" spans="1:11">
      <c r="A155" s="71" t="s">
        <v>1414</v>
      </c>
      <c r="B155" s="50"/>
      <c r="C155" s="12" t="s">
        <v>280</v>
      </c>
      <c r="D155" s="12" t="s">
        <v>1005</v>
      </c>
      <c r="E155" s="12" t="s">
        <v>1006</v>
      </c>
      <c r="F155" s="13"/>
      <c r="G155" s="13">
        <v>17000</v>
      </c>
      <c r="H155" s="13"/>
      <c r="I155" s="13"/>
      <c r="J155" s="48"/>
      <c r="K155" s="15" t="s">
        <v>1007</v>
      </c>
    </row>
    <row r="156" spans="1:11">
      <c r="A156" s="71" t="s">
        <v>1414</v>
      </c>
      <c r="B156" s="50"/>
      <c r="C156" s="12" t="s">
        <v>101</v>
      </c>
      <c r="D156" s="12" t="s">
        <v>505</v>
      </c>
      <c r="E156" s="12" t="s">
        <v>1008</v>
      </c>
      <c r="F156" s="13"/>
      <c r="G156" s="13">
        <v>4500</v>
      </c>
      <c r="H156" s="13"/>
      <c r="I156" s="13"/>
      <c r="J156" s="48"/>
      <c r="K156" s="15"/>
    </row>
    <row r="157" spans="1:11">
      <c r="A157" s="71" t="s">
        <v>1414</v>
      </c>
      <c r="B157" s="50"/>
      <c r="C157" s="12" t="s">
        <v>101</v>
      </c>
      <c r="D157" s="12" t="s">
        <v>139</v>
      </c>
      <c r="E157" s="12" t="s">
        <v>1014</v>
      </c>
      <c r="F157" s="13"/>
      <c r="G157" s="13">
        <v>1620</v>
      </c>
      <c r="H157" s="13"/>
      <c r="I157" s="13"/>
      <c r="J157" s="48"/>
      <c r="K157" s="15"/>
    </row>
    <row r="158" spans="1:11">
      <c r="A158" s="71" t="s">
        <v>1414</v>
      </c>
      <c r="B158" s="50"/>
      <c r="C158" s="12" t="s">
        <v>14</v>
      </c>
      <c r="D158" s="12" t="s">
        <v>1010</v>
      </c>
      <c r="E158" s="12" t="s">
        <v>505</v>
      </c>
      <c r="F158" s="13"/>
      <c r="G158" s="13">
        <v>300</v>
      </c>
      <c r="H158" s="13"/>
      <c r="I158" s="13"/>
      <c r="J158" s="48"/>
      <c r="K158" s="15"/>
    </row>
    <row r="159" spans="1:11">
      <c r="A159" s="71" t="s">
        <v>1414</v>
      </c>
      <c r="B159" s="50"/>
      <c r="C159" s="12" t="s">
        <v>27</v>
      </c>
      <c r="D159" s="12" t="s">
        <v>985</v>
      </c>
      <c r="E159" s="12" t="s">
        <v>1011</v>
      </c>
      <c r="F159" s="13"/>
      <c r="G159" s="13">
        <v>1080</v>
      </c>
      <c r="H159" s="13"/>
      <c r="I159" s="13"/>
      <c r="J159" s="48"/>
      <c r="K159" s="15"/>
    </row>
    <row r="160" spans="1:11">
      <c r="A160" s="71" t="s">
        <v>1414</v>
      </c>
      <c r="B160" s="50"/>
      <c r="C160" s="12" t="s">
        <v>176</v>
      </c>
      <c r="D160" s="12" t="s">
        <v>1012</v>
      </c>
      <c r="E160" s="12" t="s">
        <v>1013</v>
      </c>
      <c r="F160" s="13"/>
      <c r="G160" s="13">
        <v>9330</v>
      </c>
      <c r="H160" s="13"/>
      <c r="I160" s="13"/>
      <c r="J160" s="48"/>
      <c r="K160" s="15"/>
    </row>
    <row r="161" spans="1:12">
      <c r="A161" s="71" t="s">
        <v>1414</v>
      </c>
      <c r="B161" s="50"/>
      <c r="C161" s="12" t="s">
        <v>27</v>
      </c>
      <c r="D161" s="12" t="s">
        <v>985</v>
      </c>
      <c r="E161" s="12" t="s">
        <v>1015</v>
      </c>
      <c r="F161" s="13"/>
      <c r="G161" s="13">
        <v>900</v>
      </c>
      <c r="H161" s="13"/>
      <c r="I161" s="13"/>
      <c r="J161" s="48"/>
      <c r="K161" s="15"/>
    </row>
    <row r="162" spans="1:12">
      <c r="A162" s="71" t="s">
        <v>1414</v>
      </c>
      <c r="B162" s="50"/>
      <c r="C162" s="12" t="s">
        <v>14</v>
      </c>
      <c r="D162" s="12" t="s">
        <v>355</v>
      </c>
      <c r="E162" s="12" t="s">
        <v>38</v>
      </c>
      <c r="F162" s="13"/>
      <c r="G162" s="13">
        <v>1000</v>
      </c>
      <c r="H162" s="13"/>
      <c r="I162" s="13"/>
      <c r="J162" s="48"/>
      <c r="K162" s="15"/>
    </row>
    <row r="163" spans="1:12">
      <c r="A163" s="71" t="s">
        <v>1414</v>
      </c>
      <c r="B163" s="50"/>
      <c r="C163" s="12" t="s">
        <v>14</v>
      </c>
      <c r="D163" s="12" t="s">
        <v>355</v>
      </c>
      <c r="E163" s="12" t="s">
        <v>1016</v>
      </c>
      <c r="F163" s="13"/>
      <c r="G163" s="13">
        <v>1000</v>
      </c>
      <c r="H163" s="13"/>
      <c r="I163" s="13"/>
      <c r="J163" s="48"/>
      <c r="K163" s="15"/>
    </row>
    <row r="164" spans="1:12">
      <c r="A164" s="71" t="s">
        <v>1414</v>
      </c>
      <c r="B164" s="50"/>
      <c r="C164" s="12" t="s">
        <v>14</v>
      </c>
      <c r="D164" s="12" t="s">
        <v>355</v>
      </c>
      <c r="E164" s="12" t="s">
        <v>1017</v>
      </c>
      <c r="F164" s="13"/>
      <c r="G164" s="13">
        <v>1000</v>
      </c>
      <c r="H164" s="13"/>
      <c r="I164" s="13"/>
      <c r="J164" s="48"/>
      <c r="K164" s="15"/>
    </row>
    <row r="165" spans="1:12">
      <c r="A165" s="71" t="s">
        <v>1414</v>
      </c>
      <c r="B165" s="50"/>
      <c r="C165" s="12" t="s">
        <v>27</v>
      </c>
      <c r="D165" s="12" t="s">
        <v>507</v>
      </c>
      <c r="E165" s="12" t="s">
        <v>1018</v>
      </c>
      <c r="F165" s="13"/>
      <c r="G165" s="13">
        <v>7600</v>
      </c>
      <c r="H165" s="48"/>
      <c r="I165" s="13"/>
      <c r="J165" s="48"/>
      <c r="K165" s="15" t="s">
        <v>1019</v>
      </c>
    </row>
    <row r="166" spans="1:12">
      <c r="A166" s="71" t="s">
        <v>1414</v>
      </c>
      <c r="B166" s="50"/>
      <c r="C166" s="12" t="s">
        <v>101</v>
      </c>
      <c r="D166" s="12" t="s">
        <v>15</v>
      </c>
      <c r="E166" s="12" t="s">
        <v>1020</v>
      </c>
      <c r="F166" s="13"/>
      <c r="G166" s="13">
        <v>2670</v>
      </c>
      <c r="H166" s="13"/>
      <c r="I166" s="13"/>
      <c r="J166" s="48"/>
      <c r="K166" s="15"/>
    </row>
    <row r="167" spans="1:12">
      <c r="A167" s="71" t="s">
        <v>1414</v>
      </c>
      <c r="B167" s="8">
        <v>43475</v>
      </c>
      <c r="C167" s="12" t="s">
        <v>27</v>
      </c>
      <c r="D167" s="12" t="s">
        <v>105</v>
      </c>
      <c r="E167" s="12" t="s">
        <v>107</v>
      </c>
      <c r="F167" s="13"/>
      <c r="G167" s="13">
        <v>10000</v>
      </c>
      <c r="H167" s="13"/>
      <c r="I167" s="13"/>
      <c r="J167" s="48"/>
      <c r="K167" s="15"/>
      <c r="L167" t="s">
        <v>1073</v>
      </c>
    </row>
    <row r="168" spans="1:12">
      <c r="A168" s="71" t="s">
        <v>1414</v>
      </c>
      <c r="B168" s="11"/>
      <c r="C168" s="12" t="s">
        <v>101</v>
      </c>
      <c r="D168" s="12" t="s">
        <v>487</v>
      </c>
      <c r="E168" s="12" t="s">
        <v>35</v>
      </c>
      <c r="F168" s="13"/>
      <c r="G168" s="13">
        <v>2530</v>
      </c>
      <c r="H168" s="13"/>
      <c r="I168" s="13"/>
      <c r="J168" s="48"/>
      <c r="K168" s="15"/>
      <c r="L168" t="s">
        <v>1074</v>
      </c>
    </row>
    <row r="169" spans="1:12">
      <c r="A169" s="71" t="s">
        <v>1414</v>
      </c>
      <c r="B169" s="11"/>
      <c r="C169" s="9" t="s">
        <v>3</v>
      </c>
      <c r="D169" s="9" t="s">
        <v>0</v>
      </c>
      <c r="E169" s="9" t="s">
        <v>234</v>
      </c>
      <c r="F169" s="10">
        <v>200000</v>
      </c>
      <c r="G169" s="10"/>
      <c r="H169" s="10"/>
      <c r="I169" s="10">
        <v>28464</v>
      </c>
      <c r="J169" s="66"/>
      <c r="K169" s="15" t="str">
        <f>"平均 1peso = "&amp;TRUNC(I169/F169,4)&amp;"円"</f>
        <v>平均 1peso = 0.1423円</v>
      </c>
      <c r="L169" t="s">
        <v>1075</v>
      </c>
    </row>
    <row r="170" spans="1:12">
      <c r="A170" s="71" t="s">
        <v>1414</v>
      </c>
      <c r="B170" s="11"/>
      <c r="C170" s="12" t="s">
        <v>190</v>
      </c>
      <c r="D170" s="12" t="s">
        <v>1071</v>
      </c>
      <c r="E170" s="12" t="s">
        <v>1072</v>
      </c>
      <c r="F170" s="13"/>
      <c r="G170" s="13">
        <v>1440</v>
      </c>
      <c r="H170" s="13"/>
      <c r="I170" s="13"/>
      <c r="J170" s="48"/>
      <c r="K170" s="15"/>
    </row>
    <row r="171" spans="1:12">
      <c r="A171" s="71" t="s">
        <v>1414</v>
      </c>
      <c r="B171" s="11"/>
      <c r="C171" s="12" t="s">
        <v>14</v>
      </c>
      <c r="D171" s="12" t="s">
        <v>355</v>
      </c>
      <c r="E171" s="12" t="s">
        <v>1067</v>
      </c>
      <c r="F171" s="13"/>
      <c r="G171" s="13">
        <v>2000</v>
      </c>
      <c r="H171" s="13"/>
      <c r="I171" s="13"/>
      <c r="J171" s="48"/>
      <c r="K171" s="15"/>
    </row>
    <row r="172" spans="1:12">
      <c r="A172" s="71" t="s">
        <v>1414</v>
      </c>
      <c r="B172" s="11"/>
      <c r="C172" s="12" t="s">
        <v>101</v>
      </c>
      <c r="D172" s="12" t="s">
        <v>300</v>
      </c>
      <c r="E172" s="12" t="s">
        <v>35</v>
      </c>
      <c r="F172" s="13"/>
      <c r="G172" s="13">
        <v>9550</v>
      </c>
      <c r="H172" s="13"/>
      <c r="I172" s="13"/>
      <c r="J172" s="48"/>
      <c r="K172" s="15"/>
    </row>
    <row r="173" spans="1:12">
      <c r="A173" s="71" t="s">
        <v>1414</v>
      </c>
      <c r="B173" s="11"/>
      <c r="C173" s="12" t="s">
        <v>101</v>
      </c>
      <c r="D173" s="12" t="s">
        <v>1068</v>
      </c>
      <c r="E173" s="12" t="s">
        <v>1069</v>
      </c>
      <c r="F173" s="13"/>
      <c r="G173" s="13">
        <v>1300</v>
      </c>
      <c r="H173" s="13"/>
      <c r="I173" s="13"/>
      <c r="J173" s="48"/>
      <c r="K173" s="15"/>
    </row>
    <row r="174" spans="1:12">
      <c r="A174" s="71" t="s">
        <v>1414</v>
      </c>
      <c r="B174" s="11"/>
      <c r="C174" s="12" t="s">
        <v>190</v>
      </c>
      <c r="D174" s="12" t="s">
        <v>116</v>
      </c>
      <c r="E174" s="12" t="s">
        <v>117</v>
      </c>
      <c r="F174" s="13"/>
      <c r="G174" s="13">
        <v>2000</v>
      </c>
      <c r="H174" s="13"/>
      <c r="I174" s="13"/>
      <c r="J174" s="48"/>
      <c r="K174" s="15"/>
    </row>
    <row r="175" spans="1:12">
      <c r="A175" s="71" t="s">
        <v>1414</v>
      </c>
      <c r="B175" s="11"/>
      <c r="C175" s="12" t="s">
        <v>190</v>
      </c>
      <c r="D175" s="12" t="s">
        <v>251</v>
      </c>
      <c r="E175" s="12" t="s">
        <v>1070</v>
      </c>
      <c r="F175" s="13"/>
      <c r="G175" s="13">
        <v>2390</v>
      </c>
      <c r="H175" s="13"/>
      <c r="I175" s="13"/>
      <c r="J175" s="48"/>
      <c r="K175" s="15"/>
    </row>
    <row r="176" spans="1:12">
      <c r="A176" s="71" t="s">
        <v>1414</v>
      </c>
      <c r="B176" s="11"/>
      <c r="C176" s="12" t="s">
        <v>101</v>
      </c>
      <c r="D176" s="12" t="s">
        <v>15</v>
      </c>
      <c r="E176" s="12" t="s">
        <v>35</v>
      </c>
      <c r="F176" s="13"/>
      <c r="G176" s="13">
        <v>9710</v>
      </c>
      <c r="H176" s="13"/>
      <c r="I176" s="13"/>
      <c r="J176" s="48"/>
      <c r="K176" s="15"/>
    </row>
    <row r="177" spans="1:12">
      <c r="A177" s="71" t="s">
        <v>1414</v>
      </c>
      <c r="B177" s="8">
        <v>43476</v>
      </c>
      <c r="C177" s="12" t="s">
        <v>1266</v>
      </c>
      <c r="D177" s="12" t="s">
        <v>604</v>
      </c>
      <c r="E177" s="12" t="s">
        <v>605</v>
      </c>
      <c r="F177" s="13"/>
      <c r="G177" s="13">
        <v>5000</v>
      </c>
      <c r="H177" s="13"/>
      <c r="I177" s="13"/>
      <c r="J177" s="48"/>
      <c r="K177" s="15"/>
      <c r="L177" t="s">
        <v>1185</v>
      </c>
    </row>
    <row r="178" spans="1:12">
      <c r="A178" s="71" t="s">
        <v>1414</v>
      </c>
      <c r="B178" s="11"/>
      <c r="C178" s="12" t="s">
        <v>101</v>
      </c>
      <c r="D178" s="12" t="s">
        <v>15</v>
      </c>
      <c r="E178" s="12" t="s">
        <v>35</v>
      </c>
      <c r="F178" s="13"/>
      <c r="G178" s="13">
        <v>5930</v>
      </c>
      <c r="H178" s="13"/>
      <c r="I178" s="13"/>
      <c r="J178" s="48"/>
      <c r="K178" s="15"/>
    </row>
    <row r="179" spans="1:12">
      <c r="A179" s="71" t="s">
        <v>1414</v>
      </c>
      <c r="B179" s="8">
        <v>43477</v>
      </c>
      <c r="C179" s="12" t="s">
        <v>1266</v>
      </c>
      <c r="D179" s="12" t="s">
        <v>1087</v>
      </c>
      <c r="E179" s="12" t="s">
        <v>605</v>
      </c>
      <c r="F179" s="13"/>
      <c r="G179" s="13">
        <v>5000</v>
      </c>
      <c r="H179" s="13"/>
      <c r="I179" s="13"/>
      <c r="J179" s="48"/>
      <c r="K179" s="15"/>
      <c r="L179" t="s">
        <v>1183</v>
      </c>
    </row>
    <row r="180" spans="1:12">
      <c r="A180" s="71" t="s">
        <v>1414</v>
      </c>
      <c r="B180" s="11"/>
      <c r="C180" s="12" t="s">
        <v>1266</v>
      </c>
      <c r="D180" s="12" t="s">
        <v>1087</v>
      </c>
      <c r="E180" s="12" t="s">
        <v>1088</v>
      </c>
      <c r="F180" s="13"/>
      <c r="G180" s="13">
        <v>8000</v>
      </c>
      <c r="H180" s="13"/>
      <c r="I180" s="13"/>
      <c r="J180" s="48"/>
      <c r="K180" s="15"/>
      <c r="L180" t="s">
        <v>1184</v>
      </c>
    </row>
    <row r="181" spans="1:12">
      <c r="A181" s="71" t="s">
        <v>1414</v>
      </c>
      <c r="B181" s="11"/>
      <c r="C181" s="12" t="s">
        <v>190</v>
      </c>
      <c r="D181" s="12" t="s">
        <v>191</v>
      </c>
      <c r="E181" s="12" t="s">
        <v>192</v>
      </c>
      <c r="F181" s="13"/>
      <c r="G181" s="13">
        <v>1400</v>
      </c>
      <c r="H181" s="13"/>
      <c r="I181" s="13"/>
      <c r="J181" s="48"/>
      <c r="K181" s="15"/>
    </row>
    <row r="182" spans="1:12">
      <c r="A182" s="71" t="s">
        <v>1414</v>
      </c>
      <c r="B182" s="8">
        <v>43478</v>
      </c>
      <c r="C182" s="12" t="s">
        <v>603</v>
      </c>
      <c r="D182" s="12" t="s">
        <v>1089</v>
      </c>
      <c r="E182" s="12" t="s">
        <v>1090</v>
      </c>
      <c r="F182" s="13"/>
      <c r="G182" s="13">
        <v>23000</v>
      </c>
      <c r="H182" s="13"/>
      <c r="I182" s="13"/>
      <c r="J182" s="48"/>
      <c r="K182" s="15"/>
      <c r="L182" t="s">
        <v>1181</v>
      </c>
    </row>
    <row r="183" spans="1:12">
      <c r="A183" s="71" t="s">
        <v>1414</v>
      </c>
      <c r="B183" s="11"/>
      <c r="C183" s="12" t="s">
        <v>101</v>
      </c>
      <c r="D183" s="12" t="s">
        <v>1091</v>
      </c>
      <c r="E183" s="12" t="s">
        <v>1093</v>
      </c>
      <c r="F183" s="13"/>
      <c r="G183" s="13">
        <v>2000</v>
      </c>
      <c r="H183" s="13"/>
      <c r="I183" s="13"/>
      <c r="J183" s="48"/>
      <c r="K183" s="15"/>
      <c r="L183" t="s">
        <v>1182</v>
      </c>
    </row>
    <row r="184" spans="1:12">
      <c r="A184" s="71" t="s">
        <v>1414</v>
      </c>
      <c r="B184" s="11"/>
      <c r="C184" s="12" t="s">
        <v>101</v>
      </c>
      <c r="D184" s="12" t="s">
        <v>1091</v>
      </c>
      <c r="E184" s="12" t="s">
        <v>1092</v>
      </c>
      <c r="F184" s="13"/>
      <c r="G184" s="13">
        <v>3800</v>
      </c>
      <c r="H184" s="13"/>
      <c r="I184" s="13"/>
      <c r="J184" s="48"/>
      <c r="K184" s="15"/>
    </row>
    <row r="185" spans="1:12">
      <c r="A185" s="71" t="s">
        <v>1414</v>
      </c>
      <c r="B185" s="11"/>
      <c r="C185" s="12" t="s">
        <v>190</v>
      </c>
      <c r="D185" s="12" t="s">
        <v>1109</v>
      </c>
      <c r="E185" s="12" t="s">
        <v>1110</v>
      </c>
      <c r="F185" s="13"/>
      <c r="G185" s="13">
        <v>1500</v>
      </c>
      <c r="H185" s="13"/>
      <c r="I185" s="13"/>
      <c r="J185" s="48"/>
      <c r="K185" s="15"/>
    </row>
    <row r="186" spans="1:12">
      <c r="A186" s="71" t="s">
        <v>1414</v>
      </c>
      <c r="B186" s="11"/>
      <c r="C186" s="12" t="s">
        <v>33</v>
      </c>
      <c r="D186" s="12" t="s">
        <v>398</v>
      </c>
      <c r="E186" s="12" t="s">
        <v>1096</v>
      </c>
      <c r="F186" s="13"/>
      <c r="G186" s="13">
        <v>5600</v>
      </c>
      <c r="H186" s="13"/>
      <c r="I186" s="13"/>
      <c r="J186" s="48"/>
      <c r="K186" s="15"/>
    </row>
    <row r="187" spans="1:12">
      <c r="A187" s="71" t="s">
        <v>1414</v>
      </c>
      <c r="B187" s="11"/>
      <c r="C187" s="12" t="s">
        <v>668</v>
      </c>
      <c r="D187" s="12" t="s">
        <v>1097</v>
      </c>
      <c r="E187" s="12" t="s">
        <v>1098</v>
      </c>
      <c r="F187" s="13"/>
      <c r="G187" s="13">
        <v>24990</v>
      </c>
      <c r="H187" s="13"/>
      <c r="I187" s="13"/>
      <c r="J187" s="48"/>
      <c r="K187" s="15" t="s">
        <v>1358</v>
      </c>
    </row>
    <row r="188" spans="1:12">
      <c r="A188" s="71" t="s">
        <v>1414</v>
      </c>
      <c r="B188" s="11"/>
      <c r="C188" s="12" t="s">
        <v>101</v>
      </c>
      <c r="D188" s="12" t="s">
        <v>1100</v>
      </c>
      <c r="E188" s="12" t="s">
        <v>1101</v>
      </c>
      <c r="F188" s="13"/>
      <c r="G188" s="13">
        <v>4820</v>
      </c>
      <c r="H188" s="13"/>
      <c r="I188" s="13"/>
      <c r="J188" s="48"/>
      <c r="K188" s="15"/>
    </row>
    <row r="189" spans="1:12">
      <c r="A189" s="71" t="s">
        <v>1414</v>
      </c>
      <c r="B189" s="11"/>
      <c r="C189" s="12" t="s">
        <v>101</v>
      </c>
      <c r="D189" s="12" t="s">
        <v>1103</v>
      </c>
      <c r="E189" s="12" t="s">
        <v>1104</v>
      </c>
      <c r="F189" s="13"/>
      <c r="G189" s="13">
        <v>5900</v>
      </c>
      <c r="H189" s="13"/>
      <c r="I189" s="13"/>
      <c r="J189" s="48"/>
      <c r="K189" s="15"/>
    </row>
    <row r="190" spans="1:12">
      <c r="A190" s="71" t="s">
        <v>1414</v>
      </c>
      <c r="B190" s="11"/>
      <c r="C190" s="12" t="s">
        <v>14</v>
      </c>
      <c r="D190" s="12" t="s">
        <v>355</v>
      </c>
      <c r="E190" s="12" t="s">
        <v>1102</v>
      </c>
      <c r="F190" s="13"/>
      <c r="G190" s="13">
        <v>2000</v>
      </c>
      <c r="H190" s="13"/>
      <c r="I190" s="13"/>
      <c r="J190" s="48"/>
      <c r="K190" s="15"/>
    </row>
    <row r="191" spans="1:12">
      <c r="A191" s="71" t="s">
        <v>1414</v>
      </c>
      <c r="B191" s="11"/>
      <c r="C191" s="12" t="s">
        <v>101</v>
      </c>
      <c r="D191" s="12" t="s">
        <v>15</v>
      </c>
      <c r="E191" s="12" t="s">
        <v>35</v>
      </c>
      <c r="F191" s="13"/>
      <c r="G191" s="13">
        <v>4870</v>
      </c>
      <c r="H191" s="13"/>
      <c r="I191" s="13"/>
      <c r="J191" s="48"/>
      <c r="K191" s="15"/>
    </row>
    <row r="192" spans="1:12">
      <c r="A192" s="71" t="s">
        <v>1414</v>
      </c>
      <c r="B192" s="8">
        <v>43480</v>
      </c>
      <c r="C192" s="12" t="s">
        <v>668</v>
      </c>
      <c r="D192" s="12" t="s">
        <v>592</v>
      </c>
      <c r="E192" s="12" t="s">
        <v>1186</v>
      </c>
      <c r="F192" s="13"/>
      <c r="G192" s="13">
        <v>19900</v>
      </c>
      <c r="H192" s="13"/>
      <c r="I192" s="13"/>
      <c r="J192" s="48"/>
      <c r="K192" s="15"/>
      <c r="L192" t="s">
        <v>1187</v>
      </c>
    </row>
    <row r="193" spans="1:12">
      <c r="A193" s="71" t="s">
        <v>1414</v>
      </c>
      <c r="B193" s="11"/>
      <c r="C193" s="12" t="s">
        <v>33</v>
      </c>
      <c r="D193" s="12" t="s">
        <v>398</v>
      </c>
      <c r="E193" s="12" t="s">
        <v>1096</v>
      </c>
      <c r="F193" s="13"/>
      <c r="G193" s="13">
        <v>5100</v>
      </c>
      <c r="H193" s="13"/>
      <c r="I193" s="13"/>
      <c r="J193" s="48"/>
      <c r="K193" s="15"/>
      <c r="L193" t="s">
        <v>1188</v>
      </c>
    </row>
    <row r="194" spans="1:12">
      <c r="A194" s="71" t="s">
        <v>1414</v>
      </c>
      <c r="B194" s="11"/>
      <c r="C194" s="12" t="s">
        <v>1189</v>
      </c>
      <c r="D194" s="12" t="s">
        <v>15</v>
      </c>
      <c r="E194" s="12" t="s">
        <v>1190</v>
      </c>
      <c r="F194" s="13"/>
      <c r="G194" s="13">
        <v>5560</v>
      </c>
      <c r="H194" s="13"/>
      <c r="I194" s="13"/>
      <c r="J194" s="48"/>
      <c r="K194" s="15"/>
    </row>
    <row r="195" spans="1:12">
      <c r="A195" s="71" t="s">
        <v>1414</v>
      </c>
      <c r="B195" s="8">
        <v>43481</v>
      </c>
      <c r="C195" s="12" t="s">
        <v>190</v>
      </c>
      <c r="D195" s="12" t="s">
        <v>1191</v>
      </c>
      <c r="E195" s="12" t="s">
        <v>1192</v>
      </c>
      <c r="F195" s="13"/>
      <c r="G195" s="13">
        <v>4980</v>
      </c>
      <c r="H195" s="13"/>
      <c r="I195" s="13"/>
      <c r="J195" s="48"/>
      <c r="K195" s="15"/>
      <c r="L195" t="s">
        <v>1251</v>
      </c>
    </row>
    <row r="196" spans="1:12">
      <c r="A196" s="71" t="s">
        <v>1414</v>
      </c>
      <c r="B196" s="11"/>
      <c r="C196" s="12" t="s">
        <v>190</v>
      </c>
      <c r="D196" s="12" t="s">
        <v>1193</v>
      </c>
      <c r="E196" s="12" t="s">
        <v>1194</v>
      </c>
      <c r="F196" s="13"/>
      <c r="G196" s="13">
        <v>1990</v>
      </c>
      <c r="H196" s="13"/>
      <c r="I196" s="13"/>
      <c r="J196" s="48"/>
      <c r="K196" s="15"/>
    </row>
    <row r="197" spans="1:12">
      <c r="A197" s="71" t="s">
        <v>1414</v>
      </c>
      <c r="B197" s="11"/>
      <c r="C197" s="12" t="s">
        <v>14</v>
      </c>
      <c r="D197" s="12" t="s">
        <v>355</v>
      </c>
      <c r="E197" s="12" t="s">
        <v>1195</v>
      </c>
      <c r="F197" s="13"/>
      <c r="G197" s="13">
        <v>1000</v>
      </c>
      <c r="H197" s="13"/>
      <c r="I197" s="13"/>
      <c r="J197" s="48"/>
      <c r="K197" s="15"/>
    </row>
    <row r="198" spans="1:12">
      <c r="A198" s="71" t="s">
        <v>1414</v>
      </c>
      <c r="B198" s="8">
        <v>43482</v>
      </c>
      <c r="C198" s="12" t="s">
        <v>28</v>
      </c>
      <c r="D198" s="12" t="s">
        <v>251</v>
      </c>
      <c r="E198" s="12" t="s">
        <v>252</v>
      </c>
      <c r="F198" s="13"/>
      <c r="G198" s="13">
        <v>13000</v>
      </c>
      <c r="H198" s="13"/>
      <c r="I198" s="13"/>
      <c r="J198" s="48"/>
      <c r="K198" s="15"/>
      <c r="L198" t="s">
        <v>1269</v>
      </c>
    </row>
    <row r="199" spans="1:12">
      <c r="A199" s="71" t="s">
        <v>1414</v>
      </c>
      <c r="B199" s="11"/>
      <c r="C199" s="9" t="s">
        <v>3</v>
      </c>
      <c r="D199" s="9" t="s">
        <v>0</v>
      </c>
      <c r="E199" s="9" t="s">
        <v>1250</v>
      </c>
      <c r="F199" s="10">
        <v>500000</v>
      </c>
      <c r="G199" s="10"/>
      <c r="H199" s="10"/>
      <c r="I199" s="10">
        <v>70852</v>
      </c>
      <c r="J199" s="66"/>
      <c r="K199" s="15" t="str">
        <f>"平均 1peso = "&amp;TRUNC(I199/F199,4)&amp;"円"</f>
        <v>平均 1peso = 0.1417円</v>
      </c>
    </row>
    <row r="200" spans="1:12">
      <c r="A200" s="71" t="s">
        <v>1414</v>
      </c>
      <c r="B200" s="11"/>
      <c r="C200" s="12" t="s">
        <v>1266</v>
      </c>
      <c r="D200" s="12" t="s">
        <v>1267</v>
      </c>
      <c r="E200" s="12" t="s">
        <v>1268</v>
      </c>
      <c r="F200" s="13"/>
      <c r="G200" s="13">
        <v>100000</v>
      </c>
      <c r="H200" s="13"/>
      <c r="I200" s="13"/>
      <c r="J200" s="48"/>
      <c r="K200" s="15"/>
      <c r="L200" t="s">
        <v>1270</v>
      </c>
    </row>
    <row r="201" spans="1:12">
      <c r="A201" s="71" t="s">
        <v>1414</v>
      </c>
      <c r="B201" s="53">
        <v>43483</v>
      </c>
      <c r="C201" s="12" t="s">
        <v>27</v>
      </c>
      <c r="D201" s="12" t="s">
        <v>1272</v>
      </c>
      <c r="E201" s="12" t="s">
        <v>1506</v>
      </c>
      <c r="F201" s="13"/>
      <c r="G201" s="13">
        <v>3800</v>
      </c>
      <c r="H201" s="13"/>
      <c r="I201" s="13"/>
      <c r="J201" s="48"/>
      <c r="K201" s="15" t="s">
        <v>1273</v>
      </c>
      <c r="L201" t="s">
        <v>1271</v>
      </c>
    </row>
    <row r="202" spans="1:12">
      <c r="A202" s="71" t="s">
        <v>1414</v>
      </c>
      <c r="B202" s="54"/>
      <c r="C202" s="12" t="s">
        <v>14</v>
      </c>
      <c r="D202" s="12" t="s">
        <v>1274</v>
      </c>
      <c r="E202" s="12" t="s">
        <v>1275</v>
      </c>
      <c r="F202" s="13"/>
      <c r="G202" s="13">
        <v>2000</v>
      </c>
      <c r="H202" s="13"/>
      <c r="I202" s="13"/>
      <c r="J202" s="48"/>
      <c r="K202" s="15"/>
    </row>
    <row r="203" spans="1:12">
      <c r="A203" s="71" t="s">
        <v>1414</v>
      </c>
      <c r="B203" s="54"/>
      <c r="C203" s="12" t="s">
        <v>27</v>
      </c>
      <c r="D203" s="12" t="s">
        <v>29</v>
      </c>
      <c r="E203" s="12" t="s">
        <v>1311</v>
      </c>
      <c r="F203" s="13"/>
      <c r="G203" s="13"/>
      <c r="H203" s="14">
        <v>4800</v>
      </c>
      <c r="I203" s="13"/>
      <c r="J203" s="48"/>
      <c r="K203" s="15"/>
    </row>
    <row r="204" spans="1:12">
      <c r="A204" s="71" t="s">
        <v>1414</v>
      </c>
      <c r="B204" s="54"/>
      <c r="C204" s="12" t="s">
        <v>33</v>
      </c>
      <c r="D204" s="12" t="s">
        <v>457</v>
      </c>
      <c r="E204" s="12" t="s">
        <v>1276</v>
      </c>
      <c r="F204" s="13"/>
      <c r="G204" s="13">
        <v>9800</v>
      </c>
      <c r="H204" s="13"/>
      <c r="I204" s="13"/>
      <c r="J204" s="48"/>
      <c r="K204" s="15"/>
    </row>
    <row r="205" spans="1:12">
      <c r="A205" s="71" t="s">
        <v>1414</v>
      </c>
      <c r="B205" s="54"/>
      <c r="C205" s="12" t="s">
        <v>190</v>
      </c>
      <c r="D205" s="12" t="s">
        <v>251</v>
      </c>
      <c r="E205" s="12" t="s">
        <v>1277</v>
      </c>
      <c r="F205" s="13"/>
      <c r="G205" s="13">
        <v>3780</v>
      </c>
      <c r="H205" s="13"/>
      <c r="I205" s="13"/>
      <c r="J205" s="48"/>
      <c r="K205" s="15"/>
    </row>
    <row r="206" spans="1:12">
      <c r="A206" s="71" t="s">
        <v>1414</v>
      </c>
      <c r="B206" s="54"/>
      <c r="C206" s="12" t="s">
        <v>14</v>
      </c>
      <c r="D206" s="12" t="s">
        <v>1281</v>
      </c>
      <c r="E206" s="12" t="s">
        <v>1282</v>
      </c>
      <c r="F206" s="13"/>
      <c r="G206" s="13">
        <v>120000</v>
      </c>
      <c r="H206" s="13"/>
      <c r="I206" s="13"/>
      <c r="J206" s="48"/>
      <c r="K206" s="55" t="s">
        <v>1283</v>
      </c>
    </row>
    <row r="207" spans="1:12">
      <c r="A207" s="71" t="s">
        <v>1414</v>
      </c>
      <c r="B207" s="54"/>
      <c r="C207" s="12" t="s">
        <v>33</v>
      </c>
      <c r="D207" s="12" t="s">
        <v>1286</v>
      </c>
      <c r="E207" s="12" t="s">
        <v>1284</v>
      </c>
      <c r="F207" s="13"/>
      <c r="G207" s="13">
        <v>14300</v>
      </c>
      <c r="H207" s="13"/>
      <c r="I207" s="13"/>
      <c r="J207" s="48"/>
      <c r="K207" s="15"/>
    </row>
    <row r="208" spans="1:12">
      <c r="A208" s="71" t="s">
        <v>1414</v>
      </c>
      <c r="B208" s="54"/>
      <c r="C208" s="12" t="s">
        <v>33</v>
      </c>
      <c r="D208" s="12" t="s">
        <v>1286</v>
      </c>
      <c r="E208" s="12" t="s">
        <v>1285</v>
      </c>
      <c r="F208" s="13"/>
      <c r="G208" s="13">
        <v>3000</v>
      </c>
      <c r="H208" s="13"/>
      <c r="I208" s="13"/>
      <c r="J208" s="48"/>
      <c r="K208" s="15"/>
    </row>
    <row r="209" spans="1:12">
      <c r="A209" s="71" t="s">
        <v>1414</v>
      </c>
      <c r="B209" s="54"/>
      <c r="C209" s="12" t="s">
        <v>14</v>
      </c>
      <c r="D209" s="12" t="s">
        <v>1286</v>
      </c>
      <c r="E209" s="12" t="s">
        <v>1287</v>
      </c>
      <c r="F209" s="13"/>
      <c r="G209" s="13">
        <v>1200</v>
      </c>
      <c r="H209" s="13"/>
      <c r="I209" s="13"/>
      <c r="J209" s="48"/>
      <c r="K209" s="15"/>
    </row>
    <row r="210" spans="1:12">
      <c r="A210" s="71" t="s">
        <v>1414</v>
      </c>
      <c r="B210" s="54"/>
      <c r="C210" s="12" t="s">
        <v>994</v>
      </c>
      <c r="D210" s="12" t="s">
        <v>1300</v>
      </c>
      <c r="E210" s="12" t="s">
        <v>1288</v>
      </c>
      <c r="F210" s="13"/>
      <c r="G210" s="13">
        <v>26200</v>
      </c>
      <c r="H210" s="13"/>
      <c r="I210" s="13"/>
      <c r="J210" s="48"/>
      <c r="K210" s="15"/>
    </row>
    <row r="211" spans="1:12">
      <c r="A211" s="71" t="s">
        <v>1414</v>
      </c>
      <c r="B211" s="53">
        <v>43484</v>
      </c>
      <c r="C211" s="12" t="s">
        <v>27</v>
      </c>
      <c r="D211" s="12" t="s">
        <v>1291</v>
      </c>
      <c r="E211" s="12" t="s">
        <v>1292</v>
      </c>
      <c r="F211" s="13"/>
      <c r="G211" s="13">
        <v>4000</v>
      </c>
      <c r="H211" s="13"/>
      <c r="I211" s="13"/>
      <c r="J211" s="48"/>
      <c r="K211" s="15" t="s">
        <v>1293</v>
      </c>
      <c r="L211" t="s">
        <v>1289</v>
      </c>
    </row>
    <row r="212" spans="1:12">
      <c r="A212" s="71" t="s">
        <v>1414</v>
      </c>
      <c r="B212" s="54"/>
      <c r="C212" s="12" t="s">
        <v>101</v>
      </c>
      <c r="D212" s="12" t="s">
        <v>139</v>
      </c>
      <c r="E212" s="12" t="s">
        <v>1296</v>
      </c>
      <c r="F212" s="13"/>
      <c r="G212" s="13">
        <v>8390</v>
      </c>
      <c r="H212" s="13"/>
      <c r="I212" s="13"/>
      <c r="J212" s="48"/>
      <c r="K212" s="15"/>
      <c r="L212" t="s">
        <v>1290</v>
      </c>
    </row>
    <row r="213" spans="1:12">
      <c r="A213" s="71" t="s">
        <v>1414</v>
      </c>
      <c r="B213" s="54"/>
      <c r="C213" s="12" t="s">
        <v>33</v>
      </c>
      <c r="D213" s="12" t="s">
        <v>457</v>
      </c>
      <c r="E213" s="12" t="s">
        <v>111</v>
      </c>
      <c r="F213" s="13"/>
      <c r="G213" s="13">
        <v>5000</v>
      </c>
      <c r="H213" s="13"/>
      <c r="I213" s="13"/>
      <c r="J213" s="48"/>
      <c r="K213" s="15" t="s">
        <v>1295</v>
      </c>
    </row>
    <row r="214" spans="1:12">
      <c r="A214" s="71" t="s">
        <v>1414</v>
      </c>
      <c r="B214" s="54"/>
      <c r="C214" s="12" t="s">
        <v>27</v>
      </c>
      <c r="D214" s="12" t="s">
        <v>1294</v>
      </c>
      <c r="E214" s="12" t="s">
        <v>1292</v>
      </c>
      <c r="F214" s="13"/>
      <c r="G214" s="13">
        <v>6000</v>
      </c>
      <c r="H214" s="13"/>
      <c r="I214" s="13"/>
      <c r="J214" s="48"/>
      <c r="K214" s="15"/>
    </row>
    <row r="215" spans="1:12">
      <c r="A215" s="71" t="s">
        <v>1414</v>
      </c>
      <c r="B215" s="54"/>
      <c r="C215" s="12" t="s">
        <v>1297</v>
      </c>
      <c r="D215" s="12" t="s">
        <v>505</v>
      </c>
      <c r="E215" s="12" t="s">
        <v>1298</v>
      </c>
      <c r="F215" s="13"/>
      <c r="G215" s="13">
        <v>210000</v>
      </c>
      <c r="H215" s="13"/>
      <c r="I215" s="13"/>
      <c r="J215" s="48"/>
      <c r="K215" s="15"/>
    </row>
    <row r="216" spans="1:12">
      <c r="A216" s="71" t="s">
        <v>1414</v>
      </c>
      <c r="B216" s="54"/>
      <c r="C216" s="12" t="s">
        <v>994</v>
      </c>
      <c r="D216" s="12" t="s">
        <v>1299</v>
      </c>
      <c r="E216" s="12" t="s">
        <v>1288</v>
      </c>
      <c r="F216" s="13"/>
      <c r="G216" s="13">
        <v>24000</v>
      </c>
      <c r="H216" s="13"/>
      <c r="I216" s="13"/>
      <c r="J216" s="48"/>
      <c r="K216" s="15"/>
    </row>
    <row r="217" spans="1:12">
      <c r="A217" s="71" t="s">
        <v>1414</v>
      </c>
      <c r="B217" s="54"/>
      <c r="C217" s="9" t="s">
        <v>3</v>
      </c>
      <c r="D217" s="9" t="s">
        <v>0</v>
      </c>
      <c r="E217" s="9" t="s">
        <v>1250</v>
      </c>
      <c r="F217" s="10">
        <v>100000</v>
      </c>
      <c r="G217" s="10"/>
      <c r="H217" s="10"/>
      <c r="I217" s="10">
        <v>14282</v>
      </c>
      <c r="J217" s="66"/>
      <c r="K217" s="15" t="str">
        <f>"平均 1peso = "&amp;TRUNC(I217/F217,4)&amp;"円"</f>
        <v>平均 1peso = 0.1428円</v>
      </c>
    </row>
    <row r="218" spans="1:12">
      <c r="A218" s="71" t="s">
        <v>1414</v>
      </c>
      <c r="B218" s="54"/>
      <c r="C218" s="12" t="s">
        <v>1301</v>
      </c>
      <c r="D218" s="12" t="s">
        <v>1302</v>
      </c>
      <c r="E218" s="12" t="s">
        <v>1303</v>
      </c>
      <c r="F218" s="13"/>
      <c r="G218" s="13">
        <v>5000</v>
      </c>
      <c r="H218" s="13"/>
      <c r="I218" s="13"/>
      <c r="J218" s="48"/>
      <c r="K218" s="15" t="s">
        <v>1358</v>
      </c>
    </row>
    <row r="219" spans="1:12">
      <c r="A219" s="71" t="s">
        <v>1414</v>
      </c>
      <c r="B219" s="54"/>
      <c r="C219" s="12" t="s">
        <v>190</v>
      </c>
      <c r="D219" s="12" t="s">
        <v>1302</v>
      </c>
      <c r="E219" s="12" t="s">
        <v>1304</v>
      </c>
      <c r="F219" s="13"/>
      <c r="G219" s="13">
        <v>4000</v>
      </c>
      <c r="H219" s="13"/>
      <c r="I219" s="13"/>
      <c r="J219" s="48"/>
      <c r="K219" s="15" t="s">
        <v>1305</v>
      </c>
    </row>
    <row r="220" spans="1:12">
      <c r="A220" s="71" t="s">
        <v>1414</v>
      </c>
      <c r="B220" s="54"/>
      <c r="C220" s="12" t="s">
        <v>1301</v>
      </c>
      <c r="D220" s="12" t="s">
        <v>1302</v>
      </c>
      <c r="E220" s="12" t="s">
        <v>1306</v>
      </c>
      <c r="F220" s="13"/>
      <c r="G220" s="13">
        <v>1000</v>
      </c>
      <c r="H220" s="13"/>
      <c r="I220" s="13"/>
      <c r="J220" s="48"/>
      <c r="K220" s="15"/>
    </row>
    <row r="221" spans="1:12">
      <c r="A221" s="71" t="s">
        <v>1414</v>
      </c>
      <c r="B221" s="54"/>
      <c r="C221" s="12" t="s">
        <v>1301</v>
      </c>
      <c r="D221" s="12" t="s">
        <v>1302</v>
      </c>
      <c r="E221" s="12" t="s">
        <v>1307</v>
      </c>
      <c r="F221" s="13"/>
      <c r="G221" s="13">
        <v>9000</v>
      </c>
      <c r="H221" s="13"/>
      <c r="I221" s="13"/>
      <c r="J221" s="48"/>
      <c r="K221" s="15"/>
    </row>
    <row r="222" spans="1:12">
      <c r="A222" s="71" t="s">
        <v>1414</v>
      </c>
      <c r="B222" s="54"/>
      <c r="C222" s="12" t="s">
        <v>14</v>
      </c>
      <c r="D222" s="12" t="s">
        <v>1286</v>
      </c>
      <c r="E222" s="12" t="s">
        <v>1308</v>
      </c>
      <c r="F222" s="13"/>
      <c r="G222" s="13">
        <v>2400</v>
      </c>
      <c r="H222" s="13"/>
      <c r="I222" s="13"/>
      <c r="J222" s="48"/>
      <c r="K222" s="15"/>
    </row>
    <row r="223" spans="1:12">
      <c r="A223" s="71" t="s">
        <v>1414</v>
      </c>
      <c r="B223" s="54"/>
      <c r="C223" s="12" t="s">
        <v>101</v>
      </c>
      <c r="D223" s="12" t="s">
        <v>1286</v>
      </c>
      <c r="E223" s="12" t="s">
        <v>1309</v>
      </c>
      <c r="F223" s="13"/>
      <c r="G223" s="13">
        <v>3600</v>
      </c>
      <c r="H223" s="13"/>
      <c r="I223" s="13"/>
      <c r="J223" s="48"/>
      <c r="K223" s="15" t="s">
        <v>1310</v>
      </c>
    </row>
    <row r="224" spans="1:12">
      <c r="A224" s="71" t="s">
        <v>1414</v>
      </c>
      <c r="B224" s="54"/>
      <c r="C224" s="12" t="s">
        <v>101</v>
      </c>
      <c r="D224" s="12" t="s">
        <v>1314</v>
      </c>
      <c r="E224" s="12" t="s">
        <v>1315</v>
      </c>
      <c r="F224" s="13"/>
      <c r="G224" s="13">
        <v>4400</v>
      </c>
      <c r="H224" s="13"/>
      <c r="I224" s="13"/>
      <c r="J224" s="48"/>
      <c r="K224" s="15"/>
    </row>
    <row r="225" spans="1:16">
      <c r="A225" s="71" t="s">
        <v>1414</v>
      </c>
      <c r="B225" s="53">
        <v>43490</v>
      </c>
      <c r="C225" s="12" t="s">
        <v>33</v>
      </c>
      <c r="D225" s="12" t="s">
        <v>457</v>
      </c>
      <c r="E225" s="12" t="s">
        <v>996</v>
      </c>
      <c r="F225" s="13"/>
      <c r="G225" s="13">
        <v>27700</v>
      </c>
      <c r="H225" s="13"/>
      <c r="I225" s="13"/>
      <c r="J225" s="48"/>
      <c r="K225" s="15"/>
      <c r="L225" t="s">
        <v>1316</v>
      </c>
    </row>
    <row r="226" spans="1:16">
      <c r="A226" s="71" t="s">
        <v>1414</v>
      </c>
      <c r="B226" s="54"/>
      <c r="C226" s="12" t="s">
        <v>27</v>
      </c>
      <c r="D226" s="12" t="s">
        <v>29</v>
      </c>
      <c r="E226" s="12" t="s">
        <v>1317</v>
      </c>
      <c r="F226" s="13"/>
      <c r="G226" s="13"/>
      <c r="H226" s="14">
        <v>4978</v>
      </c>
      <c r="I226" s="13"/>
      <c r="J226" s="48"/>
      <c r="K226" s="15"/>
    </row>
    <row r="227" spans="1:16">
      <c r="A227" s="71" t="s">
        <v>1414</v>
      </c>
      <c r="B227" s="54"/>
      <c r="C227" s="12" t="s">
        <v>14</v>
      </c>
      <c r="D227" s="12" t="s">
        <v>1274</v>
      </c>
      <c r="E227" s="12" t="s">
        <v>1312</v>
      </c>
      <c r="F227" s="13"/>
      <c r="G227" s="13">
        <v>4400</v>
      </c>
      <c r="H227" s="13"/>
      <c r="I227" s="13"/>
      <c r="J227" s="48"/>
      <c r="K227" s="15"/>
    </row>
    <row r="228" spans="1:16">
      <c r="A228" s="71" t="s">
        <v>1414</v>
      </c>
      <c r="B228" s="54"/>
      <c r="C228" s="12" t="s">
        <v>27</v>
      </c>
      <c r="D228" s="12" t="s">
        <v>1318</v>
      </c>
      <c r="E228" s="12" t="s">
        <v>1313</v>
      </c>
      <c r="F228" s="13"/>
      <c r="G228" s="13">
        <v>3800</v>
      </c>
      <c r="H228" s="13"/>
      <c r="I228" s="13"/>
      <c r="J228" s="48"/>
      <c r="K228" s="15"/>
    </row>
    <row r="229" spans="1:16">
      <c r="A229" s="71" t="s">
        <v>1414</v>
      </c>
      <c r="B229" s="58">
        <v>43491</v>
      </c>
      <c r="C229" s="12" t="s">
        <v>190</v>
      </c>
      <c r="D229" s="12" t="s">
        <v>191</v>
      </c>
      <c r="E229" s="12" t="s">
        <v>192</v>
      </c>
      <c r="F229" s="13"/>
      <c r="G229" s="13">
        <v>1400</v>
      </c>
      <c r="H229" s="13"/>
      <c r="I229" s="13"/>
      <c r="J229" s="48"/>
      <c r="K229" s="15"/>
    </row>
    <row r="230" spans="1:16" s="63" customFormat="1">
      <c r="A230" s="71" t="s">
        <v>1414</v>
      </c>
      <c r="B230" s="59"/>
      <c r="C230" s="60" t="s">
        <v>101</v>
      </c>
      <c r="D230" s="60" t="s">
        <v>15</v>
      </c>
      <c r="E230" s="60" t="s">
        <v>35</v>
      </c>
      <c r="F230" s="61"/>
      <c r="G230" s="61">
        <v>28030</v>
      </c>
      <c r="H230" s="61"/>
      <c r="I230" s="61"/>
      <c r="J230" s="67" t="s">
        <v>1411</v>
      </c>
      <c r="K230" s="62" t="s">
        <v>1461</v>
      </c>
    </row>
    <row r="231" spans="1:16">
      <c r="B231" s="58">
        <v>43858</v>
      </c>
      <c r="C231" s="9" t="s">
        <v>3</v>
      </c>
      <c r="D231" s="9" t="s">
        <v>0</v>
      </c>
      <c r="E231" s="9" t="s">
        <v>234</v>
      </c>
      <c r="F231" s="10">
        <v>200000</v>
      </c>
      <c r="G231" s="10"/>
      <c r="H231" s="10"/>
      <c r="I231" s="10">
        <v>27538</v>
      </c>
      <c r="J231" s="66"/>
      <c r="K231" s="15" t="str">
        <f>"平均 1peso = "&amp;TRUNC(I231/F231,4)&amp;"円"</f>
        <v>平均 1peso = 0.1376円</v>
      </c>
      <c r="L231" t="s">
        <v>1459</v>
      </c>
      <c r="P231" t="s">
        <v>1460</v>
      </c>
    </row>
    <row r="232" spans="1:16">
      <c r="B232" s="56"/>
      <c r="C232" s="12" t="s">
        <v>27</v>
      </c>
      <c r="D232" s="12" t="s">
        <v>105</v>
      </c>
      <c r="E232" s="12" t="s">
        <v>107</v>
      </c>
      <c r="F232" s="13"/>
      <c r="G232" s="13">
        <v>10000</v>
      </c>
      <c r="H232" s="13"/>
      <c r="I232" s="13"/>
      <c r="J232" s="48" t="s">
        <v>1412</v>
      </c>
      <c r="K232" s="15"/>
    </row>
    <row r="233" spans="1:16">
      <c r="B233" s="56"/>
      <c r="C233" s="12" t="s">
        <v>27</v>
      </c>
      <c r="D233" s="12" t="s">
        <v>105</v>
      </c>
      <c r="E233" s="12" t="s">
        <v>107</v>
      </c>
      <c r="F233" s="13"/>
      <c r="G233" s="13">
        <v>2000</v>
      </c>
      <c r="H233" s="13"/>
      <c r="I233" s="13"/>
      <c r="J233" s="48" t="s">
        <v>1413</v>
      </c>
      <c r="K233" s="15"/>
    </row>
    <row r="234" spans="1:16">
      <c r="B234" s="56"/>
      <c r="C234" s="12" t="s">
        <v>34</v>
      </c>
      <c r="D234" s="12" t="s">
        <v>1191</v>
      </c>
      <c r="E234" s="12" t="s">
        <v>1417</v>
      </c>
      <c r="F234" s="13"/>
      <c r="G234" s="13">
        <v>3990</v>
      </c>
      <c r="H234" s="13"/>
      <c r="I234" s="13"/>
      <c r="J234" s="48"/>
      <c r="K234" s="15"/>
    </row>
    <row r="235" spans="1:16">
      <c r="B235" s="56"/>
      <c r="C235" s="12" t="s">
        <v>34</v>
      </c>
      <c r="D235" s="12" t="s">
        <v>251</v>
      </c>
      <c r="E235" s="12" t="s">
        <v>1416</v>
      </c>
      <c r="F235" s="13"/>
      <c r="G235" s="13">
        <v>34530</v>
      </c>
      <c r="H235" s="13"/>
      <c r="I235" s="13"/>
      <c r="J235" s="48" t="s">
        <v>1412</v>
      </c>
      <c r="K235" s="15"/>
    </row>
    <row r="236" spans="1:16">
      <c r="B236" s="56"/>
      <c r="C236" s="12" t="s">
        <v>1418</v>
      </c>
      <c r="D236" s="12" t="s">
        <v>487</v>
      </c>
      <c r="E236" s="12" t="s">
        <v>1420</v>
      </c>
      <c r="F236" s="13"/>
      <c r="G236" s="13">
        <v>6610</v>
      </c>
      <c r="H236" s="13"/>
      <c r="I236" s="13"/>
      <c r="J236" s="48"/>
      <c r="K236" s="15"/>
    </row>
    <row r="237" spans="1:16">
      <c r="B237" s="56"/>
      <c r="C237" s="12" t="s">
        <v>34</v>
      </c>
      <c r="D237" s="12" t="s">
        <v>487</v>
      </c>
      <c r="E237" s="12" t="s">
        <v>1419</v>
      </c>
      <c r="F237" s="13"/>
      <c r="G237" s="13">
        <v>6400</v>
      </c>
      <c r="H237" s="13"/>
      <c r="I237" s="13"/>
      <c r="J237" s="48" t="s">
        <v>1413</v>
      </c>
      <c r="K237" s="15"/>
    </row>
    <row r="238" spans="1:16">
      <c r="B238" s="56"/>
      <c r="C238" s="12" t="s">
        <v>34</v>
      </c>
      <c r="D238" s="12" t="s">
        <v>1421</v>
      </c>
      <c r="E238" s="12" t="s">
        <v>1422</v>
      </c>
      <c r="F238" s="13"/>
      <c r="G238" s="13">
        <v>3580</v>
      </c>
      <c r="H238" s="13"/>
      <c r="I238" s="13"/>
      <c r="J238" s="48" t="s">
        <v>1412</v>
      </c>
      <c r="K238" s="15"/>
    </row>
    <row r="239" spans="1:16">
      <c r="B239" s="56"/>
      <c r="C239" s="12" t="s">
        <v>34</v>
      </c>
      <c r="D239" s="12" t="s">
        <v>110</v>
      </c>
      <c r="E239" s="12" t="s">
        <v>1424</v>
      </c>
      <c r="F239" s="13"/>
      <c r="G239" s="13">
        <v>6480</v>
      </c>
      <c r="H239" s="13"/>
      <c r="I239" s="13"/>
      <c r="J239" s="48"/>
      <c r="K239" s="15"/>
    </row>
    <row r="240" spans="1:16">
      <c r="B240" s="56"/>
      <c r="C240" s="12" t="s">
        <v>34</v>
      </c>
      <c r="D240" s="12" t="s">
        <v>110</v>
      </c>
      <c r="E240" s="12" t="s">
        <v>1423</v>
      </c>
      <c r="F240" s="13"/>
      <c r="G240" s="13">
        <v>4985</v>
      </c>
      <c r="H240" s="13"/>
      <c r="I240" s="13"/>
      <c r="J240" s="48" t="s">
        <v>1412</v>
      </c>
      <c r="K240" s="15"/>
    </row>
    <row r="241" spans="2:12">
      <c r="B241" s="56"/>
      <c r="C241" s="12" t="s">
        <v>33</v>
      </c>
      <c r="D241" s="12" t="s">
        <v>398</v>
      </c>
      <c r="E241" s="12" t="s">
        <v>1096</v>
      </c>
      <c r="F241" s="13"/>
      <c r="G241" s="13">
        <v>5100</v>
      </c>
      <c r="H241" s="13"/>
      <c r="I241" s="13"/>
      <c r="J241" s="48"/>
      <c r="K241" s="15"/>
    </row>
    <row r="242" spans="2:12">
      <c r="B242" s="58">
        <v>43859</v>
      </c>
      <c r="C242" s="12" t="s">
        <v>1432</v>
      </c>
      <c r="D242" s="12" t="s">
        <v>1433</v>
      </c>
      <c r="E242" s="12" t="s">
        <v>35</v>
      </c>
      <c r="F242" s="13"/>
      <c r="G242" s="13">
        <v>36690</v>
      </c>
      <c r="H242" s="13"/>
      <c r="I242" s="13"/>
      <c r="J242" s="48" t="s">
        <v>1413</v>
      </c>
      <c r="K242" s="15"/>
      <c r="L242" t="s">
        <v>1443</v>
      </c>
    </row>
    <row r="243" spans="2:12">
      <c r="B243" s="56"/>
      <c r="C243" s="12" t="s">
        <v>1418</v>
      </c>
      <c r="D243" s="12" t="s">
        <v>1435</v>
      </c>
      <c r="E243" s="12" t="s">
        <v>1434</v>
      </c>
      <c r="F243" s="13"/>
      <c r="G243" s="13">
        <v>2750</v>
      </c>
      <c r="H243" s="13"/>
      <c r="I243" s="13"/>
      <c r="J243" s="48"/>
      <c r="K243" s="15"/>
    </row>
    <row r="244" spans="2:12">
      <c r="B244" s="58">
        <v>43860</v>
      </c>
      <c r="C244" s="73" t="s">
        <v>1455</v>
      </c>
      <c r="D244" s="73" t="s">
        <v>505</v>
      </c>
      <c r="E244" s="73" t="s">
        <v>1456</v>
      </c>
      <c r="F244" s="74"/>
      <c r="G244" s="74">
        <v>100000</v>
      </c>
      <c r="H244" s="74"/>
      <c r="I244" s="74"/>
      <c r="J244" s="75" t="s">
        <v>1413</v>
      </c>
      <c r="K244" s="15"/>
      <c r="L244" t="s">
        <v>1458</v>
      </c>
    </row>
    <row r="245" spans="2:12">
      <c r="B245" s="56"/>
      <c r="C245" s="9" t="s">
        <v>3</v>
      </c>
      <c r="D245" s="9" t="s">
        <v>0</v>
      </c>
      <c r="E245" s="9" t="s">
        <v>1463</v>
      </c>
      <c r="F245" s="10">
        <v>700000</v>
      </c>
      <c r="G245" s="10"/>
      <c r="H245" s="10"/>
      <c r="I245" s="10">
        <v>96458</v>
      </c>
      <c r="J245" s="66"/>
      <c r="K245" s="15" t="str">
        <f>"平均 1peso = "&amp;TRUNC(I245/F245,4)&amp;"円"</f>
        <v>平均 1peso = 0.1377円</v>
      </c>
    </row>
    <row r="246" spans="2:12">
      <c r="B246" s="56"/>
      <c r="C246" s="12" t="s">
        <v>34</v>
      </c>
      <c r="D246" s="12" t="s">
        <v>411</v>
      </c>
      <c r="E246" s="12" t="s">
        <v>1464</v>
      </c>
      <c r="F246" s="13"/>
      <c r="G246" s="13">
        <v>4000</v>
      </c>
      <c r="H246" s="13"/>
      <c r="I246" s="13"/>
      <c r="J246" s="48"/>
      <c r="K246" s="15"/>
    </row>
    <row r="247" spans="2:12">
      <c r="B247" s="56"/>
      <c r="C247" s="12" t="s">
        <v>33</v>
      </c>
      <c r="D247" s="12" t="s">
        <v>5</v>
      </c>
      <c r="E247" s="12" t="s">
        <v>24</v>
      </c>
      <c r="F247" s="13"/>
      <c r="G247" s="13">
        <v>2400</v>
      </c>
      <c r="H247" s="13"/>
      <c r="I247" s="13"/>
      <c r="J247" s="48"/>
      <c r="K247" s="15"/>
    </row>
    <row r="248" spans="2:12">
      <c r="B248" s="56"/>
      <c r="C248" s="12" t="s">
        <v>280</v>
      </c>
      <c r="D248" s="12" t="s">
        <v>281</v>
      </c>
      <c r="E248" s="12" t="s">
        <v>1466</v>
      </c>
      <c r="F248" s="13"/>
      <c r="G248" s="13">
        <v>10000</v>
      </c>
      <c r="H248" s="13"/>
      <c r="I248" s="13"/>
      <c r="J248" s="48" t="s">
        <v>1413</v>
      </c>
      <c r="K248" s="15"/>
    </row>
    <row r="249" spans="2:12">
      <c r="B249" s="56"/>
      <c r="C249" s="12" t="s">
        <v>1418</v>
      </c>
      <c r="D249" s="12" t="s">
        <v>15</v>
      </c>
      <c r="E249" s="12" t="s">
        <v>35</v>
      </c>
      <c r="F249" s="13"/>
      <c r="G249" s="13">
        <v>11670</v>
      </c>
      <c r="H249" s="13"/>
      <c r="I249" s="13"/>
      <c r="J249" s="48"/>
      <c r="K249" s="15"/>
    </row>
    <row r="250" spans="2:12">
      <c r="B250" s="56"/>
      <c r="C250" s="12" t="s">
        <v>190</v>
      </c>
      <c r="D250" s="12" t="s">
        <v>191</v>
      </c>
      <c r="E250" s="12" t="s">
        <v>192</v>
      </c>
      <c r="F250" s="13"/>
      <c r="G250" s="13">
        <v>1400</v>
      </c>
      <c r="H250" s="13"/>
      <c r="I250" s="13"/>
      <c r="J250" s="48"/>
      <c r="K250" s="15"/>
    </row>
    <row r="251" spans="2:12">
      <c r="B251" s="58">
        <v>43861</v>
      </c>
      <c r="C251" s="12" t="s">
        <v>1266</v>
      </c>
      <c r="D251" s="12" t="s">
        <v>1486</v>
      </c>
      <c r="E251" s="12" t="s">
        <v>1487</v>
      </c>
      <c r="F251" s="13"/>
      <c r="G251" s="13">
        <v>7000</v>
      </c>
      <c r="H251" s="13"/>
      <c r="I251" s="13"/>
      <c r="J251" s="48" t="s">
        <v>1412</v>
      </c>
      <c r="K251" s="15"/>
      <c r="L251" t="s">
        <v>1511</v>
      </c>
    </row>
    <row r="252" spans="2:12">
      <c r="B252" s="56"/>
      <c r="C252" s="12" t="s">
        <v>190</v>
      </c>
      <c r="D252" s="12" t="s">
        <v>15</v>
      </c>
      <c r="E252" s="12" t="s">
        <v>1488</v>
      </c>
      <c r="F252" s="13"/>
      <c r="G252" s="13">
        <v>1990</v>
      </c>
      <c r="H252" s="13"/>
      <c r="I252" s="13"/>
      <c r="J252" s="48" t="s">
        <v>1412</v>
      </c>
      <c r="K252" s="15"/>
      <c r="L252" t="s">
        <v>1489</v>
      </c>
    </row>
    <row r="253" spans="2:12">
      <c r="B253" s="58">
        <v>43862</v>
      </c>
      <c r="C253" s="12" t="s">
        <v>1266</v>
      </c>
      <c r="D253" s="12" t="s">
        <v>604</v>
      </c>
      <c r="E253" s="12" t="s">
        <v>605</v>
      </c>
      <c r="F253" s="13"/>
      <c r="G253" s="13">
        <v>5000</v>
      </c>
      <c r="H253" s="13"/>
      <c r="I253" s="13"/>
      <c r="J253" s="48" t="s">
        <v>1412</v>
      </c>
      <c r="K253" s="15"/>
      <c r="L253" t="s">
        <v>1628</v>
      </c>
    </row>
    <row r="254" spans="2:12">
      <c r="B254" s="56"/>
      <c r="C254" s="12" t="s">
        <v>14</v>
      </c>
      <c r="D254" s="12" t="s">
        <v>606</v>
      </c>
      <c r="E254" s="12" t="s">
        <v>607</v>
      </c>
      <c r="F254" s="13"/>
      <c r="G254" s="13">
        <v>2000</v>
      </c>
      <c r="H254" s="13"/>
      <c r="I254" s="13"/>
      <c r="J254" s="48" t="s">
        <v>1412</v>
      </c>
      <c r="K254" s="15"/>
    </row>
    <row r="255" spans="2:12">
      <c r="B255" s="58">
        <v>43863</v>
      </c>
      <c r="C255" s="12" t="s">
        <v>1266</v>
      </c>
      <c r="D255" s="12" t="s">
        <v>604</v>
      </c>
      <c r="E255" s="12" t="s">
        <v>605</v>
      </c>
      <c r="F255" s="13"/>
      <c r="G255" s="13">
        <v>5000</v>
      </c>
      <c r="H255" s="13"/>
      <c r="I255" s="13"/>
      <c r="J255" s="48" t="s">
        <v>1412</v>
      </c>
      <c r="K255" s="15"/>
      <c r="L255" t="s">
        <v>1628</v>
      </c>
    </row>
    <row r="256" spans="2:12">
      <c r="B256" s="56"/>
      <c r="C256" s="12" t="s">
        <v>1418</v>
      </c>
      <c r="D256" s="12" t="s">
        <v>15</v>
      </c>
      <c r="E256" s="12" t="s">
        <v>1492</v>
      </c>
      <c r="F256" s="13"/>
      <c r="G256" s="13">
        <v>5800</v>
      </c>
      <c r="H256" s="13"/>
      <c r="I256" s="13"/>
      <c r="J256" s="48" t="s">
        <v>1412</v>
      </c>
      <c r="K256" s="15"/>
    </row>
    <row r="257" spans="2:12">
      <c r="B257" s="58">
        <v>43865</v>
      </c>
      <c r="C257" s="12" t="s">
        <v>14</v>
      </c>
      <c r="D257" s="12" t="s">
        <v>1509</v>
      </c>
      <c r="E257" s="12" t="s">
        <v>1510</v>
      </c>
      <c r="F257" s="13"/>
      <c r="G257" s="13">
        <v>1500</v>
      </c>
      <c r="H257" s="13"/>
      <c r="I257" s="13"/>
      <c r="J257" s="48" t="s">
        <v>1412</v>
      </c>
      <c r="K257" s="15"/>
    </row>
    <row r="258" spans="2:12">
      <c r="B258" s="56"/>
      <c r="C258" s="12" t="s">
        <v>1266</v>
      </c>
      <c r="D258" s="12" t="s">
        <v>1507</v>
      </c>
      <c r="E258" s="12" t="s">
        <v>1508</v>
      </c>
      <c r="F258" s="13"/>
      <c r="G258" s="13">
        <v>11980</v>
      </c>
      <c r="H258" s="13"/>
      <c r="I258" s="13"/>
      <c r="J258" s="48" t="s">
        <v>1412</v>
      </c>
      <c r="K258" s="15"/>
      <c r="L258" t="s">
        <v>1512</v>
      </c>
    </row>
    <row r="259" spans="2:12">
      <c r="B259" s="58">
        <v>43866</v>
      </c>
      <c r="C259" s="12" t="s">
        <v>1418</v>
      </c>
      <c r="D259" s="12" t="s">
        <v>15</v>
      </c>
      <c r="E259" s="12" t="s">
        <v>1513</v>
      </c>
      <c r="F259" s="13"/>
      <c r="G259" s="13">
        <v>8000</v>
      </c>
      <c r="H259" s="13"/>
      <c r="I259" s="13"/>
      <c r="J259" s="48"/>
      <c r="K259" s="15"/>
    </row>
    <row r="260" spans="2:12">
      <c r="B260" s="58">
        <v>43868</v>
      </c>
      <c r="C260" s="12" t="s">
        <v>190</v>
      </c>
      <c r="D260" s="12" t="s">
        <v>464</v>
      </c>
      <c r="E260" s="12" t="s">
        <v>192</v>
      </c>
      <c r="F260" s="13"/>
      <c r="G260" s="13">
        <v>2800</v>
      </c>
      <c r="H260" s="13"/>
      <c r="I260" s="13"/>
      <c r="J260" s="48"/>
      <c r="K260" s="15"/>
      <c r="L260" t="s">
        <v>1626</v>
      </c>
    </row>
    <row r="261" spans="2:12">
      <c r="B261" s="56"/>
      <c r="C261" s="12" t="s">
        <v>1418</v>
      </c>
      <c r="D261" s="12" t="s">
        <v>15</v>
      </c>
      <c r="E261" s="12" t="s">
        <v>35</v>
      </c>
      <c r="F261" s="13"/>
      <c r="G261" s="13">
        <v>16510</v>
      </c>
      <c r="H261" s="13"/>
      <c r="I261" s="13"/>
      <c r="J261" s="48"/>
      <c r="K261" s="15"/>
    </row>
    <row r="262" spans="2:12">
      <c r="B262" s="58">
        <v>43869</v>
      </c>
      <c r="C262" s="12" t="s">
        <v>1266</v>
      </c>
      <c r="D262" s="12" t="s">
        <v>604</v>
      </c>
      <c r="E262" s="12" t="s">
        <v>605</v>
      </c>
      <c r="F262" s="13"/>
      <c r="G262" s="13">
        <v>5000</v>
      </c>
      <c r="H262" s="13"/>
      <c r="I262" s="13"/>
      <c r="J262" s="48" t="s">
        <v>1412</v>
      </c>
      <c r="K262" s="15"/>
      <c r="L262" t="s">
        <v>1628</v>
      </c>
    </row>
    <row r="263" spans="2:12">
      <c r="B263" s="56"/>
      <c r="C263" s="12" t="s">
        <v>190</v>
      </c>
      <c r="D263" s="12" t="s">
        <v>1604</v>
      </c>
      <c r="E263" s="12" t="s">
        <v>35</v>
      </c>
      <c r="F263" s="13"/>
      <c r="G263" s="13">
        <v>13760</v>
      </c>
      <c r="H263" s="13"/>
      <c r="I263" s="13"/>
      <c r="J263" s="48"/>
      <c r="K263" s="15"/>
    </row>
    <row r="264" spans="2:12">
      <c r="B264" s="56"/>
      <c r="C264" s="12" t="s">
        <v>28</v>
      </c>
      <c r="D264" s="12" t="s">
        <v>251</v>
      </c>
      <c r="E264" s="12" t="s">
        <v>252</v>
      </c>
      <c r="F264" s="13"/>
      <c r="G264" s="13">
        <v>20000</v>
      </c>
      <c r="H264" s="13"/>
      <c r="I264" s="13"/>
      <c r="J264" s="48"/>
      <c r="K264" s="15"/>
    </row>
    <row r="265" spans="2:12">
      <c r="B265" s="56"/>
      <c r="C265" s="12" t="s">
        <v>1418</v>
      </c>
      <c r="D265" s="12" t="s">
        <v>189</v>
      </c>
      <c r="E265" s="12" t="s">
        <v>35</v>
      </c>
      <c r="F265" s="13"/>
      <c r="G265" s="13">
        <v>5570</v>
      </c>
      <c r="H265" s="13"/>
      <c r="I265" s="13"/>
      <c r="J265" s="48"/>
      <c r="K265" s="15"/>
    </row>
    <row r="266" spans="2:12">
      <c r="B266" s="56"/>
      <c r="C266" s="12" t="s">
        <v>1418</v>
      </c>
      <c r="D266" s="12" t="s">
        <v>15</v>
      </c>
      <c r="E266" s="12" t="s">
        <v>35</v>
      </c>
      <c r="F266" s="13"/>
      <c r="G266" s="13">
        <v>7480</v>
      </c>
      <c r="H266" s="13"/>
      <c r="I266" s="13"/>
      <c r="J266" s="48"/>
      <c r="K266" s="15"/>
    </row>
    <row r="267" spans="2:12">
      <c r="B267" s="58">
        <v>43870</v>
      </c>
      <c r="C267" s="12" t="s">
        <v>1266</v>
      </c>
      <c r="D267" s="12" t="s">
        <v>604</v>
      </c>
      <c r="E267" s="12" t="s">
        <v>605</v>
      </c>
      <c r="F267" s="13"/>
      <c r="G267" s="13">
        <v>5000</v>
      </c>
      <c r="H267" s="13"/>
      <c r="I267" s="13"/>
      <c r="J267" s="48" t="s">
        <v>1412</v>
      </c>
      <c r="K267" s="15"/>
      <c r="L267" t="s">
        <v>1628</v>
      </c>
    </row>
    <row r="268" spans="2:12">
      <c r="B268" s="58">
        <v>43871</v>
      </c>
      <c r="C268" s="12" t="s">
        <v>1418</v>
      </c>
      <c r="D268" s="12" t="s">
        <v>15</v>
      </c>
      <c r="E268" s="12" t="s">
        <v>1605</v>
      </c>
      <c r="F268" s="13"/>
      <c r="G268" s="13">
        <v>4920</v>
      </c>
      <c r="H268" s="13"/>
      <c r="I268" s="13"/>
      <c r="J268" s="48"/>
      <c r="K268" s="15"/>
      <c r="L268" t="s">
        <v>1629</v>
      </c>
    </row>
    <row r="269" spans="2:12">
      <c r="B269" s="56"/>
      <c r="C269" s="12" t="s">
        <v>1606</v>
      </c>
      <c r="D269" s="12" t="s">
        <v>1607</v>
      </c>
      <c r="E269" s="12" t="s">
        <v>1608</v>
      </c>
      <c r="F269" s="13"/>
      <c r="G269" s="13">
        <v>6990</v>
      </c>
      <c r="H269" s="13"/>
      <c r="I269" s="13"/>
      <c r="J269" s="48" t="s">
        <v>1412</v>
      </c>
      <c r="K269" s="15"/>
    </row>
    <row r="270" spans="2:12">
      <c r="B270" s="56"/>
      <c r="C270" s="12" t="s">
        <v>1266</v>
      </c>
      <c r="D270" s="12" t="s">
        <v>396</v>
      </c>
      <c r="E270" s="12" t="s">
        <v>1609</v>
      </c>
      <c r="F270" s="13"/>
      <c r="G270" s="13">
        <v>3480</v>
      </c>
      <c r="H270" s="13"/>
      <c r="I270" s="13"/>
      <c r="J270" s="48" t="s">
        <v>1412</v>
      </c>
      <c r="K270" s="15"/>
    </row>
    <row r="271" spans="2:12">
      <c r="B271" s="58">
        <v>43872</v>
      </c>
      <c r="C271" s="12" t="s">
        <v>1418</v>
      </c>
      <c r="D271" s="12" t="s">
        <v>1610</v>
      </c>
      <c r="E271" s="12" t="s">
        <v>1611</v>
      </c>
      <c r="F271" s="13"/>
      <c r="G271" s="13">
        <v>5000</v>
      </c>
      <c r="H271" s="13"/>
      <c r="I271" s="13"/>
      <c r="J271" s="48"/>
      <c r="K271" s="15"/>
      <c r="L271" t="s">
        <v>1627</v>
      </c>
    </row>
    <row r="272" spans="2:12">
      <c r="B272" s="56"/>
      <c r="C272" s="12" t="s">
        <v>1418</v>
      </c>
      <c r="D272" s="12" t="s">
        <v>1610</v>
      </c>
      <c r="E272" s="12" t="s">
        <v>1612</v>
      </c>
      <c r="F272" s="13"/>
      <c r="G272" s="13">
        <v>4500</v>
      </c>
      <c r="H272" s="13"/>
      <c r="I272" s="13"/>
      <c r="J272" s="48"/>
      <c r="K272" s="15"/>
      <c r="L272" t="s">
        <v>1635</v>
      </c>
    </row>
    <row r="273" spans="2:12">
      <c r="B273" s="56"/>
      <c r="C273" s="12" t="s">
        <v>1418</v>
      </c>
      <c r="D273" s="12" t="s">
        <v>1103</v>
      </c>
      <c r="E273" s="12" t="s">
        <v>1614</v>
      </c>
      <c r="F273" s="13"/>
      <c r="G273" s="13">
        <v>2110</v>
      </c>
      <c r="H273" s="13"/>
      <c r="I273" s="13"/>
      <c r="J273" s="48"/>
      <c r="K273" s="15"/>
    </row>
    <row r="274" spans="2:12">
      <c r="B274" s="56"/>
      <c r="C274" s="12" t="s">
        <v>1418</v>
      </c>
      <c r="D274" s="12" t="s">
        <v>1103</v>
      </c>
      <c r="E274" s="12" t="s">
        <v>1434</v>
      </c>
      <c r="F274" s="13"/>
      <c r="G274" s="13">
        <v>8500</v>
      </c>
      <c r="H274" s="13"/>
      <c r="I274" s="13"/>
      <c r="J274" s="48"/>
      <c r="K274" s="15"/>
    </row>
    <row r="275" spans="2:12">
      <c r="B275" s="56"/>
      <c r="C275" s="12" t="s">
        <v>1418</v>
      </c>
      <c r="D275" s="12" t="s">
        <v>15</v>
      </c>
      <c r="E275" s="12" t="s">
        <v>35</v>
      </c>
      <c r="F275" s="13"/>
      <c r="G275" s="13">
        <v>7330</v>
      </c>
      <c r="H275" s="13"/>
      <c r="I275" s="13"/>
      <c r="J275" s="48"/>
      <c r="K275" s="15"/>
    </row>
    <row r="276" spans="2:12">
      <c r="B276" s="58">
        <v>43873</v>
      </c>
      <c r="C276" s="12" t="s">
        <v>1418</v>
      </c>
      <c r="D276" s="12" t="s">
        <v>15</v>
      </c>
      <c r="E276" s="12" t="s">
        <v>377</v>
      </c>
      <c r="F276" s="13"/>
      <c r="G276" s="13">
        <v>1890</v>
      </c>
      <c r="H276" s="13"/>
      <c r="I276" s="13"/>
      <c r="J276" s="48"/>
      <c r="K276" s="15"/>
      <c r="L276" t="s">
        <v>1634</v>
      </c>
    </row>
    <row r="277" spans="2:12">
      <c r="B277" s="56"/>
      <c r="C277" s="12" t="s">
        <v>27</v>
      </c>
      <c r="D277" s="12" t="s">
        <v>105</v>
      </c>
      <c r="E277" s="12" t="s">
        <v>107</v>
      </c>
      <c r="F277" s="13"/>
      <c r="G277" s="13">
        <v>20000</v>
      </c>
      <c r="H277" s="13"/>
      <c r="I277" s="13"/>
      <c r="J277" s="48" t="s">
        <v>1412</v>
      </c>
      <c r="K277" s="15"/>
      <c r="L277" t="s">
        <v>1649</v>
      </c>
    </row>
    <row r="278" spans="2:12">
      <c r="B278" s="56"/>
      <c r="C278" s="12" t="s">
        <v>1266</v>
      </c>
      <c r="D278" s="12" t="s">
        <v>1509</v>
      </c>
      <c r="E278" s="12" t="s">
        <v>1630</v>
      </c>
      <c r="F278" s="13"/>
      <c r="G278" s="13">
        <v>1800</v>
      </c>
      <c r="H278" s="13"/>
      <c r="I278" s="13"/>
      <c r="J278" s="48" t="s">
        <v>1412</v>
      </c>
      <c r="K278" s="15"/>
    </row>
    <row r="279" spans="2:12">
      <c r="B279" s="56"/>
      <c r="C279" s="12" t="s">
        <v>1266</v>
      </c>
      <c r="D279" s="12" t="s">
        <v>1507</v>
      </c>
      <c r="E279" s="12" t="s">
        <v>1631</v>
      </c>
      <c r="F279" s="13"/>
      <c r="G279" s="13">
        <v>13990</v>
      </c>
      <c r="H279" s="13"/>
      <c r="I279" s="13"/>
      <c r="J279" s="48" t="s">
        <v>1412</v>
      </c>
      <c r="K279" s="15"/>
    </row>
    <row r="280" spans="2:12">
      <c r="B280" s="56"/>
      <c r="C280" s="12" t="s">
        <v>1266</v>
      </c>
      <c r="D280" s="12" t="s">
        <v>396</v>
      </c>
      <c r="E280" s="12" t="s">
        <v>1632</v>
      </c>
      <c r="F280" s="13"/>
      <c r="G280" s="13">
        <v>1990</v>
      </c>
      <c r="H280" s="13"/>
      <c r="I280" s="13"/>
      <c r="J280" s="48" t="s">
        <v>1412</v>
      </c>
      <c r="K280" s="15"/>
    </row>
    <row r="281" spans="2:12">
      <c r="B281" s="56"/>
      <c r="C281" s="12" t="s">
        <v>14</v>
      </c>
      <c r="D281" s="12" t="s">
        <v>355</v>
      </c>
      <c r="E281" s="12" t="s">
        <v>1195</v>
      </c>
      <c r="F281" s="13"/>
      <c r="G281" s="13">
        <v>1000</v>
      </c>
      <c r="H281" s="13"/>
      <c r="I281" s="13"/>
      <c r="J281" s="48" t="s">
        <v>1412</v>
      </c>
      <c r="K281" s="15"/>
    </row>
    <row r="282" spans="2:12">
      <c r="B282" s="58">
        <v>43874</v>
      </c>
      <c r="C282" s="12" t="s">
        <v>1418</v>
      </c>
      <c r="D282" s="12" t="s">
        <v>15</v>
      </c>
      <c r="E282" s="12" t="s">
        <v>35</v>
      </c>
      <c r="F282" s="13"/>
      <c r="G282" s="13">
        <v>7010</v>
      </c>
      <c r="H282" s="13"/>
      <c r="I282" s="13"/>
      <c r="J282" s="48"/>
      <c r="K282" s="15"/>
      <c r="L282" t="s">
        <v>1650</v>
      </c>
    </row>
    <row r="283" spans="2:12">
      <c r="B283" s="56"/>
      <c r="C283" s="12" t="s">
        <v>1266</v>
      </c>
      <c r="D283" s="12" t="s">
        <v>604</v>
      </c>
      <c r="E283" s="12" t="s">
        <v>605</v>
      </c>
      <c r="F283" s="13"/>
      <c r="G283" s="13">
        <v>5000</v>
      </c>
      <c r="H283" s="13"/>
      <c r="I283" s="13"/>
      <c r="J283" s="48" t="s">
        <v>1412</v>
      </c>
      <c r="K283" s="15"/>
      <c r="L283" t="s">
        <v>1633</v>
      </c>
    </row>
    <row r="284" spans="2:12">
      <c r="B284" s="58">
        <v>43875</v>
      </c>
      <c r="C284" s="12" t="s">
        <v>190</v>
      </c>
      <c r="D284" s="12" t="s">
        <v>1651</v>
      </c>
      <c r="E284" s="12" t="s">
        <v>1652</v>
      </c>
      <c r="F284" s="13"/>
      <c r="G284" s="13">
        <v>8150</v>
      </c>
      <c r="H284" s="13"/>
      <c r="I284" s="13"/>
      <c r="J284" s="48"/>
      <c r="K284" s="15"/>
    </row>
    <row r="285" spans="2:12">
      <c r="B285" s="56"/>
      <c r="C285" s="12" t="s">
        <v>1418</v>
      </c>
      <c r="D285" s="12" t="s">
        <v>15</v>
      </c>
      <c r="E285" s="12" t="s">
        <v>35</v>
      </c>
      <c r="F285" s="13"/>
      <c r="G285" s="13">
        <v>8090</v>
      </c>
      <c r="H285" s="13"/>
      <c r="I285" s="13"/>
      <c r="J285" s="48"/>
      <c r="K285" s="15"/>
    </row>
    <row r="286" spans="2:12">
      <c r="B286" s="58">
        <v>43876</v>
      </c>
      <c r="C286" s="12" t="s">
        <v>1266</v>
      </c>
      <c r="D286" s="12" t="s">
        <v>604</v>
      </c>
      <c r="E286" s="12" t="s">
        <v>605</v>
      </c>
      <c r="F286" s="13"/>
      <c r="G286" s="13">
        <v>5000</v>
      </c>
      <c r="H286" s="13"/>
      <c r="I286" s="13"/>
      <c r="J286" s="48" t="s">
        <v>1412</v>
      </c>
      <c r="K286" s="15"/>
      <c r="L286" t="s">
        <v>1628</v>
      </c>
    </row>
    <row r="287" spans="2:12">
      <c r="B287" s="58">
        <v>43877</v>
      </c>
      <c r="C287" s="12" t="s">
        <v>1418</v>
      </c>
      <c r="D287" s="12" t="s">
        <v>15</v>
      </c>
      <c r="E287" s="12" t="s">
        <v>35</v>
      </c>
      <c r="F287" s="13"/>
      <c r="G287" s="13">
        <v>8060</v>
      </c>
      <c r="H287" s="13"/>
      <c r="I287" s="13"/>
      <c r="J287" s="48"/>
      <c r="K287" s="15"/>
      <c r="L287" t="s">
        <v>1718</v>
      </c>
    </row>
    <row r="288" spans="2:12">
      <c r="B288" s="58">
        <v>43878</v>
      </c>
      <c r="C288" s="12" t="s">
        <v>33</v>
      </c>
      <c r="D288" s="12" t="s">
        <v>398</v>
      </c>
      <c r="E288" s="12" t="s">
        <v>1716</v>
      </c>
      <c r="F288" s="13"/>
      <c r="G288" s="13">
        <v>3750</v>
      </c>
      <c r="H288" s="13"/>
      <c r="I288" s="13"/>
      <c r="J288" s="48"/>
      <c r="K288" s="15"/>
      <c r="L288" t="s">
        <v>1719</v>
      </c>
    </row>
    <row r="289" spans="2:11">
      <c r="B289" s="56"/>
      <c r="C289" s="12" t="s">
        <v>1418</v>
      </c>
      <c r="D289" s="12" t="s">
        <v>487</v>
      </c>
      <c r="E289" s="12" t="s">
        <v>35</v>
      </c>
      <c r="F289" s="13"/>
      <c r="G289" s="13">
        <v>8460</v>
      </c>
      <c r="H289" s="13"/>
      <c r="I289" s="13"/>
      <c r="J289" s="48"/>
      <c r="K289" s="15"/>
    </row>
    <row r="290" spans="2:11">
      <c r="B290" s="56"/>
      <c r="C290" s="12" t="s">
        <v>1418</v>
      </c>
      <c r="D290" s="12" t="s">
        <v>189</v>
      </c>
      <c r="E290" s="12" t="s">
        <v>1717</v>
      </c>
      <c r="F290" s="13"/>
      <c r="G290" s="13">
        <v>2290</v>
      </c>
      <c r="H290" s="13"/>
      <c r="I290" s="13"/>
      <c r="J290" s="48"/>
      <c r="K290" s="15"/>
    </row>
    <row r="291" spans="2:11">
      <c r="B291" s="58">
        <v>43879</v>
      </c>
      <c r="C291" s="12" t="s">
        <v>1418</v>
      </c>
      <c r="D291" s="12" t="s">
        <v>15</v>
      </c>
      <c r="E291" s="12" t="s">
        <v>35</v>
      </c>
      <c r="F291" s="13"/>
      <c r="G291" s="13">
        <v>7780</v>
      </c>
      <c r="H291" s="13"/>
      <c r="I291" s="13"/>
      <c r="J291" s="48"/>
      <c r="K291" s="15"/>
    </row>
    <row r="292" spans="2:11">
      <c r="B292" s="56"/>
      <c r="C292" s="12" t="s">
        <v>190</v>
      </c>
      <c r="D292" s="12" t="s">
        <v>464</v>
      </c>
      <c r="E292" s="12" t="s">
        <v>192</v>
      </c>
      <c r="F292" s="13"/>
      <c r="G292" s="13">
        <v>2800</v>
      </c>
      <c r="H292" s="13"/>
      <c r="I292" s="13"/>
      <c r="J292" s="48"/>
      <c r="K292" s="15"/>
    </row>
    <row r="293" spans="2:11">
      <c r="B293" s="58">
        <v>43880</v>
      </c>
      <c r="C293" s="12" t="s">
        <v>14</v>
      </c>
      <c r="D293" s="12" t="s">
        <v>1728</v>
      </c>
      <c r="E293" s="12" t="s">
        <v>1722</v>
      </c>
      <c r="F293" s="13"/>
      <c r="G293" s="13">
        <v>160</v>
      </c>
      <c r="H293" s="13"/>
      <c r="I293" s="13"/>
      <c r="J293" s="48"/>
      <c r="K293" s="15"/>
    </row>
    <row r="294" spans="2:11">
      <c r="B294" s="56"/>
      <c r="C294" s="12" t="s">
        <v>190</v>
      </c>
      <c r="D294" s="12" t="s">
        <v>1726</v>
      </c>
      <c r="E294" s="12" t="s">
        <v>1727</v>
      </c>
      <c r="F294" s="13"/>
      <c r="G294" s="13">
        <v>2900</v>
      </c>
      <c r="H294" s="13"/>
      <c r="I294" s="13"/>
      <c r="J294" s="48"/>
      <c r="K294" s="15"/>
    </row>
    <row r="295" spans="2:11">
      <c r="B295" s="56"/>
      <c r="C295" s="12" t="s">
        <v>190</v>
      </c>
      <c r="D295" s="12" t="s">
        <v>1191</v>
      </c>
      <c r="E295" s="12" t="s">
        <v>1723</v>
      </c>
      <c r="F295" s="13"/>
      <c r="G295" s="13">
        <v>1490</v>
      </c>
      <c r="H295" s="13"/>
      <c r="I295" s="13"/>
      <c r="J295" s="48"/>
      <c r="K295" s="15"/>
    </row>
    <row r="296" spans="2:11">
      <c r="B296" s="56"/>
      <c r="C296" s="12" t="s">
        <v>190</v>
      </c>
      <c r="D296" s="12" t="s">
        <v>1724</v>
      </c>
      <c r="E296" s="12" t="s">
        <v>1725</v>
      </c>
      <c r="F296" s="13"/>
      <c r="G296" s="13">
        <v>9970</v>
      </c>
      <c r="H296" s="13"/>
      <c r="I296" s="13"/>
      <c r="J296" s="48" t="s">
        <v>1412</v>
      </c>
      <c r="K296" s="15"/>
    </row>
    <row r="297" spans="2:11">
      <c r="B297" s="56"/>
      <c r="C297" s="12" t="s">
        <v>14</v>
      </c>
      <c r="D297" s="12" t="s">
        <v>355</v>
      </c>
      <c r="E297" s="12" t="s">
        <v>483</v>
      </c>
      <c r="F297" s="13"/>
      <c r="G297" s="13">
        <v>1000</v>
      </c>
      <c r="H297" s="13"/>
      <c r="I297" s="13"/>
      <c r="J297" s="48"/>
      <c r="K297" s="15"/>
    </row>
    <row r="298" spans="2:11">
      <c r="B298" s="56"/>
      <c r="C298" s="12" t="s">
        <v>176</v>
      </c>
      <c r="D298" s="12" t="s">
        <v>1743</v>
      </c>
      <c r="E298" s="12" t="s">
        <v>1744</v>
      </c>
      <c r="F298" s="13"/>
      <c r="G298" s="13"/>
      <c r="H298" s="14">
        <v>14355</v>
      </c>
      <c r="I298" s="13"/>
      <c r="J298" s="48"/>
      <c r="K298" s="15" t="s">
        <v>1745</v>
      </c>
    </row>
    <row r="299" spans="2:11">
      <c r="B299" s="56"/>
      <c r="C299" s="12" t="s">
        <v>190</v>
      </c>
      <c r="D299" s="12" t="s">
        <v>464</v>
      </c>
      <c r="E299" s="12" t="s">
        <v>192</v>
      </c>
      <c r="F299" s="13"/>
      <c r="G299" s="13">
        <v>2800</v>
      </c>
      <c r="H299" s="13"/>
      <c r="I299" s="13"/>
      <c r="J299" s="48"/>
      <c r="K299" s="15"/>
    </row>
    <row r="300" spans="2:11">
      <c r="B300" s="53">
        <v>43881</v>
      </c>
      <c r="C300" s="12" t="s">
        <v>27</v>
      </c>
      <c r="D300" s="12" t="s">
        <v>105</v>
      </c>
      <c r="E300" s="12" t="s">
        <v>486</v>
      </c>
      <c r="F300" s="13"/>
      <c r="G300" s="13">
        <v>1550</v>
      </c>
      <c r="H300" s="13"/>
      <c r="I300" s="13"/>
      <c r="J300" s="48" t="s">
        <v>1412</v>
      </c>
      <c r="K300" s="15"/>
    </row>
    <row r="301" spans="2:11">
      <c r="B301" s="54"/>
      <c r="C301" s="12" t="s">
        <v>27</v>
      </c>
      <c r="D301" s="12" t="s">
        <v>105</v>
      </c>
      <c r="E301" s="12" t="s">
        <v>107</v>
      </c>
      <c r="F301" s="13"/>
      <c r="G301" s="13">
        <v>3450</v>
      </c>
      <c r="H301" s="13"/>
      <c r="I301" s="13"/>
      <c r="J301" s="48" t="s">
        <v>1412</v>
      </c>
      <c r="K301" s="15"/>
    </row>
    <row r="302" spans="2:11">
      <c r="B302" s="54"/>
      <c r="C302" s="12" t="s">
        <v>27</v>
      </c>
      <c r="D302" s="12" t="s">
        <v>1729</v>
      </c>
      <c r="E302" s="12" t="s">
        <v>1506</v>
      </c>
      <c r="F302" s="13"/>
      <c r="G302" s="13">
        <v>3800</v>
      </c>
      <c r="H302" s="13"/>
      <c r="I302" s="13"/>
      <c r="J302" s="48"/>
      <c r="K302" s="15"/>
    </row>
    <row r="303" spans="2:11">
      <c r="B303" s="54"/>
      <c r="C303" s="12" t="s">
        <v>1418</v>
      </c>
      <c r="D303" s="12" t="s">
        <v>1730</v>
      </c>
      <c r="E303" s="12" t="s">
        <v>1731</v>
      </c>
      <c r="F303" s="13"/>
      <c r="G303" s="13">
        <v>4710</v>
      </c>
      <c r="H303" s="13"/>
      <c r="I303" s="13"/>
      <c r="J303" s="48"/>
      <c r="K303" s="15"/>
    </row>
    <row r="304" spans="2:11">
      <c r="B304" s="54"/>
      <c r="C304" s="12" t="s">
        <v>1418</v>
      </c>
      <c r="D304" s="12" t="s">
        <v>1732</v>
      </c>
      <c r="E304" s="12" t="s">
        <v>1733</v>
      </c>
      <c r="F304" s="13"/>
      <c r="G304" s="13"/>
      <c r="H304" s="14">
        <v>464</v>
      </c>
      <c r="I304" s="13"/>
      <c r="J304" s="48"/>
      <c r="K304" s="15" t="s">
        <v>1734</v>
      </c>
    </row>
    <row r="305" spans="2:12">
      <c r="B305" s="54"/>
      <c r="C305" s="12" t="s">
        <v>1418</v>
      </c>
      <c r="D305" s="12" t="s">
        <v>1735</v>
      </c>
      <c r="E305" s="12" t="s">
        <v>1736</v>
      </c>
      <c r="F305" s="13"/>
      <c r="G305" s="13">
        <v>1850</v>
      </c>
      <c r="H305" s="13"/>
      <c r="I305" s="13"/>
      <c r="J305" s="48"/>
      <c r="K305" s="15"/>
    </row>
    <row r="306" spans="2:12">
      <c r="B306" s="53">
        <v>43891</v>
      </c>
      <c r="C306" s="12" t="s">
        <v>27</v>
      </c>
      <c r="D306" s="12" t="s">
        <v>1729</v>
      </c>
      <c r="E306" s="12" t="s">
        <v>1737</v>
      </c>
      <c r="F306" s="13"/>
      <c r="G306" s="13">
        <v>3800</v>
      </c>
      <c r="H306" s="13"/>
      <c r="I306" s="13"/>
      <c r="J306" s="48"/>
      <c r="K306" s="15"/>
    </row>
    <row r="307" spans="2:12">
      <c r="B307" s="58">
        <v>43892</v>
      </c>
      <c r="C307" s="12" t="s">
        <v>1418</v>
      </c>
      <c r="D307" s="12" t="s">
        <v>1738</v>
      </c>
      <c r="E307" s="12" t="s">
        <v>1739</v>
      </c>
      <c r="F307" s="13"/>
      <c r="G307" s="13">
        <v>4700</v>
      </c>
      <c r="H307" s="13"/>
      <c r="I307" s="13"/>
      <c r="J307" s="48"/>
      <c r="K307" s="15"/>
    </row>
    <row r="308" spans="2:12">
      <c r="B308" s="56"/>
      <c r="C308" s="12" t="s">
        <v>190</v>
      </c>
      <c r="D308" s="12" t="s">
        <v>355</v>
      </c>
      <c r="E308" s="12" t="s">
        <v>1740</v>
      </c>
      <c r="F308" s="13"/>
      <c r="G308" s="13">
        <v>500</v>
      </c>
      <c r="H308" s="13"/>
      <c r="I308" s="13"/>
      <c r="J308" s="48"/>
      <c r="K308" s="15"/>
    </row>
    <row r="309" spans="2:12">
      <c r="B309" s="56"/>
      <c r="C309" s="12" t="s">
        <v>190</v>
      </c>
      <c r="D309" s="12" t="s">
        <v>2739</v>
      </c>
      <c r="E309" s="12" t="s">
        <v>1741</v>
      </c>
      <c r="F309" s="13"/>
      <c r="G309" s="13">
        <v>1000</v>
      </c>
      <c r="H309" s="13"/>
      <c r="I309" s="13"/>
      <c r="J309" s="48"/>
      <c r="K309" s="15"/>
    </row>
    <row r="310" spans="2:12">
      <c r="B310" s="56"/>
      <c r="C310" s="12" t="s">
        <v>1418</v>
      </c>
      <c r="D310" s="12" t="s">
        <v>15</v>
      </c>
      <c r="E310" s="12" t="s">
        <v>35</v>
      </c>
      <c r="F310" s="13"/>
      <c r="G310" s="13">
        <v>7580</v>
      </c>
      <c r="H310" s="13"/>
      <c r="I310" s="13"/>
      <c r="J310" s="48"/>
      <c r="K310" s="15"/>
    </row>
    <row r="311" spans="2:12">
      <c r="B311" s="56"/>
      <c r="C311" s="12" t="s">
        <v>1418</v>
      </c>
      <c r="D311" s="12" t="s">
        <v>189</v>
      </c>
      <c r="E311" s="12" t="s">
        <v>1742</v>
      </c>
      <c r="F311" s="13"/>
      <c r="G311" s="13">
        <v>5510</v>
      </c>
      <c r="H311" s="13"/>
      <c r="I311" s="13"/>
      <c r="J311" s="48"/>
      <c r="K311" s="15"/>
    </row>
    <row r="312" spans="2:12">
      <c r="B312" s="56"/>
      <c r="C312" s="12" t="s">
        <v>190</v>
      </c>
      <c r="D312" s="12" t="s">
        <v>191</v>
      </c>
      <c r="E312" s="12" t="s">
        <v>192</v>
      </c>
      <c r="F312" s="13"/>
      <c r="G312" s="13">
        <v>1400</v>
      </c>
      <c r="H312" s="13"/>
      <c r="I312" s="13"/>
      <c r="J312" s="48"/>
      <c r="K312" s="15"/>
    </row>
    <row r="313" spans="2:12">
      <c r="B313" s="58">
        <v>43893</v>
      </c>
      <c r="C313" s="12" t="s">
        <v>176</v>
      </c>
      <c r="D313" s="12" t="s">
        <v>1971</v>
      </c>
      <c r="E313" s="12" t="s">
        <v>1970</v>
      </c>
      <c r="F313" s="13"/>
      <c r="G313" s="13">
        <v>20000</v>
      </c>
      <c r="H313" s="13"/>
      <c r="I313" s="13"/>
      <c r="J313" s="48"/>
      <c r="K313" s="15"/>
      <c r="L313" t="s">
        <v>1994</v>
      </c>
    </row>
    <row r="314" spans="2:12" ht="19.5" thickBot="1">
      <c r="B314" s="56"/>
      <c r="C314" s="12" t="s">
        <v>27</v>
      </c>
      <c r="D314" s="12" t="s">
        <v>105</v>
      </c>
      <c r="E314" s="12" t="s">
        <v>107</v>
      </c>
      <c r="F314" s="13"/>
      <c r="G314" s="13">
        <v>5000</v>
      </c>
      <c r="H314" s="13"/>
      <c r="I314" s="13"/>
      <c r="J314" s="48" t="s">
        <v>1412</v>
      </c>
      <c r="K314" s="15"/>
      <c r="L314" t="s">
        <v>1995</v>
      </c>
    </row>
    <row r="315" spans="2:12">
      <c r="B315" s="56"/>
      <c r="C315" s="12" t="s">
        <v>34</v>
      </c>
      <c r="D315" s="12" t="s">
        <v>1972</v>
      </c>
      <c r="E315" s="12" t="s">
        <v>1973</v>
      </c>
      <c r="F315" s="113"/>
      <c r="G315" s="115">
        <v>800</v>
      </c>
      <c r="H315" s="114"/>
      <c r="I315" s="13"/>
      <c r="J315" s="48"/>
      <c r="K315" s="118" t="s">
        <v>1976</v>
      </c>
    </row>
    <row r="316" spans="2:12">
      <c r="B316" s="56"/>
      <c r="C316" s="12" t="s">
        <v>1418</v>
      </c>
      <c r="D316" s="12" t="s">
        <v>487</v>
      </c>
      <c r="E316" s="12" t="s">
        <v>1974</v>
      </c>
      <c r="F316" s="113"/>
      <c r="G316" s="116">
        <v>3200</v>
      </c>
      <c r="H316" s="114"/>
      <c r="I316" s="13"/>
      <c r="J316" s="48"/>
      <c r="K316" s="118" t="s">
        <v>1977</v>
      </c>
    </row>
    <row r="317" spans="2:12">
      <c r="B317" s="56"/>
      <c r="C317" s="12" t="s">
        <v>1418</v>
      </c>
      <c r="D317" s="12" t="s">
        <v>1103</v>
      </c>
      <c r="E317" s="12" t="s">
        <v>1975</v>
      </c>
      <c r="F317" s="113"/>
      <c r="G317" s="116">
        <v>11660</v>
      </c>
      <c r="H317" s="114"/>
      <c r="I317" s="13"/>
      <c r="J317" s="48"/>
      <c r="K317" s="15"/>
    </row>
    <row r="318" spans="2:12" ht="19.5" thickBot="1">
      <c r="B318" s="56"/>
      <c r="C318" s="12" t="s">
        <v>1418</v>
      </c>
      <c r="D318" s="12" t="s">
        <v>1103</v>
      </c>
      <c r="E318" s="12" t="s">
        <v>1434</v>
      </c>
      <c r="F318" s="113"/>
      <c r="G318" s="117">
        <v>8480</v>
      </c>
      <c r="H318" s="114"/>
      <c r="I318" s="13"/>
      <c r="J318" s="48"/>
      <c r="K318" s="15"/>
    </row>
    <row r="319" spans="2:12">
      <c r="B319" s="56"/>
      <c r="C319" s="12" t="s">
        <v>1418</v>
      </c>
      <c r="D319" s="12" t="s">
        <v>15</v>
      </c>
      <c r="E319" s="12" t="s">
        <v>35</v>
      </c>
      <c r="F319" s="13"/>
      <c r="G319" s="13">
        <v>5700</v>
      </c>
      <c r="H319" s="13"/>
      <c r="I319" s="13"/>
      <c r="J319" s="48"/>
      <c r="K319" s="15"/>
    </row>
    <row r="320" spans="2:12">
      <c r="B320" s="58">
        <v>43894</v>
      </c>
      <c r="C320" s="12" t="s">
        <v>1266</v>
      </c>
      <c r="D320" s="12" t="s">
        <v>1267</v>
      </c>
      <c r="E320" s="12" t="s">
        <v>1989</v>
      </c>
      <c r="F320" s="13"/>
      <c r="G320" s="13">
        <v>40000</v>
      </c>
      <c r="H320" s="13"/>
      <c r="I320" s="13"/>
      <c r="J320" s="48" t="s">
        <v>1412</v>
      </c>
      <c r="K320" s="15"/>
    </row>
    <row r="321" spans="2:12">
      <c r="B321" s="58">
        <v>43895</v>
      </c>
      <c r="C321" s="12" t="s">
        <v>34</v>
      </c>
      <c r="D321" s="12" t="s">
        <v>1990</v>
      </c>
      <c r="E321" s="12" t="s">
        <v>1991</v>
      </c>
      <c r="F321" s="13"/>
      <c r="G321" s="13">
        <v>1200</v>
      </c>
      <c r="H321" s="13"/>
      <c r="I321" s="13"/>
      <c r="J321" s="48"/>
      <c r="K321" s="15"/>
      <c r="L321" t="s">
        <v>3393</v>
      </c>
    </row>
    <row r="322" spans="2:12">
      <c r="B322" s="56"/>
      <c r="C322" s="12" t="s">
        <v>1266</v>
      </c>
      <c r="D322" s="12" t="s">
        <v>1486</v>
      </c>
      <c r="E322" s="12" t="s">
        <v>1992</v>
      </c>
      <c r="F322" s="13"/>
      <c r="G322" s="13">
        <v>32000</v>
      </c>
      <c r="H322" s="13"/>
      <c r="I322" s="13"/>
      <c r="J322" s="48" t="s">
        <v>1412</v>
      </c>
      <c r="K322" s="15"/>
      <c r="L322" t="s">
        <v>1993</v>
      </c>
    </row>
    <row r="323" spans="2:12">
      <c r="B323" s="56"/>
      <c r="C323" s="12" t="s">
        <v>1418</v>
      </c>
      <c r="D323" s="12" t="s">
        <v>15</v>
      </c>
      <c r="E323" s="12" t="s">
        <v>35</v>
      </c>
      <c r="F323" s="13"/>
      <c r="G323" s="13">
        <v>9830</v>
      </c>
      <c r="H323" s="13"/>
      <c r="I323" s="13"/>
      <c r="J323" s="48"/>
      <c r="K323" s="15"/>
    </row>
    <row r="324" spans="2:12">
      <c r="B324" s="58">
        <v>43896</v>
      </c>
      <c r="C324" s="12" t="s">
        <v>1418</v>
      </c>
      <c r="D324" s="12" t="s">
        <v>15</v>
      </c>
      <c r="E324" s="12" t="s">
        <v>35</v>
      </c>
      <c r="F324" s="13"/>
      <c r="G324" s="13">
        <v>9590</v>
      </c>
      <c r="H324" s="13"/>
      <c r="I324" s="13"/>
      <c r="J324" s="48"/>
      <c r="K324" s="15"/>
    </row>
    <row r="325" spans="2:12">
      <c r="B325" s="58">
        <v>43897</v>
      </c>
      <c r="C325" s="12" t="s">
        <v>1266</v>
      </c>
      <c r="D325" s="12" t="s">
        <v>604</v>
      </c>
      <c r="E325" s="12" t="s">
        <v>605</v>
      </c>
      <c r="F325" s="13"/>
      <c r="G325" s="13">
        <v>5000</v>
      </c>
      <c r="H325" s="13"/>
      <c r="I325" s="13"/>
      <c r="J325" s="48" t="s">
        <v>1412</v>
      </c>
      <c r="K325" s="15"/>
    </row>
    <row r="326" spans="2:12">
      <c r="B326" s="58">
        <v>43898</v>
      </c>
      <c r="C326" s="12" t="s">
        <v>1266</v>
      </c>
      <c r="D326" s="12" t="s">
        <v>1996</v>
      </c>
      <c r="E326" s="12" t="s">
        <v>605</v>
      </c>
      <c r="F326" s="13"/>
      <c r="G326" s="13">
        <v>5000</v>
      </c>
      <c r="H326" s="13"/>
      <c r="I326" s="13"/>
      <c r="J326" s="48" t="s">
        <v>1412</v>
      </c>
      <c r="K326" s="15"/>
    </row>
    <row r="327" spans="2:12">
      <c r="B327" s="56"/>
      <c r="C327" s="12" t="s">
        <v>1266</v>
      </c>
      <c r="D327" s="12" t="s">
        <v>1996</v>
      </c>
      <c r="E327" s="12" t="s">
        <v>1997</v>
      </c>
      <c r="F327" s="13"/>
      <c r="G327" s="13">
        <v>2000</v>
      </c>
      <c r="H327" s="13"/>
      <c r="I327" s="13"/>
      <c r="J327" s="48" t="s">
        <v>1412</v>
      </c>
      <c r="K327" s="15"/>
    </row>
    <row r="328" spans="2:12">
      <c r="B328" s="56"/>
      <c r="C328" s="12" t="s">
        <v>1418</v>
      </c>
      <c r="D328" s="12" t="s">
        <v>15</v>
      </c>
      <c r="E328" s="12" t="s">
        <v>35</v>
      </c>
      <c r="F328" s="13"/>
      <c r="G328" s="13">
        <v>5610</v>
      </c>
      <c r="H328" s="13"/>
      <c r="I328" s="13"/>
      <c r="J328" s="48"/>
      <c r="K328" s="15"/>
    </row>
    <row r="329" spans="2:12">
      <c r="B329" s="58">
        <v>43899</v>
      </c>
      <c r="C329" s="12" t="s">
        <v>28</v>
      </c>
      <c r="D329" s="12" t="s">
        <v>251</v>
      </c>
      <c r="E329" s="12" t="s">
        <v>252</v>
      </c>
      <c r="F329" s="13"/>
      <c r="G329" s="13">
        <v>13000</v>
      </c>
      <c r="H329" s="13"/>
      <c r="I329" s="13"/>
      <c r="J329" s="48"/>
      <c r="K329" s="15"/>
    </row>
    <row r="330" spans="2:12">
      <c r="B330" s="56"/>
      <c r="C330" s="9" t="s">
        <v>3</v>
      </c>
      <c r="D330" s="9" t="s">
        <v>0</v>
      </c>
      <c r="E330" s="9" t="s">
        <v>1250</v>
      </c>
      <c r="F330" s="10">
        <v>200000</v>
      </c>
      <c r="G330" s="10"/>
      <c r="H330" s="10"/>
      <c r="I330" s="10">
        <v>25602</v>
      </c>
      <c r="J330" s="66"/>
      <c r="K330" s="15" t="str">
        <f>"平均 1peso = "&amp;TRUNC(I330/F330,4)&amp;"円"</f>
        <v>平均 1peso = 0.128円</v>
      </c>
    </row>
    <row r="331" spans="2:12">
      <c r="B331" s="56"/>
      <c r="C331" s="12" t="s">
        <v>1418</v>
      </c>
      <c r="D331" s="12" t="s">
        <v>15</v>
      </c>
      <c r="E331" s="12" t="s">
        <v>35</v>
      </c>
      <c r="F331" s="13"/>
      <c r="G331" s="13">
        <v>3440</v>
      </c>
      <c r="H331" s="13"/>
      <c r="I331" s="13"/>
      <c r="J331" s="48"/>
      <c r="K331" s="15"/>
    </row>
    <row r="332" spans="2:12">
      <c r="B332" s="58">
        <v>43900</v>
      </c>
      <c r="C332" s="12" t="s">
        <v>1418</v>
      </c>
      <c r="D332" s="12" t="s">
        <v>1435</v>
      </c>
      <c r="E332" s="12" t="s">
        <v>2005</v>
      </c>
      <c r="F332" s="13"/>
      <c r="G332" s="13">
        <v>3300</v>
      </c>
      <c r="H332" s="13"/>
      <c r="I332" s="13"/>
      <c r="J332" s="48"/>
      <c r="K332" s="15"/>
    </row>
    <row r="333" spans="2:12">
      <c r="B333" s="56"/>
      <c r="C333" s="9" t="s">
        <v>3</v>
      </c>
      <c r="D333" s="9" t="s">
        <v>0</v>
      </c>
      <c r="E333" s="9" t="s">
        <v>1250</v>
      </c>
      <c r="F333" s="10">
        <v>1000000</v>
      </c>
      <c r="G333" s="10"/>
      <c r="H333" s="10"/>
      <c r="I333" s="10">
        <v>122345</v>
      </c>
      <c r="J333" s="66"/>
      <c r="K333" s="15" t="str">
        <f>"平均 1peso = "&amp;TRUNC(I333/F333,4)&amp;"円"</f>
        <v>平均 1peso = 0.1223円</v>
      </c>
    </row>
    <row r="334" spans="2:12">
      <c r="B334" s="56"/>
      <c r="C334" s="12" t="s">
        <v>34</v>
      </c>
      <c r="D334" s="12" t="s">
        <v>235</v>
      </c>
      <c r="E334" s="12" t="s">
        <v>2006</v>
      </c>
      <c r="F334" s="13"/>
      <c r="G334" s="13">
        <v>990</v>
      </c>
      <c r="H334" s="13"/>
      <c r="I334" s="13"/>
      <c r="J334" s="48" t="s">
        <v>1412</v>
      </c>
      <c r="K334" s="15"/>
    </row>
    <row r="335" spans="2:12">
      <c r="B335" s="58">
        <v>43901</v>
      </c>
      <c r="C335" s="12" t="s">
        <v>190</v>
      </c>
      <c r="D335" s="12" t="s">
        <v>191</v>
      </c>
      <c r="E335" s="12" t="s">
        <v>192</v>
      </c>
      <c r="F335" s="13"/>
      <c r="G335" s="13">
        <v>1400</v>
      </c>
      <c r="H335" s="13"/>
      <c r="I335" s="13"/>
      <c r="J335" s="48"/>
      <c r="K335" s="15"/>
    </row>
    <row r="336" spans="2:12">
      <c r="B336" s="56"/>
      <c r="C336" s="12" t="s">
        <v>1418</v>
      </c>
      <c r="D336" s="12" t="s">
        <v>15</v>
      </c>
      <c r="E336" s="12" t="s">
        <v>35</v>
      </c>
      <c r="F336" s="13"/>
      <c r="G336" s="13">
        <v>12340</v>
      </c>
      <c r="H336" s="13"/>
      <c r="I336" s="13"/>
      <c r="J336" s="48"/>
      <c r="K336" s="15"/>
    </row>
    <row r="337" spans="2:12">
      <c r="B337" s="58">
        <v>43902</v>
      </c>
      <c r="C337" s="12" t="s">
        <v>28</v>
      </c>
      <c r="D337" s="12" t="s">
        <v>2007</v>
      </c>
      <c r="E337" s="12" t="s">
        <v>2008</v>
      </c>
      <c r="F337" s="13"/>
      <c r="G337" s="13">
        <v>7000</v>
      </c>
      <c r="H337" s="13"/>
      <c r="I337" s="13"/>
      <c r="J337" s="48"/>
      <c r="K337" s="15"/>
    </row>
    <row r="338" spans="2:12">
      <c r="B338" s="56"/>
      <c r="C338" s="12" t="s">
        <v>1266</v>
      </c>
      <c r="D338" s="12" t="s">
        <v>604</v>
      </c>
      <c r="E338" s="12" t="s">
        <v>605</v>
      </c>
      <c r="F338" s="13"/>
      <c r="G338" s="13">
        <v>5000</v>
      </c>
      <c r="H338" s="13"/>
      <c r="I338" s="13"/>
      <c r="J338" s="48" t="s">
        <v>1412</v>
      </c>
      <c r="K338" s="15"/>
    </row>
    <row r="339" spans="2:12">
      <c r="B339" s="58">
        <v>43903</v>
      </c>
      <c r="C339" s="12" t="s">
        <v>1418</v>
      </c>
      <c r="D339" s="12" t="s">
        <v>15</v>
      </c>
      <c r="E339" s="12" t="s">
        <v>35</v>
      </c>
      <c r="F339" s="13"/>
      <c r="G339" s="13">
        <v>13850</v>
      </c>
      <c r="H339" s="13"/>
      <c r="I339" s="13"/>
      <c r="J339" s="48"/>
      <c r="K339" s="15"/>
    </row>
    <row r="340" spans="2:12">
      <c r="B340" s="58">
        <v>43904</v>
      </c>
      <c r="C340" s="12" t="s">
        <v>1266</v>
      </c>
      <c r="D340" s="12" t="s">
        <v>2009</v>
      </c>
      <c r="E340" s="12" t="s">
        <v>2010</v>
      </c>
      <c r="F340" s="13"/>
      <c r="G340" s="13">
        <v>990</v>
      </c>
      <c r="H340" s="13"/>
      <c r="I340" s="13"/>
      <c r="J340" s="48" t="s">
        <v>1412</v>
      </c>
      <c r="K340" s="15"/>
    </row>
    <row r="341" spans="2:12">
      <c r="B341" s="56"/>
      <c r="C341" s="12" t="s">
        <v>1266</v>
      </c>
      <c r="D341" s="12" t="s">
        <v>604</v>
      </c>
      <c r="E341" s="12" t="s">
        <v>605</v>
      </c>
      <c r="F341" s="13"/>
      <c r="G341" s="13">
        <v>5000</v>
      </c>
      <c r="H341" s="13"/>
      <c r="I341" s="13"/>
      <c r="J341" s="48" t="s">
        <v>1412</v>
      </c>
      <c r="K341" s="15"/>
    </row>
    <row r="342" spans="2:12">
      <c r="B342" s="56"/>
      <c r="C342" s="12" t="s">
        <v>1418</v>
      </c>
      <c r="D342" s="12" t="s">
        <v>15</v>
      </c>
      <c r="E342" s="12" t="s">
        <v>35</v>
      </c>
      <c r="F342" s="13"/>
      <c r="G342" s="13">
        <v>6220</v>
      </c>
      <c r="H342" s="13"/>
      <c r="I342" s="13"/>
      <c r="J342" s="48"/>
      <c r="K342" s="15"/>
    </row>
    <row r="343" spans="2:12">
      <c r="B343" s="58">
        <v>43905</v>
      </c>
      <c r="C343" s="73" t="s">
        <v>1455</v>
      </c>
      <c r="D343" s="73" t="s">
        <v>505</v>
      </c>
      <c r="E343" s="73" t="s">
        <v>1456</v>
      </c>
      <c r="F343" s="74"/>
      <c r="G343" s="74">
        <v>100000</v>
      </c>
      <c r="H343" s="74"/>
      <c r="I343" s="74"/>
      <c r="J343" s="75" t="s">
        <v>1413</v>
      </c>
      <c r="K343" s="15"/>
    </row>
    <row r="344" spans="2:12">
      <c r="B344" s="56"/>
      <c r="C344" s="12" t="s">
        <v>190</v>
      </c>
      <c r="D344" s="12" t="s">
        <v>464</v>
      </c>
      <c r="E344" s="12" t="s">
        <v>192</v>
      </c>
      <c r="F344" s="13"/>
      <c r="G344" s="13">
        <v>2800</v>
      </c>
      <c r="H344" s="13"/>
      <c r="I344" s="13"/>
      <c r="J344" s="48"/>
      <c r="K344" s="15"/>
    </row>
    <row r="345" spans="2:12">
      <c r="B345" s="58">
        <v>43906</v>
      </c>
      <c r="C345" s="12" t="s">
        <v>190</v>
      </c>
      <c r="D345" s="12" t="s">
        <v>15</v>
      </c>
      <c r="E345" s="12" t="s">
        <v>35</v>
      </c>
      <c r="F345" s="13"/>
      <c r="G345" s="13">
        <v>22420</v>
      </c>
      <c r="H345" s="13"/>
      <c r="I345" s="13"/>
      <c r="J345" s="48"/>
      <c r="K345" s="15"/>
    </row>
    <row r="346" spans="2:12">
      <c r="B346" s="56"/>
      <c r="C346" s="12" t="s">
        <v>190</v>
      </c>
      <c r="D346" s="12" t="s">
        <v>189</v>
      </c>
      <c r="E346" s="12" t="s">
        <v>35</v>
      </c>
      <c r="F346" s="13"/>
      <c r="G346" s="13">
        <v>7900</v>
      </c>
      <c r="H346" s="13"/>
      <c r="I346" s="13"/>
      <c r="J346" s="48"/>
      <c r="K346" s="15"/>
    </row>
    <row r="347" spans="2:12">
      <c r="B347" s="58">
        <v>43907</v>
      </c>
      <c r="C347" s="12" t="s">
        <v>27</v>
      </c>
      <c r="D347" s="12" t="s">
        <v>105</v>
      </c>
      <c r="E347" s="12" t="s">
        <v>107</v>
      </c>
      <c r="F347" s="13"/>
      <c r="G347" s="13">
        <v>12000</v>
      </c>
      <c r="H347" s="13"/>
      <c r="I347" s="13"/>
      <c r="J347" s="48" t="s">
        <v>1412</v>
      </c>
      <c r="K347" s="15"/>
      <c r="L347" t="s">
        <v>2359</v>
      </c>
    </row>
    <row r="348" spans="2:12">
      <c r="B348" s="56"/>
      <c r="C348" s="12" t="s">
        <v>1418</v>
      </c>
      <c r="D348" s="12" t="s">
        <v>1103</v>
      </c>
      <c r="E348" s="12" t="s">
        <v>1975</v>
      </c>
      <c r="F348" s="13"/>
      <c r="G348" s="13">
        <f>3280+2560+4000</f>
        <v>9840</v>
      </c>
      <c r="H348" s="13"/>
      <c r="I348" s="13"/>
      <c r="J348" s="48"/>
      <c r="K348" s="15"/>
      <c r="L348" t="s">
        <v>2360</v>
      </c>
    </row>
    <row r="349" spans="2:12">
      <c r="B349" s="56"/>
      <c r="C349" s="12" t="s">
        <v>1418</v>
      </c>
      <c r="D349" s="12" t="s">
        <v>1103</v>
      </c>
      <c r="E349" s="12" t="s">
        <v>1434</v>
      </c>
      <c r="F349" s="13"/>
      <c r="G349" s="13">
        <v>6100</v>
      </c>
      <c r="H349" s="13"/>
      <c r="I349" s="13"/>
      <c r="J349" s="48"/>
      <c r="K349" s="15"/>
    </row>
    <row r="350" spans="2:12">
      <c r="B350" s="58">
        <v>43909</v>
      </c>
      <c r="C350" s="12" t="s">
        <v>190</v>
      </c>
      <c r="D350" s="12" t="s">
        <v>15</v>
      </c>
      <c r="E350" s="12" t="s">
        <v>35</v>
      </c>
      <c r="F350" s="13"/>
      <c r="G350" s="13">
        <v>5410</v>
      </c>
      <c r="H350" s="13"/>
      <c r="I350" s="13"/>
      <c r="J350" s="48"/>
      <c r="K350" s="15"/>
      <c r="L350" t="s">
        <v>3124</v>
      </c>
    </row>
    <row r="351" spans="2:12">
      <c r="B351" s="58">
        <v>43910</v>
      </c>
      <c r="C351" s="12" t="s">
        <v>190</v>
      </c>
      <c r="D351" s="12" t="s">
        <v>189</v>
      </c>
      <c r="E351" s="12" t="s">
        <v>35</v>
      </c>
      <c r="F351" s="13"/>
      <c r="G351" s="13">
        <v>6400</v>
      </c>
      <c r="H351" s="13"/>
      <c r="I351" s="13"/>
      <c r="J351" s="48"/>
      <c r="K351" s="15"/>
    </row>
    <row r="352" spans="2:12">
      <c r="B352" s="58">
        <v>43913</v>
      </c>
      <c r="C352" s="12" t="s">
        <v>190</v>
      </c>
      <c r="D352" s="12" t="s">
        <v>2739</v>
      </c>
      <c r="E352" s="12" t="s">
        <v>2740</v>
      </c>
      <c r="F352" s="13"/>
      <c r="G352" s="13">
        <v>1000</v>
      </c>
      <c r="H352" s="13"/>
      <c r="I352" s="13"/>
      <c r="J352" s="48" t="s">
        <v>1412</v>
      </c>
      <c r="K352" s="15"/>
    </row>
    <row r="353" spans="2:16">
      <c r="B353" s="56"/>
      <c r="C353" s="12" t="s">
        <v>1418</v>
      </c>
      <c r="D353" s="12" t="s">
        <v>300</v>
      </c>
      <c r="E353" s="12" t="s">
        <v>35</v>
      </c>
      <c r="F353" s="13"/>
      <c r="G353" s="13">
        <v>10600</v>
      </c>
      <c r="H353" s="13"/>
      <c r="I353" s="13"/>
      <c r="J353" s="48"/>
      <c r="K353" s="15"/>
    </row>
    <row r="354" spans="2:16">
      <c r="B354" s="56"/>
      <c r="C354" s="12" t="s">
        <v>1418</v>
      </c>
      <c r="D354" s="12" t="s">
        <v>189</v>
      </c>
      <c r="E354" s="12" t="s">
        <v>35</v>
      </c>
      <c r="F354" s="13"/>
      <c r="G354" s="13">
        <v>5960</v>
      </c>
      <c r="H354" s="13"/>
      <c r="I354" s="13"/>
      <c r="J354" s="48"/>
      <c r="K354" s="15"/>
    </row>
    <row r="355" spans="2:16">
      <c r="B355" s="58">
        <v>43914</v>
      </c>
      <c r="C355" s="12" t="s">
        <v>1418</v>
      </c>
      <c r="D355" s="12" t="s">
        <v>2009</v>
      </c>
      <c r="E355" s="12" t="s">
        <v>247</v>
      </c>
      <c r="F355" s="13"/>
      <c r="G355" s="13">
        <v>590</v>
      </c>
      <c r="H355" s="13"/>
      <c r="I355" s="13"/>
      <c r="J355" s="48"/>
      <c r="K355" s="15"/>
    </row>
    <row r="356" spans="2:16">
      <c r="B356" s="56"/>
      <c r="C356" s="12" t="s">
        <v>1418</v>
      </c>
      <c r="D356" s="12" t="s">
        <v>15</v>
      </c>
      <c r="E356" s="12" t="s">
        <v>35</v>
      </c>
      <c r="F356" s="13"/>
      <c r="G356" s="13">
        <v>21690</v>
      </c>
      <c r="H356" s="13"/>
      <c r="I356" s="13"/>
      <c r="J356" s="48"/>
      <c r="K356" s="15"/>
    </row>
    <row r="357" spans="2:16">
      <c r="B357" s="58">
        <v>43916</v>
      </c>
      <c r="C357" s="12" t="s">
        <v>1418</v>
      </c>
      <c r="D357" s="12" t="s">
        <v>2982</v>
      </c>
      <c r="E357" s="12" t="s">
        <v>35</v>
      </c>
      <c r="F357" s="13"/>
      <c r="G357" s="13">
        <v>7300</v>
      </c>
      <c r="H357" s="13"/>
      <c r="I357" s="13"/>
      <c r="J357" s="48"/>
      <c r="K357" s="15"/>
      <c r="L357" t="s">
        <v>3123</v>
      </c>
    </row>
    <row r="358" spans="2:16">
      <c r="B358" s="56"/>
      <c r="C358" s="12" t="s">
        <v>28</v>
      </c>
      <c r="D358" s="12" t="s">
        <v>251</v>
      </c>
      <c r="E358" s="12" t="s">
        <v>252</v>
      </c>
      <c r="F358" s="13"/>
      <c r="G358" s="13">
        <v>13000</v>
      </c>
      <c r="H358" s="13"/>
      <c r="I358" s="13"/>
      <c r="J358" s="48"/>
      <c r="K358" s="15"/>
    </row>
    <row r="359" spans="2:16">
      <c r="B359" s="56"/>
      <c r="C359" s="12" t="s">
        <v>28</v>
      </c>
      <c r="D359" s="12" t="s">
        <v>251</v>
      </c>
      <c r="E359" s="12" t="s">
        <v>2983</v>
      </c>
      <c r="F359" s="13"/>
      <c r="G359" s="13">
        <v>7000</v>
      </c>
      <c r="H359" s="13"/>
      <c r="I359" s="13"/>
      <c r="J359" s="48"/>
      <c r="K359" s="15"/>
    </row>
    <row r="360" spans="2:16">
      <c r="B360" s="56"/>
      <c r="C360" s="12" t="s">
        <v>1418</v>
      </c>
      <c r="D360" s="12" t="s">
        <v>300</v>
      </c>
      <c r="E360" s="12" t="s">
        <v>35</v>
      </c>
      <c r="F360" s="13"/>
      <c r="G360" s="13">
        <v>14750</v>
      </c>
      <c r="H360" s="13"/>
      <c r="I360" s="13"/>
      <c r="J360" s="48"/>
      <c r="K360" s="15"/>
    </row>
    <row r="361" spans="2:16">
      <c r="B361" s="56"/>
      <c r="C361" s="12" t="s">
        <v>34</v>
      </c>
      <c r="D361" s="12" t="s">
        <v>2985</v>
      </c>
      <c r="E361" s="12" t="s">
        <v>2984</v>
      </c>
      <c r="F361" s="13"/>
      <c r="G361" s="13">
        <v>30000</v>
      </c>
      <c r="H361" s="13"/>
      <c r="I361" s="13"/>
      <c r="J361" s="48" t="s">
        <v>1412</v>
      </c>
      <c r="K361" s="15"/>
    </row>
    <row r="362" spans="2:16">
      <c r="B362" s="56"/>
      <c r="C362" s="12" t="s">
        <v>1418</v>
      </c>
      <c r="D362" s="12" t="s">
        <v>15</v>
      </c>
      <c r="E362" s="12" t="s">
        <v>35</v>
      </c>
      <c r="F362" s="13"/>
      <c r="G362" s="13">
        <v>31680</v>
      </c>
      <c r="H362" s="13"/>
      <c r="I362" s="13"/>
      <c r="J362" s="48"/>
      <c r="K362" s="15"/>
    </row>
    <row r="363" spans="2:16">
      <c r="B363" s="58">
        <v>43920</v>
      </c>
      <c r="C363" s="12" t="s">
        <v>1418</v>
      </c>
      <c r="D363" s="12" t="s">
        <v>15</v>
      </c>
      <c r="E363" s="12" t="s">
        <v>35</v>
      </c>
      <c r="F363" s="13"/>
      <c r="G363" s="13">
        <v>21170</v>
      </c>
      <c r="H363" s="13"/>
      <c r="I363" s="13"/>
      <c r="J363" s="48"/>
      <c r="K363" s="15"/>
      <c r="L363" t="s">
        <v>3177</v>
      </c>
      <c r="P363" t="s">
        <v>3392</v>
      </c>
    </row>
    <row r="364" spans="2:16">
      <c r="B364" s="58">
        <v>43923</v>
      </c>
      <c r="C364" s="12" t="s">
        <v>1418</v>
      </c>
      <c r="D364" s="12" t="s">
        <v>15</v>
      </c>
      <c r="E364" s="12" t="s">
        <v>35</v>
      </c>
      <c r="F364" s="13"/>
      <c r="G364" s="13">
        <v>17400</v>
      </c>
      <c r="H364" s="13"/>
      <c r="I364" s="13"/>
      <c r="J364" s="48"/>
      <c r="K364" s="15"/>
      <c r="L364" t="s">
        <v>3561</v>
      </c>
    </row>
    <row r="365" spans="2:16">
      <c r="B365" s="58">
        <v>43926</v>
      </c>
      <c r="C365" s="12" t="s">
        <v>1266</v>
      </c>
      <c r="D365" s="12" t="s">
        <v>1267</v>
      </c>
      <c r="E365" s="12" t="s">
        <v>3730</v>
      </c>
      <c r="F365" s="13"/>
      <c r="G365" s="13">
        <v>70000</v>
      </c>
      <c r="H365" s="13"/>
      <c r="I365" s="13"/>
      <c r="J365" s="48" t="s">
        <v>1412</v>
      </c>
      <c r="K365" s="15"/>
      <c r="L365" t="s">
        <v>3560</v>
      </c>
    </row>
    <row r="366" spans="2:16">
      <c r="B366" s="56"/>
      <c r="C366" s="12" t="s">
        <v>1418</v>
      </c>
      <c r="D366" s="12" t="s">
        <v>15</v>
      </c>
      <c r="E366" s="12" t="s">
        <v>35</v>
      </c>
      <c r="F366" s="13"/>
      <c r="G366" s="13">
        <v>12660</v>
      </c>
      <c r="H366" s="13"/>
      <c r="I366" s="13"/>
      <c r="J366" s="48"/>
      <c r="K366" s="15"/>
    </row>
    <row r="367" spans="2:16">
      <c r="B367" s="58">
        <v>43929</v>
      </c>
      <c r="C367" s="12" t="s">
        <v>1418</v>
      </c>
      <c r="D367" s="12" t="s">
        <v>15</v>
      </c>
      <c r="E367" s="12" t="s">
        <v>35</v>
      </c>
      <c r="F367" s="13"/>
      <c r="G367" s="13">
        <v>22800</v>
      </c>
      <c r="H367" s="13"/>
      <c r="I367" s="13"/>
      <c r="J367" s="48"/>
      <c r="K367" s="15"/>
      <c r="L367" t="s">
        <v>3731</v>
      </c>
    </row>
    <row r="368" spans="2:16">
      <c r="B368" s="56"/>
      <c r="C368" s="12" t="s">
        <v>1418</v>
      </c>
      <c r="D368" s="12" t="s">
        <v>189</v>
      </c>
      <c r="E368" s="12" t="s">
        <v>35</v>
      </c>
      <c r="F368" s="13"/>
      <c r="G368" s="13">
        <v>2310</v>
      </c>
      <c r="H368" s="13"/>
      <c r="I368" s="13"/>
      <c r="J368" s="48"/>
      <c r="K368" s="15"/>
    </row>
    <row r="369" spans="2:12">
      <c r="B369" s="58">
        <v>43930</v>
      </c>
      <c r="C369" s="12" t="s">
        <v>28</v>
      </c>
      <c r="D369" s="12" t="s">
        <v>3845</v>
      </c>
      <c r="E369" s="12" t="s">
        <v>4083</v>
      </c>
      <c r="F369" s="13"/>
      <c r="G369" s="13">
        <v>31200</v>
      </c>
      <c r="H369" s="13"/>
      <c r="I369" s="13"/>
      <c r="J369" s="48"/>
      <c r="K369" s="15"/>
    </row>
    <row r="370" spans="2:12">
      <c r="B370" s="56"/>
      <c r="C370" s="12" t="s">
        <v>34</v>
      </c>
      <c r="D370" s="12" t="s">
        <v>411</v>
      </c>
      <c r="E370" s="12" t="s">
        <v>3847</v>
      </c>
      <c r="F370" s="13"/>
      <c r="G370" s="13">
        <v>3000</v>
      </c>
      <c r="H370" s="13"/>
      <c r="I370" s="13"/>
      <c r="J370" s="48" t="s">
        <v>1412</v>
      </c>
      <c r="K370" s="15"/>
    </row>
    <row r="371" spans="2:12">
      <c r="B371" s="56"/>
      <c r="C371" s="12" t="s">
        <v>34</v>
      </c>
      <c r="D371" s="12" t="s">
        <v>411</v>
      </c>
      <c r="E371" s="12" t="s">
        <v>3846</v>
      </c>
      <c r="F371" s="13"/>
      <c r="G371" s="13">
        <v>5500</v>
      </c>
      <c r="H371" s="13"/>
      <c r="I371" s="13"/>
      <c r="J371" s="48"/>
      <c r="K371" s="15"/>
    </row>
    <row r="372" spans="2:12">
      <c r="B372" s="58">
        <v>43931</v>
      </c>
      <c r="C372" s="12" t="s">
        <v>190</v>
      </c>
      <c r="D372" s="12" t="s">
        <v>191</v>
      </c>
      <c r="E372" s="12" t="s">
        <v>192</v>
      </c>
      <c r="F372" s="13"/>
      <c r="G372" s="13">
        <v>1400</v>
      </c>
      <c r="H372" s="13"/>
      <c r="I372" s="13"/>
      <c r="J372" s="48"/>
      <c r="K372" s="15"/>
      <c r="L372" t="s">
        <v>4277</v>
      </c>
    </row>
    <row r="373" spans="2:12">
      <c r="B373" s="56"/>
      <c r="C373" s="12" t="s">
        <v>1266</v>
      </c>
      <c r="D373" s="12" t="s">
        <v>3843</v>
      </c>
      <c r="E373" s="12" t="s">
        <v>3844</v>
      </c>
      <c r="F373" s="13"/>
      <c r="G373" s="13">
        <v>-30000</v>
      </c>
      <c r="H373" s="13"/>
      <c r="I373" s="13"/>
      <c r="J373" s="48" t="s">
        <v>1412</v>
      </c>
      <c r="K373" s="15"/>
    </row>
    <row r="374" spans="2:12">
      <c r="B374" s="58">
        <v>43933</v>
      </c>
      <c r="C374" s="12" t="s">
        <v>1418</v>
      </c>
      <c r="D374" s="12" t="s">
        <v>15</v>
      </c>
      <c r="E374" s="12" t="s">
        <v>35</v>
      </c>
      <c r="F374" s="13"/>
      <c r="G374" s="13">
        <v>9720</v>
      </c>
      <c r="H374" s="13"/>
      <c r="I374" s="13"/>
      <c r="J374" s="48"/>
      <c r="K374" s="15"/>
    </row>
    <row r="375" spans="2:12">
      <c r="B375" s="58">
        <v>43936</v>
      </c>
      <c r="C375" s="12" t="s">
        <v>190</v>
      </c>
      <c r="D375" s="12" t="s">
        <v>1421</v>
      </c>
      <c r="E375" s="12" t="s">
        <v>4079</v>
      </c>
      <c r="F375" s="13"/>
      <c r="G375" s="13">
        <v>6670</v>
      </c>
      <c r="H375" s="13"/>
      <c r="I375" s="13"/>
      <c r="J375" s="48"/>
      <c r="K375" s="15"/>
      <c r="L375" t="s">
        <v>4080</v>
      </c>
    </row>
    <row r="376" spans="2:12">
      <c r="B376" s="56"/>
      <c r="C376" s="12" t="s">
        <v>1418</v>
      </c>
      <c r="D376" s="12" t="s">
        <v>189</v>
      </c>
      <c r="E376" s="12" t="s">
        <v>35</v>
      </c>
      <c r="F376" s="13"/>
      <c r="G376" s="13">
        <v>4890</v>
      </c>
      <c r="H376" s="13"/>
      <c r="I376" s="13"/>
      <c r="J376" s="48"/>
      <c r="K376" s="15"/>
    </row>
    <row r="377" spans="2:12">
      <c r="B377" s="56"/>
      <c r="C377" s="12" t="s">
        <v>1418</v>
      </c>
      <c r="D377" s="12" t="s">
        <v>15</v>
      </c>
      <c r="E377" s="12" t="s">
        <v>35</v>
      </c>
      <c r="F377" s="13"/>
      <c r="G377" s="13">
        <v>8280</v>
      </c>
      <c r="H377" s="13"/>
      <c r="I377" s="13"/>
      <c r="J377" s="48"/>
      <c r="K377" s="15"/>
    </row>
    <row r="378" spans="2:12">
      <c r="B378" s="58">
        <v>43937</v>
      </c>
      <c r="C378" s="12" t="s">
        <v>190</v>
      </c>
      <c r="D378" s="12" t="s">
        <v>189</v>
      </c>
      <c r="E378" s="12" t="s">
        <v>4082</v>
      </c>
      <c r="F378" s="13"/>
      <c r="G378" s="13">
        <v>3490</v>
      </c>
      <c r="H378" s="13"/>
      <c r="I378" s="13"/>
      <c r="J378" s="48"/>
      <c r="K378" s="15"/>
    </row>
    <row r="379" spans="2:12">
      <c r="B379" s="56"/>
      <c r="C379" s="12" t="s">
        <v>1418</v>
      </c>
      <c r="D379" s="12" t="s">
        <v>15</v>
      </c>
      <c r="E379" s="12" t="s">
        <v>35</v>
      </c>
      <c r="F379" s="13"/>
      <c r="G379" s="13">
        <v>17140</v>
      </c>
      <c r="H379" s="13"/>
      <c r="I379" s="13"/>
      <c r="J379" s="48"/>
      <c r="K379" s="15"/>
    </row>
    <row r="380" spans="2:12">
      <c r="B380" s="58">
        <v>43938</v>
      </c>
      <c r="C380" s="12" t="s">
        <v>28</v>
      </c>
      <c r="D380" s="12" t="s">
        <v>4084</v>
      </c>
      <c r="E380" s="12" t="s">
        <v>4274</v>
      </c>
      <c r="F380" s="13"/>
      <c r="G380" s="13"/>
      <c r="H380" s="14">
        <v>1291</v>
      </c>
      <c r="I380" s="13"/>
      <c r="J380" s="48"/>
      <c r="K380" s="15" t="s">
        <v>1734</v>
      </c>
    </row>
    <row r="381" spans="2:12">
      <c r="B381" s="58">
        <v>43941</v>
      </c>
      <c r="C381" s="12" t="s">
        <v>1418</v>
      </c>
      <c r="D381" s="12" t="s">
        <v>15</v>
      </c>
      <c r="E381" s="12" t="s">
        <v>35</v>
      </c>
      <c r="F381" s="13"/>
      <c r="G381" s="13">
        <v>24810</v>
      </c>
      <c r="H381" s="13"/>
      <c r="I381" s="13"/>
      <c r="J381" s="48"/>
      <c r="K381" s="15"/>
    </row>
    <row r="382" spans="2:12">
      <c r="B382" s="58">
        <v>43942</v>
      </c>
      <c r="C382" s="12" t="s">
        <v>190</v>
      </c>
      <c r="D382" s="12" t="s">
        <v>2985</v>
      </c>
      <c r="E382" s="12" t="s">
        <v>4275</v>
      </c>
      <c r="F382" s="13"/>
      <c r="G382" s="13">
        <v>2990</v>
      </c>
      <c r="H382" s="13"/>
      <c r="I382" s="13"/>
      <c r="J382" s="48" t="s">
        <v>1412</v>
      </c>
      <c r="K382" s="15"/>
      <c r="L382" t="s">
        <v>4276</v>
      </c>
    </row>
    <row r="383" spans="2:12">
      <c r="B383" s="56"/>
      <c r="C383" s="12" t="s">
        <v>1418</v>
      </c>
      <c r="D383" s="12" t="s">
        <v>189</v>
      </c>
      <c r="E383" s="12" t="s">
        <v>35</v>
      </c>
      <c r="F383" s="13"/>
      <c r="G383" s="13">
        <v>3540</v>
      </c>
      <c r="H383" s="13"/>
      <c r="I383" s="13"/>
      <c r="J383" s="48"/>
      <c r="K383" s="15"/>
    </row>
    <row r="384" spans="2:12">
      <c r="B384" s="58">
        <v>43944</v>
      </c>
      <c r="C384" s="12" t="s">
        <v>1418</v>
      </c>
      <c r="D384" s="12" t="s">
        <v>15</v>
      </c>
      <c r="E384" s="12" t="s">
        <v>35</v>
      </c>
      <c r="F384" s="13"/>
      <c r="G384" s="13">
        <v>20730</v>
      </c>
      <c r="H384" s="13"/>
      <c r="I384" s="13"/>
      <c r="J384" s="48"/>
      <c r="K384" s="15"/>
    </row>
    <row r="385" spans="2:12">
      <c r="B385" s="58">
        <v>43946</v>
      </c>
      <c r="C385" s="12" t="s">
        <v>190</v>
      </c>
      <c r="D385" s="12" t="s">
        <v>4278</v>
      </c>
      <c r="E385" s="12" t="s">
        <v>4279</v>
      </c>
      <c r="F385" s="13"/>
      <c r="G385" s="13">
        <v>990</v>
      </c>
      <c r="H385" s="13"/>
      <c r="I385" s="13"/>
      <c r="J385" s="48"/>
      <c r="K385" s="15"/>
    </row>
    <row r="386" spans="2:12">
      <c r="B386" s="56"/>
      <c r="C386" s="12" t="s">
        <v>1418</v>
      </c>
      <c r="D386" s="12" t="s">
        <v>2982</v>
      </c>
      <c r="E386" s="12" t="s">
        <v>35</v>
      </c>
      <c r="F386" s="13"/>
      <c r="G386" s="13">
        <v>5800</v>
      </c>
      <c r="H386" s="13"/>
      <c r="I386" s="13"/>
      <c r="J386" s="48"/>
      <c r="K386" s="15"/>
    </row>
    <row r="387" spans="2:12">
      <c r="B387" s="56"/>
      <c r="C387" s="12" t="s">
        <v>1418</v>
      </c>
      <c r="D387" s="12" t="s">
        <v>1109</v>
      </c>
      <c r="E387" s="12" t="s">
        <v>35</v>
      </c>
      <c r="F387" s="13"/>
      <c r="G387" s="13">
        <v>24300</v>
      </c>
      <c r="H387" s="13"/>
      <c r="I387" s="13"/>
      <c r="J387" s="48"/>
      <c r="K387" s="15"/>
    </row>
    <row r="388" spans="2:12">
      <c r="B388" s="56"/>
      <c r="C388" s="12" t="s">
        <v>28</v>
      </c>
      <c r="D388" s="12" t="s">
        <v>355</v>
      </c>
      <c r="E388" s="12" t="s">
        <v>4280</v>
      </c>
      <c r="F388" s="13"/>
      <c r="G388" s="13">
        <v>2000</v>
      </c>
      <c r="H388" s="13"/>
      <c r="I388" s="13"/>
      <c r="J388" s="48" t="s">
        <v>1412</v>
      </c>
      <c r="K388" s="15"/>
    </row>
    <row r="389" spans="2:12">
      <c r="B389" s="58">
        <v>43947</v>
      </c>
      <c r="C389" s="12" t="s">
        <v>190</v>
      </c>
      <c r="D389" s="12" t="s">
        <v>191</v>
      </c>
      <c r="E389" s="12" t="s">
        <v>4281</v>
      </c>
      <c r="F389" s="13"/>
      <c r="G389" s="13">
        <v>1800</v>
      </c>
      <c r="H389" s="13"/>
      <c r="I389" s="13"/>
      <c r="J389" s="48"/>
      <c r="K389" s="15"/>
      <c r="L389" t="s">
        <v>4289</v>
      </c>
    </row>
    <row r="390" spans="2:12">
      <c r="B390" s="56"/>
      <c r="C390" s="12" t="s">
        <v>28</v>
      </c>
      <c r="D390" s="12" t="s">
        <v>355</v>
      </c>
      <c r="E390" s="12" t="s">
        <v>4282</v>
      </c>
      <c r="F390" s="13"/>
      <c r="G390" s="13">
        <v>1000</v>
      </c>
      <c r="H390" s="13"/>
      <c r="I390" s="13"/>
      <c r="J390" s="48"/>
      <c r="K390" s="15"/>
    </row>
    <row r="391" spans="2:12">
      <c r="B391" s="58">
        <v>43948</v>
      </c>
      <c r="C391" s="12" t="s">
        <v>28</v>
      </c>
      <c r="D391" s="12" t="s">
        <v>4283</v>
      </c>
      <c r="E391" s="12" t="s">
        <v>4284</v>
      </c>
      <c r="F391" s="13"/>
      <c r="G391" s="13">
        <v>240</v>
      </c>
      <c r="H391" s="13"/>
      <c r="I391" s="13"/>
      <c r="J391" s="48"/>
      <c r="K391" s="15"/>
      <c r="L391" t="s">
        <v>4288</v>
      </c>
    </row>
    <row r="392" spans="2:12">
      <c r="B392" s="56"/>
      <c r="C392" s="12" t="s">
        <v>1418</v>
      </c>
      <c r="D392" s="12" t="s">
        <v>487</v>
      </c>
      <c r="E392" s="12" t="s">
        <v>35</v>
      </c>
      <c r="F392" s="13"/>
      <c r="G392" s="13">
        <v>36010</v>
      </c>
      <c r="H392" s="13"/>
      <c r="I392" s="13"/>
      <c r="J392" s="48"/>
      <c r="K392" s="15"/>
    </row>
    <row r="393" spans="2:12">
      <c r="B393" s="58">
        <v>43949</v>
      </c>
      <c r="C393" s="12" t="s">
        <v>28</v>
      </c>
      <c r="D393" s="12" t="s">
        <v>4285</v>
      </c>
      <c r="E393" s="12" t="s">
        <v>4286</v>
      </c>
      <c r="F393" s="13"/>
      <c r="G393" s="13">
        <v>83530</v>
      </c>
      <c r="H393" s="13"/>
      <c r="I393" s="13"/>
      <c r="J393" s="48" t="s">
        <v>1412</v>
      </c>
      <c r="K393" s="15"/>
      <c r="L393" t="s">
        <v>4287</v>
      </c>
    </row>
    <row r="394" spans="2:12">
      <c r="B394" s="56"/>
      <c r="C394" s="12" t="s">
        <v>28</v>
      </c>
      <c r="D394" s="12" t="s">
        <v>4285</v>
      </c>
      <c r="E394" s="12" t="s">
        <v>4286</v>
      </c>
      <c r="F394" s="13"/>
      <c r="G394" s="13">
        <v>83520</v>
      </c>
      <c r="H394" s="13"/>
      <c r="I394" s="13"/>
      <c r="J394" s="48" t="s">
        <v>1413</v>
      </c>
      <c r="K394" s="15"/>
    </row>
    <row r="395" spans="2:12">
      <c r="B395" s="56"/>
      <c r="C395" s="12" t="s">
        <v>1418</v>
      </c>
      <c r="D395" s="12" t="s">
        <v>15</v>
      </c>
      <c r="E395" s="12" t="s">
        <v>35</v>
      </c>
      <c r="F395" s="13"/>
      <c r="G395" s="13">
        <v>18970</v>
      </c>
      <c r="H395" s="13"/>
      <c r="I395" s="13"/>
      <c r="J395" s="48"/>
      <c r="K395" s="15"/>
    </row>
    <row r="396" spans="2:12">
      <c r="B396" s="58">
        <v>43951</v>
      </c>
      <c r="C396" s="12" t="s">
        <v>1418</v>
      </c>
      <c r="D396" s="12" t="s">
        <v>15</v>
      </c>
      <c r="E396" s="12" t="s">
        <v>35</v>
      </c>
      <c r="F396" s="13"/>
      <c r="G396" s="13">
        <v>12860</v>
      </c>
      <c r="H396" s="13"/>
      <c r="I396" s="13"/>
      <c r="J396" s="48"/>
      <c r="K396" s="15"/>
      <c r="L396" t="s">
        <v>4417</v>
      </c>
    </row>
    <row r="397" spans="2:12">
      <c r="B397" s="58">
        <v>43956</v>
      </c>
      <c r="C397" s="12" t="s">
        <v>1418</v>
      </c>
      <c r="D397" s="12" t="s">
        <v>15</v>
      </c>
      <c r="E397" s="12" t="s">
        <v>35</v>
      </c>
      <c r="F397" s="13"/>
      <c r="G397" s="13">
        <v>20450</v>
      </c>
      <c r="H397" s="13"/>
      <c r="I397" s="13"/>
      <c r="J397" s="48"/>
      <c r="K397" s="15"/>
    </row>
    <row r="398" spans="2:12">
      <c r="B398" s="58">
        <v>43958</v>
      </c>
      <c r="C398" s="12" t="s">
        <v>1418</v>
      </c>
      <c r="D398" s="12" t="s">
        <v>15</v>
      </c>
      <c r="E398" s="12" t="s">
        <v>35</v>
      </c>
      <c r="F398" s="13"/>
      <c r="G398" s="13">
        <v>12790</v>
      </c>
      <c r="H398" s="13"/>
      <c r="I398" s="13"/>
      <c r="J398" s="48"/>
      <c r="K398" s="15"/>
    </row>
    <row r="399" spans="2:12">
      <c r="B399" s="58">
        <v>43962</v>
      </c>
      <c r="C399" s="12" t="s">
        <v>1418</v>
      </c>
      <c r="D399" s="12" t="s">
        <v>15</v>
      </c>
      <c r="E399" s="12" t="s">
        <v>35</v>
      </c>
      <c r="F399" s="13"/>
      <c r="G399" s="13">
        <v>19760</v>
      </c>
      <c r="H399" s="13"/>
      <c r="I399" s="13"/>
      <c r="J399" s="48"/>
      <c r="K399" s="15"/>
    </row>
    <row r="400" spans="2:12">
      <c r="B400" s="56"/>
      <c r="C400" s="12" t="s">
        <v>190</v>
      </c>
      <c r="D400" s="12" t="s">
        <v>4727</v>
      </c>
      <c r="E400" s="12" t="s">
        <v>192</v>
      </c>
      <c r="F400" s="13"/>
      <c r="G400" s="13">
        <v>4200</v>
      </c>
      <c r="H400" s="13"/>
      <c r="I400" s="13"/>
      <c r="J400" s="48"/>
      <c r="K400" s="15"/>
    </row>
    <row r="401" spans="2:11">
      <c r="B401" s="58">
        <v>43966</v>
      </c>
      <c r="C401" s="12" t="s">
        <v>1418</v>
      </c>
      <c r="D401" s="12" t="s">
        <v>487</v>
      </c>
      <c r="E401" s="12" t="s">
        <v>35</v>
      </c>
      <c r="F401" s="13"/>
      <c r="G401" s="13">
        <v>24350</v>
      </c>
      <c r="H401" s="13"/>
      <c r="I401" s="13"/>
      <c r="J401" s="48"/>
      <c r="K401" s="15"/>
    </row>
    <row r="402" spans="2:11">
      <c r="B402" s="58">
        <v>43967</v>
      </c>
      <c r="C402" s="12" t="s">
        <v>1418</v>
      </c>
      <c r="D402" s="12" t="s">
        <v>15</v>
      </c>
      <c r="E402" s="12" t="s">
        <v>35</v>
      </c>
      <c r="F402" s="13"/>
      <c r="G402" s="13">
        <v>11680</v>
      </c>
      <c r="H402" s="13"/>
      <c r="I402" s="13"/>
      <c r="J402" s="48"/>
      <c r="K402" s="15"/>
    </row>
    <row r="403" spans="2:11">
      <c r="B403" s="58">
        <v>43968</v>
      </c>
      <c r="C403" s="12" t="s">
        <v>1418</v>
      </c>
      <c r="D403" s="12" t="s">
        <v>15</v>
      </c>
      <c r="E403" s="12" t="s">
        <v>35</v>
      </c>
      <c r="F403" s="13"/>
      <c r="G403" s="13">
        <v>17550</v>
      </c>
      <c r="H403" s="13"/>
      <c r="I403" s="13"/>
      <c r="J403" s="48"/>
      <c r="K403" s="15"/>
    </row>
    <row r="404" spans="2:11">
      <c r="B404" s="58">
        <v>43972</v>
      </c>
      <c r="C404" s="12" t="s">
        <v>1418</v>
      </c>
      <c r="D404" s="12" t="s">
        <v>15</v>
      </c>
      <c r="E404" s="12" t="s">
        <v>35</v>
      </c>
      <c r="F404" s="13"/>
      <c r="G404" s="13">
        <v>37400</v>
      </c>
      <c r="H404" s="13"/>
      <c r="I404" s="13"/>
      <c r="J404" s="48"/>
      <c r="K404" s="15"/>
    </row>
    <row r="405" spans="2:11">
      <c r="B405" s="58">
        <v>43976</v>
      </c>
      <c r="C405" s="12" t="s">
        <v>1418</v>
      </c>
      <c r="D405" s="12" t="s">
        <v>2982</v>
      </c>
      <c r="E405" s="12" t="s">
        <v>35</v>
      </c>
      <c r="F405" s="13"/>
      <c r="G405" s="13">
        <v>11900</v>
      </c>
      <c r="H405" s="13"/>
      <c r="I405" s="13"/>
      <c r="J405" s="48"/>
      <c r="K405" s="15"/>
    </row>
    <row r="406" spans="2:11">
      <c r="B406" s="56"/>
      <c r="C406" s="12" t="s">
        <v>1418</v>
      </c>
      <c r="D406" s="12" t="s">
        <v>1109</v>
      </c>
      <c r="E406" s="12" t="s">
        <v>35</v>
      </c>
      <c r="F406" s="13"/>
      <c r="G406" s="13">
        <v>14500</v>
      </c>
      <c r="H406" s="13"/>
      <c r="I406" s="13"/>
      <c r="J406" s="48"/>
      <c r="K406" s="15"/>
    </row>
    <row r="407" spans="2:11">
      <c r="B407" s="58">
        <v>43978</v>
      </c>
      <c r="C407" s="12" t="s">
        <v>1418</v>
      </c>
      <c r="D407" s="12" t="s">
        <v>15</v>
      </c>
      <c r="E407" s="12" t="s">
        <v>35</v>
      </c>
      <c r="F407" s="13"/>
      <c r="G407" s="13">
        <v>15920</v>
      </c>
      <c r="H407" s="13"/>
      <c r="I407" s="13"/>
      <c r="J407" s="48"/>
      <c r="K407" s="15"/>
    </row>
    <row r="408" spans="2:11">
      <c r="B408" s="56"/>
      <c r="C408" s="12" t="s">
        <v>190</v>
      </c>
      <c r="D408" s="12" t="s">
        <v>191</v>
      </c>
      <c r="E408" s="12" t="s">
        <v>192</v>
      </c>
      <c r="F408" s="13"/>
      <c r="G408" s="13">
        <v>1400</v>
      </c>
      <c r="H408" s="13"/>
      <c r="I408" s="13"/>
      <c r="J408" s="48"/>
      <c r="K408" s="15"/>
    </row>
    <row r="409" spans="2:11">
      <c r="B409" s="58">
        <v>43983</v>
      </c>
      <c r="C409" s="12" t="s">
        <v>1418</v>
      </c>
      <c r="D409" s="12" t="s">
        <v>189</v>
      </c>
      <c r="E409" s="12" t="s">
        <v>35</v>
      </c>
      <c r="F409" s="13"/>
      <c r="G409" s="13">
        <v>10760</v>
      </c>
      <c r="H409" s="13"/>
      <c r="I409" s="13"/>
      <c r="J409" s="48"/>
      <c r="K409" s="15"/>
    </row>
    <row r="410" spans="2:11">
      <c r="B410" s="56"/>
      <c r="C410" s="12" t="s">
        <v>1418</v>
      </c>
      <c r="D410" s="12" t="s">
        <v>15</v>
      </c>
      <c r="E410" s="12" t="s">
        <v>35</v>
      </c>
      <c r="F410" s="13"/>
      <c r="G410" s="13">
        <v>9940</v>
      </c>
      <c r="H410" s="13"/>
      <c r="I410" s="13"/>
      <c r="J410" s="48"/>
      <c r="K410" s="15"/>
    </row>
    <row r="411" spans="2:11">
      <c r="B411" s="58">
        <v>43985</v>
      </c>
      <c r="C411" s="12" t="s">
        <v>1418</v>
      </c>
      <c r="D411" s="12" t="s">
        <v>4729</v>
      </c>
      <c r="E411" s="12" t="s">
        <v>4730</v>
      </c>
      <c r="F411" s="13"/>
      <c r="G411" s="13">
        <v>7000</v>
      </c>
      <c r="H411" s="13"/>
      <c r="I411" s="13"/>
      <c r="J411" s="48"/>
      <c r="K411" s="15"/>
    </row>
    <row r="412" spans="2:11">
      <c r="B412" s="56"/>
      <c r="C412" s="12" t="s">
        <v>1418</v>
      </c>
      <c r="D412" s="12" t="s">
        <v>15</v>
      </c>
      <c r="E412" s="12" t="s">
        <v>35</v>
      </c>
      <c r="F412" s="13"/>
      <c r="G412" s="13">
        <v>14570</v>
      </c>
      <c r="H412" s="13"/>
      <c r="I412" s="13"/>
      <c r="J412" s="48"/>
      <c r="K412" s="15"/>
    </row>
    <row r="413" spans="2:11">
      <c r="B413" s="58">
        <v>43991</v>
      </c>
      <c r="C413" s="12" t="s">
        <v>1418</v>
      </c>
      <c r="D413" s="12" t="s">
        <v>15</v>
      </c>
      <c r="E413" s="12" t="s">
        <v>35</v>
      </c>
      <c r="F413" s="13"/>
      <c r="G413" s="13">
        <v>17560</v>
      </c>
      <c r="H413" s="13"/>
      <c r="I413" s="13"/>
      <c r="J413" s="48"/>
      <c r="K413" s="15"/>
    </row>
    <row r="414" spans="2:11">
      <c r="B414" s="56"/>
      <c r="C414" s="12" t="s">
        <v>190</v>
      </c>
      <c r="D414" s="12" t="s">
        <v>191</v>
      </c>
      <c r="E414" s="12" t="s">
        <v>192</v>
      </c>
      <c r="F414" s="13"/>
      <c r="G414" s="13">
        <v>2800</v>
      </c>
      <c r="H414" s="13"/>
      <c r="I414" s="13"/>
      <c r="J414" s="48"/>
      <c r="K414" s="15"/>
    </row>
    <row r="415" spans="2:11">
      <c r="B415" s="58">
        <v>43997</v>
      </c>
      <c r="C415" s="12" t="s">
        <v>1418</v>
      </c>
      <c r="D415" s="12" t="s">
        <v>15</v>
      </c>
      <c r="E415" s="12" t="s">
        <v>35</v>
      </c>
      <c r="F415" s="13"/>
      <c r="G415" s="13">
        <v>25740</v>
      </c>
      <c r="H415" s="13"/>
      <c r="I415" s="13"/>
      <c r="J415" s="48"/>
      <c r="K415" s="15"/>
    </row>
    <row r="416" spans="2:11">
      <c r="B416" s="58">
        <v>43998</v>
      </c>
      <c r="C416" s="12" t="s">
        <v>1266</v>
      </c>
      <c r="D416" s="12" t="s">
        <v>3843</v>
      </c>
      <c r="E416" s="12" t="s">
        <v>4731</v>
      </c>
      <c r="F416" s="13"/>
      <c r="G416" s="13">
        <v>-58000</v>
      </c>
      <c r="H416" s="13"/>
      <c r="I416" s="13"/>
      <c r="J416" s="48" t="s">
        <v>1412</v>
      </c>
      <c r="K416" s="15"/>
    </row>
    <row r="417" spans="2:11">
      <c r="B417" s="58">
        <v>43999</v>
      </c>
      <c r="C417" s="12" t="s">
        <v>1266</v>
      </c>
      <c r="D417" s="12" t="s">
        <v>3843</v>
      </c>
      <c r="E417" s="12" t="s">
        <v>4732</v>
      </c>
      <c r="F417" s="13"/>
      <c r="G417" s="13">
        <v>-20000</v>
      </c>
      <c r="H417" s="13"/>
      <c r="I417" s="13"/>
      <c r="J417" s="48" t="s">
        <v>1412</v>
      </c>
      <c r="K417" s="15"/>
    </row>
    <row r="418" spans="2:11">
      <c r="B418" s="56"/>
      <c r="C418" s="12" t="s">
        <v>1418</v>
      </c>
      <c r="D418" s="12" t="s">
        <v>487</v>
      </c>
      <c r="E418" s="12" t="s">
        <v>4733</v>
      </c>
      <c r="F418" s="13"/>
      <c r="G418" s="13">
        <v>19320</v>
      </c>
      <c r="H418" s="13"/>
      <c r="I418" s="13"/>
      <c r="J418" s="48" t="s">
        <v>1412</v>
      </c>
      <c r="K418" s="15"/>
    </row>
    <row r="419" spans="2:11">
      <c r="B419" s="56"/>
      <c r="C419" s="12" t="s">
        <v>1418</v>
      </c>
      <c r="D419" s="12" t="s">
        <v>487</v>
      </c>
      <c r="E419" s="12" t="s">
        <v>35</v>
      </c>
      <c r="F419" s="13"/>
      <c r="G419" s="13">
        <f>46920-19320</f>
        <v>27600</v>
      </c>
      <c r="H419" s="13"/>
      <c r="I419" s="13"/>
      <c r="J419" s="48"/>
      <c r="K419" s="15"/>
    </row>
    <row r="420" spans="2:11">
      <c r="B420" s="58">
        <v>44000</v>
      </c>
      <c r="C420" s="12" t="s">
        <v>14</v>
      </c>
      <c r="D420" s="12" t="s">
        <v>4735</v>
      </c>
      <c r="E420" s="12" t="s">
        <v>4736</v>
      </c>
      <c r="F420" s="13"/>
      <c r="G420" s="13">
        <v>30000</v>
      </c>
      <c r="H420" s="13"/>
      <c r="I420" s="13"/>
      <c r="J420" s="48" t="s">
        <v>1413</v>
      </c>
      <c r="K420" s="15"/>
    </row>
    <row r="421" spans="2:11">
      <c r="B421" s="58">
        <v>44001</v>
      </c>
      <c r="C421" s="12" t="s">
        <v>14</v>
      </c>
      <c r="D421" s="12" t="s">
        <v>3843</v>
      </c>
      <c r="E421" s="12" t="s">
        <v>4741</v>
      </c>
      <c r="F421" s="13"/>
      <c r="G421" s="13">
        <v>-12000</v>
      </c>
      <c r="H421" s="13"/>
      <c r="I421" s="13"/>
      <c r="J421" s="48"/>
      <c r="K421" s="15"/>
    </row>
    <row r="422" spans="2:11">
      <c r="B422" s="58">
        <v>44002</v>
      </c>
      <c r="C422" s="12" t="s">
        <v>1418</v>
      </c>
      <c r="D422" s="12" t="s">
        <v>15</v>
      </c>
      <c r="E422" s="12" t="s">
        <v>35</v>
      </c>
      <c r="F422" s="13"/>
      <c r="G422" s="13">
        <v>17950</v>
      </c>
      <c r="H422" s="13"/>
      <c r="I422" s="13"/>
      <c r="J422" s="48"/>
      <c r="K422" s="15"/>
    </row>
    <row r="423" spans="2:11">
      <c r="B423" s="58"/>
      <c r="C423" s="12" t="s">
        <v>190</v>
      </c>
      <c r="D423" s="12" t="s">
        <v>191</v>
      </c>
      <c r="E423" s="12" t="s">
        <v>192</v>
      </c>
      <c r="F423" s="13"/>
      <c r="G423" s="13">
        <v>2800</v>
      </c>
      <c r="H423" s="13"/>
      <c r="I423" s="13"/>
      <c r="J423" s="48"/>
      <c r="K423" s="15"/>
    </row>
    <row r="424" spans="2:11">
      <c r="B424" s="58">
        <v>44003</v>
      </c>
      <c r="C424" s="12" t="s">
        <v>1418</v>
      </c>
      <c r="D424" s="12" t="s">
        <v>15</v>
      </c>
      <c r="E424" s="12" t="s">
        <v>4737</v>
      </c>
      <c r="F424" s="13"/>
      <c r="G424" s="13">
        <v>5300</v>
      </c>
      <c r="H424" s="13"/>
      <c r="I424" s="13"/>
      <c r="J424" s="48"/>
      <c r="K424" s="15"/>
    </row>
    <row r="425" spans="2:11">
      <c r="B425" s="58">
        <v>44004</v>
      </c>
      <c r="C425" s="12" t="s">
        <v>14</v>
      </c>
      <c r="D425" s="12" t="s">
        <v>3843</v>
      </c>
      <c r="E425" s="12" t="s">
        <v>4742</v>
      </c>
      <c r="F425" s="13"/>
      <c r="G425" s="13">
        <v>-12000</v>
      </c>
      <c r="H425" s="13"/>
      <c r="I425" s="13"/>
      <c r="J425" s="48"/>
      <c r="K425" s="15"/>
    </row>
    <row r="426" spans="2:11">
      <c r="B426" s="58">
        <v>44007</v>
      </c>
      <c r="C426" s="12" t="s">
        <v>28</v>
      </c>
      <c r="D426" s="12" t="s">
        <v>4743</v>
      </c>
      <c r="E426" s="12" t="s">
        <v>4744</v>
      </c>
      <c r="F426" s="13"/>
      <c r="G426" s="13">
        <v>64300</v>
      </c>
      <c r="H426" s="13"/>
      <c r="I426" s="13"/>
      <c r="J426" s="48" t="s">
        <v>1413</v>
      </c>
      <c r="K426" s="15"/>
    </row>
    <row r="427" spans="2:11">
      <c r="B427" s="56"/>
      <c r="C427" s="12" t="s">
        <v>1418</v>
      </c>
      <c r="D427" s="12" t="s">
        <v>15</v>
      </c>
      <c r="E427" s="12" t="s">
        <v>35</v>
      </c>
      <c r="F427" s="13"/>
      <c r="G427" s="13">
        <v>10160</v>
      </c>
      <c r="H427" s="13"/>
      <c r="I427" s="13"/>
      <c r="J427" s="48"/>
      <c r="K427" s="15"/>
    </row>
    <row r="428" spans="2:11">
      <c r="B428" s="58">
        <v>44008</v>
      </c>
      <c r="C428" s="12" t="s">
        <v>28</v>
      </c>
      <c r="D428" s="12" t="s">
        <v>4745</v>
      </c>
      <c r="E428" s="12" t="s">
        <v>4746</v>
      </c>
      <c r="F428" s="13"/>
      <c r="G428" s="13">
        <v>-3000</v>
      </c>
      <c r="H428" s="13"/>
      <c r="I428" s="13"/>
      <c r="J428" s="48" t="s">
        <v>1413</v>
      </c>
      <c r="K428" s="15"/>
    </row>
    <row r="429" spans="2:11">
      <c r="B429" s="58">
        <v>44010</v>
      </c>
      <c r="C429" s="12" t="s">
        <v>1266</v>
      </c>
      <c r="D429" s="12" t="s">
        <v>3843</v>
      </c>
      <c r="E429" s="12" t="s">
        <v>4748</v>
      </c>
      <c r="F429" s="13"/>
      <c r="G429" s="13">
        <v>-23000</v>
      </c>
      <c r="H429" s="13"/>
      <c r="I429" s="13"/>
      <c r="J429" s="48" t="s">
        <v>1412</v>
      </c>
      <c r="K429" s="15"/>
    </row>
    <row r="430" spans="2:11">
      <c r="B430" s="58">
        <v>44011</v>
      </c>
      <c r="C430" s="12" t="s">
        <v>1418</v>
      </c>
      <c r="D430" s="12" t="s">
        <v>15</v>
      </c>
      <c r="E430" s="12" t="s">
        <v>35</v>
      </c>
      <c r="F430" s="13"/>
      <c r="G430" s="13">
        <v>32110</v>
      </c>
      <c r="H430" s="13"/>
      <c r="I430" s="13"/>
      <c r="J430" s="48"/>
      <c r="K430" s="15"/>
    </row>
    <row r="431" spans="2:11">
      <c r="B431" s="56"/>
      <c r="C431" s="73" t="s">
        <v>1455</v>
      </c>
      <c r="D431" s="73" t="s">
        <v>4750</v>
      </c>
      <c r="E431" s="73" t="s">
        <v>4749</v>
      </c>
      <c r="F431" s="74"/>
      <c r="G431" s="74">
        <v>-860</v>
      </c>
      <c r="H431" s="74"/>
      <c r="I431" s="74"/>
      <c r="J431" s="75" t="s">
        <v>1413</v>
      </c>
      <c r="K431" s="15"/>
    </row>
    <row r="432" spans="2:11">
      <c r="B432" s="58">
        <v>44012</v>
      </c>
      <c r="C432" s="12" t="s">
        <v>1266</v>
      </c>
      <c r="D432" s="12" t="s">
        <v>3843</v>
      </c>
      <c r="E432" s="12" t="s">
        <v>4738</v>
      </c>
      <c r="F432" s="13"/>
      <c r="G432" s="13">
        <v>-30000</v>
      </c>
      <c r="H432" s="13"/>
      <c r="I432" s="13"/>
      <c r="J432" s="48" t="s">
        <v>1412</v>
      </c>
      <c r="K432" s="15"/>
    </row>
    <row r="433" spans="2:11">
      <c r="B433" s="56"/>
      <c r="C433" s="12" t="s">
        <v>1266</v>
      </c>
      <c r="D433" s="12" t="s">
        <v>3843</v>
      </c>
      <c r="E433" s="12" t="s">
        <v>4739</v>
      </c>
      <c r="F433" s="13"/>
      <c r="G433" s="13">
        <v>-30000</v>
      </c>
      <c r="H433" s="13"/>
      <c r="I433" s="13"/>
      <c r="J433" s="48" t="s">
        <v>1412</v>
      </c>
      <c r="K433" s="15"/>
    </row>
    <row r="434" spans="2:11">
      <c r="B434" s="56"/>
      <c r="C434" s="12" t="s">
        <v>1266</v>
      </c>
      <c r="D434" s="12" t="s">
        <v>3843</v>
      </c>
      <c r="E434" s="12" t="s">
        <v>4740</v>
      </c>
      <c r="F434" s="13"/>
      <c r="G434" s="13">
        <v>-45000</v>
      </c>
      <c r="H434" s="13"/>
      <c r="I434" s="13"/>
      <c r="J434" s="48" t="s">
        <v>1412</v>
      </c>
      <c r="K434" s="15"/>
    </row>
    <row r="435" spans="2:11">
      <c r="B435" s="58">
        <v>44013</v>
      </c>
      <c r="C435" s="12" t="s">
        <v>1266</v>
      </c>
      <c r="D435" s="12" t="s">
        <v>3843</v>
      </c>
      <c r="E435" s="12" t="s">
        <v>1268</v>
      </c>
      <c r="F435" s="13"/>
      <c r="G435" s="13">
        <v>-130000</v>
      </c>
      <c r="H435" s="13"/>
      <c r="I435" s="13"/>
      <c r="J435" s="48" t="s">
        <v>1412</v>
      </c>
      <c r="K435" s="15"/>
    </row>
    <row r="436" spans="2:11">
      <c r="B436" s="58"/>
      <c r="C436" s="12" t="s">
        <v>190</v>
      </c>
      <c r="D436" s="12" t="s">
        <v>191</v>
      </c>
      <c r="E436" s="12" t="s">
        <v>192</v>
      </c>
      <c r="F436" s="13"/>
      <c r="G436" s="13">
        <v>2800</v>
      </c>
      <c r="H436" s="13"/>
      <c r="I436" s="13"/>
      <c r="J436" s="48"/>
      <c r="K436" s="15"/>
    </row>
    <row r="437" spans="2:11" s="86" customFormat="1">
      <c r="B437" s="144"/>
      <c r="C437" s="145" t="s">
        <v>1418</v>
      </c>
      <c r="D437" s="145" t="s">
        <v>4751</v>
      </c>
      <c r="E437" s="145" t="s">
        <v>35</v>
      </c>
      <c r="F437" s="14"/>
      <c r="G437" s="14">
        <v>13730</v>
      </c>
      <c r="H437" s="14"/>
      <c r="I437" s="14"/>
      <c r="J437" s="146" t="s">
        <v>1412</v>
      </c>
      <c r="K437" s="147"/>
    </row>
    <row r="438" spans="2:11">
      <c r="B438" s="56"/>
      <c r="C438" s="12" t="s">
        <v>28</v>
      </c>
      <c r="D438" s="12" t="s">
        <v>4752</v>
      </c>
      <c r="E438" s="12" t="s">
        <v>4753</v>
      </c>
      <c r="F438" s="13"/>
      <c r="G438" s="13">
        <v>7200</v>
      </c>
      <c r="H438" s="13"/>
      <c r="I438" s="13"/>
      <c r="J438" s="48"/>
      <c r="K438" s="15"/>
    </row>
    <row r="439" spans="2:11" s="86" customFormat="1">
      <c r="B439" s="148">
        <v>44022</v>
      </c>
      <c r="C439" s="145" t="s">
        <v>1418</v>
      </c>
      <c r="D439" s="145" t="s">
        <v>15</v>
      </c>
      <c r="E439" s="145" t="s">
        <v>35</v>
      </c>
      <c r="F439" s="14"/>
      <c r="G439" s="14">
        <v>11680</v>
      </c>
      <c r="H439" s="14"/>
      <c r="I439" s="14"/>
      <c r="J439" s="146" t="s">
        <v>1412</v>
      </c>
      <c r="K439" s="147"/>
    </row>
    <row r="440" spans="2:11">
      <c r="B440" s="58">
        <v>44025</v>
      </c>
      <c r="C440" s="12" t="s">
        <v>28</v>
      </c>
      <c r="D440" s="12" t="s">
        <v>4755</v>
      </c>
      <c r="E440" s="12" t="s">
        <v>4756</v>
      </c>
      <c r="F440" s="13"/>
      <c r="G440" s="13">
        <v>4300</v>
      </c>
      <c r="H440" s="13"/>
      <c r="I440" s="13"/>
      <c r="J440" s="48" t="s">
        <v>1413</v>
      </c>
      <c r="K440" s="15"/>
    </row>
    <row r="441" spans="2:11">
      <c r="B441" s="58">
        <v>44026</v>
      </c>
      <c r="C441" s="12" t="s">
        <v>1266</v>
      </c>
      <c r="D441" s="12" t="s">
        <v>3843</v>
      </c>
      <c r="E441" s="12" t="s">
        <v>4757</v>
      </c>
      <c r="F441" s="13"/>
      <c r="G441" s="13">
        <v>-13000</v>
      </c>
      <c r="H441" s="13"/>
      <c r="I441" s="13"/>
      <c r="J441" s="48" t="s">
        <v>1412</v>
      </c>
      <c r="K441" s="15"/>
    </row>
    <row r="442" spans="2:11">
      <c r="B442" s="58"/>
      <c r="C442" s="12" t="s">
        <v>1266</v>
      </c>
      <c r="D442" s="12" t="s">
        <v>3843</v>
      </c>
      <c r="E442" s="12" t="s">
        <v>4758</v>
      </c>
      <c r="F442" s="13"/>
      <c r="G442" s="13">
        <v>-30000</v>
      </c>
      <c r="H442" s="13"/>
      <c r="I442" s="13"/>
      <c r="J442" s="48" t="s">
        <v>1412</v>
      </c>
      <c r="K442" s="15"/>
    </row>
    <row r="443" spans="2:11">
      <c r="B443" s="58">
        <v>44029</v>
      </c>
      <c r="C443" s="12" t="s">
        <v>190</v>
      </c>
      <c r="D443" s="12" t="s">
        <v>191</v>
      </c>
      <c r="E443" s="12" t="s">
        <v>192</v>
      </c>
      <c r="F443" s="13"/>
      <c r="G443" s="13">
        <v>2800</v>
      </c>
      <c r="H443" s="13"/>
      <c r="I443" s="13"/>
      <c r="J443" s="48"/>
      <c r="K443" s="15"/>
    </row>
    <row r="444" spans="2:11">
      <c r="B444" s="56"/>
      <c r="C444" s="12" t="s">
        <v>190</v>
      </c>
      <c r="D444" s="12" t="s">
        <v>4760</v>
      </c>
      <c r="E444" s="12" t="s">
        <v>4762</v>
      </c>
      <c r="F444" s="13"/>
      <c r="G444" s="13">
        <v>5250</v>
      </c>
      <c r="H444" s="13"/>
      <c r="I444" s="13"/>
      <c r="J444" s="48" t="s">
        <v>1412</v>
      </c>
      <c r="K444" s="15"/>
    </row>
    <row r="445" spans="2:11">
      <c r="B445" s="58">
        <v>44030</v>
      </c>
      <c r="C445" s="12" t="s">
        <v>190</v>
      </c>
      <c r="D445" s="12" t="s">
        <v>4760</v>
      </c>
      <c r="E445" s="12" t="s">
        <v>4761</v>
      </c>
      <c r="F445" s="13"/>
      <c r="G445" s="13">
        <v>1990</v>
      </c>
      <c r="H445" s="13"/>
      <c r="I445" s="13"/>
      <c r="J445" s="48" t="s">
        <v>1412</v>
      </c>
      <c r="K445" s="15"/>
    </row>
    <row r="446" spans="2:11">
      <c r="B446" s="56"/>
      <c r="C446" s="12" t="s">
        <v>14</v>
      </c>
      <c r="D446" s="12" t="s">
        <v>4763</v>
      </c>
      <c r="E446" s="12"/>
      <c r="F446" s="13"/>
      <c r="G446" s="13">
        <v>94000</v>
      </c>
      <c r="H446" s="13"/>
      <c r="I446" s="13"/>
      <c r="J446" s="48" t="s">
        <v>1412</v>
      </c>
      <c r="K446" s="15"/>
    </row>
    <row r="447" spans="2:11">
      <c r="B447" s="56"/>
      <c r="C447" s="12" t="s">
        <v>4764</v>
      </c>
      <c r="D447" s="12"/>
      <c r="E447" s="12"/>
      <c r="F447" s="13"/>
      <c r="G447" s="13">
        <v>71800</v>
      </c>
      <c r="H447" s="13"/>
      <c r="I447" s="13"/>
      <c r="J447" s="48" t="s">
        <v>1412</v>
      </c>
      <c r="K447" s="15"/>
    </row>
    <row r="448" spans="2:11" s="63" customFormat="1">
      <c r="B448" s="59"/>
      <c r="C448" s="60" t="s">
        <v>1281</v>
      </c>
      <c r="D448" s="60"/>
      <c r="E448" s="60" t="s">
        <v>4766</v>
      </c>
      <c r="F448" s="61"/>
      <c r="G448" s="61">
        <v>189110</v>
      </c>
      <c r="H448" s="61"/>
      <c r="I448" s="61"/>
      <c r="J448" s="67"/>
      <c r="K448" s="62" t="s">
        <v>4765</v>
      </c>
    </row>
    <row r="449" spans="2:16">
      <c r="B449" s="56"/>
      <c r="C449" s="12"/>
      <c r="D449" s="12"/>
      <c r="E449" s="12"/>
      <c r="F449" s="13"/>
      <c r="G449" s="13"/>
      <c r="H449" s="13"/>
      <c r="I449" s="13"/>
      <c r="J449" s="48"/>
      <c r="K449" s="15"/>
    </row>
    <row r="450" spans="2:16">
      <c r="B450" s="56"/>
      <c r="C450" s="12"/>
      <c r="D450" s="12"/>
      <c r="E450" s="12"/>
      <c r="F450" s="13"/>
      <c r="G450" s="13"/>
      <c r="H450" s="13"/>
      <c r="I450" s="13"/>
      <c r="J450" s="48"/>
      <c r="K450" s="15"/>
    </row>
    <row r="451" spans="2:16">
      <c r="B451" s="17"/>
      <c r="C451" s="18"/>
      <c r="D451" s="18"/>
      <c r="E451" s="18"/>
      <c r="F451" s="26" t="s">
        <v>141</v>
      </c>
      <c r="G451" s="19">
        <v>2060</v>
      </c>
      <c r="H451" s="19"/>
      <c r="I451" s="19"/>
      <c r="J451" s="68"/>
      <c r="K451" s="20"/>
    </row>
    <row r="452" spans="2:16">
      <c r="B452" s="11"/>
      <c r="C452" s="12"/>
      <c r="D452" s="12"/>
      <c r="E452" s="12"/>
      <c r="F452" s="13">
        <f>SUM(F3:F451)</f>
        <v>4000000</v>
      </c>
      <c r="G452" s="13">
        <f>SUM(G3:G451)</f>
        <v>4023010</v>
      </c>
      <c r="H452" s="13"/>
      <c r="I452" s="13">
        <f>SUM(I3:I451)</f>
        <v>543031</v>
      </c>
      <c r="J452" s="48"/>
      <c r="K452" s="15" t="str">
        <f>"平均 1peso = "&amp;TRUNC(I452/F452,4)&amp;"円"</f>
        <v>平均 1peso = 0.1357円</v>
      </c>
    </row>
    <row r="453" spans="2:16">
      <c r="B453" s="11"/>
      <c r="C453" s="12"/>
      <c r="D453" s="12"/>
      <c r="E453" s="12"/>
      <c r="F453" s="13" t="s">
        <v>273</v>
      </c>
      <c r="G453" s="13">
        <v>0</v>
      </c>
      <c r="H453" s="13"/>
      <c r="I453" s="13"/>
      <c r="J453" s="48"/>
      <c r="K453" s="15" t="s">
        <v>4754</v>
      </c>
    </row>
    <row r="454" spans="2:16">
      <c r="B454" s="11"/>
      <c r="C454" s="12"/>
      <c r="D454" s="12"/>
      <c r="E454" s="12"/>
      <c r="F454" s="76" t="s">
        <v>1465</v>
      </c>
      <c r="G454" s="13">
        <v>0</v>
      </c>
      <c r="H454" s="13"/>
      <c r="I454" s="13">
        <f>G454*TRUNC(I452/F452,4)</f>
        <v>0</v>
      </c>
      <c r="J454" s="48"/>
      <c r="K454" s="15"/>
    </row>
    <row r="455" spans="2:16">
      <c r="B455" s="11"/>
      <c r="C455" s="12"/>
      <c r="D455" s="12"/>
      <c r="E455" s="12"/>
      <c r="F455" s="76" t="s">
        <v>1978</v>
      </c>
      <c r="G455" s="13">
        <v>-24140</v>
      </c>
      <c r="H455" s="13"/>
      <c r="I455" s="13"/>
      <c r="J455" s="48"/>
      <c r="K455" s="15"/>
    </row>
    <row r="456" spans="2:16">
      <c r="B456" s="11"/>
      <c r="C456" s="12"/>
      <c r="D456" s="12"/>
      <c r="E456" s="21"/>
      <c r="F456" s="22" t="s">
        <v>1457</v>
      </c>
      <c r="G456" s="13">
        <f>F452-G453-G452-G454-G455</f>
        <v>1130</v>
      </c>
      <c r="H456" s="13"/>
      <c r="I456" s="13">
        <f>TRUNC(G456*(I452/F452),0)</f>
        <v>153</v>
      </c>
      <c r="J456" s="69"/>
      <c r="K456" s="15"/>
    </row>
    <row r="457" spans="2:16">
      <c r="B457" s="11"/>
      <c r="C457" s="12"/>
      <c r="D457" s="12"/>
      <c r="E457" s="12"/>
      <c r="F457" s="13"/>
      <c r="G457" s="13"/>
      <c r="H457" s="13"/>
      <c r="I457" s="13"/>
      <c r="J457" s="48"/>
      <c r="K457" s="15"/>
    </row>
    <row r="458" spans="2:16">
      <c r="B458" s="11"/>
      <c r="C458" s="12"/>
      <c r="D458" s="12"/>
      <c r="E458" s="22" t="s">
        <v>1998</v>
      </c>
      <c r="F458" s="119">
        <v>224</v>
      </c>
      <c r="G458" s="13" t="s">
        <v>1999</v>
      </c>
      <c r="H458" s="13"/>
      <c r="I458" s="13">
        <f>(I452-I454)/F458</f>
        <v>2424.2455357142858</v>
      </c>
      <c r="J458" s="120" t="s">
        <v>3125</v>
      </c>
      <c r="K458" s="15"/>
    </row>
    <row r="459" spans="2:16">
      <c r="F459" s="70" t="s">
        <v>4759</v>
      </c>
      <c r="N459" s="154" t="s">
        <v>4768</v>
      </c>
      <c r="O459" s="154"/>
    </row>
    <row r="460" spans="2:16">
      <c r="N460" s="30" t="s">
        <v>4767</v>
      </c>
      <c r="O460" s="30">
        <v>227</v>
      </c>
      <c r="P460" t="s">
        <v>4771</v>
      </c>
    </row>
    <row r="461" spans="2:16">
      <c r="N461" s="157" t="s">
        <v>4769</v>
      </c>
      <c r="O461" s="157">
        <v>9.6199999999999992</v>
      </c>
      <c r="P461" t="s">
        <v>1412</v>
      </c>
    </row>
    <row r="462" spans="2:16">
      <c r="N462" s="30" t="s">
        <v>4770</v>
      </c>
      <c r="O462" s="30">
        <f>O460-O461</f>
        <v>217.38</v>
      </c>
    </row>
  </sheetData>
  <mergeCells count="1">
    <mergeCell ref="N459:O459"/>
  </mergeCells>
  <phoneticPr fontId="2"/>
  <hyperlinks>
    <hyperlink ref="W2" location="生活費!T3" display="その他" xr:uid="{6E5679DE-AE06-4918-8ABF-1B810F4187D8}"/>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03A71-F703-46E2-87F6-A097888F1057}">
  <dimension ref="B2:G27"/>
  <sheetViews>
    <sheetView workbookViewId="0">
      <selection activeCell="I15" sqref="I15"/>
    </sheetView>
  </sheetViews>
  <sheetFormatPr defaultRowHeight="18.75"/>
  <sheetData>
    <row r="2" spans="2:7">
      <c r="B2" t="s">
        <v>2029</v>
      </c>
    </row>
    <row r="3" spans="2:7">
      <c r="B3" t="s">
        <v>2030</v>
      </c>
    </row>
    <row r="5" spans="2:7">
      <c r="B5" t="s">
        <v>2061</v>
      </c>
    </row>
    <row r="6" spans="2:7">
      <c r="B6" s="37" t="s">
        <v>2047</v>
      </c>
    </row>
    <row r="7" spans="2:7">
      <c r="B7" t="s">
        <v>2046</v>
      </c>
      <c r="D7" t="s">
        <v>2054</v>
      </c>
      <c r="G7" t="s">
        <v>2062</v>
      </c>
    </row>
    <row r="8" spans="2:7">
      <c r="C8" t="s">
        <v>2048</v>
      </c>
    </row>
    <row r="9" spans="2:7">
      <c r="B9" t="s">
        <v>2049</v>
      </c>
    </row>
    <row r="11" spans="2:7">
      <c r="B11" t="s">
        <v>2050</v>
      </c>
    </row>
    <row r="12" spans="2:7">
      <c r="B12" t="s">
        <v>2053</v>
      </c>
    </row>
    <row r="13" spans="2:7">
      <c r="B13" t="s">
        <v>2051</v>
      </c>
    </row>
    <row r="14" spans="2:7">
      <c r="B14" t="s">
        <v>2052</v>
      </c>
    </row>
    <row r="16" spans="2:7">
      <c r="B16" t="s">
        <v>2057</v>
      </c>
    </row>
    <row r="17" spans="2:7">
      <c r="C17" t="s">
        <v>2055</v>
      </c>
    </row>
    <row r="18" spans="2:7">
      <c r="D18" t="s">
        <v>2058</v>
      </c>
      <c r="G18" t="s">
        <v>2059</v>
      </c>
    </row>
    <row r="19" spans="2:7">
      <c r="C19" t="s">
        <v>2056</v>
      </c>
    </row>
    <row r="20" spans="2:7">
      <c r="D20" t="s">
        <v>2060</v>
      </c>
    </row>
    <row r="22" spans="2:7">
      <c r="B22" t="s">
        <v>3686</v>
      </c>
    </row>
    <row r="23" spans="2:7">
      <c r="C23" t="s">
        <v>3687</v>
      </c>
    </row>
    <row r="24" spans="2:7">
      <c r="C24" t="s">
        <v>3682</v>
      </c>
    </row>
    <row r="25" spans="2:7">
      <c r="C25" t="s">
        <v>3683</v>
      </c>
    </row>
    <row r="26" spans="2:7">
      <c r="C26" t="s">
        <v>3684</v>
      </c>
    </row>
    <row r="27" spans="2:7">
      <c r="C27" t="s">
        <v>3685</v>
      </c>
    </row>
  </sheetData>
  <phoneticPr fontId="2"/>
  <hyperlinks>
    <hyperlink ref="B6" r:id="rId1" xr:uid="{7BC1B4D3-6F08-4D59-976D-9AD206932A2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E517A-471D-4CD3-8004-A1F11C4D1747}">
  <sheetPr>
    <tabColor theme="0" tint="-0.249977111117893"/>
  </sheetPr>
  <dimension ref="B1:S143"/>
  <sheetViews>
    <sheetView topLeftCell="B22" zoomScaleNormal="100" workbookViewId="0">
      <pane ySplit="2" topLeftCell="A134" activePane="bottomLeft" state="frozen"/>
      <selection activeCell="A22" sqref="A22"/>
      <selection pane="bottomLeft" activeCell="L101" sqref="L101"/>
    </sheetView>
  </sheetViews>
  <sheetFormatPr defaultRowHeight="18.75"/>
  <cols>
    <col min="2" max="3" width="10.25" bestFit="1" customWidth="1"/>
    <col min="4" max="5" width="13.75" bestFit="1" customWidth="1"/>
    <col min="6" max="6" width="19.875" bestFit="1" customWidth="1"/>
    <col min="7" max="7" width="21.25" bestFit="1" customWidth="1"/>
    <col min="8" max="8" width="11.875" bestFit="1" customWidth="1"/>
    <col min="9" max="9" width="19.125" bestFit="1" customWidth="1"/>
    <col min="10" max="10" width="12.625" style="1" bestFit="1" customWidth="1"/>
    <col min="11" max="11" width="5.375" style="30" bestFit="1" customWidth="1"/>
    <col min="16" max="16" width="12.875" customWidth="1"/>
    <col min="17" max="17" width="5.5" bestFit="1" customWidth="1"/>
  </cols>
  <sheetData>
    <row r="1" spans="2:18" hidden="1">
      <c r="B1" s="64" t="s">
        <v>1359</v>
      </c>
      <c r="C1" s="63"/>
    </row>
    <row r="2" spans="2:18" hidden="1">
      <c r="B2" s="63"/>
      <c r="C2" s="4" t="s">
        <v>32</v>
      </c>
      <c r="D2" s="5" t="s">
        <v>450</v>
      </c>
      <c r="E2" s="5" t="s">
        <v>451</v>
      </c>
      <c r="F2" s="5" t="s">
        <v>452</v>
      </c>
      <c r="G2" s="5" t="s">
        <v>4</v>
      </c>
      <c r="H2" s="149" t="s">
        <v>453</v>
      </c>
      <c r="I2" s="149"/>
      <c r="J2" s="6" t="s">
        <v>454</v>
      </c>
      <c r="K2" s="5" t="s">
        <v>455</v>
      </c>
      <c r="L2" s="36" t="s">
        <v>456</v>
      </c>
      <c r="M2" s="2"/>
      <c r="N2" s="2"/>
      <c r="O2" s="2"/>
      <c r="P2" s="2"/>
      <c r="Q2" s="2" t="s">
        <v>583</v>
      </c>
      <c r="R2" s="2" t="s">
        <v>584</v>
      </c>
    </row>
    <row r="3" spans="2:18" hidden="1">
      <c r="B3" s="63"/>
      <c r="C3" s="32">
        <v>43516</v>
      </c>
      <c r="D3" s="35" t="s">
        <v>315</v>
      </c>
      <c r="E3" s="35" t="s">
        <v>317</v>
      </c>
      <c r="F3" s="33" t="s">
        <v>319</v>
      </c>
      <c r="G3" s="33"/>
      <c r="H3" s="33">
        <v>212</v>
      </c>
      <c r="I3" s="33" t="s">
        <v>331</v>
      </c>
      <c r="J3" s="34">
        <v>23612</v>
      </c>
      <c r="K3" s="35" t="s">
        <v>334</v>
      </c>
      <c r="L3" s="33" t="s">
        <v>364</v>
      </c>
      <c r="M3" s="33"/>
      <c r="N3" s="33" t="s">
        <v>320</v>
      </c>
      <c r="O3" s="33" t="s">
        <v>326</v>
      </c>
      <c r="P3" s="33"/>
      <c r="Q3" s="33" t="s">
        <v>580</v>
      </c>
      <c r="R3" s="33" t="s">
        <v>581</v>
      </c>
    </row>
    <row r="4" spans="2:18" hidden="1">
      <c r="B4" s="63"/>
      <c r="D4" s="30"/>
      <c r="E4" s="30"/>
      <c r="F4" t="s">
        <v>329</v>
      </c>
      <c r="G4" t="s">
        <v>337</v>
      </c>
      <c r="J4" s="1">
        <v>12413</v>
      </c>
      <c r="K4" s="30" t="s">
        <v>333</v>
      </c>
    </row>
    <row r="5" spans="2:18" hidden="1">
      <c r="B5" s="63"/>
      <c r="D5" s="30"/>
      <c r="E5" s="30"/>
      <c r="F5" t="s">
        <v>330</v>
      </c>
      <c r="G5" t="s">
        <v>328</v>
      </c>
      <c r="H5">
        <v>902</v>
      </c>
      <c r="I5" t="s">
        <v>332</v>
      </c>
      <c r="J5" s="1">
        <v>24825</v>
      </c>
      <c r="K5" s="30" t="s">
        <v>334</v>
      </c>
      <c r="L5" t="s">
        <v>365</v>
      </c>
    </row>
    <row r="6" spans="2:18" hidden="1">
      <c r="B6" s="63"/>
      <c r="C6" s="32">
        <v>43520</v>
      </c>
      <c r="D6" s="35" t="s">
        <v>317</v>
      </c>
      <c r="E6" s="35" t="s">
        <v>318</v>
      </c>
      <c r="F6" s="33" t="s">
        <v>323</v>
      </c>
      <c r="G6" s="33"/>
      <c r="H6" s="33"/>
      <c r="I6" s="33"/>
      <c r="J6" s="34">
        <v>7660</v>
      </c>
      <c r="K6" s="35" t="s">
        <v>333</v>
      </c>
      <c r="L6" s="33"/>
      <c r="M6" s="33"/>
      <c r="N6" s="33"/>
      <c r="O6" s="33" t="s">
        <v>576</v>
      </c>
      <c r="P6" s="33"/>
      <c r="Q6" s="33" t="s">
        <v>579</v>
      </c>
      <c r="R6" s="33" t="s">
        <v>582</v>
      </c>
    </row>
    <row r="7" spans="2:18" hidden="1">
      <c r="B7" s="63"/>
      <c r="D7" s="30"/>
      <c r="E7" s="30"/>
      <c r="F7" t="s">
        <v>329</v>
      </c>
      <c r="G7" t="s">
        <v>338</v>
      </c>
      <c r="J7" s="1">
        <v>14368</v>
      </c>
      <c r="K7" s="30" t="s">
        <v>333</v>
      </c>
    </row>
    <row r="8" spans="2:18" hidden="1">
      <c r="B8" s="63"/>
      <c r="C8" s="32">
        <v>43522</v>
      </c>
      <c r="D8" s="35" t="s">
        <v>318</v>
      </c>
      <c r="E8" s="35" t="s">
        <v>316</v>
      </c>
      <c r="F8" s="33" t="s">
        <v>325</v>
      </c>
      <c r="G8" s="33"/>
      <c r="H8" s="33"/>
      <c r="I8" s="33"/>
      <c r="J8" s="34">
        <v>11200</v>
      </c>
      <c r="K8" s="35" t="s">
        <v>335</v>
      </c>
      <c r="L8" s="33"/>
      <c r="M8" s="33"/>
      <c r="N8" s="33" t="s">
        <v>327</v>
      </c>
      <c r="O8" s="33" t="s">
        <v>575</v>
      </c>
      <c r="P8" s="33"/>
      <c r="Q8" s="33" t="s">
        <v>579</v>
      </c>
      <c r="R8" s="33" t="s">
        <v>582</v>
      </c>
    </row>
    <row r="9" spans="2:18" hidden="1">
      <c r="B9" s="63"/>
      <c r="C9" s="28"/>
      <c r="D9" s="30"/>
      <c r="E9" s="30"/>
      <c r="F9" t="s">
        <v>329</v>
      </c>
      <c r="G9" t="s">
        <v>339</v>
      </c>
      <c r="J9" s="1">
        <v>8728</v>
      </c>
      <c r="K9" s="30" t="s">
        <v>333</v>
      </c>
      <c r="L9" t="s">
        <v>349</v>
      </c>
    </row>
    <row r="10" spans="2:18" hidden="1">
      <c r="B10" s="63"/>
      <c r="C10" s="28"/>
      <c r="D10" s="30"/>
      <c r="E10" s="30"/>
      <c r="F10" t="s">
        <v>329</v>
      </c>
      <c r="G10" t="s">
        <v>340</v>
      </c>
      <c r="J10" s="1">
        <v>7376</v>
      </c>
      <c r="K10" s="30" t="s">
        <v>333</v>
      </c>
      <c r="L10" t="s">
        <v>426</v>
      </c>
    </row>
    <row r="11" spans="2:18" hidden="1">
      <c r="B11" s="63"/>
      <c r="C11" s="32">
        <v>43525</v>
      </c>
      <c r="D11" s="35" t="s">
        <v>316</v>
      </c>
      <c r="E11" s="35" t="s">
        <v>315</v>
      </c>
      <c r="F11" s="33" t="s">
        <v>314</v>
      </c>
      <c r="G11" s="33"/>
      <c r="H11" s="33"/>
      <c r="I11" s="33"/>
      <c r="J11" s="34">
        <v>25812</v>
      </c>
      <c r="K11" s="35" t="s">
        <v>333</v>
      </c>
      <c r="L11" s="33"/>
      <c r="M11" s="33"/>
      <c r="N11" s="33"/>
      <c r="O11" s="33" t="s">
        <v>577</v>
      </c>
      <c r="P11" s="33"/>
      <c r="Q11" s="33" t="s">
        <v>578</v>
      </c>
      <c r="R11" s="33" t="s">
        <v>581</v>
      </c>
    </row>
    <row r="12" spans="2:18" hidden="1">
      <c r="B12" s="63"/>
    </row>
    <row r="13" spans="2:18" hidden="1">
      <c r="B13" s="63"/>
      <c r="I13" s="31" t="s">
        <v>336</v>
      </c>
      <c r="J13" s="1">
        <f>SUM(J3:J12)</f>
        <v>135994</v>
      </c>
    </row>
    <row r="14" spans="2:18" hidden="1">
      <c r="B14" s="63"/>
    </row>
    <row r="15" spans="2:18" hidden="1">
      <c r="B15" s="63"/>
      <c r="C15" s="29"/>
    </row>
    <row r="16" spans="2:18" hidden="1">
      <c r="B16" s="63"/>
      <c r="C16" t="s">
        <v>342</v>
      </c>
      <c r="D16" t="s">
        <v>348</v>
      </c>
      <c r="J16" s="1" t="s">
        <v>1720</v>
      </c>
      <c r="K16" s="46" t="s">
        <v>1721</v>
      </c>
    </row>
    <row r="17" spans="2:19" hidden="1">
      <c r="B17" s="63"/>
      <c r="C17" t="s">
        <v>341</v>
      </c>
    </row>
    <row r="18" spans="2:19" hidden="1">
      <c r="B18" s="63"/>
      <c r="C18" t="s">
        <v>343</v>
      </c>
      <c r="D18" t="s">
        <v>347</v>
      </c>
    </row>
    <row r="19" spans="2:19" hidden="1">
      <c r="B19" s="63"/>
      <c r="C19" t="s">
        <v>344</v>
      </c>
    </row>
    <row r="20" spans="2:19" hidden="1">
      <c r="B20" s="63"/>
      <c r="C20" t="s">
        <v>345</v>
      </c>
      <c r="D20" t="s">
        <v>346</v>
      </c>
    </row>
    <row r="21" spans="2:19" hidden="1">
      <c r="B21" s="63"/>
    </row>
    <row r="22" spans="2:19">
      <c r="B22" s="81"/>
      <c r="D22" s="155" t="s">
        <v>1864</v>
      </c>
      <c r="E22" s="155"/>
      <c r="F22" s="155"/>
      <c r="G22" s="82"/>
      <c r="H22" s="156" t="s">
        <v>1865</v>
      </c>
      <c r="I22" s="156"/>
      <c r="J22" s="156"/>
      <c r="K22" s="82"/>
    </row>
    <row r="23" spans="2:19">
      <c r="D23" s="30" t="s">
        <v>3</v>
      </c>
      <c r="E23" s="30" t="s">
        <v>1863</v>
      </c>
      <c r="F23" s="30" t="s">
        <v>1862</v>
      </c>
      <c r="G23" s="30" t="s">
        <v>455</v>
      </c>
      <c r="H23" s="30" t="s">
        <v>3</v>
      </c>
      <c r="I23" s="30" t="s">
        <v>1863</v>
      </c>
      <c r="J23" s="30" t="s">
        <v>1862</v>
      </c>
      <c r="L23" s="30" t="s">
        <v>1867</v>
      </c>
    </row>
    <row r="24" spans="2:19" s="94" customFormat="1">
      <c r="B24" s="97">
        <v>43882</v>
      </c>
      <c r="C24" s="98" t="s">
        <v>1859</v>
      </c>
      <c r="D24" s="98">
        <v>1200</v>
      </c>
      <c r="E24" s="98"/>
      <c r="F24" s="98"/>
      <c r="G24" s="98" t="s">
        <v>1412</v>
      </c>
      <c r="H24" s="99"/>
      <c r="J24" s="99"/>
      <c r="K24" s="98"/>
      <c r="L24" s="100">
        <v>30399</v>
      </c>
      <c r="M24" s="94" t="s">
        <v>1860</v>
      </c>
    </row>
    <row r="25" spans="2:19">
      <c r="C25" s="30" t="s">
        <v>1861</v>
      </c>
      <c r="D25" s="30"/>
      <c r="E25" s="30"/>
      <c r="F25" s="30">
        <v>85.41</v>
      </c>
      <c r="G25" s="30" t="s">
        <v>1413</v>
      </c>
      <c r="J25"/>
      <c r="L25" s="70"/>
      <c r="M25" t="s">
        <v>1746</v>
      </c>
      <c r="S25" t="s">
        <v>1747</v>
      </c>
    </row>
    <row r="26" spans="2:19">
      <c r="C26" s="30" t="s">
        <v>27</v>
      </c>
      <c r="D26" s="30"/>
      <c r="E26" s="30"/>
      <c r="F26" s="30"/>
      <c r="G26" s="30" t="s">
        <v>1412</v>
      </c>
      <c r="J26"/>
      <c r="L26" s="70">
        <v>2953</v>
      </c>
      <c r="M26" t="s">
        <v>1866</v>
      </c>
      <c r="S26" t="s">
        <v>1748</v>
      </c>
    </row>
    <row r="27" spans="2:19">
      <c r="C27" s="30" t="s">
        <v>1868</v>
      </c>
      <c r="D27" s="30"/>
      <c r="E27" s="30">
        <v>48</v>
      </c>
      <c r="F27" s="30"/>
      <c r="G27" s="30"/>
      <c r="J27"/>
      <c r="L27" s="70"/>
      <c r="M27" t="s">
        <v>1749</v>
      </c>
    </row>
    <row r="28" spans="2:19">
      <c r="C28" s="30" t="s">
        <v>1869</v>
      </c>
      <c r="D28" s="30"/>
      <c r="E28" s="30">
        <v>42.8</v>
      </c>
      <c r="F28" s="30"/>
      <c r="G28" s="30"/>
      <c r="J28"/>
      <c r="L28" s="70"/>
      <c r="M28" t="s">
        <v>1870</v>
      </c>
    </row>
    <row r="29" spans="2:19">
      <c r="C29" s="30" t="s">
        <v>1871</v>
      </c>
      <c r="D29" s="30"/>
      <c r="E29" s="30">
        <v>28.6</v>
      </c>
      <c r="F29" s="30"/>
      <c r="G29" s="30"/>
      <c r="J29"/>
      <c r="L29" s="70"/>
      <c r="M29" t="s">
        <v>1750</v>
      </c>
    </row>
    <row r="30" spans="2:19">
      <c r="C30" s="30" t="s">
        <v>1872</v>
      </c>
      <c r="D30" s="30"/>
      <c r="E30" s="30">
        <v>183</v>
      </c>
      <c r="F30" s="30"/>
      <c r="G30" s="30"/>
      <c r="J30"/>
      <c r="L30" s="70"/>
      <c r="M30" t="s">
        <v>1751</v>
      </c>
    </row>
    <row r="31" spans="2:19" s="83" customFormat="1">
      <c r="C31" s="84"/>
      <c r="D31" s="84"/>
      <c r="E31" s="84"/>
      <c r="F31" s="84"/>
      <c r="G31" s="84"/>
      <c r="K31" s="84"/>
      <c r="L31" s="85"/>
      <c r="M31" s="83" t="s">
        <v>1752</v>
      </c>
    </row>
    <row r="32" spans="2:19" s="83" customFormat="1">
      <c r="C32" s="84"/>
      <c r="D32" s="84"/>
      <c r="E32" s="84"/>
      <c r="F32" s="84"/>
      <c r="G32" s="84"/>
      <c r="K32" s="84"/>
      <c r="L32" s="85"/>
      <c r="M32" s="83" t="s">
        <v>1753</v>
      </c>
    </row>
    <row r="33" spans="2:19">
      <c r="B33" s="28">
        <v>43883</v>
      </c>
      <c r="C33" s="30" t="s">
        <v>1873</v>
      </c>
      <c r="D33" s="30"/>
      <c r="E33" s="30">
        <v>12</v>
      </c>
      <c r="F33" s="30"/>
      <c r="G33" s="30"/>
      <c r="J33"/>
      <c r="L33" s="70"/>
      <c r="M33" t="s">
        <v>1754</v>
      </c>
    </row>
    <row r="34" spans="2:19">
      <c r="C34" s="30" t="s">
        <v>1874</v>
      </c>
      <c r="D34" s="30"/>
      <c r="E34" s="30">
        <v>10</v>
      </c>
      <c r="F34" s="30"/>
      <c r="G34" s="30"/>
      <c r="J34"/>
      <c r="L34" s="70"/>
      <c r="M34" t="s">
        <v>1755</v>
      </c>
    </row>
    <row r="35" spans="2:19">
      <c r="C35" s="30" t="s">
        <v>1875</v>
      </c>
      <c r="D35" s="30"/>
      <c r="E35" s="30">
        <v>3</v>
      </c>
      <c r="F35" s="30"/>
      <c r="G35" s="30"/>
      <c r="J35"/>
      <c r="L35" s="70"/>
      <c r="M35" t="s">
        <v>1756</v>
      </c>
    </row>
    <row r="36" spans="2:19">
      <c r="C36" s="30" t="s">
        <v>27</v>
      </c>
      <c r="D36" s="30"/>
      <c r="E36" s="30">
        <v>17.399999999999999</v>
      </c>
      <c r="F36" s="30"/>
      <c r="G36" s="30"/>
      <c r="J36"/>
      <c r="L36" s="70"/>
      <c r="M36" t="s">
        <v>1757</v>
      </c>
      <c r="P36" t="s">
        <v>1758</v>
      </c>
    </row>
    <row r="37" spans="2:19">
      <c r="C37" s="30" t="s">
        <v>1861</v>
      </c>
      <c r="D37" s="30"/>
      <c r="E37" s="30"/>
      <c r="F37" s="30">
        <v>8.58</v>
      </c>
      <c r="G37" s="30" t="s">
        <v>1413</v>
      </c>
      <c r="J37"/>
      <c r="L37" s="70"/>
      <c r="M37" t="s">
        <v>1759</v>
      </c>
      <c r="S37" t="s">
        <v>1760</v>
      </c>
    </row>
    <row r="38" spans="2:19">
      <c r="C38" s="30" t="s">
        <v>1876</v>
      </c>
      <c r="D38" s="30"/>
      <c r="E38" s="30">
        <v>5</v>
      </c>
      <c r="F38" s="30"/>
      <c r="G38" s="30"/>
      <c r="J38"/>
      <c r="L38" s="70"/>
      <c r="M38" t="s">
        <v>1761</v>
      </c>
    </row>
    <row r="39" spans="2:19">
      <c r="C39" s="30" t="s">
        <v>1877</v>
      </c>
      <c r="D39" s="30"/>
      <c r="E39" s="30">
        <v>3.9</v>
      </c>
      <c r="F39" s="30"/>
      <c r="G39" s="30"/>
      <c r="J39"/>
      <c r="L39" s="70"/>
      <c r="M39" t="s">
        <v>1762</v>
      </c>
    </row>
    <row r="40" spans="2:19">
      <c r="C40" s="30" t="s">
        <v>1878</v>
      </c>
      <c r="D40" s="30"/>
      <c r="E40" s="30">
        <v>34.799999999999997</v>
      </c>
      <c r="F40" s="30"/>
      <c r="G40" s="30"/>
      <c r="J40"/>
      <c r="L40" s="70"/>
      <c r="M40" t="s">
        <v>1763</v>
      </c>
    </row>
    <row r="41" spans="2:19">
      <c r="C41" s="30" t="s">
        <v>1879</v>
      </c>
      <c r="D41" s="30"/>
      <c r="E41" s="30">
        <v>13</v>
      </c>
      <c r="F41" s="30"/>
      <c r="G41" s="30"/>
      <c r="J41"/>
      <c r="L41" s="70"/>
      <c r="M41" t="s">
        <v>1764</v>
      </c>
    </row>
    <row r="42" spans="2:19">
      <c r="C42" s="30" t="s">
        <v>1880</v>
      </c>
      <c r="D42" s="30"/>
      <c r="E42" s="30">
        <v>40</v>
      </c>
      <c r="F42" s="30"/>
      <c r="G42" s="30"/>
      <c r="J42"/>
      <c r="L42" s="70"/>
      <c r="M42" t="s">
        <v>1765</v>
      </c>
    </row>
    <row r="43" spans="2:19">
      <c r="C43" s="30" t="s">
        <v>1871</v>
      </c>
      <c r="D43" s="30"/>
      <c r="E43" s="30">
        <v>29.2</v>
      </c>
      <c r="F43" s="30"/>
      <c r="G43" s="30"/>
      <c r="J43"/>
      <c r="L43" s="70"/>
      <c r="M43" t="s">
        <v>1766</v>
      </c>
    </row>
    <row r="44" spans="2:19">
      <c r="B44" s="86"/>
      <c r="C44" s="87" t="s">
        <v>1881</v>
      </c>
      <c r="D44" s="87"/>
      <c r="E44" s="87">
        <v>160</v>
      </c>
      <c r="F44" s="87"/>
      <c r="G44" s="87"/>
      <c r="H44" s="86"/>
      <c r="I44" s="86"/>
      <c r="J44" s="86"/>
      <c r="K44" s="87"/>
      <c r="L44" s="88"/>
      <c r="M44" s="86" t="s">
        <v>1767</v>
      </c>
      <c r="N44" s="86"/>
      <c r="O44" s="86"/>
      <c r="P44" t="s">
        <v>1768</v>
      </c>
    </row>
    <row r="45" spans="2:19">
      <c r="B45" s="63" t="s">
        <v>1921</v>
      </c>
      <c r="C45" s="71" t="s">
        <v>1882</v>
      </c>
      <c r="D45" s="71"/>
      <c r="E45" s="71"/>
      <c r="F45" s="71"/>
      <c r="G45" s="71" t="s">
        <v>1412</v>
      </c>
      <c r="H45" s="63"/>
      <c r="I45" s="63"/>
      <c r="J45" s="63"/>
      <c r="K45" s="71"/>
      <c r="L45" s="103">
        <v>1195</v>
      </c>
      <c r="M45" s="63" t="s">
        <v>1769</v>
      </c>
      <c r="N45" s="63"/>
      <c r="O45" s="63"/>
      <c r="S45" t="s">
        <v>1770</v>
      </c>
    </row>
    <row r="46" spans="2:19" s="83" customFormat="1">
      <c r="C46" s="84"/>
      <c r="D46" s="84"/>
      <c r="E46" s="84"/>
      <c r="F46" s="84"/>
      <c r="G46" s="84"/>
      <c r="K46" s="84"/>
      <c r="L46" s="85"/>
      <c r="M46" s="83" t="s">
        <v>1771</v>
      </c>
    </row>
    <row r="47" spans="2:19" s="83" customFormat="1">
      <c r="C47" s="84"/>
      <c r="D47" s="84"/>
      <c r="E47" s="84"/>
      <c r="F47" s="84"/>
      <c r="G47" s="84"/>
      <c r="K47" s="84"/>
      <c r="L47" s="85"/>
      <c r="M47" s="83" t="s">
        <v>1772</v>
      </c>
    </row>
    <row r="48" spans="2:19" s="83" customFormat="1">
      <c r="C48" s="84"/>
      <c r="D48" s="84"/>
      <c r="E48" s="84"/>
      <c r="F48" s="84"/>
      <c r="G48" s="84"/>
      <c r="K48" s="84"/>
      <c r="L48" s="85"/>
      <c r="M48" s="83" t="s">
        <v>1887</v>
      </c>
    </row>
    <row r="49" spans="2:19">
      <c r="B49" s="28">
        <v>43884</v>
      </c>
      <c r="C49" s="30" t="s">
        <v>1861</v>
      </c>
      <c r="D49" s="30"/>
      <c r="E49" s="30"/>
      <c r="F49" s="30">
        <v>7.01</v>
      </c>
      <c r="G49" s="30" t="s">
        <v>1413</v>
      </c>
      <c r="J49"/>
      <c r="L49" s="70"/>
      <c r="M49" t="s">
        <v>1773</v>
      </c>
      <c r="S49" t="s">
        <v>1774</v>
      </c>
    </row>
    <row r="50" spans="2:19">
      <c r="B50" s="63" t="s">
        <v>1920</v>
      </c>
      <c r="C50" s="71" t="s">
        <v>1883</v>
      </c>
      <c r="D50" s="71"/>
      <c r="E50" s="71">
        <v>229</v>
      </c>
      <c r="F50" s="71"/>
      <c r="G50" s="71"/>
      <c r="H50" s="63"/>
      <c r="I50" s="63"/>
      <c r="J50" s="63"/>
      <c r="K50" s="71"/>
      <c r="L50" s="103"/>
      <c r="M50" s="63" t="s">
        <v>1775</v>
      </c>
      <c r="N50" s="63"/>
      <c r="O50" s="63"/>
    </row>
    <row r="51" spans="2:19">
      <c r="C51" s="30" t="s">
        <v>1884</v>
      </c>
      <c r="D51" s="30"/>
      <c r="E51" s="30">
        <v>16.3</v>
      </c>
      <c r="F51" s="30"/>
      <c r="G51" s="30"/>
      <c r="J51"/>
      <c r="L51" s="70"/>
      <c r="M51" t="s">
        <v>1776</v>
      </c>
    </row>
    <row r="52" spans="2:19">
      <c r="C52" s="30" t="s">
        <v>1885</v>
      </c>
      <c r="D52" s="30"/>
      <c r="E52" s="30">
        <v>11</v>
      </c>
      <c r="F52" s="30"/>
      <c r="G52" s="30"/>
      <c r="J52"/>
      <c r="L52" s="70"/>
      <c r="M52" t="s">
        <v>1777</v>
      </c>
    </row>
    <row r="53" spans="2:19" s="83" customFormat="1">
      <c r="C53" s="84"/>
      <c r="D53" s="84"/>
      <c r="E53" s="84"/>
      <c r="F53" s="84"/>
      <c r="G53" s="84"/>
      <c r="K53" s="84"/>
      <c r="L53" s="85"/>
      <c r="M53" s="83" t="s">
        <v>1778</v>
      </c>
    </row>
    <row r="54" spans="2:19" s="83" customFormat="1">
      <c r="C54" s="84"/>
      <c r="D54" s="84"/>
      <c r="E54" s="84"/>
      <c r="F54" s="84"/>
      <c r="G54" s="84"/>
      <c r="K54" s="84"/>
      <c r="L54" s="85"/>
      <c r="M54" s="83" t="s">
        <v>1888</v>
      </c>
    </row>
    <row r="55" spans="2:19">
      <c r="C55" s="30" t="s">
        <v>1886</v>
      </c>
      <c r="D55" s="30"/>
      <c r="E55" s="30">
        <v>6</v>
      </c>
      <c r="F55" s="30"/>
      <c r="G55" s="30"/>
      <c r="J55"/>
      <c r="L55" s="70"/>
      <c r="M55" t="s">
        <v>1779</v>
      </c>
    </row>
    <row r="56" spans="2:19">
      <c r="B56" s="28">
        <v>43885</v>
      </c>
      <c r="C56" s="30" t="s">
        <v>1861</v>
      </c>
      <c r="D56" s="30"/>
      <c r="E56" s="30"/>
      <c r="F56" s="30">
        <v>8.39</v>
      </c>
      <c r="G56" s="30" t="s">
        <v>1413</v>
      </c>
      <c r="J56"/>
      <c r="L56" s="70"/>
      <c r="M56" t="s">
        <v>1780</v>
      </c>
      <c r="S56" t="s">
        <v>1781</v>
      </c>
    </row>
    <row r="57" spans="2:19">
      <c r="C57" s="30" t="s">
        <v>1861</v>
      </c>
      <c r="D57" s="30"/>
      <c r="E57" s="30"/>
      <c r="F57" s="30">
        <v>18.3</v>
      </c>
      <c r="G57" s="30" t="s">
        <v>1413</v>
      </c>
      <c r="J57"/>
      <c r="L57" s="70"/>
      <c r="M57" t="s">
        <v>1782</v>
      </c>
      <c r="S57" t="s">
        <v>1783</v>
      </c>
    </row>
    <row r="58" spans="2:19">
      <c r="C58" s="30" t="s">
        <v>1871</v>
      </c>
      <c r="D58" s="30"/>
      <c r="E58" s="30">
        <v>16.8</v>
      </c>
      <c r="F58" s="30"/>
      <c r="G58" s="30"/>
      <c r="J58"/>
      <c r="L58" s="70"/>
      <c r="M58" t="s">
        <v>1784</v>
      </c>
    </row>
    <row r="59" spans="2:19" s="83" customFormat="1">
      <c r="C59" s="84"/>
      <c r="D59" s="84"/>
      <c r="E59" s="84"/>
      <c r="F59" s="84"/>
      <c r="G59" s="84"/>
      <c r="K59" s="84"/>
      <c r="L59" s="85"/>
      <c r="M59" s="83" t="s">
        <v>1785</v>
      </c>
    </row>
    <row r="60" spans="2:19" s="83" customFormat="1">
      <c r="C60" s="84"/>
      <c r="D60" s="84"/>
      <c r="E60" s="84"/>
      <c r="F60" s="84"/>
      <c r="G60" s="84"/>
      <c r="K60" s="84"/>
      <c r="L60" s="85"/>
      <c r="M60" s="83" t="s">
        <v>1786</v>
      </c>
    </row>
    <row r="61" spans="2:19">
      <c r="B61" s="28">
        <v>43886</v>
      </c>
      <c r="C61" s="92" t="s">
        <v>1884</v>
      </c>
      <c r="D61" s="92"/>
      <c r="E61" s="92">
        <v>14.7</v>
      </c>
      <c r="F61" s="92"/>
      <c r="G61" s="92"/>
      <c r="H61" s="92"/>
      <c r="I61" s="92"/>
      <c r="J61" s="92"/>
      <c r="K61" s="92"/>
      <c r="L61" s="93"/>
      <c r="M61" s="86" t="s">
        <v>1788</v>
      </c>
      <c r="N61" s="86"/>
      <c r="O61" s="86"/>
      <c r="P61" t="s">
        <v>1787</v>
      </c>
    </row>
    <row r="62" spans="2:19">
      <c r="C62" s="52" t="s">
        <v>1889</v>
      </c>
      <c r="D62" s="52"/>
      <c r="E62" s="52">
        <v>12</v>
      </c>
      <c r="F62" s="52"/>
      <c r="G62" s="52"/>
      <c r="H62" s="52"/>
      <c r="I62" s="52"/>
      <c r="J62" s="52"/>
      <c r="K62" s="52"/>
      <c r="L62" s="89"/>
      <c r="M62" t="s">
        <v>1789</v>
      </c>
    </row>
    <row r="63" spans="2:19">
      <c r="C63" s="30" t="s">
        <v>1861</v>
      </c>
      <c r="D63" s="52"/>
      <c r="E63" s="52"/>
      <c r="F63" s="52">
        <v>7.76</v>
      </c>
      <c r="G63" s="30" t="s">
        <v>1413</v>
      </c>
      <c r="H63" s="52"/>
      <c r="I63" s="52"/>
      <c r="J63" s="52"/>
      <c r="K63" s="52"/>
      <c r="L63" s="89"/>
      <c r="M63" t="s">
        <v>1790</v>
      </c>
      <c r="S63" t="s">
        <v>1791</v>
      </c>
    </row>
    <row r="64" spans="2:19">
      <c r="C64" s="52" t="s">
        <v>1890</v>
      </c>
      <c r="D64" s="52"/>
      <c r="E64" s="52">
        <v>50.8</v>
      </c>
      <c r="F64" s="52"/>
      <c r="G64" s="52"/>
      <c r="H64" s="52"/>
      <c r="I64" s="52"/>
      <c r="J64" s="52"/>
      <c r="K64" s="52"/>
      <c r="L64" s="89"/>
      <c r="M64" t="s">
        <v>1792</v>
      </c>
    </row>
    <row r="65" spans="2:19" s="83" customFormat="1">
      <c r="C65" s="90"/>
      <c r="D65" s="90"/>
      <c r="E65" s="90"/>
      <c r="F65" s="90"/>
      <c r="G65" s="90"/>
      <c r="H65" s="90"/>
      <c r="I65" s="90"/>
      <c r="J65" s="90"/>
      <c r="K65" s="90"/>
      <c r="L65" s="91"/>
      <c r="M65" s="83" t="s">
        <v>1793</v>
      </c>
    </row>
    <row r="66" spans="2:19" s="83" customFormat="1">
      <c r="C66" s="90"/>
      <c r="D66" s="90"/>
      <c r="E66" s="90"/>
      <c r="F66" s="90"/>
      <c r="G66" s="90"/>
      <c r="H66" s="90"/>
      <c r="I66" s="90"/>
      <c r="J66" s="90"/>
      <c r="K66" s="90"/>
      <c r="L66" s="91"/>
      <c r="M66" s="83" t="s">
        <v>1794</v>
      </c>
    </row>
    <row r="67" spans="2:19">
      <c r="B67" s="28">
        <v>43887</v>
      </c>
      <c r="C67" s="30" t="s">
        <v>1861</v>
      </c>
      <c r="D67" s="52"/>
      <c r="E67" s="52"/>
      <c r="F67" s="52">
        <v>15.27</v>
      </c>
      <c r="G67" s="30" t="s">
        <v>1413</v>
      </c>
      <c r="H67" s="52"/>
      <c r="I67" s="52"/>
      <c r="J67" s="52"/>
      <c r="K67" s="52"/>
      <c r="L67" s="89"/>
      <c r="M67" t="s">
        <v>1795</v>
      </c>
      <c r="S67" t="s">
        <v>1796</v>
      </c>
    </row>
    <row r="68" spans="2:19">
      <c r="C68" s="30" t="s">
        <v>1861</v>
      </c>
      <c r="D68" s="52"/>
      <c r="E68" s="52"/>
      <c r="F68" s="52">
        <v>7.48</v>
      </c>
      <c r="G68" s="30" t="s">
        <v>1413</v>
      </c>
      <c r="H68" s="52"/>
      <c r="I68" s="52"/>
      <c r="J68" s="52"/>
      <c r="K68" s="52"/>
      <c r="L68" s="89"/>
      <c r="M68" t="s">
        <v>1797</v>
      </c>
      <c r="S68" t="s">
        <v>1798</v>
      </c>
    </row>
    <row r="69" spans="2:19">
      <c r="C69" s="52" t="s">
        <v>1891</v>
      </c>
      <c r="D69" s="52"/>
      <c r="E69" s="52">
        <v>34.4</v>
      </c>
      <c r="F69" s="52"/>
      <c r="G69" s="52"/>
      <c r="H69" s="52"/>
      <c r="I69" s="52"/>
      <c r="J69" s="52"/>
      <c r="K69" s="52"/>
      <c r="L69" s="89"/>
      <c r="M69" t="s">
        <v>1799</v>
      </c>
    </row>
    <row r="70" spans="2:19">
      <c r="C70" s="52" t="s">
        <v>692</v>
      </c>
      <c r="D70" s="52"/>
      <c r="E70" s="52">
        <v>1.3</v>
      </c>
      <c r="F70" s="52"/>
      <c r="G70" s="52"/>
      <c r="H70" s="52"/>
      <c r="I70" s="52"/>
      <c r="J70" s="52"/>
      <c r="K70" s="52"/>
      <c r="L70" s="89"/>
      <c r="M70" t="s">
        <v>1800</v>
      </c>
    </row>
    <row r="71" spans="2:19">
      <c r="C71" s="30" t="s">
        <v>1861</v>
      </c>
      <c r="D71" s="52"/>
      <c r="E71" s="52"/>
      <c r="F71" s="52">
        <v>22.52</v>
      </c>
      <c r="G71" s="30" t="s">
        <v>1413</v>
      </c>
      <c r="H71" s="52"/>
      <c r="I71" s="52"/>
      <c r="J71" s="52"/>
      <c r="K71" s="52"/>
      <c r="L71" s="89"/>
      <c r="M71" t="s">
        <v>1801</v>
      </c>
      <c r="S71" t="s">
        <v>1802</v>
      </c>
    </row>
    <row r="72" spans="2:19">
      <c r="C72" s="30" t="s">
        <v>1861</v>
      </c>
      <c r="D72" s="52"/>
      <c r="E72" s="52"/>
      <c r="F72" s="52">
        <v>8.14</v>
      </c>
      <c r="G72" s="30" t="s">
        <v>1413</v>
      </c>
      <c r="H72" s="52"/>
      <c r="I72" s="52"/>
      <c r="J72" s="52"/>
      <c r="K72" s="52"/>
      <c r="L72" s="89"/>
      <c r="M72" t="s">
        <v>1803</v>
      </c>
      <c r="S72" t="s">
        <v>1804</v>
      </c>
    </row>
    <row r="73" spans="2:19">
      <c r="C73" s="52" t="s">
        <v>1871</v>
      </c>
      <c r="D73" s="52"/>
      <c r="E73" s="52">
        <v>4.4000000000000004</v>
      </c>
      <c r="F73" s="52"/>
      <c r="G73" s="52"/>
      <c r="H73" s="52"/>
      <c r="I73" s="52"/>
      <c r="J73" s="52"/>
      <c r="K73" s="52"/>
      <c r="L73" s="89"/>
      <c r="M73" t="s">
        <v>1892</v>
      </c>
    </row>
    <row r="74" spans="2:19">
      <c r="C74" s="52" t="s">
        <v>1893</v>
      </c>
      <c r="D74" s="52"/>
      <c r="E74" s="52">
        <v>70.3</v>
      </c>
      <c r="F74" s="52"/>
      <c r="G74" s="52"/>
      <c r="H74" s="52"/>
      <c r="I74" s="52"/>
      <c r="J74" s="52"/>
      <c r="K74" s="52"/>
      <c r="L74" s="89"/>
      <c r="M74" t="s">
        <v>1805</v>
      </c>
    </row>
    <row r="75" spans="2:19">
      <c r="C75" s="52" t="s">
        <v>1894</v>
      </c>
      <c r="D75" s="52"/>
      <c r="E75" s="52">
        <v>55.4</v>
      </c>
      <c r="F75" s="52"/>
      <c r="G75" s="52"/>
      <c r="H75" s="52"/>
      <c r="I75" s="52"/>
      <c r="J75" s="52"/>
      <c r="K75" s="52"/>
      <c r="L75" s="89"/>
      <c r="M75" t="s">
        <v>1806</v>
      </c>
    </row>
    <row r="76" spans="2:19">
      <c r="C76" s="30" t="s">
        <v>1861</v>
      </c>
      <c r="D76" s="52"/>
      <c r="E76" s="52"/>
      <c r="F76" s="52">
        <v>59.84</v>
      </c>
      <c r="G76" s="52" t="s">
        <v>1413</v>
      </c>
      <c r="H76" s="52"/>
      <c r="I76" s="52"/>
      <c r="J76" s="52"/>
      <c r="K76" s="52"/>
      <c r="L76" s="89"/>
      <c r="M76" t="s">
        <v>1807</v>
      </c>
      <c r="S76" t="s">
        <v>1808</v>
      </c>
    </row>
    <row r="77" spans="2:19" s="83" customFormat="1">
      <c r="C77" s="90"/>
      <c r="D77" s="90"/>
      <c r="E77" s="90"/>
      <c r="F77" s="90"/>
      <c r="G77" s="90"/>
      <c r="H77" s="90"/>
      <c r="I77" s="90"/>
      <c r="J77" s="90"/>
      <c r="K77" s="90"/>
      <c r="L77" s="91"/>
      <c r="M77" s="83" t="s">
        <v>1809</v>
      </c>
    </row>
    <row r="78" spans="2:19" s="83" customFormat="1">
      <c r="C78" s="90"/>
      <c r="D78" s="90"/>
      <c r="E78" s="90"/>
      <c r="F78" s="90"/>
      <c r="G78" s="90"/>
      <c r="H78" s="90"/>
      <c r="I78" s="90"/>
      <c r="J78" s="90"/>
      <c r="K78" s="90"/>
      <c r="L78" s="91"/>
      <c r="M78" s="83" t="s">
        <v>1810</v>
      </c>
    </row>
    <row r="79" spans="2:19">
      <c r="B79" s="28">
        <v>43888</v>
      </c>
      <c r="C79" s="30" t="s">
        <v>1861</v>
      </c>
      <c r="D79" s="52"/>
      <c r="E79" s="52"/>
      <c r="F79" s="52">
        <v>6</v>
      </c>
      <c r="G79" s="52" t="s">
        <v>1413</v>
      </c>
      <c r="H79" s="52"/>
      <c r="I79" s="52"/>
      <c r="J79" s="52"/>
      <c r="K79" s="52"/>
      <c r="L79" s="89"/>
      <c r="M79" t="s">
        <v>1811</v>
      </c>
      <c r="S79" t="s">
        <v>1812</v>
      </c>
    </row>
    <row r="80" spans="2:19">
      <c r="C80" s="52" t="s">
        <v>1895</v>
      </c>
      <c r="D80" s="52"/>
      <c r="E80" s="52"/>
      <c r="F80" s="52"/>
      <c r="G80" s="52" t="s">
        <v>1412</v>
      </c>
      <c r="H80" s="52"/>
      <c r="I80" s="52"/>
      <c r="J80" s="52"/>
      <c r="K80" s="52"/>
      <c r="L80" s="89">
        <v>3686</v>
      </c>
      <c r="M80" t="s">
        <v>1813</v>
      </c>
      <c r="S80" t="s">
        <v>1814</v>
      </c>
    </row>
    <row r="81" spans="2:19" s="94" customFormat="1">
      <c r="C81" s="95" t="s">
        <v>1896</v>
      </c>
      <c r="D81" s="95">
        <v>200</v>
      </c>
      <c r="E81" s="95"/>
      <c r="F81" s="95"/>
      <c r="G81" s="95" t="s">
        <v>1412</v>
      </c>
      <c r="H81" s="95"/>
      <c r="I81" s="95"/>
      <c r="J81" s="95"/>
      <c r="K81" s="95"/>
      <c r="L81" s="96">
        <v>5000</v>
      </c>
      <c r="M81" s="94" t="s">
        <v>1815</v>
      </c>
    </row>
    <row r="82" spans="2:19">
      <c r="C82" s="52" t="s">
        <v>692</v>
      </c>
      <c r="D82" s="52"/>
      <c r="E82" s="52">
        <v>6</v>
      </c>
      <c r="F82" s="52"/>
      <c r="G82" s="52"/>
      <c r="H82" s="52"/>
      <c r="I82" s="52"/>
      <c r="J82" s="52"/>
      <c r="K82" s="52"/>
      <c r="L82" s="89"/>
      <c r="M82" t="s">
        <v>1816</v>
      </c>
    </row>
    <row r="83" spans="2:19">
      <c r="C83" s="30" t="s">
        <v>1861</v>
      </c>
      <c r="D83" s="52"/>
      <c r="E83" s="52"/>
      <c r="F83" s="52">
        <v>6</v>
      </c>
      <c r="G83" s="52" t="s">
        <v>1413</v>
      </c>
      <c r="H83" s="52"/>
      <c r="I83" s="52"/>
      <c r="J83" s="52"/>
      <c r="K83" s="52"/>
      <c r="L83" s="89"/>
      <c r="M83" t="s">
        <v>1817</v>
      </c>
      <c r="S83" t="s">
        <v>1812</v>
      </c>
    </row>
    <row r="84" spans="2:19">
      <c r="C84" s="52" t="s">
        <v>1897</v>
      </c>
      <c r="D84" s="52"/>
      <c r="E84" s="52">
        <v>5</v>
      </c>
      <c r="F84" s="52"/>
      <c r="G84" s="52"/>
      <c r="H84" s="52"/>
      <c r="I84" s="52"/>
      <c r="J84" s="52"/>
      <c r="K84" s="52"/>
      <c r="L84" s="89"/>
      <c r="M84" t="s">
        <v>1818</v>
      </c>
    </row>
    <row r="85" spans="2:19" s="83" customFormat="1">
      <c r="C85" s="90"/>
      <c r="D85" s="90"/>
      <c r="E85" s="90"/>
      <c r="F85" s="90"/>
      <c r="G85" s="90"/>
      <c r="H85" s="90"/>
      <c r="I85" s="90"/>
      <c r="J85" s="90"/>
      <c r="K85" s="90"/>
      <c r="L85" s="91"/>
      <c r="M85" s="83" t="s">
        <v>1819</v>
      </c>
    </row>
    <row r="86" spans="2:19" s="83" customFormat="1">
      <c r="C86" s="90"/>
      <c r="D86" s="90"/>
      <c r="E86" s="90"/>
      <c r="F86" s="90"/>
      <c r="G86" s="90"/>
      <c r="H86" s="90"/>
      <c r="I86" s="90"/>
      <c r="J86" s="90"/>
      <c r="K86" s="90"/>
      <c r="L86" s="91"/>
      <c r="M86" s="83" t="s">
        <v>1820</v>
      </c>
    </row>
    <row r="87" spans="2:19">
      <c r="B87" s="28">
        <v>43889</v>
      </c>
      <c r="C87" s="30" t="s">
        <v>1861</v>
      </c>
      <c r="D87" s="52"/>
      <c r="E87" s="52"/>
      <c r="F87" s="52">
        <v>22.42</v>
      </c>
      <c r="G87" s="52" t="s">
        <v>1413</v>
      </c>
      <c r="H87" s="52"/>
      <c r="I87" s="52"/>
      <c r="J87" s="52"/>
      <c r="K87" s="52"/>
      <c r="L87" s="89"/>
      <c r="M87" t="s">
        <v>1821</v>
      </c>
      <c r="S87" t="s">
        <v>1822</v>
      </c>
    </row>
    <row r="88" spans="2:19">
      <c r="C88" s="52" t="s">
        <v>1871</v>
      </c>
      <c r="D88" s="52"/>
      <c r="E88" s="52">
        <v>29</v>
      </c>
      <c r="F88" s="52"/>
      <c r="G88" s="52"/>
      <c r="H88" s="52"/>
      <c r="I88" s="52"/>
      <c r="J88" s="52"/>
      <c r="K88" s="52"/>
      <c r="L88" s="89"/>
      <c r="M88" t="s">
        <v>1823</v>
      </c>
    </row>
    <row r="89" spans="2:19">
      <c r="C89" s="52" t="s">
        <v>27</v>
      </c>
      <c r="D89" s="52"/>
      <c r="E89" s="52">
        <v>14</v>
      </c>
      <c r="F89" s="52"/>
      <c r="G89" s="52"/>
      <c r="H89" s="52"/>
      <c r="I89" s="52"/>
      <c r="J89" s="52"/>
      <c r="K89" s="52"/>
      <c r="L89" s="89"/>
      <c r="M89" t="s">
        <v>1824</v>
      </c>
    </row>
    <row r="90" spans="2:19">
      <c r="C90" s="92" t="s">
        <v>1898</v>
      </c>
      <c r="D90" s="92"/>
      <c r="E90" s="92">
        <v>1</v>
      </c>
      <c r="F90" s="92"/>
      <c r="G90" s="92"/>
      <c r="H90" s="92"/>
      <c r="I90" s="92"/>
      <c r="J90" s="92"/>
      <c r="K90" s="92"/>
      <c r="L90" s="93"/>
      <c r="M90" s="86" t="s">
        <v>1825</v>
      </c>
      <c r="N90" s="86"/>
      <c r="O90" s="86"/>
    </row>
    <row r="91" spans="2:19">
      <c r="C91" s="52" t="s">
        <v>27</v>
      </c>
      <c r="D91" s="52"/>
      <c r="E91" s="52">
        <v>14</v>
      </c>
      <c r="F91" s="52"/>
      <c r="G91" s="52"/>
      <c r="H91" s="52"/>
      <c r="I91" s="52"/>
      <c r="J91" s="52"/>
      <c r="K91" s="52"/>
      <c r="L91" s="89"/>
      <c r="M91" t="s">
        <v>1826</v>
      </c>
    </row>
    <row r="92" spans="2:19">
      <c r="C92" s="52" t="s">
        <v>27</v>
      </c>
      <c r="D92" s="52"/>
      <c r="E92" s="52">
        <v>24</v>
      </c>
      <c r="F92" s="52"/>
      <c r="G92" s="52"/>
      <c r="H92" s="52"/>
      <c r="I92" s="52"/>
      <c r="J92" s="52"/>
      <c r="K92" s="52"/>
      <c r="L92" s="89"/>
      <c r="M92" t="s">
        <v>1827</v>
      </c>
    </row>
    <row r="93" spans="2:19" s="83" customFormat="1">
      <c r="C93" s="90"/>
      <c r="D93" s="90"/>
      <c r="E93" s="90"/>
      <c r="F93" s="90"/>
      <c r="G93" s="90"/>
      <c r="H93" s="90"/>
      <c r="I93" s="90"/>
      <c r="J93" s="90"/>
      <c r="K93" s="90"/>
      <c r="L93" s="91"/>
      <c r="M93" s="83" t="s">
        <v>1828</v>
      </c>
    </row>
    <row r="94" spans="2:19" s="83" customFormat="1">
      <c r="C94" s="90"/>
      <c r="D94" s="90"/>
      <c r="E94" s="90"/>
      <c r="F94" s="90"/>
      <c r="G94" s="90"/>
      <c r="H94" s="90"/>
      <c r="I94" s="90"/>
      <c r="J94" s="90"/>
      <c r="K94" s="90"/>
      <c r="L94" s="91"/>
      <c r="M94" s="83" t="s">
        <v>1829</v>
      </c>
    </row>
    <row r="95" spans="2:19" s="94" customFormat="1">
      <c r="C95" s="95" t="s">
        <v>3</v>
      </c>
      <c r="D95" s="95"/>
      <c r="E95" s="95"/>
      <c r="F95" s="95"/>
      <c r="G95" s="95" t="s">
        <v>1412</v>
      </c>
      <c r="H95" s="95">
        <v>12000</v>
      </c>
      <c r="I95" s="95"/>
      <c r="J95" s="95"/>
      <c r="K95" s="95"/>
      <c r="L95" s="96">
        <v>21258</v>
      </c>
      <c r="M95" s="94" t="s">
        <v>1830</v>
      </c>
      <c r="S95" s="94" t="s">
        <v>1899</v>
      </c>
    </row>
    <row r="96" spans="2:19">
      <c r="C96" s="52" t="s">
        <v>1900</v>
      </c>
      <c r="D96" s="52"/>
      <c r="E96" s="52"/>
      <c r="F96" s="52"/>
      <c r="G96" s="52"/>
      <c r="H96" s="52"/>
      <c r="I96" s="52">
        <v>6000</v>
      </c>
      <c r="J96" s="52"/>
      <c r="K96" s="52"/>
      <c r="L96" s="89"/>
      <c r="M96" t="s">
        <v>1831</v>
      </c>
    </row>
    <row r="97" spans="2:19">
      <c r="C97" s="52" t="s">
        <v>27</v>
      </c>
      <c r="D97" s="52"/>
      <c r="E97" s="52"/>
      <c r="F97" s="52"/>
      <c r="G97" s="52"/>
      <c r="H97" s="52"/>
      <c r="I97" s="52">
        <v>800</v>
      </c>
      <c r="J97" s="52"/>
      <c r="K97" s="52"/>
      <c r="L97" s="89"/>
      <c r="M97" t="s">
        <v>1832</v>
      </c>
    </row>
    <row r="98" spans="2:19">
      <c r="C98" s="52" t="s">
        <v>1871</v>
      </c>
      <c r="D98" s="52"/>
      <c r="E98" s="52"/>
      <c r="F98" s="52"/>
      <c r="G98" s="52"/>
      <c r="H98" s="52"/>
      <c r="I98" s="52">
        <v>330</v>
      </c>
      <c r="J98" s="52"/>
      <c r="K98" s="52"/>
      <c r="L98" s="89"/>
      <c r="M98" t="s">
        <v>1833</v>
      </c>
    </row>
    <row r="99" spans="2:19">
      <c r="C99" s="52" t="s">
        <v>1901</v>
      </c>
      <c r="D99" s="52"/>
      <c r="E99" s="52"/>
      <c r="F99" s="52"/>
      <c r="G99" s="52"/>
      <c r="H99" s="52"/>
      <c r="I99" s="52">
        <v>370</v>
      </c>
      <c r="J99" s="52"/>
      <c r="K99" s="52"/>
      <c r="L99" s="89"/>
      <c r="M99" t="s">
        <v>1834</v>
      </c>
    </row>
    <row r="100" spans="2:19">
      <c r="C100" s="52" t="s">
        <v>1895</v>
      </c>
      <c r="D100" s="52"/>
      <c r="E100" s="52"/>
      <c r="F100" s="52"/>
      <c r="G100" s="52" t="s">
        <v>1412</v>
      </c>
      <c r="H100" s="52"/>
      <c r="I100" s="52"/>
      <c r="J100" s="52">
        <v>1600</v>
      </c>
      <c r="K100" s="52"/>
      <c r="L100" s="93">
        <v>2830</v>
      </c>
      <c r="M100" t="s">
        <v>1835</v>
      </c>
      <c r="P100" t="s">
        <v>1927</v>
      </c>
    </row>
    <row r="101" spans="2:19" s="83" customFormat="1">
      <c r="C101" s="90"/>
      <c r="D101" s="90"/>
      <c r="E101" s="90"/>
      <c r="F101" s="90"/>
      <c r="G101" s="90"/>
      <c r="H101" s="90"/>
      <c r="I101" s="90"/>
      <c r="J101" s="90"/>
      <c r="K101" s="90"/>
      <c r="L101" s="91"/>
      <c r="M101" s="83" t="s">
        <v>1836</v>
      </c>
    </row>
    <row r="102" spans="2:19" s="83" customFormat="1">
      <c r="C102" s="90"/>
      <c r="D102" s="90"/>
      <c r="E102" s="90"/>
      <c r="F102" s="90"/>
      <c r="G102" s="90"/>
      <c r="H102" s="90"/>
      <c r="I102" s="90"/>
      <c r="J102" s="90"/>
      <c r="K102" s="90"/>
      <c r="L102" s="91"/>
      <c r="M102" s="83" t="s">
        <v>1837</v>
      </c>
    </row>
    <row r="103" spans="2:19">
      <c r="B103" s="28">
        <v>43890</v>
      </c>
      <c r="C103" s="92" t="s">
        <v>27</v>
      </c>
      <c r="D103" s="92"/>
      <c r="E103" s="92"/>
      <c r="F103" s="92"/>
      <c r="G103" s="92"/>
      <c r="H103" s="92"/>
      <c r="I103" s="92">
        <v>800</v>
      </c>
      <c r="J103" s="92"/>
      <c r="K103" s="92"/>
      <c r="L103" s="93"/>
      <c r="M103" s="86" t="s">
        <v>1839</v>
      </c>
      <c r="N103" s="86"/>
      <c r="O103" s="86"/>
      <c r="P103" t="s">
        <v>1838</v>
      </c>
    </row>
    <row r="104" spans="2:19">
      <c r="C104" s="92" t="s">
        <v>1902</v>
      </c>
      <c r="D104" s="92"/>
      <c r="E104" s="92"/>
      <c r="F104" s="92"/>
      <c r="G104" s="92"/>
      <c r="H104" s="92"/>
      <c r="I104" s="92">
        <v>430</v>
      </c>
      <c r="J104" s="92"/>
      <c r="K104" s="92"/>
      <c r="L104" s="93"/>
      <c r="M104" s="86" t="s">
        <v>1840</v>
      </c>
      <c r="N104" s="86"/>
      <c r="O104" s="86"/>
    </row>
    <row r="105" spans="2:19">
      <c r="C105" s="52" t="s">
        <v>1903</v>
      </c>
      <c r="D105" s="52"/>
      <c r="E105" s="52"/>
      <c r="F105" s="52"/>
      <c r="G105" s="52"/>
      <c r="H105" s="52"/>
      <c r="I105" s="52">
        <v>-400</v>
      </c>
      <c r="J105" s="52"/>
      <c r="K105" s="52"/>
      <c r="L105" s="89"/>
      <c r="M105" t="s">
        <v>1841</v>
      </c>
    </row>
    <row r="106" spans="2:19">
      <c r="C106" s="52" t="s">
        <v>263</v>
      </c>
      <c r="D106" s="52"/>
      <c r="E106" s="52"/>
      <c r="F106" s="52"/>
      <c r="G106" s="52"/>
      <c r="H106" s="52"/>
      <c r="I106" s="52">
        <v>350</v>
      </c>
      <c r="J106" s="52"/>
      <c r="K106" s="52"/>
      <c r="L106" s="89"/>
      <c r="M106" t="s">
        <v>1842</v>
      </c>
    </row>
    <row r="107" spans="2:19">
      <c r="C107" s="52" t="s">
        <v>692</v>
      </c>
      <c r="D107" s="52"/>
      <c r="E107" s="52"/>
      <c r="F107" s="52"/>
      <c r="G107" s="52"/>
      <c r="H107" s="52"/>
      <c r="I107" s="52">
        <v>60</v>
      </c>
      <c r="J107" s="52"/>
      <c r="K107" s="52"/>
      <c r="L107" s="89"/>
      <c r="M107" t="s">
        <v>1843</v>
      </c>
    </row>
    <row r="108" spans="2:19">
      <c r="B108" s="63" t="s">
        <v>1921</v>
      </c>
      <c r="C108" s="104" t="s">
        <v>1904</v>
      </c>
      <c r="D108" s="104"/>
      <c r="E108" s="104"/>
      <c r="F108" s="104"/>
      <c r="G108" s="104"/>
      <c r="H108" s="104"/>
      <c r="I108" s="104">
        <v>2600</v>
      </c>
      <c r="J108" s="104"/>
      <c r="K108" s="104"/>
      <c r="L108" s="105"/>
      <c r="M108" s="63" t="s">
        <v>1844</v>
      </c>
      <c r="N108" s="63"/>
      <c r="O108" s="63"/>
    </row>
    <row r="109" spans="2:19" s="83" customFormat="1">
      <c r="C109" s="90"/>
      <c r="D109" s="90"/>
      <c r="E109" s="90"/>
      <c r="F109" s="90"/>
      <c r="G109" s="90"/>
      <c r="H109" s="90"/>
      <c r="I109" s="90"/>
      <c r="J109" s="90"/>
      <c r="K109" s="90"/>
      <c r="L109" s="91"/>
      <c r="M109" s="83" t="s">
        <v>1905</v>
      </c>
    </row>
    <row r="110" spans="2:19" s="83" customFormat="1">
      <c r="C110" s="90"/>
      <c r="D110" s="90"/>
      <c r="E110" s="90"/>
      <c r="F110" s="90"/>
      <c r="G110" s="90"/>
      <c r="H110" s="90"/>
      <c r="I110" s="90"/>
      <c r="J110" s="90"/>
      <c r="K110" s="90"/>
      <c r="L110" s="91"/>
      <c r="M110" s="83" t="s">
        <v>1845</v>
      </c>
    </row>
    <row r="111" spans="2:19">
      <c r="B111" s="28">
        <v>43891</v>
      </c>
      <c r="C111" s="52" t="s">
        <v>27</v>
      </c>
      <c r="D111" s="52"/>
      <c r="E111" s="52">
        <v>36</v>
      </c>
      <c r="F111" s="52"/>
      <c r="G111" s="52"/>
      <c r="H111" s="52"/>
      <c r="I111" s="52"/>
      <c r="J111" s="52"/>
      <c r="K111" s="52"/>
      <c r="L111" s="89"/>
      <c r="M111" t="s">
        <v>1846</v>
      </c>
    </row>
    <row r="112" spans="2:19">
      <c r="C112" s="52" t="s">
        <v>1895</v>
      </c>
      <c r="D112" s="52"/>
      <c r="E112" s="52"/>
      <c r="F112" s="52"/>
      <c r="G112" s="52" t="s">
        <v>1413</v>
      </c>
      <c r="H112" s="52"/>
      <c r="I112" s="52"/>
      <c r="J112" s="52"/>
      <c r="K112" s="52"/>
      <c r="L112" s="89">
        <v>2998</v>
      </c>
      <c r="M112" t="s">
        <v>1847</v>
      </c>
      <c r="S112" t="s">
        <v>1848</v>
      </c>
    </row>
    <row r="113" spans="3:19">
      <c r="C113" s="52" t="s">
        <v>1906</v>
      </c>
      <c r="D113" s="52"/>
      <c r="E113" s="52">
        <v>5</v>
      </c>
      <c r="F113" s="52"/>
      <c r="G113" s="52"/>
      <c r="H113" s="52"/>
      <c r="I113" s="52"/>
      <c r="J113" s="52"/>
      <c r="K113" s="52"/>
      <c r="L113" s="89"/>
      <c r="M113" t="s">
        <v>1849</v>
      </c>
    </row>
    <row r="114" spans="3:19">
      <c r="C114" s="52" t="s">
        <v>1907</v>
      </c>
      <c r="D114" s="52"/>
      <c r="E114" s="52">
        <v>10</v>
      </c>
      <c r="F114" s="52"/>
      <c r="G114" s="52"/>
      <c r="H114" s="52"/>
      <c r="I114" s="52"/>
      <c r="J114" s="52"/>
      <c r="K114" s="52"/>
      <c r="L114" s="89"/>
      <c r="M114" t="s">
        <v>1850</v>
      </c>
    </row>
    <row r="115" spans="3:19">
      <c r="C115" s="52" t="s">
        <v>27</v>
      </c>
      <c r="D115" s="52"/>
      <c r="E115" s="52">
        <v>7.9</v>
      </c>
      <c r="F115" s="52"/>
      <c r="G115" s="52"/>
      <c r="H115" s="52"/>
      <c r="I115" s="52"/>
      <c r="J115" s="52"/>
      <c r="K115" s="52"/>
      <c r="L115" s="89"/>
      <c r="M115" t="s">
        <v>1851</v>
      </c>
    </row>
    <row r="116" spans="3:19">
      <c r="C116" s="52" t="s">
        <v>1732</v>
      </c>
      <c r="D116" s="52"/>
      <c r="E116" s="52">
        <v>28.8</v>
      </c>
      <c r="F116" s="52"/>
      <c r="G116" s="52"/>
      <c r="H116" s="52"/>
      <c r="I116" s="52"/>
      <c r="J116" s="52"/>
      <c r="K116" s="52"/>
      <c r="L116" s="89"/>
      <c r="M116" t="s">
        <v>1852</v>
      </c>
    </row>
    <row r="117" spans="3:19" s="94" customFormat="1">
      <c r="C117" s="95" t="s">
        <v>3</v>
      </c>
      <c r="D117" s="95">
        <v>60</v>
      </c>
      <c r="E117" s="95"/>
      <c r="F117" s="95"/>
      <c r="G117" s="95" t="s">
        <v>1412</v>
      </c>
      <c r="H117" s="95"/>
      <c r="I117" s="95"/>
      <c r="J117" s="95"/>
      <c r="K117" s="95"/>
      <c r="L117" s="96">
        <v>1459</v>
      </c>
      <c r="M117" s="94" t="s">
        <v>1853</v>
      </c>
    </row>
    <row r="118" spans="3:19">
      <c r="C118" s="52" t="s">
        <v>1871</v>
      </c>
      <c r="D118" s="52"/>
      <c r="E118" s="52">
        <v>114.4</v>
      </c>
      <c r="F118" s="52"/>
      <c r="G118" s="52"/>
      <c r="H118" s="52"/>
      <c r="I118" s="52"/>
      <c r="J118" s="52"/>
      <c r="K118" s="52"/>
      <c r="L118" s="89"/>
      <c r="M118" t="s">
        <v>1854</v>
      </c>
      <c r="O118" t="s">
        <v>1908</v>
      </c>
    </row>
    <row r="119" spans="3:19">
      <c r="C119" s="30" t="s">
        <v>1861</v>
      </c>
      <c r="D119" s="52"/>
      <c r="E119" s="52"/>
      <c r="F119" s="52">
        <v>8</v>
      </c>
      <c r="G119" s="52" t="s">
        <v>1413</v>
      </c>
      <c r="H119" s="52"/>
      <c r="I119" s="52"/>
      <c r="J119" s="52"/>
      <c r="K119" s="52"/>
      <c r="L119" s="89"/>
      <c r="M119" t="s">
        <v>1855</v>
      </c>
      <c r="S119" t="s">
        <v>1856</v>
      </c>
    </row>
    <row r="120" spans="3:19">
      <c r="C120" s="52" t="s">
        <v>27</v>
      </c>
      <c r="D120" s="52"/>
      <c r="E120" s="52">
        <v>7.9</v>
      </c>
      <c r="F120" s="52"/>
      <c r="G120" s="52"/>
      <c r="H120" s="52"/>
      <c r="I120" s="52"/>
      <c r="J120" s="52"/>
      <c r="K120" s="52"/>
      <c r="L120" s="89"/>
      <c r="M120" t="s">
        <v>1857</v>
      </c>
    </row>
    <row r="121" spans="3:19" s="83" customFormat="1">
      <c r="C121" s="90"/>
      <c r="D121" s="90"/>
      <c r="E121" s="90"/>
      <c r="F121" s="90"/>
      <c r="G121" s="90"/>
      <c r="H121" s="90"/>
      <c r="I121" s="90"/>
      <c r="J121" s="90"/>
      <c r="K121" s="90"/>
      <c r="L121" s="91"/>
      <c r="M121" s="83" t="s">
        <v>1909</v>
      </c>
    </row>
    <row r="122" spans="3:19" s="83" customFormat="1">
      <c r="C122" s="90"/>
      <c r="D122" s="90"/>
      <c r="E122" s="90"/>
      <c r="F122" s="90" t="s">
        <v>1916</v>
      </c>
      <c r="G122" s="90"/>
      <c r="H122" s="90"/>
      <c r="I122" s="90"/>
      <c r="J122" s="90"/>
      <c r="K122" s="90"/>
      <c r="L122" s="91"/>
      <c r="M122" s="83" t="s">
        <v>1858</v>
      </c>
    </row>
    <row r="123" spans="3:19">
      <c r="C123" s="52" t="s">
        <v>336</v>
      </c>
      <c r="D123" s="52">
        <f>SUM(D24:D122)</f>
        <v>1460</v>
      </c>
      <c r="E123" s="52">
        <f>SUM(E24:E122)</f>
        <v>1456.1000000000001</v>
      </c>
      <c r="F123" s="52">
        <f>SUM(F24:F122)</f>
        <v>291.12000000000006</v>
      </c>
      <c r="G123" s="52"/>
      <c r="H123" s="52">
        <f>SUM(H24:H122)</f>
        <v>12000</v>
      </c>
      <c r="I123" s="52">
        <f>SUM(I24:I122)</f>
        <v>11340</v>
      </c>
      <c r="J123" s="52"/>
      <c r="K123" s="52"/>
      <c r="L123" s="89"/>
    </row>
    <row r="124" spans="3:19">
      <c r="C124" s="52" t="s">
        <v>1348</v>
      </c>
      <c r="D124" s="52"/>
      <c r="E124" s="52">
        <f>D123-E123</f>
        <v>3.8999999999998636</v>
      </c>
      <c r="F124" s="52"/>
      <c r="G124" s="52"/>
      <c r="H124" s="52"/>
      <c r="I124" s="52">
        <f>H123-I123</f>
        <v>660</v>
      </c>
      <c r="J124" s="52"/>
      <c r="K124" s="52"/>
      <c r="L124" s="89"/>
    </row>
    <row r="125" spans="3:19">
      <c r="C125" s="52"/>
      <c r="D125" s="101"/>
      <c r="E125" s="52"/>
      <c r="F125" s="52"/>
      <c r="G125" s="52"/>
      <c r="H125" s="101"/>
      <c r="I125" s="52"/>
      <c r="J125" s="52"/>
      <c r="K125" s="52"/>
      <c r="L125" s="89"/>
    </row>
    <row r="126" spans="3:19">
      <c r="C126" s="52"/>
      <c r="D126" s="52"/>
      <c r="E126" s="52"/>
      <c r="F126" s="52"/>
      <c r="G126" s="52"/>
      <c r="H126" s="52"/>
      <c r="I126" s="52"/>
      <c r="J126" s="89"/>
      <c r="K126" s="52"/>
      <c r="L126" s="52"/>
    </row>
    <row r="127" spans="3:19">
      <c r="C127" s="52"/>
      <c r="D127" s="52"/>
      <c r="E127" s="52"/>
      <c r="F127" s="52"/>
      <c r="G127" s="52"/>
      <c r="H127" s="52"/>
      <c r="I127" s="52"/>
      <c r="J127" s="89"/>
      <c r="K127" s="52"/>
      <c r="L127" s="52"/>
    </row>
    <row r="128" spans="3:19">
      <c r="C128" s="52" t="s">
        <v>1412</v>
      </c>
      <c r="D128" s="52" t="s">
        <v>1910</v>
      </c>
      <c r="E128" s="52"/>
      <c r="F128" s="52"/>
      <c r="G128" s="52"/>
      <c r="H128" s="52"/>
      <c r="I128" s="52"/>
      <c r="J128" s="89"/>
      <c r="K128" s="52"/>
      <c r="L128" s="52"/>
    </row>
    <row r="129" spans="2:8">
      <c r="D129" s="106">
        <f>L117+L81+L24</f>
        <v>36858</v>
      </c>
      <c r="F129" s="87" t="s">
        <v>1912</v>
      </c>
      <c r="H129" s="107">
        <f>L95</f>
        <v>21258</v>
      </c>
    </row>
    <row r="130" spans="2:8">
      <c r="C130" s="30" t="s">
        <v>1911</v>
      </c>
      <c r="D130" s="30">
        <f>ROUND(D129/D123,3)</f>
        <v>25.245000000000001</v>
      </c>
      <c r="F130" s="80">
        <f>ROUND(F123*D130,0)</f>
        <v>7349</v>
      </c>
      <c r="H130" s="30">
        <f>ROUND(H129/H123,3)</f>
        <v>1.772</v>
      </c>
    </row>
    <row r="132" spans="2:8">
      <c r="E132" s="30" t="s">
        <v>1922</v>
      </c>
      <c r="F132" s="30" t="s">
        <v>1923</v>
      </c>
      <c r="G132" s="30" t="s">
        <v>1867</v>
      </c>
    </row>
    <row r="133" spans="2:8">
      <c r="B133" s="31" t="s">
        <v>1919</v>
      </c>
      <c r="C133" s="30" t="s">
        <v>1913</v>
      </c>
      <c r="D133" s="30" t="s">
        <v>1914</v>
      </c>
      <c r="E133" s="52"/>
      <c r="F133" s="52"/>
      <c r="G133" s="106">
        <f>SUM(L26,L80,L100)</f>
        <v>9469</v>
      </c>
    </row>
    <row r="134" spans="2:8">
      <c r="D134" s="150" t="s">
        <v>1915</v>
      </c>
      <c r="E134" s="52">
        <f>SUM(E44,E50,E61,E90)</f>
        <v>404.7</v>
      </c>
      <c r="F134" s="52">
        <f>SUM(I103,I104,I108)</f>
        <v>3830</v>
      </c>
      <c r="G134" s="52"/>
    </row>
    <row r="135" spans="2:8">
      <c r="B135" s="31" t="s">
        <v>1925</v>
      </c>
      <c r="C135" s="30" t="s">
        <v>1924</v>
      </c>
      <c r="D135" s="150"/>
      <c r="E135" s="108">
        <f>ROUND(E134*D130*-1,0)</f>
        <v>-10217</v>
      </c>
      <c r="F135" s="108">
        <f>ROUND(F134*H130*-1,0)</f>
        <v>-6787</v>
      </c>
      <c r="G135" s="52"/>
    </row>
    <row r="136" spans="2:8">
      <c r="E136" s="52"/>
      <c r="F136" s="52"/>
      <c r="G136" s="52"/>
    </row>
    <row r="137" spans="2:8">
      <c r="B137" s="31" t="s">
        <v>1918</v>
      </c>
      <c r="C137" s="30" t="s">
        <v>1917</v>
      </c>
      <c r="D137" s="30" t="s">
        <v>1914</v>
      </c>
      <c r="E137" s="52"/>
      <c r="F137" s="52"/>
      <c r="G137" s="110">
        <f>SUM(L112)</f>
        <v>2998</v>
      </c>
    </row>
    <row r="138" spans="2:8">
      <c r="D138" s="30" t="s">
        <v>1915</v>
      </c>
      <c r="E138" s="52"/>
      <c r="F138" s="52"/>
      <c r="G138" s="52"/>
    </row>
    <row r="140" spans="2:8">
      <c r="C140" s="30" t="s">
        <v>1412</v>
      </c>
      <c r="D140" s="150" t="s">
        <v>1926</v>
      </c>
      <c r="E140" s="107">
        <f>D129+H129+E135+F135+G133</f>
        <v>50581</v>
      </c>
    </row>
    <row r="141" spans="2:8">
      <c r="C141" s="30" t="s">
        <v>1413</v>
      </c>
      <c r="D141" s="150"/>
      <c r="E141" s="109">
        <f>F130+G137</f>
        <v>10347</v>
      </c>
    </row>
    <row r="142" spans="2:8" ht="19.5" thickBot="1">
      <c r="D142" s="31" t="s">
        <v>1928</v>
      </c>
      <c r="E142" s="102">
        <f>E140-E141</f>
        <v>40234</v>
      </c>
    </row>
    <row r="143" spans="2:8" ht="19.5" thickBot="1">
      <c r="D143" s="111" t="s">
        <v>1929</v>
      </c>
      <c r="E143" s="112">
        <f>ROUND(E142/2,0)</f>
        <v>20117</v>
      </c>
    </row>
  </sheetData>
  <sortState ref="C16:C18">
    <sortCondition ref="C18"/>
  </sortState>
  <mergeCells count="5">
    <mergeCell ref="D134:D135"/>
    <mergeCell ref="D140:D141"/>
    <mergeCell ref="H2:I2"/>
    <mergeCell ref="D22:F22"/>
    <mergeCell ref="H22:J22"/>
  </mergeCells>
  <phoneticPr fontId="2"/>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B247-71C1-4E92-84FF-2AEE573A8B17}">
  <sheetPr>
    <tabColor theme="0" tint="-0.249977111117893"/>
  </sheetPr>
  <dimension ref="A1:P44"/>
  <sheetViews>
    <sheetView topLeftCell="A16" workbookViewId="0">
      <selection activeCell="E17" sqref="E17:G17"/>
    </sheetView>
  </sheetViews>
  <sheetFormatPr defaultRowHeight="18.75"/>
  <cols>
    <col min="2" max="2" width="14.625" bestFit="1" customWidth="1"/>
    <col min="3" max="4" width="22" bestFit="1" customWidth="1"/>
    <col min="5" max="5" width="11.5" style="30" bestFit="1" customWidth="1"/>
    <col min="6" max="6" width="10.5" bestFit="1" customWidth="1"/>
    <col min="9" max="9" width="11.25" bestFit="1" customWidth="1"/>
  </cols>
  <sheetData>
    <row r="1" spans="1:16">
      <c r="A1" s="64" t="s">
        <v>1359</v>
      </c>
      <c r="B1" s="63"/>
    </row>
    <row r="2" spans="1:16">
      <c r="B2" s="4" t="s">
        <v>32</v>
      </c>
      <c r="C2" s="5" t="s">
        <v>450</v>
      </c>
      <c r="D2" s="5" t="s">
        <v>451</v>
      </c>
      <c r="E2" s="38" t="s">
        <v>452</v>
      </c>
      <c r="F2" s="5" t="s">
        <v>4</v>
      </c>
      <c r="G2" s="149" t="s">
        <v>453</v>
      </c>
      <c r="H2" s="149"/>
      <c r="I2" s="6" t="s">
        <v>454</v>
      </c>
      <c r="J2" s="5" t="s">
        <v>455</v>
      </c>
      <c r="K2" s="36" t="s">
        <v>456</v>
      </c>
      <c r="L2" s="2"/>
      <c r="M2" s="2"/>
      <c r="N2" s="2"/>
      <c r="O2" s="2"/>
      <c r="P2" s="2"/>
    </row>
    <row r="3" spans="1:16">
      <c r="A3" s="28"/>
      <c r="B3" s="43">
        <v>43848</v>
      </c>
      <c r="C3" s="35" t="s">
        <v>315</v>
      </c>
      <c r="D3" s="35" t="s">
        <v>457</v>
      </c>
      <c r="E3" s="35" t="s">
        <v>476</v>
      </c>
      <c r="F3" s="33"/>
      <c r="G3" s="33">
        <v>65.92</v>
      </c>
      <c r="H3" s="33" t="s">
        <v>331</v>
      </c>
      <c r="I3" s="34">
        <v>7294</v>
      </c>
      <c r="J3" s="35" t="s">
        <v>334</v>
      </c>
      <c r="K3" s="33" t="s">
        <v>506</v>
      </c>
      <c r="L3" s="33"/>
      <c r="M3" s="33" t="s">
        <v>326</v>
      </c>
      <c r="N3" s="33"/>
      <c r="O3" s="33"/>
      <c r="P3" s="33"/>
    </row>
    <row r="4" spans="1:16">
      <c r="B4" s="45"/>
      <c r="C4" s="35" t="s">
        <v>457</v>
      </c>
      <c r="D4" s="35" t="s">
        <v>458</v>
      </c>
      <c r="E4" s="39" t="s">
        <v>480</v>
      </c>
      <c r="F4" s="33"/>
      <c r="G4" s="33">
        <v>8.61</v>
      </c>
      <c r="H4" s="33" t="s">
        <v>504</v>
      </c>
      <c r="I4" s="34"/>
      <c r="J4" s="35" t="s">
        <v>333</v>
      </c>
      <c r="K4" s="33"/>
      <c r="L4" s="33"/>
      <c r="M4" s="33" t="s">
        <v>507</v>
      </c>
      <c r="N4" s="33"/>
      <c r="O4" s="33"/>
      <c r="P4" s="33"/>
    </row>
    <row r="5" spans="1:16">
      <c r="B5" s="44"/>
      <c r="C5" t="s">
        <v>599</v>
      </c>
    </row>
    <row r="6" spans="1:16">
      <c r="B6" s="44">
        <v>43848</v>
      </c>
      <c r="C6" s="31" t="s">
        <v>598</v>
      </c>
      <c r="D6" t="s">
        <v>597</v>
      </c>
    </row>
    <row r="7" spans="1:16">
      <c r="B7" s="43">
        <v>43849</v>
      </c>
      <c r="C7" s="35" t="s">
        <v>458</v>
      </c>
      <c r="D7" s="35" t="s">
        <v>461</v>
      </c>
      <c r="E7" s="35"/>
      <c r="F7" s="33"/>
      <c r="G7" s="33"/>
      <c r="H7" s="33"/>
      <c r="I7" s="34"/>
      <c r="J7" s="35"/>
      <c r="K7" s="33"/>
      <c r="L7" s="33"/>
      <c r="M7" s="33"/>
      <c r="N7" s="33"/>
      <c r="O7" s="33"/>
      <c r="P7" s="33"/>
    </row>
    <row r="8" spans="1:16">
      <c r="B8" s="44" t="s">
        <v>596</v>
      </c>
      <c r="C8" t="s">
        <v>479</v>
      </c>
    </row>
    <row r="9" spans="1:16">
      <c r="B9" s="44" t="s">
        <v>601</v>
      </c>
      <c r="C9" s="31" t="s">
        <v>598</v>
      </c>
      <c r="D9" t="s">
        <v>602</v>
      </c>
      <c r="K9" t="s">
        <v>478</v>
      </c>
    </row>
    <row r="10" spans="1:16">
      <c r="B10" s="44"/>
      <c r="K10" s="37"/>
    </row>
    <row r="11" spans="1:16">
      <c r="B11" s="44"/>
      <c r="K11" s="37"/>
    </row>
    <row r="12" spans="1:16">
      <c r="B12" s="43">
        <v>43854</v>
      </c>
      <c r="C12" s="35" t="s">
        <v>461</v>
      </c>
      <c r="D12" s="35" t="s">
        <v>457</v>
      </c>
      <c r="E12" s="35"/>
      <c r="F12" s="33"/>
      <c r="G12" s="33"/>
      <c r="H12" s="33"/>
      <c r="I12" s="34"/>
      <c r="J12" s="35"/>
      <c r="K12" s="33"/>
      <c r="L12" s="33"/>
      <c r="M12" s="33"/>
      <c r="N12" s="33"/>
      <c r="O12" s="33"/>
      <c r="P12" s="33"/>
    </row>
    <row r="13" spans="1:16">
      <c r="B13" s="44">
        <v>43854</v>
      </c>
      <c r="K13" s="37" t="s">
        <v>462</v>
      </c>
    </row>
    <row r="14" spans="1:16">
      <c r="B14" s="44"/>
      <c r="C14" t="s">
        <v>600</v>
      </c>
      <c r="J14" s="77" t="s">
        <v>460</v>
      </c>
      <c r="K14" s="78"/>
      <c r="L14" s="79"/>
      <c r="M14" s="79" t="s">
        <v>459</v>
      </c>
    </row>
    <row r="15" spans="1:16">
      <c r="B15" s="43">
        <v>43855</v>
      </c>
      <c r="C15" s="35" t="s">
        <v>457</v>
      </c>
      <c r="D15" s="35" t="s">
        <v>315</v>
      </c>
      <c r="E15" s="35" t="s">
        <v>477</v>
      </c>
      <c r="F15" s="33"/>
      <c r="G15" s="35" t="s">
        <v>505</v>
      </c>
      <c r="H15" s="35" t="s">
        <v>505</v>
      </c>
      <c r="I15" s="35" t="s">
        <v>505</v>
      </c>
      <c r="J15" s="35"/>
      <c r="K15" s="33"/>
      <c r="L15" s="33"/>
      <c r="M15" s="33"/>
      <c r="N15" s="33"/>
      <c r="O15" s="33"/>
      <c r="P15" s="33"/>
    </row>
    <row r="17" spans="3:7">
      <c r="E17" s="30" t="s">
        <v>1320</v>
      </c>
      <c r="F17" s="30" t="s">
        <v>1319</v>
      </c>
      <c r="G17" t="s">
        <v>4</v>
      </c>
    </row>
    <row r="18" spans="3:7">
      <c r="C18" s="28">
        <v>43484</v>
      </c>
      <c r="D18" s="30" t="s">
        <v>1321</v>
      </c>
      <c r="E18" s="30">
        <v>1017</v>
      </c>
      <c r="F18" s="30"/>
    </row>
    <row r="19" spans="3:7">
      <c r="C19" s="28">
        <v>43485</v>
      </c>
      <c r="D19" s="30" t="s">
        <v>1323</v>
      </c>
      <c r="F19" s="30">
        <v>300</v>
      </c>
    </row>
    <row r="20" spans="3:7">
      <c r="D20" s="30" t="s">
        <v>1322</v>
      </c>
      <c r="F20" s="30">
        <v>6</v>
      </c>
      <c r="G20" t="s">
        <v>1330</v>
      </c>
    </row>
    <row r="21" spans="3:7">
      <c r="D21" s="30" t="s">
        <v>1349</v>
      </c>
      <c r="F21" s="30">
        <v>6</v>
      </c>
      <c r="G21" t="s">
        <v>1350</v>
      </c>
    </row>
    <row r="22" spans="3:7">
      <c r="C22" s="28"/>
      <c r="D22" s="30" t="s">
        <v>1324</v>
      </c>
      <c r="F22" s="30">
        <v>6</v>
      </c>
      <c r="G22" t="s">
        <v>1331</v>
      </c>
    </row>
    <row r="23" spans="3:7">
      <c r="C23" s="28">
        <v>43486</v>
      </c>
      <c r="D23" s="30" t="s">
        <v>1322</v>
      </c>
      <c r="F23" s="30">
        <v>4</v>
      </c>
      <c r="G23" t="s">
        <v>1329</v>
      </c>
    </row>
    <row r="24" spans="3:7">
      <c r="C24" s="28">
        <v>43487</v>
      </c>
      <c r="D24" s="30" t="s">
        <v>1325</v>
      </c>
      <c r="F24" s="30">
        <v>20</v>
      </c>
      <c r="G24" t="s">
        <v>1332</v>
      </c>
    </row>
    <row r="25" spans="3:7">
      <c r="D25" s="30" t="s">
        <v>1326</v>
      </c>
      <c r="F25" s="30">
        <v>5</v>
      </c>
      <c r="G25" t="s">
        <v>1328</v>
      </c>
    </row>
    <row r="26" spans="3:7">
      <c r="D26" s="30" t="s">
        <v>1326</v>
      </c>
      <c r="F26" s="30">
        <v>2</v>
      </c>
      <c r="G26" t="s">
        <v>1327</v>
      </c>
    </row>
    <row r="27" spans="3:7">
      <c r="D27" s="30" t="s">
        <v>1333</v>
      </c>
      <c r="F27" s="30">
        <v>560</v>
      </c>
    </row>
    <row r="28" spans="3:7">
      <c r="D28" s="30"/>
      <c r="F28" s="30"/>
    </row>
    <row r="29" spans="3:7">
      <c r="C29" s="28">
        <v>43488</v>
      </c>
      <c r="D29" s="30" t="s">
        <v>1335</v>
      </c>
      <c r="E29" s="30">
        <v>600</v>
      </c>
      <c r="F29" s="30" t="s">
        <v>1336</v>
      </c>
      <c r="G29" t="s">
        <v>1337</v>
      </c>
    </row>
    <row r="30" spans="3:7">
      <c r="D30" s="30" t="s">
        <v>1195</v>
      </c>
      <c r="F30" s="30">
        <v>8</v>
      </c>
    </row>
    <row r="31" spans="3:7">
      <c r="D31" s="30" t="s">
        <v>1291</v>
      </c>
      <c r="F31" s="30">
        <v>340</v>
      </c>
    </row>
    <row r="32" spans="3:7">
      <c r="D32" s="30" t="s">
        <v>140</v>
      </c>
      <c r="F32" s="30">
        <v>5</v>
      </c>
    </row>
    <row r="33" spans="3:7">
      <c r="C33" s="28">
        <v>43489</v>
      </c>
      <c r="D33" s="30" t="s">
        <v>1338</v>
      </c>
      <c r="F33" s="30">
        <v>5</v>
      </c>
    </row>
    <row r="34" spans="3:7">
      <c r="D34" s="30" t="s">
        <v>1339</v>
      </c>
      <c r="F34" s="30">
        <v>5</v>
      </c>
    </row>
    <row r="35" spans="3:7">
      <c r="D35" s="30" t="s">
        <v>1340</v>
      </c>
      <c r="F35" s="30">
        <v>250</v>
      </c>
      <c r="G35" t="s">
        <v>1341</v>
      </c>
    </row>
    <row r="36" spans="3:7">
      <c r="D36" s="30" t="s">
        <v>1342</v>
      </c>
      <c r="F36" s="30">
        <v>7</v>
      </c>
    </row>
    <row r="37" spans="3:7">
      <c r="C37" s="57">
        <v>43490</v>
      </c>
      <c r="D37" s="30" t="s">
        <v>1343</v>
      </c>
      <c r="F37" s="30">
        <v>10</v>
      </c>
      <c r="G37" t="s">
        <v>1344</v>
      </c>
    </row>
    <row r="38" spans="3:7">
      <c r="D38" s="30" t="s">
        <v>1345</v>
      </c>
      <c r="F38" s="30">
        <v>6</v>
      </c>
    </row>
    <row r="39" spans="3:7">
      <c r="D39" s="30" t="s">
        <v>1346</v>
      </c>
      <c r="F39" s="30">
        <v>25</v>
      </c>
    </row>
    <row r="40" spans="3:7">
      <c r="D40" s="30" t="s">
        <v>1347</v>
      </c>
      <c r="F40" s="30">
        <v>15</v>
      </c>
    </row>
    <row r="41" spans="3:7">
      <c r="D41" s="30"/>
      <c r="F41" s="30"/>
    </row>
    <row r="42" spans="3:7">
      <c r="D42" s="30" t="s">
        <v>1334</v>
      </c>
      <c r="F42" s="30">
        <v>2</v>
      </c>
    </row>
    <row r="43" spans="3:7">
      <c r="C43" s="31"/>
      <c r="D43" s="31" t="s">
        <v>336</v>
      </c>
      <c r="E43" s="30">
        <f>SUM(E18:E42)</f>
        <v>1617</v>
      </c>
      <c r="F43" s="30">
        <f>SUM(F18:F42)</f>
        <v>1587</v>
      </c>
    </row>
    <row r="44" spans="3:7">
      <c r="D44" s="31" t="s">
        <v>1348</v>
      </c>
      <c r="F44" s="30">
        <f>E43-F43</f>
        <v>30</v>
      </c>
    </row>
  </sheetData>
  <mergeCells count="1">
    <mergeCell ref="G2:H2"/>
  </mergeCells>
  <phoneticPr fontId="2"/>
  <hyperlinks>
    <hyperlink ref="K13" r:id="rId1" xr:uid="{DC89F47C-1461-4C0B-9CA5-67227A19A3FC}"/>
    <hyperlink ref="M14" r:id="rId2" xr:uid="{27DCD789-2DF9-46B9-A93F-DB7580C47720}"/>
  </hyperlink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9EA8F-3036-4770-AC74-E47FB0DF0364}">
  <sheetPr>
    <tabColor theme="0" tint="-0.249977111117893"/>
  </sheetPr>
  <dimension ref="G2:G35"/>
  <sheetViews>
    <sheetView showGridLines="0" zoomScale="106" zoomScaleNormal="106" zoomScaleSheetLayoutView="85" workbookViewId="0">
      <selection activeCell="T15" sqref="T15"/>
    </sheetView>
  </sheetViews>
  <sheetFormatPr defaultRowHeight="18.75"/>
  <cols>
    <col min="1" max="1" width="2.75" customWidth="1"/>
  </cols>
  <sheetData>
    <row r="2" spans="7:7">
      <c r="G2" s="63"/>
    </row>
    <row r="3" spans="7:7">
      <c r="G3" s="63"/>
    </row>
    <row r="4" spans="7:7">
      <c r="G4" s="63"/>
    </row>
    <row r="5" spans="7:7">
      <c r="G5" s="63"/>
    </row>
    <row r="6" spans="7:7">
      <c r="G6" s="63"/>
    </row>
    <row r="7" spans="7:7">
      <c r="G7" s="63"/>
    </row>
    <row r="8" spans="7:7">
      <c r="G8" s="63"/>
    </row>
    <row r="9" spans="7:7">
      <c r="G9" s="63"/>
    </row>
    <row r="10" spans="7:7">
      <c r="G10" s="63"/>
    </row>
    <row r="11" spans="7:7">
      <c r="G11" s="63"/>
    </row>
    <row r="12" spans="7:7">
      <c r="G12" s="63"/>
    </row>
    <row r="13" spans="7:7">
      <c r="G13" s="63"/>
    </row>
    <row r="14" spans="7:7">
      <c r="G14" s="63"/>
    </row>
    <row r="15" spans="7:7">
      <c r="G15" s="63"/>
    </row>
    <row r="16" spans="7:7">
      <c r="G16" s="63"/>
    </row>
    <row r="17" spans="7:7">
      <c r="G17" s="63"/>
    </row>
    <row r="18" spans="7:7">
      <c r="G18" s="63"/>
    </row>
    <row r="19" spans="7:7">
      <c r="G19" s="63"/>
    </row>
    <row r="20" spans="7:7">
      <c r="G20" s="63"/>
    </row>
    <row r="21" spans="7:7">
      <c r="G21" s="63"/>
    </row>
    <row r="22" spans="7:7">
      <c r="G22" s="63"/>
    </row>
    <row r="23" spans="7:7">
      <c r="G23" s="63"/>
    </row>
    <row r="24" spans="7:7">
      <c r="G24" s="63"/>
    </row>
    <row r="25" spans="7:7">
      <c r="G25" s="63"/>
    </row>
    <row r="26" spans="7:7">
      <c r="G26" s="63"/>
    </row>
    <row r="27" spans="7:7">
      <c r="G27" s="63"/>
    </row>
    <row r="28" spans="7:7">
      <c r="G28" s="63"/>
    </row>
    <row r="29" spans="7:7">
      <c r="G29" s="63"/>
    </row>
    <row r="30" spans="7:7">
      <c r="G30" s="63"/>
    </row>
    <row r="31" spans="7:7">
      <c r="G31" s="63"/>
    </row>
    <row r="32" spans="7:7">
      <c r="G32" s="63"/>
    </row>
    <row r="33" spans="7:7">
      <c r="G33" s="63"/>
    </row>
    <row r="34" spans="7:7">
      <c r="G34" s="63"/>
    </row>
    <row r="35" spans="7:7">
      <c r="G35" s="63"/>
    </row>
  </sheetData>
  <phoneticPr fontId="2"/>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B3679-7525-40EC-BE48-5356D489947E}">
  <dimension ref="B1:R94"/>
  <sheetViews>
    <sheetView zoomScale="80" zoomScaleNormal="80" workbookViewId="0">
      <pane ySplit="2" topLeftCell="A63" activePane="bottomLeft" state="frozen"/>
      <selection pane="bottomLeft" activeCell="B88" sqref="B88"/>
    </sheetView>
  </sheetViews>
  <sheetFormatPr defaultRowHeight="18.75"/>
  <cols>
    <col min="1" max="1" width="3.625" customWidth="1"/>
    <col min="2" max="2" width="15.125" bestFit="1" customWidth="1"/>
    <col min="3" max="3" width="11" bestFit="1" customWidth="1"/>
    <col min="4" max="4" width="9" style="1"/>
    <col min="5" max="5" width="14" style="1" bestFit="1" customWidth="1"/>
    <col min="6" max="6" width="25.125" customWidth="1"/>
    <col min="7" max="7" width="3.625" customWidth="1"/>
    <col min="8" max="8" width="15.125" bestFit="1" customWidth="1"/>
    <col min="9" max="9" width="12.625" bestFit="1" customWidth="1"/>
    <col min="10" max="10" width="9" style="1"/>
    <col min="11" max="11" width="14" style="1" bestFit="1" customWidth="1"/>
    <col min="12" max="12" width="25.125" customWidth="1"/>
    <col min="13" max="13" width="3.625" customWidth="1"/>
    <col min="14" max="14" width="30.25" bestFit="1" customWidth="1"/>
    <col min="15" max="15" width="11.25" bestFit="1" customWidth="1"/>
    <col min="16" max="16" width="7.75" bestFit="1" customWidth="1"/>
    <col min="17" max="17" width="14" bestFit="1" customWidth="1"/>
  </cols>
  <sheetData>
    <row r="1" spans="2:17">
      <c r="B1" s="25" t="s">
        <v>187</v>
      </c>
      <c r="C1" s="23"/>
      <c r="D1" s="24"/>
      <c r="E1" s="24"/>
      <c r="H1" s="25" t="s">
        <v>188</v>
      </c>
      <c r="I1" s="23"/>
      <c r="J1" s="24"/>
      <c r="K1" s="24"/>
      <c r="N1" s="25" t="s">
        <v>103</v>
      </c>
      <c r="P1" s="1"/>
      <c r="Q1" s="1"/>
    </row>
    <row r="2" spans="2:17">
      <c r="B2" s="2" t="s">
        <v>102</v>
      </c>
      <c r="C2" s="2" t="s">
        <v>4</v>
      </c>
      <c r="D2" s="3" t="s">
        <v>1</v>
      </c>
      <c r="E2" s="3" t="s">
        <v>49</v>
      </c>
      <c r="F2" s="2" t="s">
        <v>213</v>
      </c>
      <c r="H2" s="2" t="s">
        <v>102</v>
      </c>
      <c r="I2" s="2" t="s">
        <v>4</v>
      </c>
      <c r="J2" s="3" t="s">
        <v>1</v>
      </c>
      <c r="K2" s="3" t="s">
        <v>49</v>
      </c>
      <c r="L2" s="2" t="s">
        <v>104</v>
      </c>
      <c r="N2" s="2" t="s">
        <v>102</v>
      </c>
      <c r="O2" s="2" t="s">
        <v>4</v>
      </c>
      <c r="P2" s="3" t="s">
        <v>1</v>
      </c>
      <c r="Q2" s="3" t="s">
        <v>49</v>
      </c>
    </row>
    <row r="3" spans="2:17">
      <c r="B3" t="s">
        <v>58</v>
      </c>
      <c r="D3" s="1">
        <v>1090</v>
      </c>
      <c r="E3" s="1">
        <f>D3*0.15</f>
        <v>163.5</v>
      </c>
      <c r="H3" t="s">
        <v>55</v>
      </c>
      <c r="J3" s="1">
        <v>1410</v>
      </c>
      <c r="K3" s="1">
        <f t="shared" ref="K3:K29" si="0">J3*0.15</f>
        <v>211.5</v>
      </c>
      <c r="N3" t="s">
        <v>57</v>
      </c>
      <c r="P3" s="1">
        <v>1990</v>
      </c>
      <c r="Q3" s="1">
        <f t="shared" ref="Q3:Q28" si="1">P3*0.15</f>
        <v>298.5</v>
      </c>
    </row>
    <row r="4" spans="2:17">
      <c r="B4" t="s">
        <v>69</v>
      </c>
      <c r="D4" s="1">
        <v>950</v>
      </c>
      <c r="E4" s="1">
        <f t="shared" ref="E4:E10" si="2">D4*0.15</f>
        <v>142.5</v>
      </c>
      <c r="F4" t="s">
        <v>70</v>
      </c>
      <c r="H4" t="s">
        <v>193</v>
      </c>
      <c r="I4" s="28">
        <v>43813</v>
      </c>
      <c r="J4" s="1">
        <v>1410</v>
      </c>
      <c r="K4" s="1">
        <f t="shared" si="0"/>
        <v>211.5</v>
      </c>
      <c r="N4" t="s">
        <v>60</v>
      </c>
      <c r="P4" s="1">
        <v>14490</v>
      </c>
      <c r="Q4" s="1">
        <f t="shared" si="1"/>
        <v>2173.5</v>
      </c>
    </row>
    <row r="5" spans="2:17">
      <c r="B5" t="s">
        <v>171</v>
      </c>
      <c r="D5" s="1">
        <v>1000</v>
      </c>
      <c r="E5" s="1">
        <f t="shared" si="2"/>
        <v>150</v>
      </c>
      <c r="H5" t="s">
        <v>692</v>
      </c>
      <c r="I5" t="s">
        <v>693</v>
      </c>
      <c r="J5" s="1">
        <v>1530</v>
      </c>
      <c r="K5" s="1">
        <f>J5*0.15</f>
        <v>229.5</v>
      </c>
      <c r="N5" t="s">
        <v>62</v>
      </c>
      <c r="O5" t="s">
        <v>68</v>
      </c>
      <c r="P5" s="1">
        <v>4290</v>
      </c>
      <c r="Q5" s="1">
        <f t="shared" si="1"/>
        <v>643.5</v>
      </c>
    </row>
    <row r="6" spans="2:17">
      <c r="B6" t="s">
        <v>218</v>
      </c>
      <c r="C6" t="s">
        <v>157</v>
      </c>
      <c r="D6" s="1">
        <v>1990</v>
      </c>
      <c r="E6" s="1">
        <f t="shared" si="2"/>
        <v>298.5</v>
      </c>
      <c r="F6" t="s">
        <v>219</v>
      </c>
      <c r="H6" t="s">
        <v>56</v>
      </c>
      <c r="J6" s="1">
        <v>720</v>
      </c>
      <c r="K6" s="1">
        <f t="shared" si="0"/>
        <v>108</v>
      </c>
      <c r="N6" t="s">
        <v>65</v>
      </c>
      <c r="P6" s="1">
        <v>860</v>
      </c>
      <c r="Q6" s="1">
        <f t="shared" si="1"/>
        <v>129</v>
      </c>
    </row>
    <row r="7" spans="2:17">
      <c r="B7" t="s">
        <v>378</v>
      </c>
      <c r="C7" t="s">
        <v>157</v>
      </c>
      <c r="D7" s="1">
        <v>2290</v>
      </c>
      <c r="E7" s="1">
        <f t="shared" si="2"/>
        <v>343.5</v>
      </c>
      <c r="H7" t="s">
        <v>211</v>
      </c>
      <c r="I7" t="s">
        <v>212</v>
      </c>
      <c r="J7" s="1">
        <v>2990</v>
      </c>
      <c r="K7" s="1">
        <f t="shared" si="0"/>
        <v>448.5</v>
      </c>
      <c r="L7" t="s">
        <v>214</v>
      </c>
      <c r="N7" t="s">
        <v>63</v>
      </c>
      <c r="O7" t="s">
        <v>64</v>
      </c>
      <c r="P7" s="1">
        <v>1790</v>
      </c>
      <c r="Q7" s="1">
        <f>P7*0.15</f>
        <v>268.5</v>
      </c>
    </row>
    <row r="8" spans="2:17">
      <c r="B8" t="s">
        <v>375</v>
      </c>
      <c r="C8" t="s">
        <v>157</v>
      </c>
      <c r="D8" s="1">
        <v>3890</v>
      </c>
      <c r="E8" s="1">
        <f t="shared" si="2"/>
        <v>583.5</v>
      </c>
      <c r="F8" t="s">
        <v>376</v>
      </c>
      <c r="H8" t="s">
        <v>382</v>
      </c>
      <c r="I8" t="s">
        <v>212</v>
      </c>
      <c r="J8" s="1">
        <v>3990</v>
      </c>
      <c r="K8" s="1">
        <f t="shared" si="0"/>
        <v>598.5</v>
      </c>
      <c r="L8" t="s">
        <v>384</v>
      </c>
      <c r="N8" t="s">
        <v>61</v>
      </c>
      <c r="P8" s="1">
        <v>1290</v>
      </c>
      <c r="Q8" s="1">
        <f t="shared" si="1"/>
        <v>193.5</v>
      </c>
    </row>
    <row r="9" spans="2:17">
      <c r="B9" t="s">
        <v>309</v>
      </c>
      <c r="C9" t="s">
        <v>310</v>
      </c>
      <c r="D9" s="1">
        <v>3300</v>
      </c>
      <c r="E9" s="1">
        <f t="shared" si="2"/>
        <v>495</v>
      </c>
      <c r="H9" t="s">
        <v>236</v>
      </c>
      <c r="I9" t="s">
        <v>237</v>
      </c>
      <c r="J9" s="1">
        <v>2990</v>
      </c>
      <c r="K9" s="1">
        <f t="shared" si="0"/>
        <v>448.5</v>
      </c>
      <c r="N9" t="s">
        <v>71</v>
      </c>
      <c r="O9" t="s">
        <v>72</v>
      </c>
      <c r="P9" s="1">
        <v>1490</v>
      </c>
      <c r="Q9" s="1">
        <f t="shared" si="1"/>
        <v>223.5</v>
      </c>
    </row>
    <row r="10" spans="2:17">
      <c r="B10" t="s">
        <v>312</v>
      </c>
      <c r="C10" t="s">
        <v>311</v>
      </c>
      <c r="D10" s="1">
        <v>1100</v>
      </c>
      <c r="E10" s="1">
        <f t="shared" si="2"/>
        <v>165</v>
      </c>
      <c r="H10" t="s">
        <v>220</v>
      </c>
      <c r="J10" s="1">
        <v>2690</v>
      </c>
      <c r="K10" s="1">
        <f t="shared" si="0"/>
        <v>403.5</v>
      </c>
      <c r="N10" t="s">
        <v>77</v>
      </c>
      <c r="P10" s="1">
        <v>2090</v>
      </c>
      <c r="Q10" s="1">
        <f t="shared" si="1"/>
        <v>313.5</v>
      </c>
    </row>
    <row r="11" spans="2:17">
      <c r="B11" t="s">
        <v>59</v>
      </c>
      <c r="C11" t="s">
        <v>367</v>
      </c>
      <c r="D11" s="1">
        <v>2290</v>
      </c>
      <c r="E11" s="1">
        <f t="shared" ref="E11:E17" si="3">D11*0.15</f>
        <v>343.5</v>
      </c>
      <c r="H11" t="s">
        <v>287</v>
      </c>
      <c r="I11" t="s">
        <v>288</v>
      </c>
      <c r="J11" s="1">
        <v>2799</v>
      </c>
      <c r="K11" s="1">
        <f t="shared" si="0"/>
        <v>419.84999999999997</v>
      </c>
      <c r="N11" t="s">
        <v>89</v>
      </c>
      <c r="P11" s="1">
        <v>920</v>
      </c>
      <c r="Q11" s="1">
        <f t="shared" si="1"/>
        <v>138</v>
      </c>
    </row>
    <row r="12" spans="2:17">
      <c r="B12" t="s">
        <v>374</v>
      </c>
      <c r="D12" s="1">
        <v>1690</v>
      </c>
      <c r="E12" s="1">
        <f t="shared" si="3"/>
        <v>253.5</v>
      </c>
      <c r="H12" t="s">
        <v>47</v>
      </c>
      <c r="I12" t="s">
        <v>48</v>
      </c>
      <c r="J12" s="1">
        <v>1590</v>
      </c>
      <c r="K12" s="1">
        <f t="shared" si="0"/>
        <v>238.5</v>
      </c>
      <c r="N12" t="s">
        <v>90</v>
      </c>
      <c r="P12" s="1">
        <v>1550</v>
      </c>
      <c r="Q12" s="1">
        <f t="shared" si="1"/>
        <v>232.5</v>
      </c>
    </row>
    <row r="13" spans="2:17">
      <c r="B13" t="s">
        <v>97</v>
      </c>
      <c r="C13" t="s">
        <v>367</v>
      </c>
      <c r="D13" s="1">
        <v>1490</v>
      </c>
      <c r="E13" s="1">
        <f>D13*0.15</f>
        <v>223.5</v>
      </c>
      <c r="H13" t="s">
        <v>88</v>
      </c>
      <c r="I13" t="s">
        <v>48</v>
      </c>
      <c r="J13" s="1">
        <v>790</v>
      </c>
      <c r="K13" s="1">
        <f t="shared" si="0"/>
        <v>118.5</v>
      </c>
      <c r="N13" t="s">
        <v>91</v>
      </c>
      <c r="P13" s="1">
        <v>990</v>
      </c>
      <c r="Q13" s="1">
        <f t="shared" si="1"/>
        <v>148.5</v>
      </c>
    </row>
    <row r="14" spans="2:17">
      <c r="B14" t="s">
        <v>97</v>
      </c>
      <c r="D14" s="1">
        <v>1000</v>
      </c>
      <c r="E14" s="1">
        <f>D14*0.15</f>
        <v>150</v>
      </c>
      <c r="H14" t="s">
        <v>247</v>
      </c>
      <c r="I14" t="s">
        <v>227</v>
      </c>
      <c r="J14" s="1">
        <v>290</v>
      </c>
      <c r="K14" s="1">
        <f t="shared" si="0"/>
        <v>43.5</v>
      </c>
      <c r="N14" t="s">
        <v>126</v>
      </c>
      <c r="P14" s="1">
        <v>3490</v>
      </c>
      <c r="Q14" s="1">
        <f t="shared" si="1"/>
        <v>523.5</v>
      </c>
    </row>
    <row r="15" spans="2:17">
      <c r="B15" t="s">
        <v>97</v>
      </c>
      <c r="C15" t="s">
        <v>196</v>
      </c>
      <c r="D15" s="1">
        <v>1099</v>
      </c>
      <c r="E15" s="1">
        <f>D15*0.15</f>
        <v>164.85</v>
      </c>
      <c r="F15" t="s">
        <v>189</v>
      </c>
      <c r="H15" t="s">
        <v>158</v>
      </c>
      <c r="I15" t="s">
        <v>227</v>
      </c>
      <c r="J15" s="1">
        <v>450</v>
      </c>
      <c r="K15" s="1">
        <f t="shared" si="0"/>
        <v>67.5</v>
      </c>
      <c r="N15" t="s">
        <v>127</v>
      </c>
      <c r="P15" s="1">
        <v>3990</v>
      </c>
      <c r="Q15" s="1">
        <f t="shared" si="1"/>
        <v>598.5</v>
      </c>
    </row>
    <row r="16" spans="2:17">
      <c r="B16" t="s">
        <v>324</v>
      </c>
      <c r="C16" t="s">
        <v>48</v>
      </c>
      <c r="D16" s="1">
        <v>1550</v>
      </c>
      <c r="E16" s="1">
        <f>D16*0.15</f>
        <v>232.5</v>
      </c>
      <c r="H16" t="s">
        <v>158</v>
      </c>
      <c r="I16" t="s">
        <v>299</v>
      </c>
      <c r="J16" s="1">
        <v>1090</v>
      </c>
      <c r="K16" s="1">
        <f t="shared" si="0"/>
        <v>163.5</v>
      </c>
      <c r="N16" t="s">
        <v>231</v>
      </c>
      <c r="P16" s="1">
        <v>2790</v>
      </c>
      <c r="Q16" s="1">
        <f t="shared" si="1"/>
        <v>418.5</v>
      </c>
    </row>
    <row r="17" spans="2:17">
      <c r="B17" t="s">
        <v>224</v>
      </c>
      <c r="D17" s="1">
        <v>1290</v>
      </c>
      <c r="E17" s="1">
        <f t="shared" si="3"/>
        <v>193.5</v>
      </c>
      <c r="H17" t="s">
        <v>246</v>
      </c>
      <c r="J17" s="1">
        <v>2890</v>
      </c>
      <c r="K17" s="1">
        <f t="shared" si="0"/>
        <v>433.5</v>
      </c>
      <c r="N17" t="s">
        <v>128</v>
      </c>
      <c r="P17" s="1">
        <v>2570</v>
      </c>
      <c r="Q17" s="1">
        <f t="shared" si="1"/>
        <v>385.5</v>
      </c>
    </row>
    <row r="18" spans="2:17">
      <c r="B18" t="s">
        <v>163</v>
      </c>
      <c r="C18" t="s">
        <v>164</v>
      </c>
      <c r="D18" s="1">
        <v>3390</v>
      </c>
      <c r="E18" s="1">
        <f t="shared" ref="E18:E30" si="4">D18*0.15</f>
        <v>508.5</v>
      </c>
      <c r="H18" t="s">
        <v>386</v>
      </c>
      <c r="J18" s="1">
        <v>1690</v>
      </c>
      <c r="K18" s="1">
        <f t="shared" si="0"/>
        <v>253.5</v>
      </c>
      <c r="N18" t="s">
        <v>132</v>
      </c>
      <c r="O18" t="s">
        <v>133</v>
      </c>
      <c r="P18" s="1">
        <v>4299</v>
      </c>
      <c r="Q18" s="1">
        <f t="shared" si="1"/>
        <v>644.85</v>
      </c>
    </row>
    <row r="19" spans="2:17">
      <c r="B19" t="s">
        <v>377</v>
      </c>
      <c r="C19" t="s">
        <v>381</v>
      </c>
      <c r="D19" s="1">
        <v>1690</v>
      </c>
      <c r="E19" s="1">
        <f t="shared" si="4"/>
        <v>253.5</v>
      </c>
      <c r="H19" t="s">
        <v>222</v>
      </c>
      <c r="I19" t="s">
        <v>226</v>
      </c>
      <c r="J19" s="1">
        <v>310</v>
      </c>
      <c r="K19" s="1">
        <f t="shared" si="0"/>
        <v>46.5</v>
      </c>
      <c r="L19" t="s">
        <v>51</v>
      </c>
      <c r="N19" t="s">
        <v>132</v>
      </c>
      <c r="O19" t="s">
        <v>134</v>
      </c>
      <c r="P19" s="1">
        <v>1999</v>
      </c>
      <c r="Q19" s="1">
        <f t="shared" si="1"/>
        <v>299.84999999999997</v>
      </c>
    </row>
    <row r="20" spans="2:17">
      <c r="B20" t="s">
        <v>379</v>
      </c>
      <c r="C20" t="s">
        <v>380</v>
      </c>
      <c r="D20" s="1">
        <v>2241</v>
      </c>
      <c r="E20" s="1">
        <f t="shared" si="4"/>
        <v>336.15</v>
      </c>
      <c r="H20" t="s">
        <v>129</v>
      </c>
      <c r="I20" t="s">
        <v>225</v>
      </c>
      <c r="J20" s="1">
        <v>999</v>
      </c>
      <c r="K20" s="1">
        <f t="shared" si="0"/>
        <v>149.85</v>
      </c>
      <c r="N20" t="s">
        <v>121</v>
      </c>
      <c r="P20" s="1">
        <v>990</v>
      </c>
      <c r="Q20" s="1">
        <f t="shared" si="1"/>
        <v>148.5</v>
      </c>
    </row>
    <row r="21" spans="2:17">
      <c r="B21" t="s">
        <v>82</v>
      </c>
      <c r="C21" t="s">
        <v>80</v>
      </c>
      <c r="D21" s="1">
        <v>690</v>
      </c>
      <c r="E21" s="1">
        <f t="shared" si="4"/>
        <v>103.5</v>
      </c>
      <c r="F21" t="s">
        <v>81</v>
      </c>
      <c r="H21" t="s">
        <v>66</v>
      </c>
      <c r="J21" s="1">
        <v>1090</v>
      </c>
      <c r="K21" s="1">
        <f t="shared" si="0"/>
        <v>163.5</v>
      </c>
      <c r="L21" t="s">
        <v>67</v>
      </c>
      <c r="N21" t="s">
        <v>121</v>
      </c>
      <c r="O21" t="s">
        <v>261</v>
      </c>
      <c r="P21" s="1">
        <v>1290</v>
      </c>
      <c r="Q21" s="1">
        <f>P21*0.15</f>
        <v>193.5</v>
      </c>
    </row>
    <row r="22" spans="2:17">
      <c r="B22" t="s">
        <v>82</v>
      </c>
      <c r="C22" t="s">
        <v>83</v>
      </c>
      <c r="D22" s="1">
        <v>880</v>
      </c>
      <c r="E22" s="1">
        <f t="shared" si="4"/>
        <v>132</v>
      </c>
      <c r="H22" t="s">
        <v>79</v>
      </c>
      <c r="I22" t="s">
        <v>85</v>
      </c>
      <c r="J22" s="1">
        <v>1190</v>
      </c>
      <c r="K22" s="1">
        <f t="shared" si="0"/>
        <v>178.5</v>
      </c>
      <c r="N22" t="s">
        <v>130</v>
      </c>
      <c r="P22" s="1">
        <v>4490</v>
      </c>
      <c r="Q22" s="1">
        <f t="shared" si="1"/>
        <v>673.5</v>
      </c>
    </row>
    <row r="23" spans="2:17">
      <c r="B23" t="s">
        <v>217</v>
      </c>
      <c r="C23" t="s">
        <v>216</v>
      </c>
      <c r="D23" s="1">
        <v>990</v>
      </c>
      <c r="E23" s="1">
        <f t="shared" si="4"/>
        <v>148.5</v>
      </c>
      <c r="H23" t="s">
        <v>87</v>
      </c>
      <c r="J23" s="1">
        <v>480</v>
      </c>
      <c r="K23" s="1">
        <f t="shared" si="0"/>
        <v>72</v>
      </c>
      <c r="N23" t="s">
        <v>229</v>
      </c>
      <c r="P23" s="1">
        <v>1990</v>
      </c>
      <c r="Q23" s="1">
        <f t="shared" si="1"/>
        <v>298.5</v>
      </c>
    </row>
    <row r="24" spans="2:17">
      <c r="B24" t="s">
        <v>215</v>
      </c>
      <c r="C24" t="s">
        <v>185</v>
      </c>
      <c r="D24" s="1">
        <v>1850</v>
      </c>
      <c r="E24" s="1">
        <f t="shared" si="4"/>
        <v>277.5</v>
      </c>
      <c r="H24" t="s">
        <v>78</v>
      </c>
      <c r="I24" t="s">
        <v>228</v>
      </c>
      <c r="J24" s="1">
        <v>730</v>
      </c>
      <c r="K24" s="1">
        <f t="shared" si="0"/>
        <v>109.5</v>
      </c>
      <c r="N24" t="s">
        <v>230</v>
      </c>
      <c r="P24" s="1">
        <v>7290</v>
      </c>
      <c r="Q24" s="1">
        <f t="shared" si="1"/>
        <v>1093.5</v>
      </c>
    </row>
    <row r="25" spans="2:17">
      <c r="B25" t="s">
        <v>291</v>
      </c>
      <c r="C25" t="s">
        <v>165</v>
      </c>
      <c r="D25" s="1">
        <v>650</v>
      </c>
      <c r="E25" s="1">
        <f t="shared" si="4"/>
        <v>97.5</v>
      </c>
      <c r="H25" t="s">
        <v>322</v>
      </c>
      <c r="J25" s="1">
        <v>160</v>
      </c>
      <c r="K25" s="1">
        <f t="shared" si="0"/>
        <v>24</v>
      </c>
      <c r="N25" t="s">
        <v>289</v>
      </c>
      <c r="O25" t="s">
        <v>290</v>
      </c>
      <c r="P25" s="1">
        <v>1790</v>
      </c>
      <c r="Q25" s="1">
        <f>P25*0.15</f>
        <v>268.5</v>
      </c>
    </row>
    <row r="26" spans="2:17">
      <c r="B26" t="s">
        <v>159</v>
      </c>
      <c r="C26" t="s">
        <v>165</v>
      </c>
      <c r="D26" s="1">
        <v>750</v>
      </c>
      <c r="E26" s="1">
        <f t="shared" si="4"/>
        <v>112.5</v>
      </c>
      <c r="H26" t="s">
        <v>50</v>
      </c>
      <c r="J26" s="1">
        <v>3250</v>
      </c>
      <c r="K26" s="1">
        <f t="shared" si="0"/>
        <v>487.5</v>
      </c>
      <c r="N26" t="s">
        <v>161</v>
      </c>
      <c r="O26" t="s">
        <v>162</v>
      </c>
      <c r="P26" s="1">
        <v>1190</v>
      </c>
      <c r="Q26" s="1">
        <f t="shared" si="1"/>
        <v>178.5</v>
      </c>
    </row>
    <row r="27" spans="2:17">
      <c r="B27" t="s">
        <v>159</v>
      </c>
      <c r="C27" t="s">
        <v>266</v>
      </c>
      <c r="D27" s="1">
        <v>2790</v>
      </c>
      <c r="E27" s="1">
        <f t="shared" si="4"/>
        <v>418.5</v>
      </c>
      <c r="H27" t="s">
        <v>131</v>
      </c>
      <c r="J27" s="1">
        <v>3999</v>
      </c>
      <c r="K27" s="1">
        <f t="shared" si="0"/>
        <v>599.85</v>
      </c>
      <c r="N27" t="s">
        <v>166</v>
      </c>
      <c r="O27" t="s">
        <v>167</v>
      </c>
      <c r="P27" s="1">
        <v>1290</v>
      </c>
      <c r="Q27" s="1">
        <f t="shared" si="1"/>
        <v>193.5</v>
      </c>
    </row>
    <row r="28" spans="2:17">
      <c r="B28" t="s">
        <v>84</v>
      </c>
      <c r="C28" t="s">
        <v>368</v>
      </c>
      <c r="D28" s="1">
        <v>1450</v>
      </c>
      <c r="E28" s="1">
        <f t="shared" si="4"/>
        <v>217.5</v>
      </c>
      <c r="H28" t="s">
        <v>96</v>
      </c>
      <c r="J28" s="1">
        <v>720</v>
      </c>
      <c r="K28" s="1">
        <f t="shared" si="0"/>
        <v>108</v>
      </c>
      <c r="L28" t="s">
        <v>74</v>
      </c>
      <c r="N28" t="s">
        <v>201</v>
      </c>
      <c r="O28" t="s">
        <v>195</v>
      </c>
      <c r="P28" s="1">
        <v>770</v>
      </c>
      <c r="Q28" s="1">
        <f t="shared" si="1"/>
        <v>115.5</v>
      </c>
    </row>
    <row r="29" spans="2:17">
      <c r="B29" t="s">
        <v>250</v>
      </c>
      <c r="C29" t="s">
        <v>199</v>
      </c>
      <c r="D29" s="1">
        <v>3293</v>
      </c>
      <c r="E29" s="1">
        <f t="shared" si="4"/>
        <v>493.95</v>
      </c>
      <c r="F29" t="s">
        <v>200</v>
      </c>
      <c r="H29" t="s">
        <v>73</v>
      </c>
      <c r="J29" s="1">
        <v>790</v>
      </c>
      <c r="K29" s="1">
        <f t="shared" si="0"/>
        <v>118.5</v>
      </c>
      <c r="N29" t="s">
        <v>202</v>
      </c>
      <c r="O29" t="s">
        <v>195</v>
      </c>
      <c r="P29" s="1">
        <v>1690</v>
      </c>
      <c r="Q29" s="1">
        <f>P29*0.15</f>
        <v>253.5</v>
      </c>
    </row>
    <row r="30" spans="2:17">
      <c r="B30" t="s">
        <v>391</v>
      </c>
      <c r="C30" t="s">
        <v>164</v>
      </c>
      <c r="D30" s="1">
        <v>3290</v>
      </c>
      <c r="E30" s="1">
        <f t="shared" si="4"/>
        <v>493.5</v>
      </c>
      <c r="H30" t="s">
        <v>75</v>
      </c>
      <c r="I30" t="s">
        <v>76</v>
      </c>
      <c r="J30" s="1">
        <v>1290</v>
      </c>
      <c r="K30" s="1">
        <f t="shared" ref="K30:K77" si="5">J30*0.15</f>
        <v>193.5</v>
      </c>
      <c r="N30" t="s">
        <v>206</v>
      </c>
      <c r="O30" t="s">
        <v>207</v>
      </c>
      <c r="P30" s="1">
        <v>1490</v>
      </c>
      <c r="Q30" s="1">
        <f t="shared" ref="Q30:Q76" si="6">P30*0.15</f>
        <v>223.5</v>
      </c>
    </row>
    <row r="31" spans="2:17">
      <c r="B31" t="s">
        <v>390</v>
      </c>
      <c r="C31" t="s">
        <v>157</v>
      </c>
      <c r="D31" s="1">
        <v>7000</v>
      </c>
      <c r="E31" s="1">
        <f t="shared" ref="E31:E37" si="7">D31*0.15</f>
        <v>1050</v>
      </c>
      <c r="H31" t="s">
        <v>296</v>
      </c>
      <c r="J31" s="1">
        <v>1350</v>
      </c>
      <c r="K31" s="1">
        <f>J31*0.15</f>
        <v>202.5</v>
      </c>
      <c r="L31" t="s">
        <v>297</v>
      </c>
      <c r="N31" t="s">
        <v>209</v>
      </c>
      <c r="O31" t="s">
        <v>208</v>
      </c>
      <c r="P31" s="1">
        <v>600</v>
      </c>
      <c r="Q31" s="1">
        <f t="shared" si="6"/>
        <v>90</v>
      </c>
    </row>
    <row r="32" spans="2:17">
      <c r="B32" t="s">
        <v>295</v>
      </c>
      <c r="D32" s="1">
        <v>1637</v>
      </c>
      <c r="E32" s="1">
        <f t="shared" si="7"/>
        <v>245.54999999999998</v>
      </c>
      <c r="H32" t="s">
        <v>95</v>
      </c>
      <c r="I32" t="s">
        <v>94</v>
      </c>
      <c r="J32" s="1">
        <v>1130</v>
      </c>
      <c r="K32" s="1">
        <f t="shared" si="5"/>
        <v>169.5</v>
      </c>
      <c r="N32" t="s">
        <v>241</v>
      </c>
      <c r="P32" s="1">
        <v>800</v>
      </c>
      <c r="Q32" s="1">
        <f>P32*0.15</f>
        <v>120</v>
      </c>
    </row>
    <row r="33" spans="2:17">
      <c r="B33" t="s">
        <v>86</v>
      </c>
      <c r="D33" s="1">
        <v>1490</v>
      </c>
      <c r="E33" s="1">
        <f t="shared" si="7"/>
        <v>223.5</v>
      </c>
      <c r="H33" t="s">
        <v>305</v>
      </c>
      <c r="I33" t="s">
        <v>306</v>
      </c>
      <c r="J33" s="1">
        <v>1000</v>
      </c>
      <c r="K33" s="1">
        <f>J33*0.15</f>
        <v>150</v>
      </c>
      <c r="N33" t="s">
        <v>210</v>
      </c>
      <c r="P33" s="1">
        <v>190</v>
      </c>
      <c r="Q33" s="1">
        <f t="shared" si="6"/>
        <v>28.5</v>
      </c>
    </row>
    <row r="34" spans="2:17">
      <c r="B34" t="s">
        <v>156</v>
      </c>
      <c r="C34" t="s">
        <v>157</v>
      </c>
      <c r="D34" s="1">
        <v>3190</v>
      </c>
      <c r="E34" s="1">
        <f t="shared" si="7"/>
        <v>478.5</v>
      </c>
      <c r="H34" t="s">
        <v>307</v>
      </c>
      <c r="I34" t="s">
        <v>308</v>
      </c>
      <c r="J34" s="1">
        <v>1500</v>
      </c>
      <c r="K34" s="1">
        <f>J34*0.15</f>
        <v>225</v>
      </c>
      <c r="N34" t="s">
        <v>238</v>
      </c>
      <c r="P34" s="1">
        <v>790</v>
      </c>
      <c r="Q34" s="1">
        <f t="shared" si="6"/>
        <v>118.5</v>
      </c>
    </row>
    <row r="35" spans="2:17">
      <c r="B35" t="s">
        <v>52</v>
      </c>
      <c r="D35" s="1">
        <v>1190</v>
      </c>
      <c r="E35" s="1">
        <f t="shared" si="7"/>
        <v>178.5</v>
      </c>
      <c r="H35" t="s">
        <v>53</v>
      </c>
      <c r="J35" s="1">
        <v>590</v>
      </c>
      <c r="K35" s="1">
        <f t="shared" ref="K35:K42" si="8">J35*0.15</f>
        <v>88.5</v>
      </c>
      <c r="N35" t="s">
        <v>239</v>
      </c>
      <c r="O35" t="s">
        <v>240</v>
      </c>
      <c r="P35" s="1">
        <v>1245</v>
      </c>
      <c r="Q35" s="1">
        <f t="shared" si="6"/>
        <v>186.75</v>
      </c>
    </row>
    <row r="36" spans="2:17">
      <c r="B36" t="s">
        <v>388</v>
      </c>
      <c r="D36" s="1">
        <v>890</v>
      </c>
      <c r="E36" s="1">
        <f t="shared" si="7"/>
        <v>133.5</v>
      </c>
      <c r="F36" t="s">
        <v>389</v>
      </c>
      <c r="H36" t="s">
        <v>54</v>
      </c>
      <c r="J36" s="1">
        <v>630</v>
      </c>
      <c r="K36" s="1">
        <f t="shared" si="8"/>
        <v>94.5</v>
      </c>
      <c r="N36" t="s">
        <v>242</v>
      </c>
      <c r="P36" s="1">
        <v>1100</v>
      </c>
      <c r="Q36" s="1">
        <f t="shared" si="6"/>
        <v>165</v>
      </c>
    </row>
    <row r="37" spans="2:17">
      <c r="B37" t="s">
        <v>387</v>
      </c>
      <c r="D37" s="1">
        <v>1250</v>
      </c>
      <c r="E37" s="1">
        <f t="shared" si="7"/>
        <v>187.5</v>
      </c>
      <c r="H37" t="s">
        <v>385</v>
      </c>
      <c r="J37" s="1">
        <v>799</v>
      </c>
      <c r="K37" s="1">
        <f>J37*0.15</f>
        <v>119.85</v>
      </c>
      <c r="L37" t="s">
        <v>384</v>
      </c>
      <c r="N37" t="s">
        <v>244</v>
      </c>
      <c r="P37" s="1">
        <v>1800</v>
      </c>
      <c r="Q37" s="1">
        <f t="shared" si="6"/>
        <v>270</v>
      </c>
    </row>
    <row r="38" spans="2:17">
      <c r="B38" t="s">
        <v>160</v>
      </c>
      <c r="D38" s="1">
        <v>1290</v>
      </c>
      <c r="E38" s="1">
        <f t="shared" ref="E38:E94" si="9">D38*0.15</f>
        <v>193.5</v>
      </c>
      <c r="H38" t="s">
        <v>168</v>
      </c>
      <c r="J38" s="1">
        <v>1130</v>
      </c>
      <c r="K38" s="1">
        <f t="shared" si="8"/>
        <v>169.5</v>
      </c>
      <c r="N38" t="s">
        <v>243</v>
      </c>
      <c r="P38" s="1">
        <v>1500</v>
      </c>
      <c r="Q38" s="1">
        <f t="shared" si="6"/>
        <v>225</v>
      </c>
    </row>
    <row r="39" spans="2:17">
      <c r="B39" t="s">
        <v>179</v>
      </c>
      <c r="C39" t="s">
        <v>178</v>
      </c>
      <c r="D39" s="1">
        <v>1000</v>
      </c>
      <c r="E39" s="1">
        <f t="shared" si="9"/>
        <v>150</v>
      </c>
      <c r="F39" t="s">
        <v>223</v>
      </c>
      <c r="H39" t="s">
        <v>172</v>
      </c>
      <c r="J39" s="1">
        <v>1250</v>
      </c>
      <c r="K39" s="1">
        <f t="shared" si="8"/>
        <v>187.5</v>
      </c>
      <c r="N39" t="s">
        <v>257</v>
      </c>
      <c r="P39" s="1">
        <v>5990</v>
      </c>
      <c r="Q39" s="1">
        <f t="shared" si="6"/>
        <v>898.5</v>
      </c>
    </row>
    <row r="40" spans="2:17">
      <c r="B40" t="s">
        <v>177</v>
      </c>
      <c r="C40" t="s">
        <v>180</v>
      </c>
      <c r="D40" s="1">
        <v>1000</v>
      </c>
      <c r="E40" s="1">
        <f t="shared" si="9"/>
        <v>150</v>
      </c>
      <c r="F40" t="s">
        <v>223</v>
      </c>
      <c r="H40" t="s">
        <v>92</v>
      </c>
      <c r="J40" s="1">
        <v>2690</v>
      </c>
      <c r="K40" s="1">
        <f t="shared" si="8"/>
        <v>403.5</v>
      </c>
      <c r="N40" t="s">
        <v>206</v>
      </c>
      <c r="O40" t="s">
        <v>207</v>
      </c>
      <c r="P40" s="1">
        <v>1000</v>
      </c>
      <c r="Q40" s="1">
        <f t="shared" si="6"/>
        <v>150</v>
      </c>
    </row>
    <row r="41" spans="2:17">
      <c r="B41" t="s">
        <v>9</v>
      </c>
      <c r="C41" t="s">
        <v>10</v>
      </c>
      <c r="D41" s="1">
        <v>1000</v>
      </c>
      <c r="E41" s="1">
        <f t="shared" si="9"/>
        <v>150</v>
      </c>
      <c r="F41" t="s">
        <v>223</v>
      </c>
      <c r="H41" t="s">
        <v>93</v>
      </c>
      <c r="J41" s="1">
        <v>1000</v>
      </c>
      <c r="K41" s="1">
        <f t="shared" si="8"/>
        <v>150</v>
      </c>
      <c r="N41" t="s">
        <v>258</v>
      </c>
      <c r="P41" s="1">
        <v>690</v>
      </c>
      <c r="Q41" s="1">
        <f t="shared" si="6"/>
        <v>103.5</v>
      </c>
    </row>
    <row r="42" spans="2:17">
      <c r="B42" t="s">
        <v>13</v>
      </c>
      <c r="C42" t="s">
        <v>181</v>
      </c>
      <c r="D42" s="1">
        <v>1000</v>
      </c>
      <c r="E42" s="1">
        <f t="shared" si="9"/>
        <v>150</v>
      </c>
      <c r="F42" t="s">
        <v>223</v>
      </c>
      <c r="H42" t="s">
        <v>155</v>
      </c>
      <c r="J42" s="1">
        <v>525</v>
      </c>
      <c r="K42" s="1">
        <f t="shared" si="8"/>
        <v>78.75</v>
      </c>
      <c r="N42" t="s">
        <v>259</v>
      </c>
      <c r="O42" t="s">
        <v>260</v>
      </c>
      <c r="P42" s="1">
        <v>1200</v>
      </c>
      <c r="Q42" s="1">
        <f t="shared" si="6"/>
        <v>180</v>
      </c>
    </row>
    <row r="43" spans="2:17">
      <c r="B43" t="s">
        <v>182</v>
      </c>
      <c r="C43" t="s">
        <v>185</v>
      </c>
      <c r="D43" s="1">
        <v>500</v>
      </c>
      <c r="E43" s="1">
        <f t="shared" si="9"/>
        <v>75</v>
      </c>
      <c r="F43" t="s">
        <v>223</v>
      </c>
      <c r="H43" t="s">
        <v>140</v>
      </c>
      <c r="I43" t="s">
        <v>298</v>
      </c>
      <c r="J43" s="1">
        <v>990</v>
      </c>
      <c r="K43" s="1">
        <f>J43*0.15</f>
        <v>148.5</v>
      </c>
      <c r="N43" t="s">
        <v>271</v>
      </c>
      <c r="P43" s="1">
        <v>1990</v>
      </c>
      <c r="Q43" s="1">
        <f t="shared" si="6"/>
        <v>298.5</v>
      </c>
    </row>
    <row r="44" spans="2:17">
      <c r="B44" t="s">
        <v>183</v>
      </c>
      <c r="C44" s="27" t="s">
        <v>184</v>
      </c>
      <c r="D44" s="1">
        <v>600</v>
      </c>
      <c r="E44" s="1">
        <f t="shared" si="9"/>
        <v>90</v>
      </c>
      <c r="F44" t="s">
        <v>223</v>
      </c>
      <c r="H44" t="s">
        <v>292</v>
      </c>
      <c r="I44" t="s">
        <v>293</v>
      </c>
      <c r="J44" s="1">
        <v>1719</v>
      </c>
      <c r="K44" s="1">
        <f>J44*0.15</f>
        <v>257.84999999999997</v>
      </c>
      <c r="N44" t="s">
        <v>272</v>
      </c>
      <c r="P44" s="1">
        <v>990</v>
      </c>
      <c r="Q44" s="1">
        <f t="shared" si="6"/>
        <v>148.5</v>
      </c>
    </row>
    <row r="45" spans="2:17">
      <c r="B45" t="s">
        <v>7</v>
      </c>
      <c r="C45" t="s">
        <v>10</v>
      </c>
      <c r="D45">
        <v>1000</v>
      </c>
      <c r="E45" s="1">
        <f t="shared" si="9"/>
        <v>150</v>
      </c>
      <c r="F45" t="s">
        <v>223</v>
      </c>
      <c r="H45" t="s">
        <v>135</v>
      </c>
      <c r="J45" s="1">
        <v>1711</v>
      </c>
      <c r="K45" s="1">
        <f t="shared" si="5"/>
        <v>256.64999999999998</v>
      </c>
      <c r="N45" t="s">
        <v>286</v>
      </c>
      <c r="O45" t="s">
        <v>281</v>
      </c>
      <c r="P45" s="1">
        <v>9990</v>
      </c>
      <c r="Q45" s="1">
        <f t="shared" si="6"/>
        <v>1498.5</v>
      </c>
    </row>
    <row r="46" spans="2:17">
      <c r="B46" t="s">
        <v>31</v>
      </c>
      <c r="C46" t="s">
        <v>186</v>
      </c>
      <c r="D46" s="1">
        <v>1000</v>
      </c>
      <c r="E46" s="1">
        <f t="shared" si="9"/>
        <v>150</v>
      </c>
      <c r="F46" t="s">
        <v>223</v>
      </c>
      <c r="H46" t="s">
        <v>194</v>
      </c>
      <c r="J46" s="1">
        <v>690</v>
      </c>
      <c r="K46" s="1">
        <f t="shared" si="5"/>
        <v>103.5</v>
      </c>
      <c r="N46" t="s">
        <v>436</v>
      </c>
      <c r="O46" t="s">
        <v>437</v>
      </c>
      <c r="P46" s="1">
        <v>1690</v>
      </c>
      <c r="Q46" s="1">
        <f t="shared" si="6"/>
        <v>253.5</v>
      </c>
    </row>
    <row r="47" spans="2:17">
      <c r="B47" t="s">
        <v>197</v>
      </c>
      <c r="C47" t="s">
        <v>198</v>
      </c>
      <c r="D47" s="1">
        <v>1890</v>
      </c>
      <c r="E47" s="1">
        <f t="shared" si="9"/>
        <v>283.5</v>
      </c>
      <c r="H47" t="s">
        <v>245</v>
      </c>
      <c r="I47" t="s">
        <v>10</v>
      </c>
      <c r="J47" s="1">
        <v>4490</v>
      </c>
      <c r="K47" s="1">
        <f t="shared" si="5"/>
        <v>673.5</v>
      </c>
      <c r="N47" t="s">
        <v>436</v>
      </c>
      <c r="O47" t="s">
        <v>495</v>
      </c>
      <c r="P47" s="1">
        <v>1299</v>
      </c>
      <c r="Q47" s="1">
        <f t="shared" si="6"/>
        <v>194.85</v>
      </c>
    </row>
    <row r="48" spans="2:17">
      <c r="B48" t="s">
        <v>197</v>
      </c>
      <c r="C48" t="s">
        <v>198</v>
      </c>
      <c r="D48" s="1">
        <v>1590</v>
      </c>
      <c r="E48" s="1">
        <f>D48*0.15</f>
        <v>238.5</v>
      </c>
      <c r="F48" t="s">
        <v>294</v>
      </c>
      <c r="H48" t="s">
        <v>248</v>
      </c>
      <c r="J48" s="1">
        <v>880</v>
      </c>
      <c r="K48" s="1">
        <f t="shared" si="5"/>
        <v>132</v>
      </c>
      <c r="N48" t="s">
        <v>499</v>
      </c>
      <c r="O48" t="s">
        <v>500</v>
      </c>
      <c r="P48" s="1">
        <v>1090</v>
      </c>
      <c r="Q48" s="1">
        <f t="shared" si="6"/>
        <v>163.5</v>
      </c>
    </row>
    <row r="49" spans="2:18">
      <c r="B49" t="s">
        <v>263</v>
      </c>
      <c r="C49" t="s">
        <v>264</v>
      </c>
      <c r="D49" s="1">
        <v>1290</v>
      </c>
      <c r="E49" s="1">
        <f t="shared" si="9"/>
        <v>193.5</v>
      </c>
      <c r="F49" t="s">
        <v>265</v>
      </c>
      <c r="H49" t="s">
        <v>249</v>
      </c>
      <c r="J49" s="1">
        <v>570</v>
      </c>
      <c r="K49" s="1">
        <f t="shared" si="5"/>
        <v>85.5</v>
      </c>
      <c r="N49" t="s">
        <v>485</v>
      </c>
      <c r="O49" t="s">
        <v>503</v>
      </c>
      <c r="P49" s="1">
        <v>4690</v>
      </c>
      <c r="Q49" s="40">
        <f t="shared" si="6"/>
        <v>703.5</v>
      </c>
    </row>
    <row r="50" spans="2:18">
      <c r="B50" t="s">
        <v>404</v>
      </c>
      <c r="C50" t="s">
        <v>157</v>
      </c>
      <c r="D50" s="1">
        <v>5500</v>
      </c>
      <c r="E50" s="1">
        <f t="shared" si="9"/>
        <v>825</v>
      </c>
      <c r="H50" t="s">
        <v>262</v>
      </c>
      <c r="I50" t="s">
        <v>164</v>
      </c>
      <c r="J50" s="1">
        <v>7990</v>
      </c>
      <c r="K50" s="1">
        <f t="shared" si="5"/>
        <v>1198.5</v>
      </c>
      <c r="N50" t="s">
        <v>694</v>
      </c>
      <c r="O50" t="s">
        <v>695</v>
      </c>
      <c r="P50" s="1">
        <v>1090</v>
      </c>
      <c r="Q50" s="40">
        <f t="shared" si="6"/>
        <v>163.5</v>
      </c>
    </row>
    <row r="51" spans="2:18">
      <c r="B51" t="s">
        <v>9</v>
      </c>
      <c r="C51" t="s">
        <v>413</v>
      </c>
      <c r="D51" s="1">
        <v>1500</v>
      </c>
      <c r="E51" s="1">
        <f t="shared" si="9"/>
        <v>225</v>
      </c>
      <c r="F51" t="s">
        <v>223</v>
      </c>
      <c r="H51" t="s">
        <v>303</v>
      </c>
      <c r="I51" t="s">
        <v>304</v>
      </c>
      <c r="J51" s="1">
        <v>750</v>
      </c>
      <c r="K51" s="1">
        <f t="shared" si="5"/>
        <v>112.5</v>
      </c>
      <c r="N51" t="s">
        <v>1059</v>
      </c>
      <c r="P51" s="1">
        <v>63996</v>
      </c>
      <c r="Q51" s="40">
        <f t="shared" si="6"/>
        <v>9599.4</v>
      </c>
      <c r="R51" t="s">
        <v>1062</v>
      </c>
    </row>
    <row r="52" spans="2:18">
      <c r="B52" t="s">
        <v>26</v>
      </c>
      <c r="C52" t="s">
        <v>419</v>
      </c>
      <c r="D52" s="1">
        <v>500</v>
      </c>
      <c r="E52" s="1">
        <f t="shared" si="9"/>
        <v>75</v>
      </c>
      <c r="F52" t="s">
        <v>223</v>
      </c>
      <c r="H52" t="s">
        <v>383</v>
      </c>
      <c r="I52" t="s">
        <v>264</v>
      </c>
      <c r="J52" s="1">
        <v>3150</v>
      </c>
      <c r="K52" s="1">
        <f t="shared" si="5"/>
        <v>472.5</v>
      </c>
      <c r="L52" t="s">
        <v>384</v>
      </c>
      <c r="N52" t="s">
        <v>1060</v>
      </c>
      <c r="P52" s="1">
        <v>39000</v>
      </c>
      <c r="Q52" s="40">
        <f t="shared" si="6"/>
        <v>5850</v>
      </c>
      <c r="R52" t="s">
        <v>1063</v>
      </c>
    </row>
    <row r="53" spans="2:18">
      <c r="B53" t="s">
        <v>414</v>
      </c>
      <c r="C53" t="s">
        <v>178</v>
      </c>
      <c r="D53" s="1">
        <v>200</v>
      </c>
      <c r="E53" s="1">
        <f t="shared" si="9"/>
        <v>30</v>
      </c>
      <c r="F53" t="s">
        <v>223</v>
      </c>
      <c r="H53" t="s">
        <v>405</v>
      </c>
      <c r="I53" t="s">
        <v>157</v>
      </c>
      <c r="J53" s="1">
        <v>6500</v>
      </c>
      <c r="K53" s="1">
        <f t="shared" si="5"/>
        <v>975</v>
      </c>
      <c r="N53" t="s">
        <v>1061</v>
      </c>
      <c r="P53" s="1">
        <v>44000</v>
      </c>
      <c r="Q53" s="40">
        <f t="shared" si="6"/>
        <v>6600</v>
      </c>
      <c r="R53" t="s">
        <v>1064</v>
      </c>
    </row>
    <row r="54" spans="2:18">
      <c r="B54" t="s">
        <v>415</v>
      </c>
      <c r="C54" t="s">
        <v>416</v>
      </c>
      <c r="D54" s="1">
        <v>510</v>
      </c>
      <c r="E54" s="1">
        <f t="shared" si="9"/>
        <v>76.5</v>
      </c>
      <c r="F54" t="s">
        <v>223</v>
      </c>
      <c r="H54" t="s">
        <v>407</v>
      </c>
      <c r="I54" t="s">
        <v>406</v>
      </c>
      <c r="J54" s="1">
        <v>6500</v>
      </c>
      <c r="K54" s="1">
        <f t="shared" si="5"/>
        <v>975</v>
      </c>
      <c r="N54" t="s">
        <v>1065</v>
      </c>
      <c r="P54" s="1">
        <v>24000</v>
      </c>
      <c r="Q54" s="40">
        <f t="shared" si="6"/>
        <v>3600</v>
      </c>
      <c r="R54" t="s">
        <v>1066</v>
      </c>
    </row>
    <row r="55" spans="2:18">
      <c r="B55" t="s">
        <v>417</v>
      </c>
      <c r="C55" t="s">
        <v>416</v>
      </c>
      <c r="D55" s="1">
        <v>650</v>
      </c>
      <c r="E55" s="1">
        <f t="shared" si="9"/>
        <v>97.5</v>
      </c>
      <c r="F55" t="s">
        <v>223</v>
      </c>
      <c r="H55" t="s">
        <v>408</v>
      </c>
      <c r="J55" s="1">
        <v>1200</v>
      </c>
      <c r="K55" s="1">
        <f t="shared" si="5"/>
        <v>180</v>
      </c>
      <c r="N55" t="s">
        <v>1099</v>
      </c>
      <c r="P55" s="1">
        <v>19990</v>
      </c>
      <c r="Q55" s="40">
        <f t="shared" si="6"/>
        <v>2998.5</v>
      </c>
    </row>
    <row r="56" spans="2:18">
      <c r="B56" t="s">
        <v>418</v>
      </c>
      <c r="C56" t="s">
        <v>419</v>
      </c>
      <c r="D56" s="1">
        <v>600</v>
      </c>
      <c r="E56" s="1">
        <f t="shared" si="9"/>
        <v>90</v>
      </c>
      <c r="F56" t="s">
        <v>223</v>
      </c>
      <c r="H56" t="s">
        <v>412</v>
      </c>
      <c r="J56" s="1">
        <v>1000</v>
      </c>
      <c r="K56" s="1">
        <f t="shared" si="5"/>
        <v>150</v>
      </c>
      <c r="N56" t="s">
        <v>1278</v>
      </c>
      <c r="O56" t="s">
        <v>1279</v>
      </c>
      <c r="P56" s="1">
        <v>2990</v>
      </c>
      <c r="Q56" s="40">
        <f t="shared" si="6"/>
        <v>448.5</v>
      </c>
      <c r="R56" t="s">
        <v>1280</v>
      </c>
    </row>
    <row r="57" spans="2:18">
      <c r="B57" t="s">
        <v>421</v>
      </c>
      <c r="C57" t="s">
        <v>420</v>
      </c>
      <c r="D57" s="1">
        <v>2790</v>
      </c>
      <c r="E57" s="1">
        <f t="shared" si="9"/>
        <v>418.5</v>
      </c>
      <c r="H57" t="s">
        <v>422</v>
      </c>
      <c r="I57" t="s">
        <v>423</v>
      </c>
      <c r="J57" s="1">
        <v>569</v>
      </c>
      <c r="K57" s="1">
        <f t="shared" si="5"/>
        <v>85.35</v>
      </c>
      <c r="N57" t="s">
        <v>1351</v>
      </c>
      <c r="O57" t="s">
        <v>1352</v>
      </c>
      <c r="P57" s="1">
        <v>1590</v>
      </c>
      <c r="Q57" s="40">
        <f t="shared" si="6"/>
        <v>238.5</v>
      </c>
    </row>
    <row r="58" spans="2:18">
      <c r="B58" t="s">
        <v>429</v>
      </c>
      <c r="C58" t="s">
        <v>157</v>
      </c>
      <c r="D58" s="1">
        <v>1000</v>
      </c>
      <c r="E58" s="1">
        <f t="shared" si="9"/>
        <v>150</v>
      </c>
      <c r="F58" t="s">
        <v>223</v>
      </c>
      <c r="H58" t="s">
        <v>422</v>
      </c>
      <c r="I58" t="s">
        <v>226</v>
      </c>
      <c r="J58" s="1">
        <v>369</v>
      </c>
      <c r="K58" s="1">
        <f t="shared" si="5"/>
        <v>55.35</v>
      </c>
      <c r="N58" t="s">
        <v>1419</v>
      </c>
      <c r="P58" s="1">
        <v>6400</v>
      </c>
      <c r="Q58" s="40">
        <f t="shared" si="6"/>
        <v>960</v>
      </c>
    </row>
    <row r="59" spans="2:18">
      <c r="B59" t="s">
        <v>432</v>
      </c>
      <c r="C59" t="s">
        <v>157</v>
      </c>
      <c r="D59" s="1">
        <v>2490</v>
      </c>
      <c r="E59" s="1">
        <f t="shared" si="9"/>
        <v>373.5</v>
      </c>
      <c r="H59" t="s">
        <v>430</v>
      </c>
      <c r="J59" s="1">
        <v>690</v>
      </c>
      <c r="K59" s="1">
        <f t="shared" si="5"/>
        <v>103.5</v>
      </c>
      <c r="N59" t="s">
        <v>1427</v>
      </c>
      <c r="P59" s="1">
        <v>33540</v>
      </c>
      <c r="Q59" s="40">
        <f t="shared" si="6"/>
        <v>5031</v>
      </c>
    </row>
    <row r="60" spans="2:18">
      <c r="B60" t="s">
        <v>435</v>
      </c>
      <c r="D60" s="1">
        <v>4948</v>
      </c>
      <c r="E60" s="1">
        <f t="shared" si="9"/>
        <v>742.19999999999993</v>
      </c>
      <c r="H60" t="s">
        <v>431</v>
      </c>
      <c r="I60" t="s">
        <v>264</v>
      </c>
      <c r="J60" s="1">
        <v>1190</v>
      </c>
      <c r="K60" s="1">
        <f t="shared" si="5"/>
        <v>178.5</v>
      </c>
      <c r="N60" t="s">
        <v>1428</v>
      </c>
      <c r="O60" t="s">
        <v>1429</v>
      </c>
      <c r="P60" s="1">
        <v>990</v>
      </c>
      <c r="Q60" s="40">
        <f t="shared" si="6"/>
        <v>148.5</v>
      </c>
    </row>
    <row r="61" spans="2:18">
      <c r="B61" t="s">
        <v>465</v>
      </c>
      <c r="D61" s="1">
        <v>6449</v>
      </c>
      <c r="E61" s="1">
        <f t="shared" si="9"/>
        <v>967.34999999999991</v>
      </c>
      <c r="F61" t="s">
        <v>466</v>
      </c>
      <c r="H61" t="s">
        <v>433</v>
      </c>
      <c r="J61" s="1">
        <v>1290</v>
      </c>
      <c r="K61" s="1">
        <f t="shared" si="5"/>
        <v>193.5</v>
      </c>
      <c r="L61" t="s">
        <v>434</v>
      </c>
      <c r="N61" t="s">
        <v>1430</v>
      </c>
      <c r="P61" s="1">
        <v>2290</v>
      </c>
      <c r="Q61" s="40">
        <f t="shared" si="6"/>
        <v>343.5</v>
      </c>
    </row>
    <row r="62" spans="2:18">
      <c r="B62" t="s">
        <v>468</v>
      </c>
      <c r="D62" s="1">
        <v>2390</v>
      </c>
      <c r="E62" s="1">
        <f t="shared" si="9"/>
        <v>358.5</v>
      </c>
      <c r="H62" t="s">
        <v>438</v>
      </c>
      <c r="I62" t="s">
        <v>308</v>
      </c>
      <c r="J62" s="1">
        <v>799</v>
      </c>
      <c r="K62" s="1">
        <f t="shared" si="5"/>
        <v>119.85</v>
      </c>
      <c r="N62" t="s">
        <v>1431</v>
      </c>
      <c r="P62" s="1">
        <v>1290</v>
      </c>
      <c r="Q62" s="40">
        <f t="shared" si="6"/>
        <v>193.5</v>
      </c>
    </row>
    <row r="63" spans="2:18">
      <c r="B63" t="s">
        <v>493</v>
      </c>
      <c r="C63" t="s">
        <v>494</v>
      </c>
      <c r="D63" s="1">
        <v>5836</v>
      </c>
      <c r="E63" s="1">
        <f t="shared" si="9"/>
        <v>875.4</v>
      </c>
      <c r="F63" t="s">
        <v>496</v>
      </c>
      <c r="H63" t="s">
        <v>439</v>
      </c>
      <c r="J63" s="1">
        <v>1399</v>
      </c>
      <c r="K63" s="1">
        <f t="shared" si="5"/>
        <v>209.85</v>
      </c>
      <c r="N63" t="s">
        <v>1436</v>
      </c>
      <c r="O63" t="s">
        <v>164</v>
      </c>
      <c r="P63" s="1">
        <v>2600</v>
      </c>
      <c r="Q63" s="40">
        <f t="shared" si="6"/>
        <v>390</v>
      </c>
    </row>
    <row r="64" spans="2:18">
      <c r="B64" t="s">
        <v>497</v>
      </c>
      <c r="C64" t="s">
        <v>498</v>
      </c>
      <c r="D64" s="1">
        <v>3176</v>
      </c>
      <c r="E64" s="1">
        <f t="shared" si="9"/>
        <v>476.4</v>
      </c>
      <c r="H64" t="s">
        <v>440</v>
      </c>
      <c r="I64" t="s">
        <v>185</v>
      </c>
      <c r="J64" s="1">
        <v>1690</v>
      </c>
      <c r="K64" s="1">
        <f t="shared" si="5"/>
        <v>253.5</v>
      </c>
      <c r="N64" t="s">
        <v>1437</v>
      </c>
      <c r="O64" t="s">
        <v>1440</v>
      </c>
      <c r="P64" s="1">
        <v>3900</v>
      </c>
      <c r="Q64" s="40">
        <f t="shared" si="6"/>
        <v>585</v>
      </c>
    </row>
    <row r="65" spans="2:17">
      <c r="B65" t="s">
        <v>608</v>
      </c>
      <c r="D65" s="1">
        <v>3990</v>
      </c>
      <c r="E65" s="1">
        <f t="shared" si="9"/>
        <v>598.5</v>
      </c>
      <c r="H65" t="s">
        <v>441</v>
      </c>
      <c r="I65" t="s">
        <v>442</v>
      </c>
      <c r="J65" s="1">
        <v>1499</v>
      </c>
      <c r="K65" s="1">
        <f t="shared" si="5"/>
        <v>224.85</v>
      </c>
      <c r="N65" t="s">
        <v>1441</v>
      </c>
      <c r="P65" s="1">
        <v>5900</v>
      </c>
      <c r="Q65" s="40">
        <f t="shared" si="6"/>
        <v>885</v>
      </c>
    </row>
    <row r="66" spans="2:17">
      <c r="B66" t="s">
        <v>691</v>
      </c>
      <c r="C66" t="s">
        <v>420</v>
      </c>
      <c r="D66" s="1">
        <v>4490</v>
      </c>
      <c r="E66" s="1">
        <f t="shared" si="9"/>
        <v>673.5</v>
      </c>
      <c r="H66" t="s">
        <v>467</v>
      </c>
      <c r="I66" t="s">
        <v>264</v>
      </c>
      <c r="J66" s="1">
        <v>1739</v>
      </c>
      <c r="K66" s="1">
        <f t="shared" si="5"/>
        <v>260.84999999999997</v>
      </c>
      <c r="N66" t="s">
        <v>1438</v>
      </c>
      <c r="O66" t="s">
        <v>1439</v>
      </c>
      <c r="P66" s="1">
        <v>23900</v>
      </c>
      <c r="Q66" s="40">
        <f t="shared" si="6"/>
        <v>3585</v>
      </c>
    </row>
    <row r="67" spans="2:17">
      <c r="B67" t="s">
        <v>697</v>
      </c>
      <c r="D67" s="1">
        <v>1349</v>
      </c>
      <c r="E67" s="1">
        <f t="shared" si="9"/>
        <v>202.35</v>
      </c>
      <c r="H67" t="s">
        <v>501</v>
      </c>
      <c r="I67" t="s">
        <v>502</v>
      </c>
      <c r="J67" s="1">
        <v>1890</v>
      </c>
      <c r="K67" s="1">
        <f t="shared" si="5"/>
        <v>283.5</v>
      </c>
      <c r="N67" t="s">
        <v>1442</v>
      </c>
      <c r="P67" s="1">
        <v>390</v>
      </c>
      <c r="Q67" s="40">
        <f t="shared" si="6"/>
        <v>58.5</v>
      </c>
    </row>
    <row r="68" spans="2:17">
      <c r="B68" t="s">
        <v>183</v>
      </c>
      <c r="C68" t="s">
        <v>1105</v>
      </c>
      <c r="D68" s="1">
        <v>1000</v>
      </c>
      <c r="E68" s="1">
        <f t="shared" si="9"/>
        <v>150</v>
      </c>
      <c r="F68" s="28" t="s">
        <v>1106</v>
      </c>
      <c r="H68" t="s">
        <v>609</v>
      </c>
      <c r="J68" s="1">
        <v>250</v>
      </c>
      <c r="K68" s="1">
        <f t="shared" si="5"/>
        <v>37.5</v>
      </c>
      <c r="N68" t="s">
        <v>1592</v>
      </c>
      <c r="O68" t="s">
        <v>1593</v>
      </c>
      <c r="P68" s="1">
        <v>500</v>
      </c>
      <c r="Q68" s="40">
        <f t="shared" si="6"/>
        <v>75</v>
      </c>
    </row>
    <row r="69" spans="2:17">
      <c r="B69" t="s">
        <v>1107</v>
      </c>
      <c r="C69" t="s">
        <v>72</v>
      </c>
      <c r="D69" s="1">
        <v>1000</v>
      </c>
      <c r="E69" s="1">
        <f t="shared" si="9"/>
        <v>150</v>
      </c>
      <c r="H69" t="s">
        <v>610</v>
      </c>
      <c r="I69" t="s">
        <v>185</v>
      </c>
      <c r="J69" s="1">
        <v>1590</v>
      </c>
      <c r="K69" s="1">
        <f t="shared" si="5"/>
        <v>238.5</v>
      </c>
      <c r="N69" t="s">
        <v>121</v>
      </c>
      <c r="P69" s="1">
        <v>1090</v>
      </c>
      <c r="Q69" s="40">
        <f t="shared" si="6"/>
        <v>163.5</v>
      </c>
    </row>
    <row r="70" spans="2:17">
      <c r="B70" t="s">
        <v>9</v>
      </c>
      <c r="C70" t="s">
        <v>10</v>
      </c>
      <c r="D70" s="1">
        <v>2000</v>
      </c>
      <c r="E70" s="1">
        <f t="shared" si="9"/>
        <v>300</v>
      </c>
      <c r="H70" t="s">
        <v>696</v>
      </c>
      <c r="J70" s="1">
        <v>981</v>
      </c>
      <c r="K70" s="1">
        <f t="shared" si="5"/>
        <v>147.15</v>
      </c>
      <c r="N70" t="s">
        <v>1594</v>
      </c>
      <c r="P70" s="1">
        <v>1690</v>
      </c>
      <c r="Q70" s="40">
        <f t="shared" si="6"/>
        <v>253.5</v>
      </c>
    </row>
    <row r="71" spans="2:17">
      <c r="B71" t="s">
        <v>7</v>
      </c>
      <c r="C71" t="s">
        <v>164</v>
      </c>
      <c r="D71" s="1">
        <v>1000</v>
      </c>
      <c r="E71" s="1">
        <f t="shared" si="9"/>
        <v>150</v>
      </c>
      <c r="H71" t="s">
        <v>1094</v>
      </c>
      <c r="I71" t="s">
        <v>1095</v>
      </c>
      <c r="J71" s="1">
        <v>2800</v>
      </c>
      <c r="K71" s="1">
        <f t="shared" si="5"/>
        <v>420</v>
      </c>
      <c r="N71" t="s">
        <v>1595</v>
      </c>
      <c r="O71" t="s">
        <v>1596</v>
      </c>
      <c r="P71" s="1">
        <v>1300</v>
      </c>
      <c r="Q71" s="40">
        <f t="shared" si="6"/>
        <v>195</v>
      </c>
    </row>
    <row r="72" spans="2:17">
      <c r="B72" t="s">
        <v>1108</v>
      </c>
      <c r="D72" s="1">
        <v>900</v>
      </c>
      <c r="E72" s="1">
        <f t="shared" si="9"/>
        <v>135</v>
      </c>
      <c r="H72" t="s">
        <v>1093</v>
      </c>
      <c r="I72" t="s">
        <v>1095</v>
      </c>
      <c r="J72" s="1">
        <v>2000</v>
      </c>
      <c r="K72" s="1">
        <f t="shared" si="5"/>
        <v>300</v>
      </c>
      <c r="N72" t="s">
        <v>1597</v>
      </c>
      <c r="O72" t="s">
        <v>1598</v>
      </c>
      <c r="P72" s="1">
        <v>690</v>
      </c>
      <c r="Q72" s="40">
        <f t="shared" si="6"/>
        <v>103.5</v>
      </c>
    </row>
    <row r="73" spans="2:17">
      <c r="B73" t="s">
        <v>1357</v>
      </c>
      <c r="D73" s="1">
        <v>2490</v>
      </c>
      <c r="E73" s="1">
        <f t="shared" si="9"/>
        <v>373.5</v>
      </c>
      <c r="H73" t="s">
        <v>1353</v>
      </c>
      <c r="I73" t="s">
        <v>1354</v>
      </c>
      <c r="J73" s="1">
        <v>1000</v>
      </c>
      <c r="K73" s="1">
        <f t="shared" si="5"/>
        <v>150</v>
      </c>
      <c r="N73" t="s">
        <v>1599</v>
      </c>
      <c r="P73" s="1">
        <v>1490</v>
      </c>
      <c r="Q73" s="40">
        <f t="shared" si="6"/>
        <v>223.5</v>
      </c>
    </row>
    <row r="74" spans="2:17">
      <c r="B74" t="s">
        <v>182</v>
      </c>
      <c r="C74" t="s">
        <v>157</v>
      </c>
      <c r="D74" s="1">
        <v>1690</v>
      </c>
      <c r="E74" s="1">
        <f t="shared" si="9"/>
        <v>253.5</v>
      </c>
      <c r="F74" t="s">
        <v>1591</v>
      </c>
      <c r="H74" t="s">
        <v>1355</v>
      </c>
      <c r="J74" s="1">
        <v>290</v>
      </c>
      <c r="K74" s="1">
        <f t="shared" si="5"/>
        <v>43.5</v>
      </c>
      <c r="N74" t="s">
        <v>1600</v>
      </c>
      <c r="P74" s="1">
        <v>1200</v>
      </c>
      <c r="Q74" s="40">
        <f t="shared" si="6"/>
        <v>180</v>
      </c>
    </row>
    <row r="75" spans="2:17">
      <c r="B75" t="s">
        <v>1613</v>
      </c>
      <c r="C75" t="s">
        <v>1615</v>
      </c>
      <c r="D75" s="1">
        <v>1310</v>
      </c>
      <c r="E75" s="1">
        <f t="shared" si="9"/>
        <v>196.5</v>
      </c>
      <c r="F75" t="s">
        <v>1617</v>
      </c>
      <c r="H75" t="s">
        <v>1356</v>
      </c>
      <c r="J75" s="1">
        <v>180</v>
      </c>
      <c r="K75" s="1">
        <f t="shared" si="5"/>
        <v>27</v>
      </c>
      <c r="N75" t="s">
        <v>1601</v>
      </c>
      <c r="O75" t="s">
        <v>1602</v>
      </c>
      <c r="P75" s="1">
        <v>800</v>
      </c>
      <c r="Q75" s="40">
        <f t="shared" si="6"/>
        <v>120</v>
      </c>
    </row>
    <row r="76" spans="2:17">
      <c r="B76" t="s">
        <v>1616</v>
      </c>
      <c r="C76" t="s">
        <v>164</v>
      </c>
      <c r="D76" s="1">
        <v>800</v>
      </c>
      <c r="E76" s="1">
        <f t="shared" si="9"/>
        <v>120</v>
      </c>
      <c r="F76" t="s">
        <v>1617</v>
      </c>
      <c r="H76" t="s">
        <v>1425</v>
      </c>
      <c r="J76" s="1">
        <v>4080</v>
      </c>
      <c r="K76" s="1">
        <f t="shared" si="5"/>
        <v>612</v>
      </c>
      <c r="N76" t="s">
        <v>1603</v>
      </c>
      <c r="P76" s="1">
        <v>5000</v>
      </c>
      <c r="Q76" s="40">
        <f t="shared" si="6"/>
        <v>750</v>
      </c>
    </row>
    <row r="77" spans="2:17">
      <c r="B77" t="s">
        <v>177</v>
      </c>
      <c r="C77" t="s">
        <v>1618</v>
      </c>
      <c r="D77" s="1">
        <v>1000</v>
      </c>
      <c r="E77" s="1">
        <f t="shared" si="9"/>
        <v>150</v>
      </c>
      <c r="F77" t="s">
        <v>1617</v>
      </c>
      <c r="H77" t="s">
        <v>1426</v>
      </c>
      <c r="J77" s="1">
        <v>2129</v>
      </c>
      <c r="K77" s="1">
        <f t="shared" si="5"/>
        <v>319.34999999999997</v>
      </c>
    </row>
    <row r="78" spans="2:17">
      <c r="B78" t="s">
        <v>9</v>
      </c>
      <c r="C78" t="s">
        <v>157</v>
      </c>
      <c r="D78" s="1">
        <v>1500</v>
      </c>
      <c r="E78" s="1">
        <f t="shared" si="9"/>
        <v>225</v>
      </c>
      <c r="F78" t="s">
        <v>1617</v>
      </c>
    </row>
    <row r="79" spans="2:17">
      <c r="B79" t="s">
        <v>1619</v>
      </c>
      <c r="C79" t="s">
        <v>164</v>
      </c>
      <c r="D79" s="1">
        <v>800</v>
      </c>
      <c r="E79" s="1">
        <f t="shared" si="9"/>
        <v>120</v>
      </c>
      <c r="F79" t="s">
        <v>1617</v>
      </c>
    </row>
    <row r="80" spans="2:17">
      <c r="B80" t="s">
        <v>31</v>
      </c>
      <c r="C80" t="s">
        <v>1620</v>
      </c>
      <c r="D80" s="1">
        <v>700</v>
      </c>
      <c r="E80" s="1">
        <f t="shared" si="9"/>
        <v>105</v>
      </c>
      <c r="F80" t="s">
        <v>1617</v>
      </c>
    </row>
    <row r="81" spans="2:6">
      <c r="B81" t="s">
        <v>1621</v>
      </c>
      <c r="C81" t="s">
        <v>181</v>
      </c>
      <c r="D81" s="1">
        <v>1000</v>
      </c>
      <c r="E81" s="1">
        <f t="shared" si="9"/>
        <v>150</v>
      </c>
      <c r="F81" t="s">
        <v>1617</v>
      </c>
    </row>
    <row r="82" spans="2:6">
      <c r="B82" t="s">
        <v>1622</v>
      </c>
      <c r="C82" t="s">
        <v>419</v>
      </c>
      <c r="D82" s="1">
        <v>5000</v>
      </c>
      <c r="E82" s="1">
        <f t="shared" si="9"/>
        <v>750</v>
      </c>
      <c r="F82" t="s">
        <v>1625</v>
      </c>
    </row>
    <row r="83" spans="2:6">
      <c r="B83" t="s">
        <v>1623</v>
      </c>
      <c r="C83" t="s">
        <v>1624</v>
      </c>
      <c r="D83" s="1">
        <v>4500</v>
      </c>
      <c r="E83" s="1">
        <f t="shared" si="9"/>
        <v>675</v>
      </c>
      <c r="F83" t="s">
        <v>1625</v>
      </c>
    </row>
    <row r="84" spans="2:6">
      <c r="B84" t="s">
        <v>1715</v>
      </c>
      <c r="C84" t="s">
        <v>157</v>
      </c>
      <c r="D84" s="1">
        <v>990</v>
      </c>
      <c r="E84" s="1">
        <f t="shared" si="9"/>
        <v>148.5</v>
      </c>
      <c r="F84" t="s">
        <v>487</v>
      </c>
    </row>
    <row r="85" spans="2:6">
      <c r="B85" t="s">
        <v>1979</v>
      </c>
      <c r="C85" t="s">
        <v>164</v>
      </c>
      <c r="D85" s="1">
        <v>1990</v>
      </c>
      <c r="E85" s="1">
        <f t="shared" si="9"/>
        <v>298.5</v>
      </c>
      <c r="F85" t="s">
        <v>1617</v>
      </c>
    </row>
    <row r="86" spans="2:6">
      <c r="B86" t="s">
        <v>1980</v>
      </c>
      <c r="C86" t="s">
        <v>164</v>
      </c>
      <c r="D86" s="1">
        <v>1500</v>
      </c>
      <c r="E86" s="1">
        <f t="shared" si="9"/>
        <v>225</v>
      </c>
      <c r="F86" t="s">
        <v>1617</v>
      </c>
    </row>
    <row r="87" spans="2:6">
      <c r="B87" t="s">
        <v>1981</v>
      </c>
      <c r="C87" t="s">
        <v>1982</v>
      </c>
      <c r="D87" s="1">
        <v>6060</v>
      </c>
      <c r="E87" s="1">
        <f t="shared" si="9"/>
        <v>909</v>
      </c>
      <c r="F87" t="s">
        <v>1983</v>
      </c>
    </row>
    <row r="88" spans="2:6">
      <c r="B88" t="s">
        <v>1613</v>
      </c>
      <c r="C88" t="s">
        <v>1984</v>
      </c>
      <c r="D88" s="1">
        <v>2110</v>
      </c>
      <c r="E88" s="1">
        <f t="shared" si="9"/>
        <v>316.5</v>
      </c>
      <c r="F88" t="s">
        <v>1983</v>
      </c>
    </row>
    <row r="89" spans="2:6">
      <c r="B89" t="s">
        <v>414</v>
      </c>
      <c r="C89" t="s">
        <v>180</v>
      </c>
      <c r="D89" s="1">
        <v>1000</v>
      </c>
      <c r="E89" s="1">
        <f t="shared" si="9"/>
        <v>150</v>
      </c>
    </row>
    <row r="90" spans="2:6">
      <c r="B90" t="s">
        <v>177</v>
      </c>
      <c r="C90" t="s">
        <v>1618</v>
      </c>
      <c r="D90" s="1">
        <v>1000</v>
      </c>
      <c r="E90" s="1">
        <f t="shared" si="9"/>
        <v>150</v>
      </c>
    </row>
    <row r="91" spans="2:6">
      <c r="B91" t="s">
        <v>1985</v>
      </c>
      <c r="C91" t="s">
        <v>1986</v>
      </c>
      <c r="D91" s="1">
        <v>430</v>
      </c>
      <c r="E91" s="1">
        <f t="shared" si="9"/>
        <v>64.5</v>
      </c>
    </row>
    <row r="92" spans="2:6">
      <c r="B92" t="s">
        <v>1987</v>
      </c>
      <c r="C92" t="s">
        <v>35</v>
      </c>
      <c r="D92" s="1">
        <v>2600</v>
      </c>
      <c r="E92" s="1">
        <f t="shared" si="9"/>
        <v>390</v>
      </c>
    </row>
    <row r="93" spans="2:6">
      <c r="B93" t="s">
        <v>1988</v>
      </c>
      <c r="C93" t="s">
        <v>1624</v>
      </c>
      <c r="D93" s="1">
        <v>1650</v>
      </c>
      <c r="E93" s="1">
        <f t="shared" si="9"/>
        <v>247.5</v>
      </c>
    </row>
    <row r="94" spans="2:6">
      <c r="B94" t="s">
        <v>9</v>
      </c>
      <c r="C94" t="s">
        <v>157</v>
      </c>
      <c r="D94" s="1">
        <v>1800</v>
      </c>
      <c r="E94" s="1">
        <f t="shared" si="9"/>
        <v>270</v>
      </c>
    </row>
  </sheetData>
  <phoneticPr fontId="2"/>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B2A8-924B-4F40-B63F-34896FB010DC}">
  <dimension ref="A1:N67"/>
  <sheetViews>
    <sheetView topLeftCell="A22" workbookViewId="0">
      <selection activeCell="R28" sqref="R28"/>
    </sheetView>
  </sheetViews>
  <sheetFormatPr defaultRowHeight="18.75"/>
  <cols>
    <col min="13" max="13" width="12.125" bestFit="1" customWidth="1"/>
  </cols>
  <sheetData>
    <row r="1" spans="1:9">
      <c r="A1" t="s">
        <v>104</v>
      </c>
    </row>
    <row r="2" spans="1:9">
      <c r="B2" t="s">
        <v>469</v>
      </c>
    </row>
    <row r="4" spans="1:9">
      <c r="B4" t="s">
        <v>470</v>
      </c>
    </row>
    <row r="6" spans="1:9">
      <c r="B6" t="s">
        <v>471</v>
      </c>
    </row>
    <row r="8" spans="1:9">
      <c r="B8" t="s">
        <v>472</v>
      </c>
    </row>
    <row r="10" spans="1:9">
      <c r="B10" t="s">
        <v>473</v>
      </c>
    </row>
    <row r="12" spans="1:9">
      <c r="B12" t="s">
        <v>474</v>
      </c>
      <c r="I12" t="s">
        <v>510</v>
      </c>
    </row>
    <row r="13" spans="1:9">
      <c r="B13" t="s">
        <v>475</v>
      </c>
      <c r="I13" t="s">
        <v>511</v>
      </c>
    </row>
    <row r="14" spans="1:9">
      <c r="I14" t="s">
        <v>512</v>
      </c>
    </row>
    <row r="15" spans="1:9">
      <c r="B15" t="s">
        <v>535</v>
      </c>
    </row>
    <row r="16" spans="1:9">
      <c r="B16" t="s">
        <v>536</v>
      </c>
    </row>
    <row r="17" spans="2:14">
      <c r="B17" t="s">
        <v>517</v>
      </c>
      <c r="N17" s="41"/>
    </row>
    <row r="18" spans="2:14">
      <c r="B18" t="s">
        <v>525</v>
      </c>
    </row>
    <row r="19" spans="2:14">
      <c r="B19" t="s">
        <v>508</v>
      </c>
      <c r="C19" t="s">
        <v>531</v>
      </c>
    </row>
    <row r="20" spans="2:14">
      <c r="B20" t="s">
        <v>509</v>
      </c>
      <c r="C20" t="s">
        <v>534</v>
      </c>
    </row>
    <row r="22" spans="2:14">
      <c r="B22" t="s">
        <v>537</v>
      </c>
    </row>
    <row r="23" spans="2:14">
      <c r="B23" t="s">
        <v>538</v>
      </c>
    </row>
    <row r="24" spans="2:14">
      <c r="B24" t="s">
        <v>539</v>
      </c>
    </row>
    <row r="25" spans="2:14">
      <c r="B25" t="s">
        <v>540</v>
      </c>
    </row>
    <row r="26" spans="2:14">
      <c r="B26" t="s">
        <v>541</v>
      </c>
    </row>
    <row r="29" spans="2:14">
      <c r="B29" t="s">
        <v>543</v>
      </c>
    </row>
    <row r="30" spans="2:14">
      <c r="B30" t="s">
        <v>544</v>
      </c>
    </row>
    <row r="31" spans="2:14">
      <c r="B31" t="s">
        <v>546</v>
      </c>
    </row>
    <row r="32" spans="2:14">
      <c r="B32" t="s">
        <v>542</v>
      </c>
    </row>
    <row r="34" spans="2:6">
      <c r="B34" t="s">
        <v>549</v>
      </c>
    </row>
    <row r="35" spans="2:6">
      <c r="B35" t="s">
        <v>550</v>
      </c>
    </row>
    <row r="37" spans="2:6">
      <c r="B37" t="s">
        <v>553</v>
      </c>
      <c r="D37" t="s">
        <v>554</v>
      </c>
      <c r="F37" s="37" t="s">
        <v>555</v>
      </c>
    </row>
    <row r="38" spans="2:6">
      <c r="B38" t="s">
        <v>556</v>
      </c>
    </row>
    <row r="39" spans="2:6">
      <c r="B39" t="s">
        <v>557</v>
      </c>
    </row>
    <row r="40" spans="2:6">
      <c r="B40" t="s">
        <v>558</v>
      </c>
    </row>
    <row r="43" spans="2:6">
      <c r="B43" t="s">
        <v>562</v>
      </c>
    </row>
    <row r="44" spans="2:6">
      <c r="B44" t="s">
        <v>560</v>
      </c>
    </row>
    <row r="45" spans="2:6">
      <c r="B45" t="s">
        <v>561</v>
      </c>
    </row>
    <row r="47" spans="2:6">
      <c r="B47" t="s">
        <v>563</v>
      </c>
    </row>
    <row r="48" spans="2:6">
      <c r="B48" t="s">
        <v>564</v>
      </c>
    </row>
    <row r="50" spans="2:5">
      <c r="B50" t="s">
        <v>569</v>
      </c>
    </row>
    <row r="51" spans="2:5">
      <c r="B51" t="s">
        <v>570</v>
      </c>
    </row>
    <row r="52" spans="2:5">
      <c r="B52" t="s">
        <v>571</v>
      </c>
    </row>
    <row r="54" spans="2:5">
      <c r="B54" t="s">
        <v>573</v>
      </c>
      <c r="E54" s="37" t="s">
        <v>572</v>
      </c>
    </row>
    <row r="55" spans="2:5">
      <c r="B55" t="s">
        <v>574</v>
      </c>
    </row>
    <row r="59" spans="2:5">
      <c r="B59" t="s">
        <v>525</v>
      </c>
    </row>
    <row r="60" spans="2:5">
      <c r="B60" t="s">
        <v>508</v>
      </c>
      <c r="C60" t="s">
        <v>611</v>
      </c>
    </row>
    <row r="61" spans="2:5">
      <c r="C61" t="s">
        <v>612</v>
      </c>
    </row>
    <row r="62" spans="2:5">
      <c r="C62" t="s">
        <v>613</v>
      </c>
    </row>
    <row r="64" spans="2:5">
      <c r="C64" t="s">
        <v>614</v>
      </c>
    </row>
    <row r="65" spans="2:2">
      <c r="B65" t="s">
        <v>2385</v>
      </c>
    </row>
    <row r="66" spans="2:2">
      <c r="B66" t="s">
        <v>2383</v>
      </c>
    </row>
    <row r="67" spans="2:2">
      <c r="B67" t="s">
        <v>2384</v>
      </c>
    </row>
  </sheetData>
  <phoneticPr fontId="2"/>
  <hyperlinks>
    <hyperlink ref="F37" r:id="rId1" xr:uid="{DAD155CC-F877-40A8-89D5-C7C92D85EC09}"/>
    <hyperlink ref="E54" r:id="rId2" xr:uid="{9DDDF1E1-2D7B-4642-9264-405ED392E542}"/>
  </hyperlinks>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AD9C-8A2F-412C-85B1-49B7B5E1158A}">
  <dimension ref="A1:O534"/>
  <sheetViews>
    <sheetView zoomScaleNormal="100" workbookViewId="0">
      <pane xSplit="1" ySplit="2" topLeftCell="B528" activePane="bottomRight" state="frozen"/>
      <selection pane="topRight" activeCell="B1" sqref="B1"/>
      <selection pane="bottomLeft" activeCell="A3" sqref="A3"/>
      <selection pane="bottomRight" activeCell="F550" sqref="F550"/>
    </sheetView>
  </sheetViews>
  <sheetFormatPr defaultRowHeight="18.75"/>
  <cols>
    <col min="1" max="1" width="3.625" style="30" customWidth="1"/>
    <col min="2" max="2" width="9.125" style="30" customWidth="1"/>
    <col min="3" max="3" width="13.25" style="30" customWidth="1"/>
    <col min="4" max="4" width="17.125" style="30" customWidth="1"/>
    <col min="5" max="5" width="29.625" style="30" bestFit="1" customWidth="1"/>
    <col min="6" max="6" width="26.5" style="30" customWidth="1"/>
    <col min="7" max="7" width="49.75" customWidth="1"/>
    <col min="8" max="8" width="44.25" bestFit="1" customWidth="1"/>
    <col min="10" max="10" width="17.25" customWidth="1"/>
    <col min="11" max="11" width="26.5" bestFit="1" customWidth="1"/>
    <col min="12" max="12" width="9" customWidth="1"/>
  </cols>
  <sheetData>
    <row r="1" spans="2:15" ht="19.5" thickBot="1">
      <c r="J1" t="s">
        <v>2012</v>
      </c>
    </row>
    <row r="2" spans="2:15" ht="19.5" thickBot="1">
      <c r="B2" s="4" t="s">
        <v>645</v>
      </c>
      <c r="C2" s="149" t="s">
        <v>643</v>
      </c>
      <c r="D2" s="149"/>
      <c r="E2" s="149" t="s">
        <v>644</v>
      </c>
      <c r="F2" s="149"/>
      <c r="G2" s="42" t="s">
        <v>646</v>
      </c>
      <c r="H2" s="36" t="s">
        <v>660</v>
      </c>
      <c r="J2" s="121" t="s">
        <v>2013</v>
      </c>
      <c r="K2" s="121" t="s">
        <v>2014</v>
      </c>
      <c r="L2" s="121"/>
      <c r="M2" s="121" t="s">
        <v>2015</v>
      </c>
    </row>
    <row r="3" spans="2:15">
      <c r="B3" s="30">
        <v>2</v>
      </c>
      <c r="C3" s="30" t="s">
        <v>547</v>
      </c>
      <c r="D3" s="30" t="s">
        <v>1405</v>
      </c>
      <c r="E3" s="30" t="s">
        <v>1406</v>
      </c>
      <c r="F3" s="30" t="s">
        <v>1407</v>
      </c>
      <c r="J3" t="str">
        <f>+IF(D3=0,"",D3)</f>
        <v>abajo</v>
      </c>
      <c r="K3" t="str">
        <f>IF(F3="",IF(E3=0,"",E3),CONCATENATE(E3,$L$3,F3))</f>
        <v>下に、階下に/下へ、下って</v>
      </c>
      <c r="L3" t="s">
        <v>2011</v>
      </c>
      <c r="M3" s="46" t="str">
        <f>IF(O3="",C3,CONCATENATE(C3,$L$3,O3))</f>
        <v>副詞</v>
      </c>
      <c r="O3" t="str">
        <f>IF(AND(G3&lt;&gt;"",H3&lt;&gt;""),CONCATENATE(G3,$L$3,H3),IF(G3=0,"",G3))</f>
        <v/>
      </c>
    </row>
    <row r="4" spans="2:15">
      <c r="B4" s="30">
        <v>14</v>
      </c>
      <c r="D4" s="30" t="s">
        <v>637</v>
      </c>
      <c r="E4" s="30" t="s">
        <v>565</v>
      </c>
      <c r="H4" s="46"/>
      <c r="J4" t="str">
        <f t="shared" ref="J4:J64" si="0">+IF(D4=0,"",D4)</f>
        <v>acostumbrar</v>
      </c>
      <c r="K4" t="str">
        <f t="shared" ref="K4:K64" si="1">IF(F4="",IF(E4=0,"",E4),CONCATENATE(E4,$L$3,F4))</f>
        <v>～に慣れさせる</v>
      </c>
      <c r="M4" s="46"/>
      <c r="O4" t="str">
        <f t="shared" ref="O4:O64" si="2">IF(AND(G4&lt;&gt;"",H4&lt;&gt;""),CONCATENATE(G4,$L$3,H4),IF(G4=0,"",G4))</f>
        <v/>
      </c>
    </row>
    <row r="5" spans="2:15">
      <c r="B5" s="30">
        <v>14</v>
      </c>
      <c r="D5" s="30" t="s">
        <v>638</v>
      </c>
      <c r="E5" s="30" t="s">
        <v>566</v>
      </c>
      <c r="G5" s="30" t="s">
        <v>567</v>
      </c>
      <c r="H5" s="46" t="s">
        <v>568</v>
      </c>
      <c r="J5" t="str">
        <f t="shared" si="0"/>
        <v>acostumbra-se</v>
      </c>
      <c r="K5" t="str">
        <f t="shared" si="1"/>
        <v>～に慣れる、</v>
      </c>
      <c r="M5" s="46" t="str">
        <f t="shared" ref="M5:M67" si="3">IF(O5="",C5,CONCATENATE(C5,$L$3,O5))</f>
        <v>/No estoy acostumbrado a hablar en público./私は人前で話すのに慣れていない</v>
      </c>
      <c r="O5" t="str">
        <f t="shared" si="2"/>
        <v>No estoy acostumbrado a hablar en público./私は人前で話すのに慣れていない</v>
      </c>
    </row>
    <row r="6" spans="2:15">
      <c r="B6" s="30">
        <v>15</v>
      </c>
      <c r="C6" s="30" t="s">
        <v>522</v>
      </c>
      <c r="D6" s="30" t="s">
        <v>1238</v>
      </c>
      <c r="E6" s="30" t="s">
        <v>1239</v>
      </c>
      <c r="G6" s="30" t="s">
        <v>1240</v>
      </c>
      <c r="J6" t="str">
        <f t="shared" si="0"/>
        <v>actual</v>
      </c>
      <c r="K6" t="str">
        <f t="shared" si="1"/>
        <v>現在の、現代の</v>
      </c>
      <c r="M6" s="46" t="str">
        <f t="shared" si="3"/>
        <v>形容詞/estado actual 現状</v>
      </c>
      <c r="O6" t="str">
        <f t="shared" si="2"/>
        <v>estado actual 現状</v>
      </c>
    </row>
    <row r="7" spans="2:15">
      <c r="B7" s="30">
        <v>17</v>
      </c>
      <c r="C7" s="30" t="s">
        <v>516</v>
      </c>
      <c r="D7" s="30" t="s">
        <v>1208</v>
      </c>
      <c r="E7" s="30" t="s">
        <v>1209</v>
      </c>
      <c r="F7" s="30" t="s">
        <v>1210</v>
      </c>
      <c r="G7" s="30" t="s">
        <v>1211</v>
      </c>
      <c r="J7" t="str">
        <f t="shared" si="0"/>
        <v>adaptar</v>
      </c>
      <c r="K7" t="str">
        <f t="shared" si="1"/>
        <v>~に適合させる、合わせる/取り付ける</v>
      </c>
      <c r="M7" s="46" t="str">
        <f t="shared" si="3"/>
        <v>動詞/adaptar un silenciador a la pistola</v>
      </c>
      <c r="O7" t="str">
        <f t="shared" si="2"/>
        <v>adaptar un silenciador a la pistola</v>
      </c>
    </row>
    <row r="8" spans="2:15">
      <c r="B8" s="30">
        <v>24</v>
      </c>
      <c r="C8" s="30" t="s">
        <v>516</v>
      </c>
      <c r="D8" s="30" t="s">
        <v>1212</v>
      </c>
      <c r="E8" s="30" t="s">
        <v>1213</v>
      </c>
      <c r="J8" t="str">
        <f t="shared" si="0"/>
        <v>afilar</v>
      </c>
      <c r="K8" t="str">
        <f t="shared" si="1"/>
        <v>研ぐ、鋭くする</v>
      </c>
      <c r="M8" s="46" t="str">
        <f t="shared" si="3"/>
        <v>動詞</v>
      </c>
      <c r="O8" t="str">
        <f t="shared" si="2"/>
        <v/>
      </c>
    </row>
    <row r="9" spans="2:15">
      <c r="B9" s="30">
        <v>37</v>
      </c>
      <c r="C9" s="30" t="s">
        <v>949</v>
      </c>
      <c r="D9" s="30" t="s">
        <v>2168</v>
      </c>
      <c r="E9" s="30" t="s">
        <v>966</v>
      </c>
      <c r="F9" s="30" t="s">
        <v>967</v>
      </c>
      <c r="J9" t="str">
        <f t="shared" si="0"/>
        <v>algo(代名詞)</v>
      </c>
      <c r="K9" t="str">
        <f t="shared" si="1"/>
        <v>何か、あること/いくらか、多少</v>
      </c>
      <c r="M9" s="46" t="str">
        <f t="shared" si="3"/>
        <v>代名詞</v>
      </c>
      <c r="O9" t="str">
        <f t="shared" si="2"/>
        <v/>
      </c>
    </row>
    <row r="10" spans="2:15">
      <c r="B10" s="30">
        <v>37</v>
      </c>
      <c r="C10" s="30" t="s">
        <v>547</v>
      </c>
      <c r="D10" s="30" t="s">
        <v>2169</v>
      </c>
      <c r="E10" s="30" t="s">
        <v>968</v>
      </c>
      <c r="J10" t="str">
        <f t="shared" si="0"/>
        <v>algo(副詞)</v>
      </c>
      <c r="K10" t="str">
        <f t="shared" si="1"/>
        <v>少し、やや</v>
      </c>
      <c r="M10" s="46" t="str">
        <f t="shared" si="3"/>
        <v>副詞</v>
      </c>
      <c r="O10" t="str">
        <f t="shared" si="2"/>
        <v/>
      </c>
    </row>
    <row r="11" spans="2:15">
      <c r="B11" s="30">
        <v>38</v>
      </c>
      <c r="C11" s="30" t="s">
        <v>522</v>
      </c>
      <c r="D11" s="30" t="s">
        <v>620</v>
      </c>
      <c r="E11" s="30" t="s">
        <v>2172</v>
      </c>
      <c r="F11" s="30" t="s">
        <v>523</v>
      </c>
      <c r="J11" t="str">
        <f t="shared" si="0"/>
        <v>alguno,na</v>
      </c>
      <c r="K11" t="str">
        <f t="shared" si="1"/>
        <v xml:space="preserve"> + 単数加算名詞)/何か、誰か、</v>
      </c>
      <c r="M11" s="46" t="str">
        <f t="shared" si="3"/>
        <v>形容詞</v>
      </c>
      <c r="O11" t="str">
        <f t="shared" si="2"/>
        <v/>
      </c>
    </row>
    <row r="12" spans="2:15">
      <c r="B12" s="30">
        <v>38</v>
      </c>
      <c r="C12" s="30" t="s">
        <v>949</v>
      </c>
      <c r="D12" s="30" t="s">
        <v>1025</v>
      </c>
      <c r="E12" s="30" t="s">
        <v>1026</v>
      </c>
      <c r="G12" s="30" t="s">
        <v>1027</v>
      </c>
      <c r="H12" s="30" t="s">
        <v>1028</v>
      </c>
      <c r="J12" t="str">
        <f t="shared" si="0"/>
        <v>alguien</v>
      </c>
      <c r="K12" t="str">
        <f t="shared" si="1"/>
        <v>誰か、ある人</v>
      </c>
      <c r="M12" s="46" t="str">
        <f t="shared" si="3"/>
        <v>代名詞/集団のうち、「誰か一人」を指す場合は、/aluguno de ustedes の方が良い</v>
      </c>
      <c r="O12" t="str">
        <f t="shared" si="2"/>
        <v>集団のうち、「誰か一人」を指す場合は、/aluguno de ustedes の方が良い</v>
      </c>
    </row>
    <row r="13" spans="2:15">
      <c r="B13" s="30">
        <v>38</v>
      </c>
      <c r="C13" s="30" t="s">
        <v>949</v>
      </c>
      <c r="D13" s="30" t="s">
        <v>2170</v>
      </c>
      <c r="E13" s="30" t="s">
        <v>2171</v>
      </c>
      <c r="F13" s="30" t="s">
        <v>524</v>
      </c>
      <c r="G13" t="s">
        <v>621</v>
      </c>
      <c r="J13" t="str">
        <f t="shared" si="0"/>
        <v>alguien + 複数加算名詞</v>
      </c>
      <c r="K13" t="str">
        <f t="shared" si="1"/>
        <v>( + 複数加算名詞)/いくつかの、何人かの</v>
      </c>
      <c r="M13" s="46" t="str">
        <f t="shared" si="3"/>
        <v>代名詞/¿Tienes alguna pregunta?</v>
      </c>
      <c r="O13" t="str">
        <f t="shared" si="2"/>
        <v>¿Tienes alguna pregunta?</v>
      </c>
    </row>
    <row r="14" spans="2:15">
      <c r="B14" s="30">
        <v>44</v>
      </c>
      <c r="C14" s="30" t="s">
        <v>516</v>
      </c>
      <c r="D14" s="30" t="s">
        <v>1134</v>
      </c>
      <c r="E14" s="30" t="s">
        <v>1135</v>
      </c>
      <c r="F14" s="30" t="s">
        <v>1136</v>
      </c>
      <c r="J14" t="str">
        <f t="shared" si="0"/>
        <v>alzar</v>
      </c>
      <c r="K14" t="str">
        <f t="shared" si="1"/>
        <v>持ち上げる、高くする/取り去る、片付ける</v>
      </c>
      <c r="M14" s="46" t="str">
        <f t="shared" si="3"/>
        <v>動詞</v>
      </c>
      <c r="O14" t="str">
        <f t="shared" si="2"/>
        <v/>
      </c>
    </row>
    <row r="15" spans="2:15">
      <c r="B15" s="30">
        <v>72</v>
      </c>
      <c r="C15" s="30" t="s">
        <v>516</v>
      </c>
      <c r="D15" s="30" t="s">
        <v>1176</v>
      </c>
      <c r="E15" s="30" t="s">
        <v>1177</v>
      </c>
      <c r="F15" s="30" t="s">
        <v>1180</v>
      </c>
      <c r="J15" t="str">
        <f t="shared" si="0"/>
        <v>arreglar</v>
      </c>
      <c r="K15" t="str">
        <f t="shared" si="1"/>
        <v>整理する/調整・修理する</v>
      </c>
      <c r="M15" s="46" t="str">
        <f t="shared" si="3"/>
        <v>動詞</v>
      </c>
      <c r="O15" t="str">
        <f t="shared" si="2"/>
        <v/>
      </c>
    </row>
    <row r="16" spans="2:15">
      <c r="B16" s="30">
        <v>72</v>
      </c>
      <c r="D16" s="30" t="s">
        <v>1178</v>
      </c>
      <c r="E16" s="30" t="s">
        <v>1179</v>
      </c>
      <c r="J16" t="str">
        <f t="shared" si="0"/>
        <v>arreglar-se</v>
      </c>
      <c r="K16" t="str">
        <f t="shared" si="1"/>
        <v>なんとかする</v>
      </c>
      <c r="M16" s="46"/>
      <c r="O16" t="str">
        <f t="shared" si="2"/>
        <v/>
      </c>
    </row>
    <row r="17" spans="2:15">
      <c r="B17" s="30">
        <v>82</v>
      </c>
      <c r="C17" s="30" t="s">
        <v>522</v>
      </c>
      <c r="D17" s="30" t="s">
        <v>1482</v>
      </c>
      <c r="E17" s="46" t="s">
        <v>1483</v>
      </c>
      <c r="G17" s="30" t="s">
        <v>1484</v>
      </c>
      <c r="H17" s="30" t="s">
        <v>1485</v>
      </c>
      <c r="J17" t="str">
        <f t="shared" si="0"/>
        <v>atento,ta</v>
      </c>
      <c r="K17" t="str">
        <f t="shared" si="1"/>
        <v>~に注意深い、気をつけている(気を配る)</v>
      </c>
      <c r="M17" s="46" t="str">
        <f t="shared" si="3"/>
        <v>形容詞/atento con 思いやるのある、親切な/Es usted muy atento. お心遣い恐れ入ります</v>
      </c>
      <c r="O17" t="str">
        <f t="shared" si="2"/>
        <v>atento con 思いやるのある、親切な/Es usted muy atento. お心遣い恐れ入ります</v>
      </c>
    </row>
    <row r="18" spans="2:15">
      <c r="B18" s="30">
        <v>82</v>
      </c>
      <c r="C18" s="30" t="s">
        <v>516</v>
      </c>
      <c r="D18" s="30" t="s">
        <v>1493</v>
      </c>
      <c r="E18" s="30" t="s">
        <v>1494</v>
      </c>
      <c r="J18" t="str">
        <f t="shared" si="0"/>
        <v>atascar</v>
      </c>
      <c r="K18" t="str">
        <f t="shared" si="1"/>
        <v>塞ぐ、妨げる</v>
      </c>
      <c r="M18" s="46" t="str">
        <f t="shared" si="3"/>
        <v>動詞</v>
      </c>
      <c r="O18" t="str">
        <f t="shared" si="2"/>
        <v/>
      </c>
    </row>
    <row r="19" spans="2:15">
      <c r="B19" s="30">
        <v>87</v>
      </c>
      <c r="C19" s="30" t="s">
        <v>698</v>
      </c>
      <c r="D19" s="30" t="s">
        <v>1360</v>
      </c>
      <c r="E19" s="30" t="s">
        <v>1361</v>
      </c>
      <c r="F19" s="30" t="s">
        <v>1131</v>
      </c>
      <c r="J19" t="str">
        <f t="shared" si="0"/>
        <v>ausencia</v>
      </c>
      <c r="K19" t="str">
        <f t="shared" si="1"/>
        <v>不在、留守/欠如、不足</v>
      </c>
      <c r="M19" s="46" t="str">
        <f t="shared" si="3"/>
        <v>女性名詞</v>
      </c>
      <c r="O19" t="str">
        <f t="shared" si="2"/>
        <v/>
      </c>
    </row>
    <row r="20" spans="2:15">
      <c r="B20" s="30">
        <v>92</v>
      </c>
      <c r="C20" s="30" t="s">
        <v>516</v>
      </c>
      <c r="D20" s="30" t="s">
        <v>1403</v>
      </c>
      <c r="E20" s="30" t="s">
        <v>1404</v>
      </c>
      <c r="J20" t="str">
        <f t="shared" si="0"/>
        <v>avisar</v>
      </c>
      <c r="K20" t="str">
        <f t="shared" si="1"/>
        <v>知らせる、通知する</v>
      </c>
      <c r="M20" s="46" t="str">
        <f t="shared" si="3"/>
        <v>動詞</v>
      </c>
      <c r="O20" t="str">
        <f t="shared" si="2"/>
        <v/>
      </c>
    </row>
    <row r="21" spans="2:15">
      <c r="B21" s="30">
        <v>93</v>
      </c>
      <c r="C21" s="30" t="s">
        <v>516</v>
      </c>
      <c r="D21" s="30" t="s">
        <v>632</v>
      </c>
      <c r="E21" s="30" t="s">
        <v>552</v>
      </c>
      <c r="J21" t="str">
        <f t="shared" si="0"/>
        <v>ayudar</v>
      </c>
      <c r="K21" t="str">
        <f t="shared" si="1"/>
        <v>手伝う、助ける</v>
      </c>
      <c r="M21" s="46" t="str">
        <f t="shared" si="3"/>
        <v>動詞</v>
      </c>
      <c r="O21" t="str">
        <f t="shared" si="2"/>
        <v/>
      </c>
    </row>
    <row r="22" spans="2:15">
      <c r="B22" s="30">
        <v>93</v>
      </c>
      <c r="C22" s="30" t="s">
        <v>547</v>
      </c>
      <c r="D22" s="30" t="s">
        <v>1500</v>
      </c>
      <c r="E22" s="30" t="s">
        <v>1501</v>
      </c>
      <c r="F22" s="30" t="s">
        <v>1502</v>
      </c>
      <c r="G22" s="30" t="s">
        <v>1503</v>
      </c>
      <c r="H22" s="30" t="s">
        <v>1504</v>
      </c>
      <c r="J22" t="str">
        <f t="shared" si="0"/>
        <v>ayer</v>
      </c>
      <c r="K22" t="str">
        <f t="shared" si="1"/>
        <v>昨日/過去、以前</v>
      </c>
      <c r="M22" s="46" t="str">
        <f t="shared" si="3"/>
        <v>副詞/一昨日 antes de ayer/de ayer a hoy/ de ayer acá 短期間に</v>
      </c>
      <c r="O22" t="str">
        <f t="shared" si="2"/>
        <v>一昨日 antes de ayer/de ayer a hoy/ de ayer acá 短期間に</v>
      </c>
    </row>
    <row r="23" spans="2:15">
      <c r="B23" s="30">
        <v>99</v>
      </c>
      <c r="C23" s="30" t="s">
        <v>532</v>
      </c>
      <c r="D23" s="30" t="s">
        <v>627</v>
      </c>
      <c r="E23" s="30" t="s">
        <v>533</v>
      </c>
      <c r="J23" t="str">
        <f t="shared" si="0"/>
        <v>bandera</v>
      </c>
      <c r="K23" t="str">
        <f t="shared" si="1"/>
        <v>旗</v>
      </c>
      <c r="M23" s="46" t="str">
        <f t="shared" si="3"/>
        <v>名詞</v>
      </c>
      <c r="O23" t="str">
        <f t="shared" si="2"/>
        <v/>
      </c>
    </row>
    <row r="24" spans="2:15">
      <c r="B24" s="30">
        <v>125</v>
      </c>
      <c r="C24" s="30" t="s">
        <v>516</v>
      </c>
      <c r="D24" s="30" t="s">
        <v>1220</v>
      </c>
      <c r="E24" s="30" t="s">
        <v>1221</v>
      </c>
      <c r="F24" s="30" t="s">
        <v>1222</v>
      </c>
      <c r="G24" s="30" t="s">
        <v>1223</v>
      </c>
      <c r="J24" t="str">
        <f t="shared" si="0"/>
        <v>buscar</v>
      </c>
      <c r="K24" t="str">
        <f t="shared" si="1"/>
        <v>探す、求める/迎えに行く</v>
      </c>
      <c r="M24" s="46" t="str">
        <f t="shared" si="3"/>
        <v>動詞/¿Qué estás buscando? 何を探しているの？</v>
      </c>
      <c r="O24" t="str">
        <f t="shared" si="2"/>
        <v>¿Qué estás buscando? 何を探しているの？</v>
      </c>
    </row>
    <row r="25" spans="2:15">
      <c r="B25" s="30">
        <v>129</v>
      </c>
      <c r="C25" s="30" t="s">
        <v>522</v>
      </c>
      <c r="D25" s="30" t="s">
        <v>1201</v>
      </c>
      <c r="E25" s="30" t="s">
        <v>1202</v>
      </c>
      <c r="F25" s="30" t="s">
        <v>1203</v>
      </c>
      <c r="G25" s="30" t="s">
        <v>1204</v>
      </c>
      <c r="J25" t="str">
        <f t="shared" si="0"/>
        <v>cada</v>
      </c>
      <c r="K25" t="str">
        <f t="shared" si="1"/>
        <v>それぞれの/~ごとに</v>
      </c>
      <c r="M25" s="46" t="str">
        <f t="shared" si="3"/>
        <v xml:space="preserve">形容詞/cada cual 各人、それぞれ </v>
      </c>
      <c r="O25" t="str">
        <f t="shared" si="2"/>
        <v xml:space="preserve">cada cual 各人、それぞれ </v>
      </c>
    </row>
    <row r="26" spans="2:15">
      <c r="B26" s="30">
        <v>136</v>
      </c>
      <c r="D26" s="30" t="s">
        <v>639</v>
      </c>
      <c r="E26" s="30" t="s">
        <v>658</v>
      </c>
      <c r="G26" t="s">
        <v>594</v>
      </c>
      <c r="H26" s="30" t="s">
        <v>659</v>
      </c>
      <c r="J26" t="str">
        <f t="shared" si="0"/>
        <v>cambiar</v>
      </c>
      <c r="K26" t="str">
        <f t="shared" si="1"/>
        <v>変える、取り替える</v>
      </c>
      <c r="M26" s="46" t="str">
        <f t="shared" si="3"/>
        <v>/cambiar-se de ropa/着替える</v>
      </c>
      <c r="O26" t="str">
        <f t="shared" si="2"/>
        <v>cambiar-se de ropa/着替える</v>
      </c>
    </row>
    <row r="27" spans="2:15">
      <c r="B27" s="30">
        <v>137</v>
      </c>
      <c r="C27" s="30" t="s">
        <v>811</v>
      </c>
      <c r="D27" s="30" t="s">
        <v>914</v>
      </c>
      <c r="E27" s="30" t="s">
        <v>915</v>
      </c>
      <c r="F27" s="30" t="s">
        <v>916</v>
      </c>
      <c r="G27" s="30" t="s">
        <v>917</v>
      </c>
      <c r="H27" s="30" t="s">
        <v>918</v>
      </c>
      <c r="J27" t="str">
        <f t="shared" si="0"/>
        <v>cambio</v>
      </c>
      <c r="K27" t="str">
        <f t="shared" si="1"/>
        <v>変化/交換、両替</v>
      </c>
      <c r="M27" s="46" t="str">
        <f t="shared" si="3"/>
        <v>男性名詞/en cabio その代わりに、それにひきかえ/a cambio de ～の代わりに</v>
      </c>
      <c r="O27" t="str">
        <f t="shared" si="2"/>
        <v>en cabio その代わりに、それにひきかえ/a cambio de ～の代わりに</v>
      </c>
    </row>
    <row r="28" spans="2:15">
      <c r="B28" s="30">
        <v>139</v>
      </c>
      <c r="C28" s="30" t="s">
        <v>811</v>
      </c>
      <c r="D28" s="30" t="s">
        <v>1039</v>
      </c>
      <c r="E28" s="30" t="s">
        <v>1040</v>
      </c>
      <c r="F28" s="30" t="s">
        <v>1041</v>
      </c>
      <c r="G28" s="30" t="s">
        <v>1042</v>
      </c>
      <c r="H28" s="30" t="s">
        <v>1043</v>
      </c>
      <c r="J28" t="str">
        <f t="shared" si="0"/>
        <v>campo</v>
      </c>
      <c r="K28" t="str">
        <f t="shared" si="1"/>
        <v>田畑、野原/場所、陣地</v>
      </c>
      <c r="M28" s="46" t="str">
        <f t="shared" si="3"/>
        <v>男性名詞/分野、領域/ a campo raso 野外で、屋外で</v>
      </c>
      <c r="O28" t="str">
        <f t="shared" si="2"/>
        <v>分野、領域/ a campo raso 野外で、屋外で</v>
      </c>
    </row>
    <row r="29" spans="2:15">
      <c r="B29" s="30">
        <v>179</v>
      </c>
      <c r="D29" s="30" t="s">
        <v>633</v>
      </c>
      <c r="E29" s="30" t="s">
        <v>634</v>
      </c>
      <c r="J29" t="str">
        <f t="shared" si="0"/>
        <v>palabra clave</v>
      </c>
      <c r="K29" t="str">
        <f t="shared" si="1"/>
        <v>キーワード</v>
      </c>
      <c r="M29" s="46"/>
      <c r="O29" t="str">
        <f t="shared" si="2"/>
        <v/>
      </c>
    </row>
    <row r="30" spans="2:15">
      <c r="B30" s="30">
        <v>190</v>
      </c>
      <c r="C30" s="30" t="s">
        <v>1448</v>
      </c>
      <c r="D30" s="30" t="s">
        <v>1449</v>
      </c>
      <c r="E30" s="30" t="s">
        <v>2173</v>
      </c>
      <c r="F30" s="30" t="s">
        <v>2174</v>
      </c>
      <c r="G30" s="30"/>
      <c r="H30" s="30"/>
      <c r="J30" t="str">
        <f t="shared" si="0"/>
        <v>como</v>
      </c>
      <c r="K30" t="str">
        <f t="shared" si="1"/>
        <v>~のように、~のとおりに、~として/~のような、~なので、だから</v>
      </c>
      <c r="M30" s="46" t="str">
        <f t="shared" si="3"/>
        <v>前置詞</v>
      </c>
      <c r="O30" t="str">
        <f t="shared" si="2"/>
        <v/>
      </c>
    </row>
    <row r="31" spans="2:15">
      <c r="B31" s="30">
        <v>192</v>
      </c>
      <c r="C31" s="30" t="s">
        <v>532</v>
      </c>
      <c r="D31" s="30" t="s">
        <v>941</v>
      </c>
      <c r="E31" s="30" t="s">
        <v>942</v>
      </c>
      <c r="J31" t="str">
        <f t="shared" si="0"/>
        <v>compañero,ra</v>
      </c>
      <c r="K31" t="str">
        <f t="shared" si="1"/>
        <v>仲間</v>
      </c>
      <c r="M31" s="46" t="str">
        <f t="shared" si="3"/>
        <v>名詞</v>
      </c>
      <c r="O31" t="str">
        <f t="shared" si="2"/>
        <v/>
      </c>
    </row>
    <row r="32" spans="2:15">
      <c r="B32" s="30">
        <v>195</v>
      </c>
      <c r="C32" s="30" t="s">
        <v>516</v>
      </c>
      <c r="D32" s="30" t="s">
        <v>684</v>
      </c>
      <c r="E32" s="30" t="s">
        <v>685</v>
      </c>
      <c r="J32" t="str">
        <f t="shared" si="0"/>
        <v>comprobar</v>
      </c>
      <c r="K32" t="str">
        <f t="shared" si="1"/>
        <v>確認する、確かめる</v>
      </c>
      <c r="M32" s="46" t="str">
        <f t="shared" si="3"/>
        <v>動詞</v>
      </c>
      <c r="O32" t="str">
        <f t="shared" si="2"/>
        <v/>
      </c>
    </row>
    <row r="33" spans="2:15">
      <c r="B33" s="30">
        <v>196</v>
      </c>
      <c r="C33" s="30" t="s">
        <v>704</v>
      </c>
      <c r="D33" s="30" t="s">
        <v>705</v>
      </c>
      <c r="E33" s="30" t="s">
        <v>706</v>
      </c>
      <c r="F33" s="30" t="s">
        <v>2175</v>
      </c>
      <c r="J33" t="str">
        <f t="shared" si="0"/>
        <v>con</v>
      </c>
      <c r="K33" t="str">
        <f t="shared" si="1"/>
        <v>～と一緒に,～とともに/～を持った、～がある、～を用いて、～で</v>
      </c>
      <c r="M33" s="46" t="str">
        <f t="shared" si="3"/>
        <v>前置詞</v>
      </c>
      <c r="O33" t="str">
        <f t="shared" si="2"/>
        <v/>
      </c>
    </row>
    <row r="34" spans="2:15">
      <c r="B34" s="30">
        <v>205</v>
      </c>
      <c r="C34" s="30" t="s">
        <v>516</v>
      </c>
      <c r="D34" s="30" t="s">
        <v>1235</v>
      </c>
      <c r="E34" s="30" t="s">
        <v>1236</v>
      </c>
      <c r="F34" s="30" t="s">
        <v>1237</v>
      </c>
      <c r="J34" t="str">
        <f t="shared" si="0"/>
        <v>conocer</v>
      </c>
      <c r="K34" t="str">
        <f t="shared" si="1"/>
        <v>知る、知っている/知識がある、分かる</v>
      </c>
      <c r="M34" s="46" t="str">
        <f t="shared" si="3"/>
        <v>動詞</v>
      </c>
      <c r="O34" t="str">
        <f t="shared" si="2"/>
        <v/>
      </c>
    </row>
    <row r="35" spans="2:15">
      <c r="B35" s="30">
        <v>206</v>
      </c>
      <c r="C35" s="30" t="s">
        <v>522</v>
      </c>
      <c r="D35" s="30" t="s">
        <v>1495</v>
      </c>
      <c r="E35" s="30" t="s">
        <v>1496</v>
      </c>
      <c r="J35" t="str">
        <f t="shared" si="0"/>
        <v>consectivo,va</v>
      </c>
      <c r="K35" t="str">
        <f t="shared" si="1"/>
        <v>連続した</v>
      </c>
      <c r="M35" s="46" t="str">
        <f t="shared" si="3"/>
        <v>形容詞</v>
      </c>
      <c r="O35" t="str">
        <f t="shared" si="2"/>
        <v/>
      </c>
    </row>
    <row r="36" spans="2:15">
      <c r="B36" s="30">
        <v>207</v>
      </c>
      <c r="C36" s="30" t="s">
        <v>516</v>
      </c>
      <c r="D36" s="30" t="s">
        <v>765</v>
      </c>
      <c r="E36" s="30" t="s">
        <v>766</v>
      </c>
      <c r="F36" s="30" t="s">
        <v>767</v>
      </c>
      <c r="J36" t="str">
        <f t="shared" si="0"/>
        <v>consistir</v>
      </c>
      <c r="K36" t="str">
        <f t="shared" si="1"/>
        <v>(+en) ～にある/～成り立つ、構成される</v>
      </c>
      <c r="M36" s="46" t="str">
        <f t="shared" si="3"/>
        <v>動詞</v>
      </c>
      <c r="O36" t="str">
        <f t="shared" si="2"/>
        <v/>
      </c>
    </row>
    <row r="37" spans="2:15">
      <c r="B37" s="30">
        <v>211</v>
      </c>
      <c r="C37" s="30" t="s">
        <v>1362</v>
      </c>
      <c r="D37" s="30" t="s">
        <v>1363</v>
      </c>
      <c r="E37" s="30" t="s">
        <v>1364</v>
      </c>
      <c r="G37" s="30" t="s">
        <v>1365</v>
      </c>
      <c r="J37" t="str">
        <f t="shared" si="0"/>
        <v>contigo</v>
      </c>
      <c r="K37" t="str">
        <f t="shared" si="1"/>
        <v>君と、君と共に</v>
      </c>
      <c r="M37" s="46" t="str">
        <f t="shared" si="3"/>
        <v>前置詞+/Quiero viajar contigo 君と旅をしたいなぁ</v>
      </c>
      <c r="O37" t="str">
        <f t="shared" si="2"/>
        <v>Quiero viajar contigo 君と旅をしたいなぁ</v>
      </c>
    </row>
    <row r="38" spans="2:15">
      <c r="B38" s="30">
        <v>231</v>
      </c>
      <c r="C38" s="30" t="s">
        <v>522</v>
      </c>
      <c r="D38" s="30" t="s">
        <v>635</v>
      </c>
      <c r="E38" s="30" t="s">
        <v>1490</v>
      </c>
      <c r="F38" s="46" t="s">
        <v>1491</v>
      </c>
      <c r="J38" t="str">
        <f t="shared" si="0"/>
        <v>cualquiera</v>
      </c>
      <c r="K38" t="str">
        <f t="shared" si="1"/>
        <v>どんな~でも/cualquiera libro/ un libro cualquiera どの本も</v>
      </c>
      <c r="M38" s="46" t="str">
        <f t="shared" si="3"/>
        <v>形容詞</v>
      </c>
      <c r="O38" t="str">
        <f t="shared" si="2"/>
        <v/>
      </c>
    </row>
    <row r="39" spans="2:15">
      <c r="B39" s="30">
        <v>231</v>
      </c>
      <c r="C39" s="30" t="s">
        <v>949</v>
      </c>
      <c r="D39" s="30" t="s">
        <v>950</v>
      </c>
      <c r="E39" s="30" t="s">
        <v>2176</v>
      </c>
      <c r="F39" s="30" t="s">
        <v>951</v>
      </c>
      <c r="G39" s="30" t="s">
        <v>957</v>
      </c>
      <c r="J39" t="str">
        <f t="shared" si="0"/>
        <v>cual</v>
      </c>
      <c r="K39" t="str">
        <f t="shared" si="1"/>
        <v>どれ、どちらの、誰でも、どれでも/何</v>
      </c>
      <c r="M39" s="46" t="str">
        <f t="shared" si="3"/>
        <v>代名詞/or 関係代名詞</v>
      </c>
      <c r="O39" t="str">
        <f t="shared" si="2"/>
        <v>or 関係代名詞</v>
      </c>
    </row>
    <row r="40" spans="2:15">
      <c r="B40" s="30">
        <v>232</v>
      </c>
      <c r="C40" s="30" t="s">
        <v>515</v>
      </c>
      <c r="D40" s="30" t="s">
        <v>623</v>
      </c>
      <c r="E40" s="30" t="s">
        <v>624</v>
      </c>
      <c r="J40" t="str">
        <f t="shared" si="0"/>
        <v>cuando</v>
      </c>
      <c r="K40" t="str">
        <f t="shared" si="1"/>
        <v>～するとき</v>
      </c>
      <c r="M40" s="46" t="str">
        <f t="shared" si="3"/>
        <v>接続詞</v>
      </c>
      <c r="O40" t="str">
        <f t="shared" si="2"/>
        <v/>
      </c>
    </row>
    <row r="41" spans="2:15">
      <c r="B41" s="30">
        <v>236</v>
      </c>
      <c r="C41" s="30" t="s">
        <v>811</v>
      </c>
      <c r="D41" s="30" t="s">
        <v>959</v>
      </c>
      <c r="E41" s="30" t="s">
        <v>960</v>
      </c>
      <c r="G41" s="30" t="s">
        <v>961</v>
      </c>
      <c r="J41" t="str">
        <f t="shared" si="0"/>
        <v>cuchillo</v>
      </c>
      <c r="K41" t="str">
        <f t="shared" si="1"/>
        <v>ナイフ、包丁</v>
      </c>
      <c r="M41" s="46" t="str">
        <f t="shared" si="3"/>
        <v>男性名詞/pasar a cuchillo 殺す</v>
      </c>
      <c r="O41" t="str">
        <f t="shared" si="2"/>
        <v>pasar a cuchillo 殺す</v>
      </c>
    </row>
    <row r="42" spans="2:15">
      <c r="B42" s="30">
        <v>245</v>
      </c>
      <c r="C42" s="30" t="s">
        <v>516</v>
      </c>
      <c r="D42" s="30" t="s">
        <v>1368</v>
      </c>
      <c r="E42" s="30" t="s">
        <v>1369</v>
      </c>
      <c r="H42" s="30" t="s">
        <v>1370</v>
      </c>
      <c r="J42" t="str">
        <f t="shared" si="0"/>
        <v>dar</v>
      </c>
      <c r="K42" t="str">
        <f t="shared" si="1"/>
        <v>与える、渡す</v>
      </c>
      <c r="M42" s="46" t="str">
        <f t="shared" si="3"/>
        <v>動詞</v>
      </c>
      <c r="O42" t="str">
        <f t="shared" si="2"/>
        <v/>
      </c>
    </row>
    <row r="43" spans="2:15">
      <c r="B43" s="30">
        <v>247</v>
      </c>
      <c r="D43" s="30" t="s">
        <v>640</v>
      </c>
      <c r="E43" s="30" t="s">
        <v>641</v>
      </c>
      <c r="J43" t="str">
        <f t="shared" si="0"/>
        <v>deber</v>
      </c>
      <c r="K43" t="str">
        <f t="shared" si="1"/>
        <v>しなければならない</v>
      </c>
      <c r="M43" s="46"/>
      <c r="O43" t="str">
        <f t="shared" si="2"/>
        <v/>
      </c>
    </row>
    <row r="44" spans="2:15">
      <c r="B44" s="30">
        <v>248</v>
      </c>
      <c r="C44" s="30" t="s">
        <v>522</v>
      </c>
      <c r="D44" s="30" t="s">
        <v>1052</v>
      </c>
      <c r="E44" s="30" t="s">
        <v>1053</v>
      </c>
      <c r="J44" t="str">
        <f t="shared" si="0"/>
        <v>débil</v>
      </c>
      <c r="K44" t="str">
        <f t="shared" si="1"/>
        <v>弱い、虚弱な</v>
      </c>
      <c r="M44" s="46" t="str">
        <f t="shared" si="3"/>
        <v>形容詞</v>
      </c>
      <c r="O44" t="str">
        <f t="shared" si="2"/>
        <v/>
      </c>
    </row>
    <row r="45" spans="2:15">
      <c r="B45" s="30">
        <v>249</v>
      </c>
      <c r="C45" s="30" t="s">
        <v>516</v>
      </c>
      <c r="D45" s="30" t="s">
        <v>626</v>
      </c>
      <c r="E45" s="30" t="s">
        <v>529</v>
      </c>
      <c r="G45" t="s">
        <v>530</v>
      </c>
      <c r="J45" t="str">
        <f t="shared" si="0"/>
        <v>dicer</v>
      </c>
      <c r="K45" t="str">
        <f t="shared" si="1"/>
        <v>言う</v>
      </c>
      <c r="M45" s="46" t="str">
        <f t="shared" si="3"/>
        <v>動詞/digo dices dice</v>
      </c>
      <c r="O45" t="str">
        <f t="shared" si="2"/>
        <v>digo dices dice</v>
      </c>
    </row>
    <row r="46" spans="2:15">
      <c r="B46" s="30">
        <v>252</v>
      </c>
      <c r="C46" s="30" t="s">
        <v>516</v>
      </c>
      <c r="D46" s="30" t="s">
        <v>815</v>
      </c>
      <c r="E46" s="30" t="s">
        <v>816</v>
      </c>
      <c r="J46" t="str">
        <f t="shared" si="0"/>
        <v>defender</v>
      </c>
      <c r="K46" t="str">
        <f t="shared" si="1"/>
        <v>～から守る、防衛する</v>
      </c>
      <c r="M46" s="46" t="str">
        <f t="shared" si="3"/>
        <v>動詞</v>
      </c>
      <c r="O46" t="str">
        <f t="shared" si="2"/>
        <v/>
      </c>
    </row>
    <row r="47" spans="2:15">
      <c r="B47" s="30">
        <v>253</v>
      </c>
      <c r="C47" s="30" t="s">
        <v>516</v>
      </c>
      <c r="D47" s="30" t="s">
        <v>518</v>
      </c>
      <c r="E47" s="30" t="s">
        <v>653</v>
      </c>
      <c r="F47" s="30" t="s">
        <v>654</v>
      </c>
      <c r="G47" t="s">
        <v>519</v>
      </c>
      <c r="H47" t="s">
        <v>652</v>
      </c>
      <c r="J47" t="str">
        <f t="shared" si="0"/>
        <v>dejar</v>
      </c>
      <c r="K47" t="str">
        <f t="shared" si="1"/>
        <v>やめる、ほっとく、置き忘れる/まかせる、見捨てる</v>
      </c>
      <c r="M47" s="46" t="str">
        <f t="shared" si="3"/>
        <v>動詞/¿Alguna vez has intentado dejar de fumar?/タバコをやめようと試みたことはありますか</v>
      </c>
      <c r="O47" t="str">
        <f t="shared" si="2"/>
        <v>¿Alguna vez has intentado dejar de fumar?/タバコをやめようと試みたことはありますか</v>
      </c>
    </row>
    <row r="48" spans="2:15">
      <c r="B48" s="30">
        <v>253</v>
      </c>
      <c r="D48" s="30" t="s">
        <v>650</v>
      </c>
      <c r="E48" s="30" t="s">
        <v>520</v>
      </c>
      <c r="F48" s="30" t="s">
        <v>651</v>
      </c>
      <c r="G48" t="s">
        <v>619</v>
      </c>
      <c r="H48" t="s">
        <v>521</v>
      </c>
      <c r="J48" t="str">
        <f t="shared" si="0"/>
        <v>dejar-se</v>
      </c>
      <c r="K48" t="str">
        <f t="shared" si="1"/>
        <v>dejáme + 不定詞/私に～させて</v>
      </c>
      <c r="M48" s="46" t="str">
        <f t="shared" si="3"/>
        <v>/dejáme ir, por favor. Me tengo que ir ya…/行かせて下さい。もう行かなければならないの</v>
      </c>
      <c r="O48" t="str">
        <f t="shared" si="2"/>
        <v>dejáme ir, por favor. Me tengo que ir ya…/行かせて下さい。もう行かなければならないの</v>
      </c>
    </row>
    <row r="49" spans="2:15">
      <c r="B49" s="30">
        <v>276</v>
      </c>
      <c r="C49" s="30" t="s">
        <v>547</v>
      </c>
      <c r="D49" s="30" t="s">
        <v>964</v>
      </c>
      <c r="E49" s="30" t="s">
        <v>965</v>
      </c>
      <c r="G49" s="30" t="s">
        <v>1367</v>
      </c>
      <c r="H49" s="46" t="s">
        <v>1366</v>
      </c>
      <c r="J49" t="str">
        <f t="shared" si="0"/>
        <v>después</v>
      </c>
      <c r="K49" t="str">
        <f t="shared" si="1"/>
        <v>後で、次に、それから</v>
      </c>
      <c r="M49" s="46" t="str">
        <f t="shared" si="3"/>
        <v>副詞/(正確か不明)　después de una larga ausencia/久しぶりに</v>
      </c>
      <c r="O49" t="str">
        <f t="shared" si="2"/>
        <v>(正確か不明)　después de una larga ausencia/久しぶりに</v>
      </c>
    </row>
    <row r="50" spans="2:15">
      <c r="B50" s="30">
        <v>284</v>
      </c>
      <c r="C50" s="30" t="s">
        <v>522</v>
      </c>
      <c r="D50" s="30" t="s">
        <v>1217</v>
      </c>
      <c r="E50" s="30" t="s">
        <v>1218</v>
      </c>
      <c r="F50" s="46" t="s">
        <v>1219</v>
      </c>
      <c r="H50" s="30" t="s">
        <v>1585</v>
      </c>
      <c r="J50" t="str">
        <f t="shared" si="0"/>
        <v>difícil</v>
      </c>
      <c r="K50" t="str">
        <f t="shared" si="1"/>
        <v>難しい、困難な/(de+不定詞)~しにくい、~するのが難しい un coche difícil de conducir 運転しにくい車</v>
      </c>
      <c r="M50" s="46" t="str">
        <f t="shared" si="3"/>
        <v>形容詞</v>
      </c>
      <c r="O50" t="str">
        <f t="shared" si="2"/>
        <v/>
      </c>
    </row>
    <row r="51" spans="2:15">
      <c r="B51" s="30">
        <v>289</v>
      </c>
      <c r="C51" s="30" t="s">
        <v>516</v>
      </c>
      <c r="D51" s="30" t="s">
        <v>1389</v>
      </c>
      <c r="E51" s="30" t="s">
        <v>1390</v>
      </c>
      <c r="F51" s="65" t="s">
        <v>1391</v>
      </c>
      <c r="G51" s="30" t="s">
        <v>1392</v>
      </c>
      <c r="J51" t="str">
        <f t="shared" si="0"/>
        <v>disfrutar</v>
      </c>
      <c r="K51" t="str">
        <f t="shared" si="1"/>
        <v>享受する、持っている/楽しむ</v>
      </c>
      <c r="M51" s="46" t="str">
        <f t="shared" si="3"/>
        <v>動詞/¡Disfrútelo! 十分にお楽しみ下さい</v>
      </c>
      <c r="O51" t="str">
        <f t="shared" si="2"/>
        <v>¡Disfrútelo! 十分にお楽しみ下さい</v>
      </c>
    </row>
    <row r="52" spans="2:15">
      <c r="B52" s="30">
        <v>290</v>
      </c>
      <c r="C52" s="30" t="s">
        <v>516</v>
      </c>
      <c r="D52" s="30" t="s">
        <v>622</v>
      </c>
      <c r="E52" s="30" t="s">
        <v>526</v>
      </c>
      <c r="G52" s="30" t="s">
        <v>958</v>
      </c>
      <c r="J52" t="str">
        <f t="shared" si="0"/>
        <v>disparar</v>
      </c>
      <c r="K52" t="str">
        <f t="shared" si="1"/>
        <v>発砲する</v>
      </c>
      <c r="M52" s="46" t="str">
        <f t="shared" si="3"/>
        <v>動詞/　disparar-se 発射される</v>
      </c>
      <c r="O52" t="str">
        <f t="shared" si="2"/>
        <v>　disparar-se 発射される</v>
      </c>
    </row>
    <row r="53" spans="2:15">
      <c r="B53" s="30">
        <v>292</v>
      </c>
      <c r="C53" s="30" t="s">
        <v>522</v>
      </c>
      <c r="D53" s="30" t="s">
        <v>1497</v>
      </c>
      <c r="E53" s="30" t="s">
        <v>1498</v>
      </c>
      <c r="F53" s="30" t="s">
        <v>1499</v>
      </c>
      <c r="J53" t="str">
        <f t="shared" si="0"/>
        <v>divertido,da</v>
      </c>
      <c r="K53" t="str">
        <f t="shared" si="1"/>
        <v>面白い、楽しい/un cuento diventido 面白い話</v>
      </c>
      <c r="M53" s="46" t="str">
        <f t="shared" si="3"/>
        <v>形容詞</v>
      </c>
      <c r="O53" t="str">
        <f t="shared" si="2"/>
        <v/>
      </c>
    </row>
    <row r="54" spans="2:15">
      <c r="B54" s="30">
        <v>292</v>
      </c>
      <c r="C54" s="30" t="s">
        <v>516</v>
      </c>
      <c r="D54" s="30" t="s">
        <v>1393</v>
      </c>
      <c r="E54" s="30" t="s">
        <v>1394</v>
      </c>
      <c r="J54" t="str">
        <f t="shared" si="0"/>
        <v>divertir</v>
      </c>
      <c r="K54" t="str">
        <f t="shared" si="1"/>
        <v>楽しませる</v>
      </c>
      <c r="M54" s="46" t="str">
        <f t="shared" si="3"/>
        <v>動詞</v>
      </c>
      <c r="O54" t="str">
        <f t="shared" si="2"/>
        <v/>
      </c>
    </row>
    <row r="55" spans="2:15">
      <c r="B55" s="30">
        <v>292</v>
      </c>
      <c r="D55" s="30" t="s">
        <v>1395</v>
      </c>
      <c r="E55" s="30" t="s">
        <v>1396</v>
      </c>
      <c r="F55" s="30" t="s">
        <v>1398</v>
      </c>
      <c r="G55" s="30" t="s">
        <v>1397</v>
      </c>
      <c r="J55" t="str">
        <f t="shared" si="0"/>
        <v>divertir-se</v>
      </c>
      <c r="K55" t="str">
        <f t="shared" si="1"/>
        <v>楽しむ、楽しく過ごす/¡Que se divierta!  楽しんで!</v>
      </c>
      <c r="M55" s="46" t="str">
        <f t="shared" si="3"/>
        <v>/¡Diviértete en la playa!</v>
      </c>
      <c r="O55" t="str">
        <f t="shared" si="2"/>
        <v>¡Diviértete en la playa!</v>
      </c>
    </row>
    <row r="56" spans="2:15">
      <c r="B56" s="30">
        <v>299</v>
      </c>
      <c r="C56" s="30" t="s">
        <v>527</v>
      </c>
      <c r="D56" s="30" t="s">
        <v>625</v>
      </c>
      <c r="E56" s="30" t="s">
        <v>528</v>
      </c>
      <c r="J56" t="str">
        <f t="shared" si="0"/>
        <v>durante</v>
      </c>
      <c r="K56" t="str">
        <f t="shared" si="1"/>
        <v>～の間(に)</v>
      </c>
      <c r="M56" s="46" t="str">
        <f t="shared" si="3"/>
        <v>前置詞</v>
      </c>
      <c r="O56" t="str">
        <f t="shared" si="2"/>
        <v/>
      </c>
    </row>
    <row r="57" spans="2:15">
      <c r="B57" s="30">
        <v>318</v>
      </c>
      <c r="C57" s="30" t="s">
        <v>516</v>
      </c>
      <c r="D57" s="30" t="s">
        <v>1080</v>
      </c>
      <c r="E57" s="30" t="s">
        <v>1081</v>
      </c>
      <c r="F57" s="30" t="s">
        <v>1082</v>
      </c>
      <c r="H57" s="30" t="s">
        <v>1086</v>
      </c>
      <c r="J57" t="str">
        <f t="shared" si="0"/>
        <v>encontrar</v>
      </c>
      <c r="K57" t="str">
        <f t="shared" si="1"/>
        <v>見つける、発見する/出会う、遭遇する</v>
      </c>
      <c r="M57" s="46" t="str">
        <f t="shared" si="3"/>
        <v>動詞</v>
      </c>
      <c r="O57" t="str">
        <f t="shared" si="2"/>
        <v/>
      </c>
    </row>
    <row r="58" spans="2:15">
      <c r="B58" s="30">
        <v>318</v>
      </c>
      <c r="D58" s="30" t="s">
        <v>1085</v>
      </c>
      <c r="E58" s="30" t="s">
        <v>1083</v>
      </c>
      <c r="F58" s="46" t="s">
        <v>1084</v>
      </c>
      <c r="J58" t="str">
        <f t="shared" si="0"/>
        <v>encontrar-se</v>
      </c>
      <c r="K58" t="str">
        <f t="shared" si="1"/>
        <v>~と出会う、会う(+con)/Nos encontramos en un ~. 私達は~で会った。</v>
      </c>
      <c r="M58" s="46"/>
      <c r="O58" t="str">
        <f t="shared" si="2"/>
        <v/>
      </c>
    </row>
    <row r="59" spans="2:15">
      <c r="B59" s="30">
        <v>326</v>
      </c>
      <c r="C59" s="30" t="s">
        <v>516</v>
      </c>
      <c r="D59" s="30" t="s">
        <v>618</v>
      </c>
      <c r="E59" s="30" t="s">
        <v>649</v>
      </c>
      <c r="F59" s="30" t="s">
        <v>656</v>
      </c>
      <c r="J59" t="str">
        <f t="shared" si="0"/>
        <v>entender</v>
      </c>
      <c r="K59" t="str">
        <f t="shared" si="1"/>
        <v>理解する/了解する</v>
      </c>
      <c r="M59" s="46" t="str">
        <f t="shared" si="3"/>
        <v>動詞</v>
      </c>
      <c r="O59" t="str">
        <f t="shared" si="2"/>
        <v/>
      </c>
    </row>
    <row r="60" spans="2:15">
      <c r="B60" s="30">
        <v>327</v>
      </c>
      <c r="C60" s="30" t="s">
        <v>547</v>
      </c>
      <c r="D60" s="30" t="s">
        <v>1076</v>
      </c>
      <c r="E60" s="30" t="s">
        <v>1077</v>
      </c>
      <c r="F60" s="30" t="s">
        <v>1078</v>
      </c>
      <c r="G60" s="30" t="s">
        <v>1079</v>
      </c>
      <c r="H60" s="30"/>
      <c r="J60" t="str">
        <f t="shared" si="0"/>
        <v>entonces</v>
      </c>
      <c r="K60" t="str">
        <f t="shared" si="1"/>
        <v>当時、その時/それでは、それなら</v>
      </c>
      <c r="M60" s="46" t="str">
        <f t="shared" si="3"/>
        <v>副詞/en [por] aquel entonces 当時は、あの頃は</v>
      </c>
      <c r="O60" t="str">
        <f t="shared" si="2"/>
        <v>en [por] aquel entonces 当時は、あの頃は</v>
      </c>
    </row>
    <row r="61" spans="2:15">
      <c r="B61" s="30">
        <v>329</v>
      </c>
      <c r="C61" s="30" t="s">
        <v>516</v>
      </c>
      <c r="D61" s="30" t="s">
        <v>947</v>
      </c>
      <c r="E61" s="30" t="s">
        <v>948</v>
      </c>
      <c r="J61" t="str">
        <f t="shared" si="0"/>
        <v>entregar</v>
      </c>
      <c r="K61" t="str">
        <f t="shared" si="1"/>
        <v>引き渡す、手渡す</v>
      </c>
      <c r="M61" s="46" t="str">
        <f t="shared" si="3"/>
        <v>動詞</v>
      </c>
      <c r="O61" t="str">
        <f t="shared" si="2"/>
        <v/>
      </c>
    </row>
    <row r="62" spans="2:15">
      <c r="B62" s="30">
        <v>331</v>
      </c>
      <c r="C62" s="30" t="s">
        <v>516</v>
      </c>
      <c r="D62" s="30" t="s">
        <v>1228</v>
      </c>
      <c r="E62" s="30" t="s">
        <v>1229</v>
      </c>
      <c r="J62" t="str">
        <f t="shared" si="0"/>
        <v>enviar</v>
      </c>
      <c r="K62" t="str">
        <f t="shared" si="1"/>
        <v>送る、発送する</v>
      </c>
      <c r="M62" s="46" t="str">
        <f t="shared" si="3"/>
        <v>動詞</v>
      </c>
      <c r="O62" t="str">
        <f t="shared" si="2"/>
        <v/>
      </c>
    </row>
    <row r="63" spans="2:15">
      <c r="B63" s="30">
        <v>333</v>
      </c>
      <c r="C63" s="30" t="s">
        <v>811</v>
      </c>
      <c r="D63" s="30" t="s">
        <v>812</v>
      </c>
      <c r="E63" s="30" t="s">
        <v>813</v>
      </c>
      <c r="F63" s="30" t="s">
        <v>814</v>
      </c>
      <c r="J63" t="str">
        <f t="shared" si="0"/>
        <v>equipo</v>
      </c>
      <c r="K63" t="str">
        <f t="shared" si="1"/>
        <v>チーム/装備</v>
      </c>
      <c r="M63" s="46" t="str">
        <f t="shared" si="3"/>
        <v>男性名詞</v>
      </c>
      <c r="O63" t="str">
        <f t="shared" si="2"/>
        <v/>
      </c>
    </row>
    <row r="64" spans="2:15">
      <c r="B64" s="30">
        <v>348</v>
      </c>
      <c r="C64" s="30" t="s">
        <v>811</v>
      </c>
      <c r="D64" s="30" t="s">
        <v>1224</v>
      </c>
      <c r="E64" s="30" t="s">
        <v>1225</v>
      </c>
      <c r="F64" s="30" t="s">
        <v>1226</v>
      </c>
      <c r="G64" s="30" t="s">
        <v>1227</v>
      </c>
      <c r="J64" t="str">
        <f t="shared" si="0"/>
        <v>estado</v>
      </c>
      <c r="K64" t="str">
        <f t="shared" si="1"/>
        <v>状態、状況/国家、政体</v>
      </c>
      <c r="M64" s="46" t="str">
        <f t="shared" si="3"/>
        <v>男性名詞/estado fisico 体調</v>
      </c>
      <c r="O64" t="str">
        <f t="shared" si="2"/>
        <v>estado fisico 体調</v>
      </c>
    </row>
    <row r="65" spans="2:15">
      <c r="B65" s="30">
        <v>349</v>
      </c>
      <c r="D65" s="30" t="s">
        <v>707</v>
      </c>
      <c r="E65" s="30" t="s">
        <v>709</v>
      </c>
      <c r="J65" t="str">
        <f t="shared" ref="J65:J128" si="4">+IF(D65=0,"",D65)</f>
        <v>estar</v>
      </c>
      <c r="K65" t="str">
        <f t="shared" ref="K65:K128" si="5">IF(F65="",IF(E65=0,"",E65),CONCATENATE(E65,$L$3,F65))</f>
        <v>*</v>
      </c>
      <c r="M65" s="46"/>
      <c r="O65" t="str">
        <f t="shared" ref="O65:O128" si="6">IF(AND(G65&lt;&gt;"",H65&lt;&gt;""),CONCATENATE(G65,$L$3,H65),IF(G65=0,"",G65))</f>
        <v/>
      </c>
    </row>
    <row r="66" spans="2:15">
      <c r="B66" s="30">
        <v>371</v>
      </c>
      <c r="C66" s="30" t="s">
        <v>698</v>
      </c>
      <c r="D66" s="30" t="s">
        <v>1130</v>
      </c>
      <c r="E66" s="30" t="s">
        <v>1131</v>
      </c>
      <c r="F66" s="30" t="s">
        <v>1132</v>
      </c>
      <c r="G66" s="30" t="s">
        <v>1133</v>
      </c>
      <c r="J66" t="str">
        <f t="shared" si="4"/>
        <v>falta</v>
      </c>
      <c r="K66" t="str">
        <f t="shared" si="5"/>
        <v>欠如、不足/誤り、間違い、</v>
      </c>
      <c r="M66" s="46" t="str">
        <f t="shared" si="3"/>
        <v>女性名詞/a(por) falta de ~がないので、の代わりに</v>
      </c>
      <c r="O66" t="str">
        <f t="shared" si="6"/>
        <v>a(por) falta de ~がないので、の代わりに</v>
      </c>
    </row>
    <row r="67" spans="2:15">
      <c r="B67" s="30">
        <v>371</v>
      </c>
      <c r="C67" s="30" t="s">
        <v>516</v>
      </c>
      <c r="D67" s="30" t="s">
        <v>1139</v>
      </c>
      <c r="E67" s="30" t="s">
        <v>1140</v>
      </c>
      <c r="J67" t="str">
        <f t="shared" si="4"/>
        <v>faltar</v>
      </c>
      <c r="K67" t="str">
        <f t="shared" si="5"/>
        <v>足りない、欠けている</v>
      </c>
      <c r="M67" s="46" t="str">
        <f t="shared" si="3"/>
        <v>動詞</v>
      </c>
      <c r="O67" t="str">
        <f t="shared" si="6"/>
        <v/>
      </c>
    </row>
    <row r="68" spans="2:15">
      <c r="B68" s="30">
        <v>395</v>
      </c>
      <c r="C68" s="30" t="s">
        <v>522</v>
      </c>
      <c r="D68" s="30" t="s">
        <v>672</v>
      </c>
      <c r="E68" s="30" t="s">
        <v>673</v>
      </c>
      <c r="F68" s="30" t="s">
        <v>674</v>
      </c>
      <c r="J68" t="str">
        <f t="shared" si="4"/>
        <v>fuerte</v>
      </c>
      <c r="K68" t="str">
        <f t="shared" si="5"/>
        <v>強い、頑丈な/激しく、強烈な</v>
      </c>
      <c r="M68" s="46" t="str">
        <f t="shared" ref="M68:M131" si="7">IF(O68="",C68,CONCATENATE(C68,$L$3,O68))</f>
        <v>形容詞</v>
      </c>
      <c r="O68" t="str">
        <f t="shared" si="6"/>
        <v/>
      </c>
    </row>
    <row r="69" spans="2:15">
      <c r="B69" s="30">
        <v>395</v>
      </c>
      <c r="C69" s="30" t="s">
        <v>547</v>
      </c>
      <c r="D69" s="30" t="s">
        <v>753</v>
      </c>
      <c r="E69" s="30" t="s">
        <v>962</v>
      </c>
      <c r="F69" s="30" t="s">
        <v>963</v>
      </c>
      <c r="J69" t="str">
        <f t="shared" si="4"/>
        <v>fuera</v>
      </c>
      <c r="K69" t="str">
        <f t="shared" si="5"/>
        <v>外に、外で/fuera de ~の外に</v>
      </c>
      <c r="M69" s="46" t="str">
        <f t="shared" si="7"/>
        <v>副詞</v>
      </c>
      <c r="O69" t="str">
        <f t="shared" si="6"/>
        <v/>
      </c>
    </row>
    <row r="70" spans="2:15">
      <c r="B70" s="30">
        <v>418</v>
      </c>
      <c r="C70" s="30" t="s">
        <v>698</v>
      </c>
      <c r="D70" s="30" t="s">
        <v>702</v>
      </c>
      <c r="E70" s="30" t="s">
        <v>703</v>
      </c>
      <c r="J70" t="str">
        <f t="shared" si="4"/>
        <v>guerra</v>
      </c>
      <c r="K70" t="str">
        <f t="shared" si="5"/>
        <v>戦争</v>
      </c>
      <c r="M70" s="46" t="str">
        <f t="shared" si="7"/>
        <v>女性名詞</v>
      </c>
      <c r="O70" t="str">
        <f t="shared" si="6"/>
        <v/>
      </c>
    </row>
    <row r="71" spans="2:15">
      <c r="B71" s="30">
        <v>421</v>
      </c>
      <c r="C71" s="30" t="s">
        <v>516</v>
      </c>
      <c r="D71" s="30" t="s">
        <v>981</v>
      </c>
      <c r="E71" s="30" t="s">
        <v>982</v>
      </c>
      <c r="G71" s="30" t="s">
        <v>984</v>
      </c>
      <c r="H71" s="30"/>
      <c r="J71" t="str">
        <f t="shared" si="4"/>
        <v>hay que 不定詞</v>
      </c>
      <c r="K71" t="str">
        <f t="shared" si="5"/>
        <v>しなければならない</v>
      </c>
      <c r="M71" s="46" t="str">
        <f t="shared" si="7"/>
        <v>動詞/no hay de que どういたしまして</v>
      </c>
      <c r="O71" t="str">
        <f t="shared" si="6"/>
        <v>no hay de que どういたしまして</v>
      </c>
    </row>
    <row r="72" spans="2:15">
      <c r="B72" s="30">
        <v>421</v>
      </c>
      <c r="C72" s="30" t="s">
        <v>516</v>
      </c>
      <c r="D72" s="30" t="s">
        <v>2177</v>
      </c>
      <c r="E72" s="30" t="s">
        <v>983</v>
      </c>
      <c r="G72" s="30"/>
      <c r="J72" t="str">
        <f t="shared" si="4"/>
        <v>no hay que 不定詞</v>
      </c>
      <c r="K72" t="str">
        <f t="shared" si="5"/>
        <v>する必要はない</v>
      </c>
      <c r="M72" s="46" t="str">
        <f t="shared" si="7"/>
        <v>動詞</v>
      </c>
      <c r="O72" t="str">
        <f t="shared" si="6"/>
        <v/>
      </c>
    </row>
    <row r="73" spans="2:15">
      <c r="B73" s="30">
        <v>423</v>
      </c>
      <c r="C73" s="30" t="s">
        <v>516</v>
      </c>
      <c r="D73" s="30" t="s">
        <v>921</v>
      </c>
      <c r="E73" s="30" t="s">
        <v>922</v>
      </c>
      <c r="F73" s="30" t="s">
        <v>923</v>
      </c>
      <c r="J73" t="str">
        <f t="shared" si="4"/>
        <v>hacer</v>
      </c>
      <c r="K73" t="str">
        <f t="shared" si="5"/>
        <v>する、行う/作る</v>
      </c>
      <c r="M73" s="46" t="str">
        <f t="shared" si="7"/>
        <v>動詞</v>
      </c>
      <c r="O73" t="str">
        <f t="shared" si="6"/>
        <v/>
      </c>
    </row>
    <row r="74" spans="2:15">
      <c r="B74" s="30">
        <v>426</v>
      </c>
      <c r="C74" s="30" t="s">
        <v>547</v>
      </c>
      <c r="D74" s="30" t="s">
        <v>2178</v>
      </c>
      <c r="E74" s="30" t="s">
        <v>925</v>
      </c>
      <c r="J74" t="str">
        <f t="shared" si="4"/>
        <v>hasta(副詞)</v>
      </c>
      <c r="K74" t="str">
        <f t="shared" si="5"/>
        <v>～でさえ、～までも</v>
      </c>
      <c r="M74" s="46" t="str">
        <f t="shared" si="7"/>
        <v>副詞</v>
      </c>
      <c r="O74" t="str">
        <f t="shared" si="6"/>
        <v/>
      </c>
    </row>
    <row r="75" spans="2:15">
      <c r="B75" s="30">
        <v>426</v>
      </c>
      <c r="C75" s="30" t="s">
        <v>704</v>
      </c>
      <c r="D75" s="30" t="s">
        <v>2179</v>
      </c>
      <c r="E75" s="30" t="s">
        <v>924</v>
      </c>
      <c r="G75" s="30" t="s">
        <v>926</v>
      </c>
      <c r="H75" s="30" t="s">
        <v>927</v>
      </c>
      <c r="I75" s="46" t="s">
        <v>928</v>
      </c>
      <c r="J75" t="str">
        <f t="shared" si="4"/>
        <v>hasta(前置詞)</v>
      </c>
      <c r="K75" t="str">
        <f t="shared" si="5"/>
        <v>～まで</v>
      </c>
      <c r="M75" s="46" t="str">
        <f t="shared" si="7"/>
        <v>前置詞/hasta+不定詞 / hasta+que/～するまで</v>
      </c>
      <c r="O75" t="str">
        <f t="shared" si="6"/>
        <v>hasta+不定詞 / hasta+que/～するまで</v>
      </c>
    </row>
    <row r="76" spans="2:15">
      <c r="B76" s="30">
        <v>444</v>
      </c>
      <c r="C76" s="30" t="s">
        <v>698</v>
      </c>
      <c r="D76" s="30" t="s">
        <v>973</v>
      </c>
      <c r="E76" s="30" t="s">
        <v>974</v>
      </c>
      <c r="G76" t="s">
        <v>972</v>
      </c>
      <c r="J76" t="str">
        <f t="shared" si="4"/>
        <v>ida</v>
      </c>
      <c r="K76" t="str">
        <f t="shared" si="5"/>
        <v>行き、往路</v>
      </c>
      <c r="M76" s="46" t="str">
        <f t="shared" si="7"/>
        <v>女性名詞/ida y vuelta 往復</v>
      </c>
      <c r="O76" t="str">
        <f t="shared" si="6"/>
        <v>ida y vuelta 往復</v>
      </c>
    </row>
    <row r="77" spans="2:15">
      <c r="B77" s="30">
        <v>446</v>
      </c>
      <c r="C77" s="30" t="s">
        <v>522</v>
      </c>
      <c r="D77" s="30" t="s">
        <v>1156</v>
      </c>
      <c r="E77" s="30" t="s">
        <v>1157</v>
      </c>
      <c r="F77" s="30" t="s">
        <v>1158</v>
      </c>
      <c r="G77" s="30" t="s">
        <v>1159</v>
      </c>
      <c r="J77" t="str">
        <f t="shared" si="4"/>
        <v>igual</v>
      </c>
      <c r="K77" t="str">
        <f t="shared" si="5"/>
        <v>等しい、平等な/(+a, que)~と同じ</v>
      </c>
      <c r="M77" s="46" t="str">
        <f t="shared" si="7"/>
        <v>形容詞/da(es) igual どちらでも同じだ</v>
      </c>
      <c r="O77" t="str">
        <f t="shared" si="6"/>
        <v>da(es) igual どちらでも同じだ</v>
      </c>
    </row>
    <row r="78" spans="2:15">
      <c r="B78" s="30">
        <v>463</v>
      </c>
      <c r="C78" s="30" t="s">
        <v>522</v>
      </c>
      <c r="D78" s="30" t="s">
        <v>919</v>
      </c>
      <c r="E78" s="30" t="s">
        <v>920</v>
      </c>
      <c r="J78" t="str">
        <f t="shared" si="4"/>
        <v>infinito,ta</v>
      </c>
      <c r="K78" t="str">
        <f t="shared" si="5"/>
        <v>無限の</v>
      </c>
      <c r="M78" s="46" t="str">
        <f t="shared" si="7"/>
        <v>形容詞</v>
      </c>
      <c r="O78" t="str">
        <f t="shared" si="6"/>
        <v/>
      </c>
    </row>
    <row r="79" spans="2:15">
      <c r="B79" s="30">
        <v>472</v>
      </c>
      <c r="C79" s="30" t="s">
        <v>516</v>
      </c>
      <c r="D79" s="30" t="s">
        <v>1385</v>
      </c>
      <c r="E79" s="30" t="s">
        <v>1386</v>
      </c>
      <c r="F79" s="30" t="s">
        <v>1387</v>
      </c>
      <c r="G79" s="30" t="s">
        <v>1388</v>
      </c>
      <c r="J79" t="str">
        <f t="shared" si="4"/>
        <v>intentar</v>
      </c>
      <c r="K79" t="str">
        <f t="shared" si="5"/>
        <v>試みる、企てる/(+不定詞) ~しようと試みる</v>
      </c>
      <c r="M79" s="46" t="str">
        <f t="shared" si="7"/>
        <v>動詞/voy a intentar de jugar プレイしてみるつもり</v>
      </c>
      <c r="O79" t="str">
        <f t="shared" si="6"/>
        <v>voy a intentar de jugar プレイしてみるつもり</v>
      </c>
    </row>
    <row r="80" spans="2:15">
      <c r="B80" s="30">
        <v>472</v>
      </c>
      <c r="C80" s="30" t="s">
        <v>516</v>
      </c>
      <c r="D80" s="30" t="s">
        <v>1205</v>
      </c>
      <c r="E80" s="30" t="s">
        <v>1206</v>
      </c>
      <c r="F80" s="30" t="s">
        <v>1207</v>
      </c>
      <c r="G80" s="30"/>
      <c r="H80" s="30"/>
      <c r="J80" t="str">
        <f t="shared" si="4"/>
        <v>intercambiar</v>
      </c>
      <c r="K80" t="str">
        <f t="shared" si="5"/>
        <v>交換する/取り交わす</v>
      </c>
      <c r="M80" s="46" t="str">
        <f t="shared" si="7"/>
        <v>動詞</v>
      </c>
      <c r="O80" t="str">
        <f t="shared" si="6"/>
        <v/>
      </c>
    </row>
    <row r="81" spans="2:15">
      <c r="B81" s="30">
        <v>478</v>
      </c>
      <c r="C81" s="30" t="s">
        <v>516</v>
      </c>
      <c r="D81" s="30" t="s">
        <v>971</v>
      </c>
      <c r="E81" s="30" t="s">
        <v>709</v>
      </c>
      <c r="J81" t="str">
        <f t="shared" si="4"/>
        <v>ir</v>
      </c>
      <c r="K81" t="str">
        <f t="shared" si="5"/>
        <v>*</v>
      </c>
      <c r="M81" s="46" t="str">
        <f t="shared" si="7"/>
        <v>動詞</v>
      </c>
      <c r="O81" t="str">
        <f t="shared" si="6"/>
        <v/>
      </c>
    </row>
    <row r="82" spans="2:15">
      <c r="B82" s="30">
        <v>478</v>
      </c>
      <c r="C82" s="30" t="s">
        <v>532</v>
      </c>
      <c r="D82" s="30" t="s">
        <v>1480</v>
      </c>
      <c r="E82" s="30" t="s">
        <v>1481</v>
      </c>
      <c r="J82" t="str">
        <f t="shared" si="4"/>
        <v>invitado,da</v>
      </c>
      <c r="K82" t="str">
        <f t="shared" si="5"/>
        <v>お客様、招待客</v>
      </c>
      <c r="M82" s="46" t="str">
        <f t="shared" si="7"/>
        <v>名詞</v>
      </c>
      <c r="O82" t="str">
        <f t="shared" si="6"/>
        <v/>
      </c>
    </row>
    <row r="83" spans="2:15">
      <c r="B83" s="30">
        <v>488</v>
      </c>
      <c r="C83" s="30" t="s">
        <v>522</v>
      </c>
      <c r="D83" s="30" t="s">
        <v>1475</v>
      </c>
      <c r="E83" s="30" t="s">
        <v>1476</v>
      </c>
      <c r="J83" t="str">
        <f t="shared" si="4"/>
        <v>junto,ta</v>
      </c>
      <c r="K83" t="str">
        <f t="shared" si="5"/>
        <v>いっしょの、合わせた</v>
      </c>
      <c r="M83" s="46" t="str">
        <f t="shared" si="7"/>
        <v>形容詞</v>
      </c>
      <c r="O83" t="str">
        <f t="shared" si="6"/>
        <v/>
      </c>
    </row>
    <row r="84" spans="2:15">
      <c r="B84" s="30">
        <v>488</v>
      </c>
      <c r="C84" s="30" t="s">
        <v>516</v>
      </c>
      <c r="D84" s="30" t="s">
        <v>1469</v>
      </c>
      <c r="E84" s="30" t="s">
        <v>1470</v>
      </c>
      <c r="F84" s="30" t="s">
        <v>1471</v>
      </c>
      <c r="J84" t="str">
        <f t="shared" si="4"/>
        <v>juntar</v>
      </c>
      <c r="K84" t="str">
        <f t="shared" si="5"/>
        <v>合わせる、いっしょにする/集める、召集する</v>
      </c>
      <c r="M84" s="46" t="str">
        <f t="shared" si="7"/>
        <v>動詞</v>
      </c>
      <c r="O84" t="str">
        <f t="shared" si="6"/>
        <v/>
      </c>
    </row>
    <row r="85" spans="2:15">
      <c r="B85" s="30">
        <v>488</v>
      </c>
      <c r="C85" s="30" t="s">
        <v>547</v>
      </c>
      <c r="D85" s="30" t="s">
        <v>1474</v>
      </c>
      <c r="E85" s="30" t="s">
        <v>1477</v>
      </c>
      <c r="F85" s="46" t="s">
        <v>1478</v>
      </c>
      <c r="G85" s="46" t="s">
        <v>1479</v>
      </c>
      <c r="J85" t="str">
        <f t="shared" si="4"/>
        <v>junto</v>
      </c>
      <c r="K85" t="str">
        <f t="shared" si="5"/>
        <v>近くに/junto con~ ~と一緒に、共に</v>
      </c>
      <c r="M85" s="46" t="str">
        <f t="shared" si="7"/>
        <v>副詞/Junto con el aparato le enviamos las instrucciones para su uso. 機械とともに説明書をお送りします</v>
      </c>
      <c r="O85" t="str">
        <f t="shared" si="6"/>
        <v>Junto con el aparato le enviamos las instrucciones para su uso. 機械とともに説明書をお送りします</v>
      </c>
    </row>
    <row r="86" spans="2:15">
      <c r="B86" s="30">
        <v>488</v>
      </c>
      <c r="D86" s="30" t="s">
        <v>1472</v>
      </c>
      <c r="E86" s="30" t="s">
        <v>1473</v>
      </c>
      <c r="J86" t="str">
        <f t="shared" si="4"/>
        <v>juntar-se</v>
      </c>
      <c r="K86" t="str">
        <f t="shared" si="5"/>
        <v>集まる、合流する</v>
      </c>
      <c r="M86" s="46"/>
      <c r="O86" t="str">
        <f t="shared" si="6"/>
        <v/>
      </c>
    </row>
    <row r="87" spans="2:15">
      <c r="B87" s="30">
        <v>499</v>
      </c>
      <c r="C87" s="30" t="s">
        <v>547</v>
      </c>
      <c r="D87" s="30" t="s">
        <v>1029</v>
      </c>
      <c r="E87" s="30" t="s">
        <v>1030</v>
      </c>
      <c r="H87" s="30" t="s">
        <v>1031</v>
      </c>
      <c r="J87" t="str">
        <f t="shared" si="4"/>
        <v>lejos</v>
      </c>
      <c r="K87" t="str">
        <f t="shared" si="5"/>
        <v>遠くに</v>
      </c>
      <c r="M87" s="46" t="str">
        <f t="shared" si="7"/>
        <v>副詞</v>
      </c>
      <c r="O87" t="str">
        <f t="shared" si="6"/>
        <v/>
      </c>
    </row>
    <row r="88" spans="2:15">
      <c r="B88" s="30">
        <v>501</v>
      </c>
      <c r="C88" s="30" t="s">
        <v>698</v>
      </c>
      <c r="D88" s="30" t="s">
        <v>1374</v>
      </c>
      <c r="E88" s="30" t="s">
        <v>1375</v>
      </c>
      <c r="F88" s="30" t="s">
        <v>1376</v>
      </c>
      <c r="J88" t="str">
        <f t="shared" si="4"/>
        <v>lesión</v>
      </c>
      <c r="K88" t="str">
        <f t="shared" si="5"/>
        <v>傷、損傷/損害</v>
      </c>
      <c r="M88" s="46" t="str">
        <f t="shared" si="7"/>
        <v>女性名詞</v>
      </c>
      <c r="O88" t="str">
        <f t="shared" si="6"/>
        <v/>
      </c>
    </row>
    <row r="89" spans="2:15">
      <c r="B89" s="30">
        <v>511</v>
      </c>
      <c r="C89" s="30" t="s">
        <v>516</v>
      </c>
      <c r="D89" s="30" t="s">
        <v>978</v>
      </c>
      <c r="E89" s="30" t="s">
        <v>979</v>
      </c>
      <c r="F89" s="30" t="s">
        <v>980</v>
      </c>
      <c r="J89" t="str">
        <f t="shared" si="4"/>
        <v>llevar</v>
      </c>
      <c r="K89" t="str">
        <f t="shared" si="5"/>
        <v>連れて行く、持っていく/身につけている</v>
      </c>
      <c r="M89" s="46" t="str">
        <f t="shared" si="7"/>
        <v>動詞</v>
      </c>
      <c r="O89" t="str">
        <f t="shared" si="6"/>
        <v/>
      </c>
    </row>
    <row r="90" spans="2:15">
      <c r="B90" s="30">
        <v>530</v>
      </c>
      <c r="C90" s="30" t="s">
        <v>516</v>
      </c>
      <c r="D90" s="30" t="s">
        <v>681</v>
      </c>
      <c r="E90" s="30" t="s">
        <v>682</v>
      </c>
      <c r="F90" s="30" t="s">
        <v>683</v>
      </c>
      <c r="J90" t="str">
        <f t="shared" si="4"/>
        <v>marcar</v>
      </c>
      <c r="K90" t="str">
        <f t="shared" si="5"/>
        <v>印をつける/回す、押す</v>
      </c>
      <c r="M90" s="46" t="str">
        <f t="shared" si="7"/>
        <v>動詞</v>
      </c>
      <c r="O90" t="str">
        <f t="shared" si="6"/>
        <v/>
      </c>
    </row>
    <row r="91" spans="2:15">
      <c r="B91" s="30">
        <v>536</v>
      </c>
      <c r="C91" s="30" t="s">
        <v>516</v>
      </c>
      <c r="D91" s="30" t="s">
        <v>858</v>
      </c>
      <c r="E91" s="30" t="s">
        <v>859</v>
      </c>
      <c r="J91" t="str">
        <f t="shared" si="4"/>
        <v>matar</v>
      </c>
      <c r="K91" t="str">
        <f t="shared" si="5"/>
        <v>殺す</v>
      </c>
      <c r="M91" s="46" t="str">
        <f t="shared" si="7"/>
        <v>動詞</v>
      </c>
      <c r="O91" t="str">
        <f t="shared" si="6"/>
        <v/>
      </c>
    </row>
    <row r="92" spans="2:15">
      <c r="B92" s="30">
        <v>536</v>
      </c>
      <c r="D92" s="30" t="s">
        <v>860</v>
      </c>
      <c r="E92" s="30" t="s">
        <v>861</v>
      </c>
      <c r="F92" s="47" t="s">
        <v>862</v>
      </c>
      <c r="J92" t="str">
        <f t="shared" si="4"/>
        <v>matar-se</v>
      </c>
      <c r="K92" t="str">
        <f t="shared" si="5"/>
        <v>自殺する/=suicidar-se</v>
      </c>
      <c r="M92" s="46"/>
      <c r="O92" t="str">
        <f t="shared" si="6"/>
        <v/>
      </c>
    </row>
    <row r="93" spans="2:15">
      <c r="B93" s="30">
        <v>540</v>
      </c>
      <c r="C93" s="30" t="s">
        <v>698</v>
      </c>
      <c r="D93" s="30" t="s">
        <v>1144</v>
      </c>
      <c r="E93" s="30" t="s">
        <v>1146</v>
      </c>
      <c r="F93" s="30" t="s">
        <v>1147</v>
      </c>
      <c r="G93" s="30" t="s">
        <v>1155</v>
      </c>
      <c r="J93" t="str">
        <f t="shared" si="4"/>
        <v>media</v>
      </c>
      <c r="K93" t="str">
        <f t="shared" si="5"/>
        <v>ストッキング/平均、30分、半</v>
      </c>
      <c r="M93" s="46" t="str">
        <f t="shared" si="7"/>
        <v>女性名詞/mediodia 正午</v>
      </c>
      <c r="O93" t="str">
        <f t="shared" si="6"/>
        <v>mediodia 正午</v>
      </c>
    </row>
    <row r="94" spans="2:15">
      <c r="B94" s="30">
        <v>541</v>
      </c>
      <c r="C94" s="30" t="s">
        <v>522</v>
      </c>
      <c r="D94" s="30" t="s">
        <v>1145</v>
      </c>
      <c r="E94" s="30" t="s">
        <v>1148</v>
      </c>
      <c r="F94" s="30" t="s">
        <v>1150</v>
      </c>
      <c r="G94" s="30" t="s">
        <v>1149</v>
      </c>
      <c r="J94" t="str">
        <f t="shared" si="4"/>
        <v>medio,dia</v>
      </c>
      <c r="K94" t="str">
        <f t="shared" si="5"/>
        <v>半分の、2分の1の/中間の、</v>
      </c>
      <c r="M94" s="46" t="str">
        <f t="shared" si="7"/>
        <v>形容詞/medio kilo 500g</v>
      </c>
      <c r="O94" t="str">
        <f t="shared" si="6"/>
        <v>medio kilo 500g</v>
      </c>
    </row>
    <row r="95" spans="2:15">
      <c r="B95" s="30">
        <v>541</v>
      </c>
      <c r="C95" s="30" t="s">
        <v>811</v>
      </c>
      <c r="D95" s="30" t="s">
        <v>2180</v>
      </c>
      <c r="E95" s="30" t="s">
        <v>1151</v>
      </c>
      <c r="F95" s="30" t="s">
        <v>1152</v>
      </c>
      <c r="J95" t="str">
        <f t="shared" si="4"/>
        <v>medio(名詞)</v>
      </c>
      <c r="K95" t="str">
        <f t="shared" si="5"/>
        <v>真ん中、中間/手段</v>
      </c>
      <c r="M95" s="46" t="str">
        <f t="shared" si="7"/>
        <v>男性名詞</v>
      </c>
      <c r="O95" t="str">
        <f t="shared" si="6"/>
        <v/>
      </c>
    </row>
    <row r="96" spans="2:15">
      <c r="B96" s="30">
        <v>541</v>
      </c>
      <c r="C96" s="30" t="s">
        <v>547</v>
      </c>
      <c r="D96" s="30" t="s">
        <v>2181</v>
      </c>
      <c r="E96" s="30" t="s">
        <v>1153</v>
      </c>
      <c r="G96" t="s">
        <v>1154</v>
      </c>
      <c r="J96" t="str">
        <f t="shared" si="4"/>
        <v>medio(副詞)</v>
      </c>
      <c r="K96" t="str">
        <f t="shared" si="5"/>
        <v>不十分な、不完全な</v>
      </c>
      <c r="M96" s="46" t="str">
        <f t="shared" si="7"/>
        <v>副詞/por medio de~ によって、~を介して、通って</v>
      </c>
      <c r="O96" t="str">
        <f t="shared" si="6"/>
        <v>por medio de~ によって、~を介して、通って</v>
      </c>
    </row>
    <row r="97" spans="2:15">
      <c r="B97" s="30">
        <v>548</v>
      </c>
      <c r="C97" s="30" t="s">
        <v>811</v>
      </c>
      <c r="D97" s="30" t="s">
        <v>1254</v>
      </c>
      <c r="E97" s="30" t="s">
        <v>1255</v>
      </c>
      <c r="F97" s="30" t="s">
        <v>1256</v>
      </c>
      <c r="G97" s="30" t="s">
        <v>1257</v>
      </c>
      <c r="J97" t="str">
        <f t="shared" si="4"/>
        <v>mes</v>
      </c>
      <c r="K97" t="str">
        <f t="shared" si="5"/>
        <v>月、一ヶ月/pagar por meses 月払にする</v>
      </c>
      <c r="M97" s="46" t="str">
        <f t="shared" si="7"/>
        <v>男性名詞/el mes corriente 今月 / el mes próximo 来月</v>
      </c>
      <c r="O97" t="str">
        <f t="shared" si="6"/>
        <v>el mes corriente 今月 / el mes próximo 来月</v>
      </c>
    </row>
    <row r="98" spans="2:15">
      <c r="B98" s="30">
        <v>560</v>
      </c>
      <c r="D98" s="30" t="s">
        <v>642</v>
      </c>
      <c r="E98" s="30" t="s">
        <v>595</v>
      </c>
      <c r="J98" t="str">
        <f t="shared" si="4"/>
        <v>molestar</v>
      </c>
      <c r="K98" t="str">
        <f t="shared" si="5"/>
        <v>迷惑をかける</v>
      </c>
      <c r="M98" s="46"/>
      <c r="O98" t="str">
        <f t="shared" si="6"/>
        <v/>
      </c>
    </row>
    <row r="99" spans="2:15">
      <c r="B99" s="30">
        <v>564</v>
      </c>
      <c r="C99" s="30" t="s">
        <v>811</v>
      </c>
      <c r="D99" s="30" t="s">
        <v>1171</v>
      </c>
      <c r="E99" s="30" t="s">
        <v>1172</v>
      </c>
      <c r="F99" s="46" t="s">
        <v>1173</v>
      </c>
      <c r="J99" t="str">
        <f t="shared" si="4"/>
        <v>montón</v>
      </c>
      <c r="K99" t="str">
        <f t="shared" si="5"/>
        <v>多数、多量/⇨ たくさん、非常に (un montón)</v>
      </c>
      <c r="M99" s="46" t="str">
        <f t="shared" si="7"/>
        <v>男性名詞</v>
      </c>
      <c r="O99" t="str">
        <f t="shared" si="6"/>
        <v/>
      </c>
    </row>
    <row r="100" spans="2:15">
      <c r="B100" s="30">
        <v>567</v>
      </c>
      <c r="C100" s="30" t="s">
        <v>516</v>
      </c>
      <c r="D100" s="30" t="s">
        <v>1241</v>
      </c>
      <c r="E100" s="30" t="s">
        <v>1242</v>
      </c>
      <c r="G100" s="30" t="s">
        <v>1243</v>
      </c>
      <c r="J100" t="str">
        <f t="shared" si="4"/>
        <v>mostrar</v>
      </c>
      <c r="K100" t="str">
        <f t="shared" si="5"/>
        <v>見せる、示す</v>
      </c>
      <c r="M100" s="46" t="str">
        <f t="shared" si="7"/>
        <v>動詞/Aquella flecha muestra la salida. 出口はあの矢印の方向です</v>
      </c>
      <c r="O100" t="str">
        <f t="shared" si="6"/>
        <v>Aquella flecha muestra la salida. 出口はあの矢印の方向です</v>
      </c>
    </row>
    <row r="101" spans="2:15">
      <c r="B101" s="30">
        <v>571</v>
      </c>
      <c r="C101" s="30" t="s">
        <v>698</v>
      </c>
      <c r="D101" s="30" t="s">
        <v>939</v>
      </c>
      <c r="E101" s="30" t="s">
        <v>940</v>
      </c>
      <c r="J101" t="str">
        <f t="shared" si="4"/>
        <v>muerte</v>
      </c>
      <c r="K101" t="str">
        <f t="shared" si="5"/>
        <v>死</v>
      </c>
      <c r="M101" s="46" t="str">
        <f t="shared" si="7"/>
        <v>女性名詞</v>
      </c>
      <c r="O101" t="str">
        <f t="shared" si="6"/>
        <v/>
      </c>
    </row>
    <row r="102" spans="2:15">
      <c r="B102" s="30">
        <v>572</v>
      </c>
      <c r="C102" s="30" t="s">
        <v>811</v>
      </c>
      <c r="D102" s="30" t="s">
        <v>1450</v>
      </c>
      <c r="E102" s="30" t="s">
        <v>1451</v>
      </c>
      <c r="F102" s="30" t="s">
        <v>1452</v>
      </c>
      <c r="G102" s="30" t="s">
        <v>1453</v>
      </c>
      <c r="J102" t="str">
        <f t="shared" si="4"/>
        <v>mund</v>
      </c>
      <c r="K102" t="str">
        <f t="shared" si="5"/>
        <v>世界、地球/世の中、世間</v>
      </c>
      <c r="M102" s="46" t="str">
        <f t="shared" si="7"/>
        <v>男性名詞/todo el mundo 皆、すべての人、世界中の人々</v>
      </c>
      <c r="O102" t="str">
        <f t="shared" si="6"/>
        <v>todo el mundo 皆、すべての人、世界中の人々</v>
      </c>
    </row>
    <row r="103" spans="2:15">
      <c r="B103" s="30">
        <v>588</v>
      </c>
      <c r="C103" s="30" t="s">
        <v>698</v>
      </c>
      <c r="D103" s="30" t="s">
        <v>1444</v>
      </c>
      <c r="E103" s="30" t="s">
        <v>1445</v>
      </c>
      <c r="F103" s="30" t="s">
        <v>1446</v>
      </c>
      <c r="G103" s="47" t="s">
        <v>1447</v>
      </c>
      <c r="J103" t="str">
        <f t="shared" si="4"/>
        <v>noticia</v>
      </c>
      <c r="K103" t="str">
        <f t="shared" si="5"/>
        <v>ニュース/知らせ、情報</v>
      </c>
      <c r="M103" s="46" t="str">
        <f t="shared" si="7"/>
        <v>女性名詞/≠ novedad (ニュースになる出来事)</v>
      </c>
      <c r="O103" t="str">
        <f t="shared" si="6"/>
        <v>≠ novedad (ニュースになる出来事)</v>
      </c>
    </row>
    <row r="104" spans="2:15">
      <c r="B104" s="30">
        <v>590</v>
      </c>
      <c r="C104" s="30" t="s">
        <v>522</v>
      </c>
      <c r="D104" s="30" t="s">
        <v>932</v>
      </c>
      <c r="E104" s="30" t="s">
        <v>933</v>
      </c>
      <c r="F104" s="30" t="s">
        <v>934</v>
      </c>
      <c r="G104" s="30" t="s">
        <v>935</v>
      </c>
      <c r="H104" s="30" t="s">
        <v>956</v>
      </c>
      <c r="J104" t="str">
        <f t="shared" si="4"/>
        <v>nuevo,va</v>
      </c>
      <c r="K104" t="str">
        <f t="shared" si="5"/>
        <v>新しい/今度の</v>
      </c>
      <c r="M104" s="46" t="str">
        <f t="shared" si="7"/>
        <v>形容詞/de nuevo 再び、もう一度、新たに/副詞 nuevamente 再び、新しく</v>
      </c>
      <c r="O104" t="str">
        <f t="shared" si="6"/>
        <v>de nuevo 再び、もう一度、新たに/副詞 nuevamente 再び、新しく</v>
      </c>
    </row>
    <row r="105" spans="2:15">
      <c r="B105" s="30">
        <v>620</v>
      </c>
      <c r="C105" s="30" t="s">
        <v>704</v>
      </c>
      <c r="D105" s="30" t="s">
        <v>936</v>
      </c>
      <c r="E105" s="46" t="s">
        <v>937</v>
      </c>
      <c r="G105" s="30" t="s">
        <v>938</v>
      </c>
      <c r="J105" t="str">
        <f t="shared" si="4"/>
        <v>para</v>
      </c>
      <c r="K105" t="str">
        <f t="shared" si="5"/>
        <v>～のために(+不定詞、que 接続法)～するために</v>
      </c>
      <c r="M105" s="46" t="str">
        <f t="shared" si="7"/>
        <v>前置詞/～にとって、～までに</v>
      </c>
      <c r="O105" t="str">
        <f t="shared" si="6"/>
        <v>～にとって、～までに</v>
      </c>
    </row>
    <row r="106" spans="2:15">
      <c r="B106" s="30">
        <v>625</v>
      </c>
      <c r="C106" s="30" t="s">
        <v>811</v>
      </c>
      <c r="D106" s="30" t="s">
        <v>904</v>
      </c>
      <c r="E106" s="30" t="s">
        <v>905</v>
      </c>
      <c r="F106" s="47" t="s">
        <v>906</v>
      </c>
      <c r="J106" t="str">
        <f t="shared" si="4"/>
        <v>partido</v>
      </c>
      <c r="K106" t="str">
        <f t="shared" si="5"/>
        <v>政党/試合、対戦</v>
      </c>
      <c r="M106" s="46" t="str">
        <f t="shared" si="7"/>
        <v>男性名詞</v>
      </c>
      <c r="O106" t="str">
        <f t="shared" si="6"/>
        <v/>
      </c>
    </row>
    <row r="107" spans="2:15">
      <c r="B107" s="30">
        <v>633</v>
      </c>
      <c r="C107" s="30" t="s">
        <v>516</v>
      </c>
      <c r="D107" s="30" t="s">
        <v>675</v>
      </c>
      <c r="E107" s="30" t="s">
        <v>676</v>
      </c>
      <c r="F107" s="30" t="s">
        <v>677</v>
      </c>
      <c r="J107" t="str">
        <f t="shared" si="4"/>
        <v>pegar</v>
      </c>
      <c r="K107" t="str">
        <f t="shared" si="5"/>
        <v>くっつける、貼りつける/殴る、食らわす</v>
      </c>
      <c r="M107" s="46" t="str">
        <f t="shared" si="7"/>
        <v>動詞</v>
      </c>
      <c r="O107" t="str">
        <f t="shared" si="6"/>
        <v/>
      </c>
    </row>
    <row r="108" spans="2:15">
      <c r="B108" s="30">
        <v>645</v>
      </c>
      <c r="C108" s="30" t="s">
        <v>522</v>
      </c>
      <c r="D108" s="30" t="s">
        <v>1586</v>
      </c>
      <c r="E108" s="30" t="s">
        <v>1175</v>
      </c>
      <c r="F108" s="30" t="s">
        <v>1587</v>
      </c>
      <c r="H108" s="30" t="s">
        <v>1590</v>
      </c>
      <c r="J108" t="str">
        <f t="shared" si="4"/>
        <v>pesado,da</v>
      </c>
      <c r="K108" t="str">
        <f t="shared" si="5"/>
        <v>重い/重苦しい</v>
      </c>
      <c r="M108" s="46" t="str">
        <f t="shared" si="7"/>
        <v>形容詞</v>
      </c>
      <c r="O108" t="str">
        <f t="shared" si="6"/>
        <v/>
      </c>
    </row>
    <row r="109" spans="2:15">
      <c r="B109" s="30">
        <v>646</v>
      </c>
      <c r="C109" s="30" t="s">
        <v>516</v>
      </c>
      <c r="D109" s="30" t="s">
        <v>1174</v>
      </c>
      <c r="E109" s="30" t="s">
        <v>1589</v>
      </c>
      <c r="G109" s="30" t="s">
        <v>1588</v>
      </c>
      <c r="J109" t="str">
        <f t="shared" si="4"/>
        <v>pesar</v>
      </c>
      <c r="K109" t="str">
        <f t="shared" si="5"/>
        <v>重い、~の重さがある</v>
      </c>
      <c r="M109" s="46" t="str">
        <f t="shared" si="7"/>
        <v>動詞/¡Pero cómo pesa este niño! それにしてもこの子はなんて重いんだ</v>
      </c>
      <c r="O109" t="str">
        <f t="shared" si="6"/>
        <v>¡Pero cómo pesa este niño! それにしてもこの子はなんて重いんだ</v>
      </c>
    </row>
    <row r="110" spans="2:15">
      <c r="B110" s="30">
        <v>666</v>
      </c>
      <c r="C110" s="30" t="s">
        <v>704</v>
      </c>
      <c r="D110" s="30" t="s">
        <v>1044</v>
      </c>
      <c r="E110" s="30" t="s">
        <v>1045</v>
      </c>
      <c r="F110" s="30" t="s">
        <v>1046</v>
      </c>
      <c r="G110" s="30" t="s">
        <v>1047</v>
      </c>
      <c r="H110" s="30" t="s">
        <v>1048</v>
      </c>
      <c r="J110" t="str">
        <f t="shared" si="4"/>
        <v>por</v>
      </c>
      <c r="K110" t="str">
        <f t="shared" si="5"/>
        <v>~のために/~を通って、~に沿って</v>
      </c>
      <c r="M110" s="46" t="str">
        <f t="shared" si="7"/>
        <v>前置詞/para… 行為の目的・意図 /por…行為の動機・理由</v>
      </c>
      <c r="O110" t="str">
        <f t="shared" si="6"/>
        <v>para… 行為の目的・意図 /por…行為の動機・理由</v>
      </c>
    </row>
    <row r="111" spans="2:15">
      <c r="B111" s="30">
        <v>666</v>
      </c>
      <c r="D111" s="30" t="s">
        <v>2182</v>
      </c>
      <c r="E111" s="30" t="s">
        <v>2183</v>
      </c>
      <c r="J111" t="str">
        <f t="shared" si="4"/>
        <v>por ahí</v>
      </c>
      <c r="K111" t="str">
        <f t="shared" si="5"/>
        <v>その辺に、おおよそ</v>
      </c>
      <c r="M111" s="46"/>
      <c r="O111" t="str">
        <f t="shared" si="6"/>
        <v/>
      </c>
    </row>
    <row r="112" spans="2:15">
      <c r="B112" s="30">
        <v>667</v>
      </c>
      <c r="C112" s="30" t="s">
        <v>515</v>
      </c>
      <c r="D112" s="30" t="s">
        <v>617</v>
      </c>
      <c r="E112" s="30" t="s">
        <v>647</v>
      </c>
      <c r="F112" s="30" t="s">
        <v>648</v>
      </c>
      <c r="J112" t="str">
        <f t="shared" si="4"/>
        <v>porque</v>
      </c>
      <c r="K112" t="str">
        <f t="shared" si="5"/>
        <v>なぜならば/～という理由で</v>
      </c>
      <c r="M112" s="46" t="str">
        <f t="shared" si="7"/>
        <v>接続詞</v>
      </c>
      <c r="O112" t="str">
        <f t="shared" si="6"/>
        <v/>
      </c>
    </row>
    <row r="113" spans="2:15">
      <c r="B113" s="30">
        <v>676</v>
      </c>
      <c r="C113" s="30" t="s">
        <v>516</v>
      </c>
      <c r="D113" s="30" t="s">
        <v>615</v>
      </c>
      <c r="E113" s="30" t="s">
        <v>513</v>
      </c>
      <c r="J113" t="str">
        <f t="shared" si="4"/>
        <v>preocpar</v>
      </c>
      <c r="K113" t="str">
        <f t="shared" si="5"/>
        <v>心配させる</v>
      </c>
      <c r="M113" s="46" t="str">
        <f t="shared" si="7"/>
        <v>動詞</v>
      </c>
      <c r="O113" t="str">
        <f t="shared" si="6"/>
        <v/>
      </c>
    </row>
    <row r="114" spans="2:15">
      <c r="B114" s="30">
        <v>676</v>
      </c>
      <c r="D114" s="30" t="s">
        <v>616</v>
      </c>
      <c r="E114" s="30" t="s">
        <v>514</v>
      </c>
      <c r="J114" t="str">
        <f t="shared" si="4"/>
        <v>preocpar-se</v>
      </c>
      <c r="K114" t="str">
        <f t="shared" si="5"/>
        <v>心配する</v>
      </c>
      <c r="M114" s="46"/>
      <c r="O114" t="str">
        <f t="shared" si="6"/>
        <v/>
      </c>
    </row>
    <row r="115" spans="2:15">
      <c r="B115" s="30">
        <v>681</v>
      </c>
      <c r="D115" s="30" t="s">
        <v>628</v>
      </c>
      <c r="E115" s="30" t="s">
        <v>545</v>
      </c>
      <c r="G115" t="s">
        <v>629</v>
      </c>
      <c r="J115" t="str">
        <f t="shared" si="4"/>
        <v>principio</v>
      </c>
      <c r="K115" t="str">
        <f t="shared" si="5"/>
        <v>最初は</v>
      </c>
      <c r="M115" s="46" t="str">
        <f t="shared" si="7"/>
        <v>/al principio</v>
      </c>
      <c r="O115" t="str">
        <f t="shared" si="6"/>
        <v>al principio</v>
      </c>
    </row>
    <row r="116" spans="2:15">
      <c r="B116" s="30">
        <v>682</v>
      </c>
      <c r="C116" s="30" t="s">
        <v>516</v>
      </c>
      <c r="D116" s="30" t="s">
        <v>1377</v>
      </c>
      <c r="E116" s="30" t="s">
        <v>1378</v>
      </c>
      <c r="F116" s="65" t="s">
        <v>1379</v>
      </c>
      <c r="I116" s="30" t="s">
        <v>1384</v>
      </c>
      <c r="J116" t="str">
        <f t="shared" si="4"/>
        <v>probar</v>
      </c>
      <c r="K116" t="str">
        <f t="shared" si="5"/>
        <v>証明する、立証する/試す、試飲する</v>
      </c>
      <c r="M116" s="46" t="str">
        <f t="shared" si="7"/>
        <v>動詞</v>
      </c>
      <c r="O116" t="str">
        <f t="shared" si="6"/>
        <v/>
      </c>
    </row>
    <row r="117" spans="2:15">
      <c r="B117" s="30">
        <v>682</v>
      </c>
      <c r="D117" s="30" t="s">
        <v>1380</v>
      </c>
      <c r="E117" s="30" t="s">
        <v>1381</v>
      </c>
      <c r="F117" s="30" t="s">
        <v>1382</v>
      </c>
      <c r="G117" s="30" t="s">
        <v>1383</v>
      </c>
      <c r="J117" t="str">
        <f t="shared" si="4"/>
        <v>probar-se</v>
      </c>
      <c r="K117" t="str">
        <f t="shared" si="5"/>
        <v>試用する、試着する/¿Puedo probarme este abrigo?</v>
      </c>
      <c r="M117" s="46" t="str">
        <f t="shared" si="7"/>
        <v>/このコートを試着していいですか？</v>
      </c>
      <c r="O117" t="str">
        <f t="shared" si="6"/>
        <v>このコートを試着していいですか？</v>
      </c>
    </row>
    <row r="118" spans="2:15">
      <c r="B118" s="30">
        <v>687</v>
      </c>
      <c r="C118" s="30" t="s">
        <v>522</v>
      </c>
      <c r="D118" s="30" t="s">
        <v>1196</v>
      </c>
      <c r="E118" s="30" t="s">
        <v>1197</v>
      </c>
      <c r="F118" s="30" t="s">
        <v>1198</v>
      </c>
      <c r="J118" t="str">
        <f t="shared" si="4"/>
        <v>propio,pia</v>
      </c>
      <c r="K118" t="str">
        <f t="shared" si="5"/>
        <v>自分自身の/~自身、当の~</v>
      </c>
      <c r="M118" s="46" t="str">
        <f t="shared" si="7"/>
        <v>形容詞</v>
      </c>
      <c r="O118" t="str">
        <f t="shared" si="6"/>
        <v/>
      </c>
    </row>
    <row r="119" spans="2:15">
      <c r="B119" s="30">
        <v>700</v>
      </c>
      <c r="C119" s="30" t="s">
        <v>516</v>
      </c>
      <c r="D119" s="30" t="s">
        <v>678</v>
      </c>
      <c r="E119" s="30" t="s">
        <v>679</v>
      </c>
      <c r="F119" s="30" t="s">
        <v>680</v>
      </c>
      <c r="J119" t="str">
        <f t="shared" si="4"/>
        <v>quedar</v>
      </c>
      <c r="K119" t="str">
        <f t="shared" si="5"/>
        <v>残る、余る/～の状態になる</v>
      </c>
      <c r="M119" s="46" t="str">
        <f t="shared" si="7"/>
        <v>動詞</v>
      </c>
      <c r="O119" t="str">
        <f t="shared" si="6"/>
        <v/>
      </c>
    </row>
    <row r="120" spans="2:15">
      <c r="B120" s="30">
        <v>702</v>
      </c>
      <c r="C120" s="30" t="s">
        <v>516</v>
      </c>
      <c r="D120" s="30" t="s">
        <v>1111</v>
      </c>
      <c r="E120" s="30" t="s">
        <v>1112</v>
      </c>
      <c r="F120" s="46" t="s">
        <v>1115</v>
      </c>
      <c r="G120" s="46" t="s">
        <v>1114</v>
      </c>
      <c r="J120" t="str">
        <f t="shared" si="4"/>
        <v>querer</v>
      </c>
      <c r="K120" t="str">
        <f t="shared" si="5"/>
        <v>愛する、~が好きである/望む、~が欲しい</v>
      </c>
      <c r="M120" s="46" t="str">
        <f t="shared" si="7"/>
        <v>動詞/Le quiero con toda mi alma. 私は本当に彼が好きよ。</v>
      </c>
      <c r="O120" t="str">
        <f t="shared" si="6"/>
        <v>Le quiero con toda mi alma. 私は本当に彼が好きよ。</v>
      </c>
    </row>
    <row r="121" spans="2:15">
      <c r="B121" s="30">
        <v>702</v>
      </c>
      <c r="D121" s="30" t="s">
        <v>2186</v>
      </c>
      <c r="E121" s="46" t="s">
        <v>1116</v>
      </c>
      <c r="J121" t="str">
        <f t="shared" si="4"/>
        <v>querer + 不定詞 o que接続</v>
      </c>
      <c r="K121" t="str">
        <f t="shared" si="5"/>
        <v>(不定詞)~したい、(que接続)して欲しい</v>
      </c>
      <c r="M121" s="46"/>
      <c r="O121" t="str">
        <f t="shared" si="6"/>
        <v/>
      </c>
    </row>
    <row r="122" spans="2:15">
      <c r="B122" s="30">
        <v>702</v>
      </c>
      <c r="D122" t="s">
        <v>2185</v>
      </c>
      <c r="E122" s="46" t="s">
        <v>1117</v>
      </c>
      <c r="G122" t="s">
        <v>2184</v>
      </c>
      <c r="J122" t="str">
        <f t="shared" si="4"/>
        <v>¿Quieres abrir la ventana, por favol?</v>
      </c>
      <c r="K122" t="str">
        <f t="shared" si="5"/>
        <v>(不定詞、疑問文)~してくれますか(くだいさいませんか)</v>
      </c>
      <c r="M122" s="46" t="str">
        <f t="shared" si="7"/>
        <v>/窓を開けてくれませんか</v>
      </c>
      <c r="O122" t="str">
        <f t="shared" si="6"/>
        <v>窓を開けてくれませんか</v>
      </c>
    </row>
    <row r="123" spans="2:15">
      <c r="B123" s="30">
        <v>705</v>
      </c>
      <c r="C123" s="30" t="s">
        <v>547</v>
      </c>
      <c r="D123" s="30" t="s">
        <v>630</v>
      </c>
      <c r="E123" s="30" t="s">
        <v>548</v>
      </c>
      <c r="J123" t="str">
        <f t="shared" si="4"/>
        <v>quizá</v>
      </c>
      <c r="K123" t="str">
        <f t="shared" si="5"/>
        <v>多分、恐らく</v>
      </c>
      <c r="M123" s="46" t="str">
        <f t="shared" si="7"/>
        <v>副詞</v>
      </c>
      <c r="O123" t="str">
        <f t="shared" si="6"/>
        <v/>
      </c>
    </row>
    <row r="124" spans="2:15">
      <c r="B124" s="30">
        <v>721</v>
      </c>
      <c r="C124" s="30" t="s">
        <v>516</v>
      </c>
      <c r="D124" s="30" t="s">
        <v>686</v>
      </c>
      <c r="E124" s="30" t="s">
        <v>689</v>
      </c>
      <c r="F124" s="30" t="s">
        <v>690</v>
      </c>
      <c r="J124" t="str">
        <f t="shared" si="4"/>
        <v>referir</v>
      </c>
      <c r="K124" t="str">
        <f t="shared" si="5"/>
        <v>～に関連させる/語る、話す</v>
      </c>
      <c r="M124" s="46" t="str">
        <f t="shared" si="7"/>
        <v>動詞</v>
      </c>
      <c r="O124" t="str">
        <f t="shared" si="6"/>
        <v/>
      </c>
    </row>
    <row r="125" spans="2:15">
      <c r="B125" s="30">
        <v>721</v>
      </c>
      <c r="D125" s="30" t="s">
        <v>687</v>
      </c>
      <c r="E125" s="30" t="s">
        <v>688</v>
      </c>
      <c r="J125" t="str">
        <f t="shared" si="4"/>
        <v>referir-se</v>
      </c>
      <c r="K125" t="str">
        <f t="shared" si="5"/>
        <v>～に言及する</v>
      </c>
      <c r="M125" s="46"/>
      <c r="O125" t="str">
        <f t="shared" si="6"/>
        <v/>
      </c>
    </row>
    <row r="126" spans="2:15">
      <c r="B126" s="30">
        <v>723</v>
      </c>
      <c r="C126" s="30" t="s">
        <v>532</v>
      </c>
      <c r="D126" s="30" t="s">
        <v>1505</v>
      </c>
      <c r="E126" s="30" t="s">
        <v>655</v>
      </c>
      <c r="J126" t="str">
        <f t="shared" si="4"/>
        <v>regla</v>
      </c>
      <c r="K126" t="str">
        <f t="shared" si="5"/>
        <v>規定,ルール</v>
      </c>
      <c r="M126" s="46" t="str">
        <f t="shared" si="7"/>
        <v>名詞</v>
      </c>
      <c r="O126" t="str">
        <f t="shared" si="6"/>
        <v/>
      </c>
    </row>
    <row r="127" spans="2:15">
      <c r="B127" s="30">
        <v>724</v>
      </c>
      <c r="C127" s="30" t="s">
        <v>811</v>
      </c>
      <c r="D127" s="30" t="s">
        <v>969</v>
      </c>
      <c r="E127" s="30" t="s">
        <v>970</v>
      </c>
      <c r="J127" t="str">
        <f t="shared" si="4"/>
        <v>rehén</v>
      </c>
      <c r="K127" t="str">
        <f t="shared" si="5"/>
        <v>人質</v>
      </c>
      <c r="M127" s="46" t="str">
        <f t="shared" si="7"/>
        <v>男性名詞</v>
      </c>
      <c r="O127" t="str">
        <f t="shared" si="6"/>
        <v/>
      </c>
    </row>
    <row r="128" spans="2:15">
      <c r="B128" s="30">
        <v>752</v>
      </c>
      <c r="C128" s="30" t="s">
        <v>516</v>
      </c>
      <c r="D128" s="30" t="s">
        <v>636</v>
      </c>
      <c r="E128" s="30" t="s">
        <v>559</v>
      </c>
      <c r="J128" t="str">
        <f t="shared" si="4"/>
        <v>saber</v>
      </c>
      <c r="K128" t="str">
        <f t="shared" si="5"/>
        <v>知る</v>
      </c>
      <c r="M128" s="46" t="str">
        <f t="shared" si="7"/>
        <v>動詞</v>
      </c>
      <c r="O128" t="str">
        <f t="shared" si="6"/>
        <v/>
      </c>
    </row>
    <row r="129" spans="2:15">
      <c r="B129" s="30">
        <v>752</v>
      </c>
      <c r="C129" s="30" t="s">
        <v>516</v>
      </c>
      <c r="D129" s="30" t="s">
        <v>1230</v>
      </c>
      <c r="E129" s="30" t="s">
        <v>1231</v>
      </c>
      <c r="F129" s="52" t="s">
        <v>1233</v>
      </c>
      <c r="G129" s="46" t="s">
        <v>1232</v>
      </c>
      <c r="H129" s="30" t="s">
        <v>1234</v>
      </c>
      <c r="J129" t="str">
        <f t="shared" ref="J129:J192" si="8">+IF(D129=0,"",D129)</f>
        <v>saber</v>
      </c>
      <c r="K129" t="str">
        <f t="shared" ref="K129:K192" si="9">IF(F129="",IF(E129=0,"",E129),CONCATENATE(E129,$L$3,F129))</f>
        <v>知っている、分かる/(que+接続)~だと知っている</v>
      </c>
      <c r="M129" s="46" t="str">
        <f t="shared" si="7"/>
        <v>動詞/No sabiá que fuera ella.  それが彼女だとは知らなかった/háganos saber 教えて下さい</v>
      </c>
      <c r="O129" t="str">
        <f t="shared" ref="O129:O192" si="10">IF(AND(G129&lt;&gt;"",H129&lt;&gt;""),CONCATENATE(G129,$L$3,H129),IF(G129=0,"",G129))</f>
        <v>No sabiá que fuera ella.  それが彼女だとは知らなかった/háganos saber 教えて下さい</v>
      </c>
    </row>
    <row r="130" spans="2:15">
      <c r="B130" s="30">
        <v>756</v>
      </c>
      <c r="C130" s="30" t="s">
        <v>516</v>
      </c>
      <c r="D130" s="30" t="s">
        <v>907</v>
      </c>
      <c r="E130" s="30" t="s">
        <v>908</v>
      </c>
      <c r="F130" s="30" t="s">
        <v>909</v>
      </c>
      <c r="J130" t="str">
        <f t="shared" si="8"/>
        <v>salir</v>
      </c>
      <c r="K130" t="str">
        <f t="shared" si="9"/>
        <v>(+de)～から出る、去る/出発する</v>
      </c>
      <c r="M130" s="46" t="str">
        <f t="shared" si="7"/>
        <v>動詞</v>
      </c>
      <c r="O130" t="str">
        <f t="shared" si="10"/>
        <v/>
      </c>
    </row>
    <row r="131" spans="2:15">
      <c r="B131" s="30">
        <v>758</v>
      </c>
      <c r="C131" s="30" t="s">
        <v>516</v>
      </c>
      <c r="D131" s="30" t="s">
        <v>1467</v>
      </c>
      <c r="E131" s="30" t="s">
        <v>1468</v>
      </c>
      <c r="J131" t="str">
        <f t="shared" si="8"/>
        <v>saludar</v>
      </c>
      <c r="K131" t="str">
        <f t="shared" si="9"/>
        <v>挨拶する</v>
      </c>
      <c r="M131" s="46" t="str">
        <f t="shared" si="7"/>
        <v>動詞</v>
      </c>
      <c r="O131" t="str">
        <f t="shared" si="10"/>
        <v/>
      </c>
    </row>
    <row r="132" spans="2:15">
      <c r="B132" s="30">
        <v>759</v>
      </c>
      <c r="C132" s="30" t="s">
        <v>516</v>
      </c>
      <c r="D132" s="30" t="s">
        <v>1399</v>
      </c>
      <c r="E132" s="30" t="s">
        <v>1400</v>
      </c>
      <c r="F132" s="30" t="s">
        <v>1401</v>
      </c>
      <c r="G132" s="30" t="s">
        <v>1402</v>
      </c>
      <c r="J132" t="str">
        <f t="shared" si="8"/>
        <v>salvar</v>
      </c>
      <c r="K132" t="str">
        <f t="shared" si="9"/>
        <v>救う、救出する/乗り越える</v>
      </c>
      <c r="M132" s="46" t="str">
        <f t="shared" ref="M132:M195" si="11">IF(O132="",C132,CONCATENATE(C132,$L$3,O132))</f>
        <v>動詞/ (正確さ不明) fue salvado. 助かりました</v>
      </c>
      <c r="O132" t="str">
        <f t="shared" si="10"/>
        <v xml:space="preserve"> (正確さ不明) fue salvado. 助かりました</v>
      </c>
    </row>
    <row r="133" spans="2:15">
      <c r="B133" s="30">
        <v>766</v>
      </c>
      <c r="C133" s="30" t="s">
        <v>522</v>
      </c>
      <c r="D133" s="30" t="s">
        <v>2187</v>
      </c>
      <c r="E133" s="30" t="s">
        <v>943</v>
      </c>
      <c r="J133" t="str">
        <f t="shared" si="8"/>
        <v>segundo,da(形容詞)</v>
      </c>
      <c r="K133" t="str">
        <f t="shared" si="9"/>
        <v>2番目の</v>
      </c>
      <c r="M133" s="46" t="str">
        <f t="shared" si="11"/>
        <v>形容詞</v>
      </c>
      <c r="O133" t="str">
        <f t="shared" si="10"/>
        <v/>
      </c>
    </row>
    <row r="134" spans="2:15">
      <c r="B134" s="30">
        <v>766</v>
      </c>
      <c r="C134" s="30" t="s">
        <v>811</v>
      </c>
      <c r="D134" s="30" t="s">
        <v>2188</v>
      </c>
      <c r="E134" s="30" t="s">
        <v>944</v>
      </c>
      <c r="J134" t="str">
        <f t="shared" si="8"/>
        <v>segundo(名詞)</v>
      </c>
      <c r="K134" t="str">
        <f t="shared" si="9"/>
        <v>秒</v>
      </c>
      <c r="M134" s="46" t="str">
        <f t="shared" si="11"/>
        <v>男性名詞</v>
      </c>
      <c r="O134" t="str">
        <f t="shared" si="10"/>
        <v/>
      </c>
    </row>
    <row r="135" spans="2:15">
      <c r="B135" s="30">
        <v>773</v>
      </c>
      <c r="D135" s="30" t="s">
        <v>708</v>
      </c>
      <c r="E135" s="30" t="s">
        <v>709</v>
      </c>
      <c r="J135" t="str">
        <f t="shared" si="8"/>
        <v>ser</v>
      </c>
      <c r="K135" t="str">
        <f t="shared" si="9"/>
        <v>*</v>
      </c>
      <c r="M135" s="46"/>
      <c r="O135" t="str">
        <f t="shared" si="10"/>
        <v/>
      </c>
    </row>
    <row r="136" spans="2:15">
      <c r="B136" s="30">
        <v>776</v>
      </c>
      <c r="C136" s="30" t="s">
        <v>515</v>
      </c>
      <c r="D136" s="30" t="s">
        <v>910</v>
      </c>
      <c r="E136" s="30" t="s">
        <v>911</v>
      </c>
      <c r="F136" s="30" t="s">
        <v>912</v>
      </c>
      <c r="G136" s="46" t="s">
        <v>913</v>
      </c>
      <c r="J136" t="str">
        <f t="shared" si="8"/>
        <v>si</v>
      </c>
      <c r="K136" t="str">
        <f t="shared" si="9"/>
        <v>もし～ならば/～かどうか</v>
      </c>
      <c r="M136" s="46" t="str">
        <f t="shared" si="11"/>
        <v>接続詞/現実のこと、確実度が高い条件を述べる時は直接法 / 仮定的なこと、事実に反することを述べる時は接続法</v>
      </c>
      <c r="O136" t="str">
        <f t="shared" si="10"/>
        <v>現実のこと、確実度が高い条件を述べる時は直接法 / 仮定的なこと、事実に反することを述べる時は接続法</v>
      </c>
    </row>
    <row r="137" spans="2:15">
      <c r="B137" s="30">
        <v>789</v>
      </c>
      <c r="C137" s="30" t="s">
        <v>522</v>
      </c>
      <c r="D137" s="30" t="s">
        <v>2189</v>
      </c>
      <c r="E137" s="30" t="s">
        <v>1141</v>
      </c>
      <c r="F137" s="30" t="s">
        <v>1142</v>
      </c>
      <c r="J137" t="str">
        <f t="shared" si="8"/>
        <v>solo(形容詞)</v>
      </c>
      <c r="K137" t="str">
        <f t="shared" si="9"/>
        <v>唯一の、孤独な/a solas (ひとり)だけで</v>
      </c>
      <c r="M137" s="46" t="str">
        <f t="shared" si="11"/>
        <v>形容詞</v>
      </c>
      <c r="O137" t="str">
        <f t="shared" si="10"/>
        <v/>
      </c>
    </row>
    <row r="138" spans="2:15">
      <c r="B138" s="30">
        <v>789</v>
      </c>
      <c r="C138" s="30" t="s">
        <v>547</v>
      </c>
      <c r="D138" s="30" t="s">
        <v>2190</v>
      </c>
      <c r="E138" s="30" t="s">
        <v>1143</v>
      </c>
      <c r="J138" t="str">
        <f t="shared" si="8"/>
        <v>solo(副詞)</v>
      </c>
      <c r="K138" t="str">
        <f t="shared" si="9"/>
        <v>ただ~だけ、単に</v>
      </c>
      <c r="M138" s="46" t="str">
        <f t="shared" si="11"/>
        <v>副詞</v>
      </c>
      <c r="O138" t="str">
        <f t="shared" si="10"/>
        <v/>
      </c>
    </row>
    <row r="139" spans="2:15">
      <c r="B139" s="30">
        <v>795</v>
      </c>
      <c r="C139" s="30" t="s">
        <v>516</v>
      </c>
      <c r="D139" s="30" t="s">
        <v>768</v>
      </c>
      <c r="E139" s="30" t="s">
        <v>1408</v>
      </c>
      <c r="F139" s="30" t="s">
        <v>1409</v>
      </c>
      <c r="G139" s="30" t="s">
        <v>1410</v>
      </c>
      <c r="J139" t="str">
        <f t="shared" si="8"/>
        <v>subir</v>
      </c>
      <c r="K139" t="str">
        <f t="shared" si="9"/>
        <v>~に上がる、登る/~に乗る</v>
      </c>
      <c r="M139" s="46" t="str">
        <f t="shared" si="11"/>
        <v>動詞/sube 上がってきて</v>
      </c>
      <c r="O139" t="str">
        <f t="shared" si="10"/>
        <v>sube 上がってきて</v>
      </c>
    </row>
    <row r="140" spans="2:15">
      <c r="B140" s="30">
        <v>809</v>
      </c>
      <c r="C140" s="30" t="s">
        <v>522</v>
      </c>
      <c r="D140" s="30" t="s">
        <v>1034</v>
      </c>
      <c r="E140" s="30" t="s">
        <v>1035</v>
      </c>
      <c r="G140" s="30" t="s">
        <v>1036</v>
      </c>
      <c r="J140" t="str">
        <f t="shared" si="8"/>
        <v>tanto,ta</v>
      </c>
      <c r="K140" t="str">
        <f t="shared" si="9"/>
        <v>それほど多くの、非常に沢山の</v>
      </c>
      <c r="M140" s="46" t="str">
        <f t="shared" si="11"/>
        <v>形容詞/No es para tanto. 大したことではない</v>
      </c>
      <c r="O140" t="str">
        <f t="shared" si="10"/>
        <v>No es para tanto. 大したことではない</v>
      </c>
    </row>
    <row r="141" spans="2:15">
      <c r="B141" s="30">
        <v>809</v>
      </c>
      <c r="C141" s="30" t="s">
        <v>547</v>
      </c>
      <c r="D141" s="30" t="s">
        <v>1032</v>
      </c>
      <c r="E141" s="30" t="s">
        <v>1033</v>
      </c>
      <c r="F141" s="30" t="s">
        <v>1037</v>
      </c>
      <c r="G141" s="46" t="s">
        <v>1038</v>
      </c>
      <c r="J141" t="str">
        <f t="shared" si="8"/>
        <v>tan</v>
      </c>
      <c r="K141" t="str">
        <f t="shared" si="9"/>
        <v>そのように、このように/それほど、そんなに</v>
      </c>
      <c r="M141" s="46" t="str">
        <f t="shared" si="11"/>
        <v>副詞/tanto の語尾消失。形容詞、副詞の前で tanto ⇨ tan</v>
      </c>
      <c r="O141" t="str">
        <f t="shared" si="10"/>
        <v>tanto の語尾消失。形容詞、副詞の前で tanto ⇨ tan</v>
      </c>
    </row>
    <row r="142" spans="2:15">
      <c r="B142" s="30">
        <v>811</v>
      </c>
      <c r="C142" s="30" t="s">
        <v>698</v>
      </c>
      <c r="D142" s="30" t="s">
        <v>1214</v>
      </c>
      <c r="E142" s="30" t="s">
        <v>1215</v>
      </c>
      <c r="G142" s="30" t="s">
        <v>1216</v>
      </c>
      <c r="J142" t="str">
        <f t="shared" si="8"/>
        <v>tarea</v>
      </c>
      <c r="K142" t="str">
        <f t="shared" si="9"/>
        <v>仕事、作業、ノルマ</v>
      </c>
      <c r="M142" s="46" t="str">
        <f t="shared" si="11"/>
        <v>女性名詞/tareas de la casa 家事</v>
      </c>
      <c r="O142" t="str">
        <f t="shared" si="10"/>
        <v>tareas de la casa 家事</v>
      </c>
    </row>
    <row r="143" spans="2:15">
      <c r="B143" s="30">
        <v>818</v>
      </c>
      <c r="C143" s="30" t="s">
        <v>516</v>
      </c>
      <c r="D143" s="30" t="s">
        <v>1164</v>
      </c>
      <c r="E143" s="30" t="s">
        <v>1165</v>
      </c>
      <c r="F143" s="30" t="s">
        <v>1166</v>
      </c>
      <c r="J143" t="str">
        <f t="shared" si="8"/>
        <v>tener</v>
      </c>
      <c r="K143" t="str">
        <f t="shared" si="9"/>
        <v>持つ、所有する/~歳である</v>
      </c>
      <c r="M143" s="46" t="str">
        <f t="shared" si="11"/>
        <v>動詞</v>
      </c>
      <c r="O143" t="str">
        <f t="shared" si="10"/>
        <v/>
      </c>
    </row>
    <row r="144" spans="2:15">
      <c r="B144" s="30">
        <v>818</v>
      </c>
      <c r="D144" s="46" t="s">
        <v>1167</v>
      </c>
      <c r="J144" t="str">
        <f t="shared" si="8"/>
        <v>tener + que + 不定詞 ~しなければならない、~のはずである</v>
      </c>
      <c r="K144" t="str">
        <f t="shared" si="9"/>
        <v/>
      </c>
      <c r="M144" s="46"/>
      <c r="O144" t="str">
        <f t="shared" si="10"/>
        <v/>
      </c>
    </row>
    <row r="145" spans="2:15">
      <c r="B145" s="30">
        <v>818</v>
      </c>
      <c r="D145" s="46" t="s">
        <v>1168</v>
      </c>
      <c r="J145" t="str">
        <f t="shared" si="8"/>
        <v>tener + 直接目的語 + 過去分詞、形容詞、副詞 …を~してある、~の状態を保つ、~にさせる</v>
      </c>
      <c r="K145" t="str">
        <f t="shared" si="9"/>
        <v/>
      </c>
      <c r="M145" s="46"/>
      <c r="O145" t="str">
        <f t="shared" si="10"/>
        <v/>
      </c>
    </row>
    <row r="146" spans="2:15">
      <c r="B146" s="30">
        <v>821</v>
      </c>
      <c r="C146" s="30" t="s">
        <v>516</v>
      </c>
      <c r="D146" s="30" t="s">
        <v>1162</v>
      </c>
      <c r="E146" s="30" t="s">
        <v>1163</v>
      </c>
      <c r="J146" t="str">
        <f t="shared" si="8"/>
        <v>terminar</v>
      </c>
      <c r="K146" t="str">
        <f t="shared" si="9"/>
        <v>終える、終了する</v>
      </c>
      <c r="M146" s="46" t="str">
        <f t="shared" si="11"/>
        <v>動詞</v>
      </c>
      <c r="O146" t="str">
        <f t="shared" si="10"/>
        <v/>
      </c>
    </row>
    <row r="147" spans="2:15">
      <c r="B147" s="30">
        <v>830</v>
      </c>
      <c r="C147" s="30" t="s">
        <v>516</v>
      </c>
      <c r="D147" s="30" t="s">
        <v>952</v>
      </c>
      <c r="E147" s="30" t="s">
        <v>954</v>
      </c>
      <c r="F147" s="30" t="s">
        <v>953</v>
      </c>
      <c r="G147" s="30" t="s">
        <v>955</v>
      </c>
      <c r="J147" t="str">
        <f t="shared" si="8"/>
        <v>volver</v>
      </c>
      <c r="K147" t="str">
        <f t="shared" si="9"/>
        <v>ひっくり返す/帰る、戻る</v>
      </c>
      <c r="M147" s="46" t="str">
        <f t="shared" si="11"/>
        <v>動詞/volver+a+不定詞  再び~する</v>
      </c>
      <c r="O147" t="str">
        <f t="shared" si="10"/>
        <v>volver+a+不定詞  再び~する</v>
      </c>
    </row>
    <row r="148" spans="2:15">
      <c r="B148" s="30">
        <v>836</v>
      </c>
      <c r="C148" s="30" t="s">
        <v>516</v>
      </c>
      <c r="D148" s="30" t="s">
        <v>1247</v>
      </c>
      <c r="E148" s="30" t="s">
        <v>1248</v>
      </c>
      <c r="G148" s="30" t="s">
        <v>1249</v>
      </c>
      <c r="J148" t="str">
        <f t="shared" si="8"/>
        <v>traer</v>
      </c>
      <c r="K148" t="str">
        <f t="shared" si="9"/>
        <v>持ってくる、連れてくる</v>
      </c>
      <c r="M148" s="46" t="str">
        <f t="shared" si="11"/>
        <v>動詞/Mi padre me ha traído un regalo de España. 父がスペインのお土産を持ってきてくれた</v>
      </c>
      <c r="O148" t="str">
        <f t="shared" si="10"/>
        <v>Mi padre me ha traído un regalo de España. 父がスペインのお土産を持ってきてくれた</v>
      </c>
    </row>
    <row r="149" spans="2:15">
      <c r="B149" s="30">
        <v>843</v>
      </c>
      <c r="C149" s="30" t="s">
        <v>516</v>
      </c>
      <c r="D149" s="30" t="s">
        <v>631</v>
      </c>
      <c r="E149" s="30" t="s">
        <v>551</v>
      </c>
      <c r="J149" t="str">
        <f t="shared" si="8"/>
        <v>tratar</v>
      </c>
      <c r="K149" t="str">
        <f t="shared" si="9"/>
        <v>扱う、遇する</v>
      </c>
      <c r="M149" s="46" t="str">
        <f t="shared" si="11"/>
        <v>動詞</v>
      </c>
      <c r="O149" t="str">
        <f t="shared" si="10"/>
        <v/>
      </c>
    </row>
    <row r="150" spans="2:15">
      <c r="B150" s="30">
        <v>843</v>
      </c>
      <c r="D150" s="30" t="s">
        <v>2191</v>
      </c>
      <c r="E150" s="30" t="s">
        <v>657</v>
      </c>
      <c r="J150" t="str">
        <f t="shared" si="8"/>
        <v>tratar de + 不定詞</v>
      </c>
      <c r="K150" t="str">
        <f t="shared" si="9"/>
        <v>～しようと努める,試みる</v>
      </c>
      <c r="M150" s="46"/>
      <c r="O150" t="str">
        <f t="shared" si="10"/>
        <v/>
      </c>
    </row>
    <row r="151" spans="2:15">
      <c r="B151" s="30">
        <v>854</v>
      </c>
      <c r="C151" s="30" t="s">
        <v>516</v>
      </c>
      <c r="D151" s="30" t="s">
        <v>1199</v>
      </c>
      <c r="E151" s="30" t="s">
        <v>1200</v>
      </c>
      <c r="J151" t="str">
        <f t="shared" si="8"/>
        <v>usar</v>
      </c>
      <c r="K151" t="str">
        <f t="shared" si="9"/>
        <v>使う、使用する、利用する</v>
      </c>
      <c r="M151" s="46" t="str">
        <f t="shared" si="11"/>
        <v>動詞</v>
      </c>
      <c r="O151" t="str">
        <f t="shared" si="10"/>
        <v/>
      </c>
    </row>
    <row r="152" spans="2:15">
      <c r="B152" s="30">
        <v>864</v>
      </c>
      <c r="C152" s="30" t="s">
        <v>516</v>
      </c>
      <c r="D152" s="30" t="s">
        <v>1118</v>
      </c>
      <c r="E152" s="30" t="s">
        <v>1119</v>
      </c>
      <c r="F152" s="30" t="s">
        <v>1120</v>
      </c>
      <c r="J152" t="str">
        <f t="shared" si="8"/>
        <v>venir</v>
      </c>
      <c r="K152" t="str">
        <f t="shared" si="9"/>
        <v>来る、着く/~産である、~から生じる</v>
      </c>
      <c r="M152" s="46" t="str">
        <f t="shared" si="11"/>
        <v>動詞</v>
      </c>
      <c r="O152" t="str">
        <f t="shared" si="10"/>
        <v/>
      </c>
    </row>
    <row r="153" spans="2:15">
      <c r="B153" s="30">
        <v>864</v>
      </c>
      <c r="D153" s="30" t="s">
        <v>2192</v>
      </c>
      <c r="E153" s="46" t="s">
        <v>1121</v>
      </c>
      <c r="G153" t="s">
        <v>1122</v>
      </c>
      <c r="J153" t="str">
        <f t="shared" si="8"/>
        <v>venir +a 不定詞</v>
      </c>
      <c r="K153" t="str">
        <f t="shared" si="9"/>
        <v>(+a 不定詞)~するためにくる、~しにくる</v>
      </c>
      <c r="M153" s="46" t="str">
        <f t="shared" si="11"/>
        <v>/Ël mismo vino a verme. 彼自身が私に会いに来てくれた</v>
      </c>
      <c r="O153" t="str">
        <f t="shared" si="10"/>
        <v>Ël mismo vino a verme. 彼自身が私に会いに来てくれた</v>
      </c>
    </row>
    <row r="154" spans="2:15">
      <c r="B154" s="30">
        <v>868</v>
      </c>
      <c r="C154" s="30" t="s">
        <v>698</v>
      </c>
      <c r="D154" s="30" t="s">
        <v>1049</v>
      </c>
      <c r="E154" s="30" t="s">
        <v>1113</v>
      </c>
      <c r="F154" s="46" t="s">
        <v>1050</v>
      </c>
      <c r="J154" t="str">
        <f t="shared" si="8"/>
        <v>vergüenza</v>
      </c>
      <c r="K154" t="str">
        <f t="shared" si="9"/>
        <v>恥ずかしさ/sentir vergüenza 恥ずかしく思う</v>
      </c>
      <c r="M154" s="46" t="str">
        <f t="shared" si="11"/>
        <v>女性名詞</v>
      </c>
      <c r="O154" t="str">
        <f t="shared" si="10"/>
        <v/>
      </c>
    </row>
    <row r="155" spans="2:15">
      <c r="B155" s="30">
        <v>870</v>
      </c>
      <c r="C155" s="30" t="s">
        <v>811</v>
      </c>
      <c r="D155" s="30" t="s">
        <v>929</v>
      </c>
      <c r="E155" s="30" t="s">
        <v>930</v>
      </c>
      <c r="G155" s="30" t="s">
        <v>931</v>
      </c>
      <c r="J155" t="str">
        <f t="shared" si="8"/>
        <v>viaje</v>
      </c>
      <c r="K155" t="str">
        <f t="shared" si="9"/>
        <v>旅</v>
      </c>
      <c r="M155" s="46" t="str">
        <f t="shared" si="11"/>
        <v>男性名詞/　hacer un viaje 旅行する</v>
      </c>
      <c r="O155" t="str">
        <f t="shared" si="10"/>
        <v>　hacer un viaje 旅行する</v>
      </c>
    </row>
    <row r="156" spans="2:15">
      <c r="B156" s="30">
        <v>871</v>
      </c>
      <c r="C156" s="30" t="s">
        <v>698</v>
      </c>
      <c r="D156" s="30" t="s">
        <v>699</v>
      </c>
      <c r="E156" s="30" t="s">
        <v>700</v>
      </c>
      <c r="F156" s="30" t="s">
        <v>701</v>
      </c>
      <c r="J156" t="str">
        <f t="shared" si="8"/>
        <v>vida</v>
      </c>
      <c r="K156" t="str">
        <f t="shared" si="9"/>
        <v>生命/一生、生活</v>
      </c>
      <c r="M156" s="46" t="str">
        <f t="shared" si="11"/>
        <v>女性名詞</v>
      </c>
      <c r="O156" t="str">
        <f t="shared" si="10"/>
        <v/>
      </c>
    </row>
    <row r="157" spans="2:15">
      <c r="B157" s="30">
        <v>882</v>
      </c>
      <c r="C157" s="30" t="s">
        <v>698</v>
      </c>
      <c r="D157" s="30" t="s">
        <v>975</v>
      </c>
      <c r="E157" s="30" t="s">
        <v>976</v>
      </c>
      <c r="F157" s="30" t="s">
        <v>977</v>
      </c>
      <c r="J157" t="str">
        <f t="shared" si="8"/>
        <v>vuelta</v>
      </c>
      <c r="K157" t="str">
        <f t="shared" si="9"/>
        <v>回転/帰路、帰ること</v>
      </c>
      <c r="M157" s="46" t="str">
        <f t="shared" si="11"/>
        <v>女性名詞</v>
      </c>
      <c r="O157" t="str">
        <f t="shared" si="10"/>
        <v/>
      </c>
    </row>
    <row r="158" spans="2:15">
      <c r="B158" s="30">
        <v>885</v>
      </c>
      <c r="C158" s="30" t="s">
        <v>547</v>
      </c>
      <c r="D158" s="30" t="s">
        <v>1371</v>
      </c>
      <c r="E158" s="30" t="s">
        <v>1372</v>
      </c>
      <c r="G158" s="30" t="s">
        <v>1373</v>
      </c>
      <c r="J158" t="str">
        <f t="shared" si="8"/>
        <v>ya</v>
      </c>
      <c r="K158" t="str">
        <f t="shared" si="9"/>
        <v>すでに、もう、もはや</v>
      </c>
      <c r="M158" s="46" t="str">
        <f t="shared" si="11"/>
        <v>副詞/¿Ya has visitado Granada? 君はもう既にグラナダへ行きましたか？</v>
      </c>
      <c r="O158" t="str">
        <f t="shared" si="10"/>
        <v>¿Ya has visitado Granada? 君はもう既にグラナダへ行きましたか？</v>
      </c>
    </row>
    <row r="159" spans="2:15">
      <c r="B159" s="30" t="s">
        <v>505</v>
      </c>
      <c r="C159" s="30" t="s">
        <v>698</v>
      </c>
      <c r="D159" s="30" t="s">
        <v>1051</v>
      </c>
      <c r="E159" s="30" t="s">
        <v>1054</v>
      </c>
      <c r="F159" s="51" t="s">
        <v>1057</v>
      </c>
      <c r="J159" t="str">
        <f t="shared" si="8"/>
        <v>piñufla</v>
      </c>
      <c r="K159" t="str">
        <f t="shared" si="9"/>
        <v>弱い、貪欲な、質の悪い/http://etimologias.dechile.net/?pin.ufla</v>
      </c>
      <c r="M159" s="46" t="str">
        <f t="shared" si="11"/>
        <v>女性名詞</v>
      </c>
      <c r="O159" t="str">
        <f t="shared" si="10"/>
        <v/>
      </c>
    </row>
    <row r="160" spans="2:15">
      <c r="B160" s="30" t="s">
        <v>505</v>
      </c>
      <c r="C160" s="30" t="s">
        <v>811</v>
      </c>
      <c r="D160" s="30" t="s">
        <v>945</v>
      </c>
      <c r="E160" s="30" t="s">
        <v>946</v>
      </c>
      <c r="J160" t="str">
        <f t="shared" si="8"/>
        <v>conteo</v>
      </c>
      <c r="K160" t="str">
        <f t="shared" si="9"/>
        <v>カウント</v>
      </c>
      <c r="M160" s="46" t="str">
        <f t="shared" si="11"/>
        <v>男性名詞</v>
      </c>
      <c r="O160" t="str">
        <f t="shared" si="10"/>
        <v/>
      </c>
    </row>
    <row r="161" spans="2:15">
      <c r="B161" s="30" t="s">
        <v>505</v>
      </c>
      <c r="D161" s="30" t="s">
        <v>1055</v>
      </c>
      <c r="E161" s="30" t="s">
        <v>1058</v>
      </c>
      <c r="F161" s="51" t="s">
        <v>1056</v>
      </c>
      <c r="J161" t="str">
        <f t="shared" si="8"/>
        <v>po</v>
      </c>
      <c r="K161" t="str">
        <f t="shared" si="9"/>
        <v>(強調)/http://etimologias.dechile.net/?po</v>
      </c>
      <c r="M161" s="46"/>
      <c r="O161" t="str">
        <f t="shared" si="10"/>
        <v/>
      </c>
    </row>
    <row r="162" spans="2:15">
      <c r="B162" s="30">
        <v>510</v>
      </c>
      <c r="C162" s="30" t="s">
        <v>516</v>
      </c>
      <c r="D162" s="30" t="s">
        <v>1514</v>
      </c>
      <c r="E162" s="30" t="s">
        <v>1515</v>
      </c>
      <c r="F162" s="30" t="s">
        <v>1517</v>
      </c>
      <c r="G162" s="46" t="s">
        <v>1516</v>
      </c>
      <c r="J162" t="str">
        <f t="shared" si="8"/>
        <v>llegar</v>
      </c>
      <c r="K162" t="str">
        <f t="shared" si="9"/>
        <v>~に着く、到着する/~に達する</v>
      </c>
      <c r="M162" s="46" t="str">
        <f t="shared" si="11"/>
        <v>動詞/Dentro de poco llegaremos al aeropuerto. まもなく飛行場に到着します</v>
      </c>
      <c r="O162" t="str">
        <f t="shared" si="10"/>
        <v>Dentro de poco llegaremos al aeropuerto. まもなく飛行場に到着します</v>
      </c>
    </row>
    <row r="163" spans="2:15">
      <c r="B163" s="30">
        <v>510</v>
      </c>
      <c r="D163" s="30" t="s">
        <v>2193</v>
      </c>
      <c r="E163" s="30" t="s">
        <v>1518</v>
      </c>
      <c r="J163" t="str">
        <f t="shared" si="8"/>
        <v>llegar a+不定詞</v>
      </c>
      <c r="K163" t="str">
        <f t="shared" si="9"/>
        <v>(a+不定詞)~するに至る</v>
      </c>
      <c r="M163" s="46"/>
      <c r="O163" t="str">
        <f t="shared" si="10"/>
        <v/>
      </c>
    </row>
    <row r="164" spans="2:15">
      <c r="B164" s="30">
        <v>626</v>
      </c>
      <c r="C164" s="30" t="s">
        <v>516</v>
      </c>
      <c r="D164" s="30" t="s">
        <v>863</v>
      </c>
      <c r="E164" s="30" t="s">
        <v>1519</v>
      </c>
      <c r="F164" s="30" t="s">
        <v>1520</v>
      </c>
      <c r="J164" t="str">
        <f t="shared" si="8"/>
        <v>pasar</v>
      </c>
      <c r="K164" t="str">
        <f t="shared" si="9"/>
        <v>通る、通過する/過ごす、経つ</v>
      </c>
      <c r="M164" s="46" t="str">
        <f t="shared" si="11"/>
        <v>動詞</v>
      </c>
      <c r="O164" t="str">
        <f t="shared" si="10"/>
        <v/>
      </c>
    </row>
    <row r="165" spans="2:15">
      <c r="B165" s="30">
        <v>626</v>
      </c>
      <c r="D165" s="30" t="s">
        <v>1521</v>
      </c>
      <c r="E165" s="30" t="s">
        <v>1522</v>
      </c>
      <c r="F165" s="46" t="s">
        <v>1523</v>
      </c>
      <c r="J165" t="str">
        <f t="shared" si="8"/>
        <v>pasarlo(+副詞)</v>
      </c>
      <c r="K165" t="str">
        <f t="shared" si="9"/>
        <v>~の時を過ごす/Pásalo bien 楽しい時を過ごして下さい</v>
      </c>
      <c r="M165" s="46"/>
      <c r="O165" t="str">
        <f t="shared" si="10"/>
        <v/>
      </c>
    </row>
    <row r="166" spans="2:15">
      <c r="B166" s="30">
        <v>174</v>
      </c>
      <c r="C166" s="30" t="s">
        <v>522</v>
      </c>
      <c r="D166" s="30" t="s">
        <v>1524</v>
      </c>
      <c r="E166" s="30" t="s">
        <v>1525</v>
      </c>
      <c r="F166" s="30" t="s">
        <v>1527</v>
      </c>
      <c r="G166" s="46" t="s">
        <v>1526</v>
      </c>
      <c r="J166" t="str">
        <f t="shared" si="8"/>
        <v>cierto,ta</v>
      </c>
      <c r="K166" t="str">
        <f t="shared" si="9"/>
        <v>ある、いくらかの/確かな、明白な</v>
      </c>
      <c r="M166" s="46" t="str">
        <f t="shared" si="11"/>
        <v>形容詞/(+de)~を確信した Estoy cierto de que era él. 僕は彼だったと確信している。</v>
      </c>
      <c r="O166" t="str">
        <f t="shared" si="10"/>
        <v>(+de)~を確信した Estoy cierto de que era él. 僕は彼だったと確信している。</v>
      </c>
    </row>
    <row r="167" spans="2:15">
      <c r="B167" s="30">
        <v>174</v>
      </c>
      <c r="D167" s="30" t="s">
        <v>1528</v>
      </c>
      <c r="E167" s="30" t="s">
        <v>1529</v>
      </c>
      <c r="F167" s="30" t="s">
        <v>1530</v>
      </c>
      <c r="J167" t="str">
        <f t="shared" si="8"/>
        <v>por cierto</v>
      </c>
      <c r="K167" t="str">
        <f t="shared" si="9"/>
        <v>確かに、勿論/時に、ところで</v>
      </c>
      <c r="M167" s="46"/>
      <c r="O167" t="str">
        <f t="shared" si="10"/>
        <v/>
      </c>
    </row>
    <row r="168" spans="2:15">
      <c r="B168" s="30">
        <v>87</v>
      </c>
      <c r="C168" s="30" t="s">
        <v>547</v>
      </c>
      <c r="D168" s="30" t="s">
        <v>1531</v>
      </c>
      <c r="E168" s="30" t="s">
        <v>1532</v>
      </c>
      <c r="F168" s="30" t="s">
        <v>1533</v>
      </c>
      <c r="J168" t="str">
        <f t="shared" si="8"/>
        <v xml:space="preserve">aún </v>
      </c>
      <c r="K168" t="str">
        <f t="shared" si="9"/>
        <v>まだ = todavía/(比較級と)さらに、一層</v>
      </c>
      <c r="M168" s="46" t="str">
        <f t="shared" si="11"/>
        <v>副詞</v>
      </c>
      <c r="O168" t="str">
        <f t="shared" si="10"/>
        <v/>
      </c>
    </row>
    <row r="169" spans="2:15">
      <c r="B169" s="30">
        <v>724</v>
      </c>
      <c r="C169" s="30" t="s">
        <v>516</v>
      </c>
      <c r="D169" s="30" t="s">
        <v>1534</v>
      </c>
      <c r="E169" s="30" t="s">
        <v>1535</v>
      </c>
      <c r="F169" s="30" t="s">
        <v>1537</v>
      </c>
      <c r="G169" s="30" t="s">
        <v>1536</v>
      </c>
      <c r="J169" t="str">
        <f t="shared" si="8"/>
        <v>regresar</v>
      </c>
      <c r="K169" t="str">
        <f t="shared" si="9"/>
        <v>戻る、帰る(=volver)/帰宅する</v>
      </c>
      <c r="M169" s="46" t="str">
        <f t="shared" si="11"/>
        <v>動詞/regresar del viaje 旅から帰る</v>
      </c>
      <c r="O169" t="str">
        <f t="shared" si="10"/>
        <v>regresar del viaje 旅から帰る</v>
      </c>
    </row>
    <row r="170" spans="2:15">
      <c r="B170" s="30">
        <v>774</v>
      </c>
      <c r="C170" s="30" t="s">
        <v>522</v>
      </c>
      <c r="D170" s="30" t="s">
        <v>1539</v>
      </c>
      <c r="E170" s="30" t="s">
        <v>1540</v>
      </c>
      <c r="F170" s="30" t="s">
        <v>1541</v>
      </c>
      <c r="J170" t="str">
        <f t="shared" si="8"/>
        <v>serio,ria</v>
      </c>
      <c r="K170" t="str">
        <f t="shared" si="9"/>
        <v>まじめな、真剣な/重大な</v>
      </c>
      <c r="M170" s="46" t="str">
        <f t="shared" si="11"/>
        <v>形容詞</v>
      </c>
      <c r="O170" t="str">
        <f t="shared" si="10"/>
        <v/>
      </c>
    </row>
    <row r="171" spans="2:15">
      <c r="B171" s="30">
        <v>774</v>
      </c>
      <c r="D171" s="30" t="s">
        <v>1538</v>
      </c>
      <c r="E171" s="30" t="s">
        <v>1542</v>
      </c>
      <c r="J171" t="str">
        <f t="shared" si="8"/>
        <v>en serio</v>
      </c>
      <c r="K171" t="str">
        <f t="shared" si="9"/>
        <v>本当に？</v>
      </c>
      <c r="M171" s="46"/>
      <c r="O171" t="str">
        <f t="shared" si="10"/>
        <v/>
      </c>
    </row>
    <row r="172" spans="2:15">
      <c r="B172" s="30">
        <v>141</v>
      </c>
      <c r="C172" s="30" t="s">
        <v>522</v>
      </c>
      <c r="D172" s="30" t="s">
        <v>1543</v>
      </c>
      <c r="E172" s="30" t="s">
        <v>1544</v>
      </c>
      <c r="F172" s="30" t="s">
        <v>1545</v>
      </c>
      <c r="J172" t="str">
        <f t="shared" si="8"/>
        <v>cansado,da</v>
      </c>
      <c r="K172" t="str">
        <f t="shared" si="9"/>
        <v>疲れた、疲れさせる/(+de,por)~に飽きた</v>
      </c>
      <c r="M172" s="46" t="str">
        <f t="shared" si="11"/>
        <v>形容詞</v>
      </c>
      <c r="O172" t="str">
        <f t="shared" si="10"/>
        <v/>
      </c>
    </row>
    <row r="173" spans="2:15">
      <c r="B173" s="30">
        <v>141</v>
      </c>
      <c r="C173" s="30" t="s">
        <v>516</v>
      </c>
      <c r="D173" s="30" t="s">
        <v>1546</v>
      </c>
      <c r="E173" s="30" t="s">
        <v>1547</v>
      </c>
      <c r="F173" s="30" t="s">
        <v>1548</v>
      </c>
      <c r="G173" s="30" t="s">
        <v>1549</v>
      </c>
      <c r="J173" t="str">
        <f t="shared" si="8"/>
        <v>cansar</v>
      </c>
      <c r="K173" t="str">
        <f t="shared" si="9"/>
        <v>疲れる、疲れさせる/(+de)~にうんざりする</v>
      </c>
      <c r="M173" s="46" t="str">
        <f t="shared" si="11"/>
        <v>動詞/no cansarse de ~　~に飽きることになく…する</v>
      </c>
      <c r="O173" t="str">
        <f t="shared" si="10"/>
        <v>no cansarse de ~　~に飽きることになく…する</v>
      </c>
    </row>
    <row r="174" spans="2:15">
      <c r="B174" s="30">
        <v>525</v>
      </c>
      <c r="C174" s="30" t="s">
        <v>698</v>
      </c>
      <c r="D174" s="30" t="s">
        <v>1550</v>
      </c>
      <c r="E174" s="30" t="s">
        <v>1551</v>
      </c>
      <c r="F174" s="30" t="s">
        <v>1552</v>
      </c>
      <c r="J174" t="str">
        <f t="shared" si="8"/>
        <v>manera</v>
      </c>
      <c r="K174" t="str">
        <f t="shared" si="9"/>
        <v>やり方、様式/行儀、作法、態度</v>
      </c>
      <c r="M174" s="46" t="str">
        <f t="shared" si="11"/>
        <v>女性名詞</v>
      </c>
      <c r="O174" t="str">
        <f t="shared" si="10"/>
        <v/>
      </c>
    </row>
    <row r="175" spans="2:15">
      <c r="B175" s="30">
        <v>523</v>
      </c>
      <c r="C175" s="30" t="s">
        <v>522</v>
      </c>
      <c r="D175" s="30" t="s">
        <v>1558</v>
      </c>
      <c r="E175" s="30" t="s">
        <v>1553</v>
      </c>
      <c r="F175" s="30" t="s">
        <v>1554</v>
      </c>
      <c r="G175" s="30" t="s">
        <v>1555</v>
      </c>
      <c r="H175" s="30" t="s">
        <v>1559</v>
      </c>
      <c r="J175" t="str">
        <f t="shared" si="8"/>
        <v>mal,malo,la</v>
      </c>
      <c r="K175" t="str">
        <f t="shared" si="9"/>
        <v>悪、悪事、不正/病気</v>
      </c>
      <c r="M175" s="46" t="str">
        <f t="shared" si="11"/>
        <v>形容詞/menos mal 不幸中の幸いだ/男性単数名詞の前で mal</v>
      </c>
      <c r="O175" t="str">
        <f t="shared" si="10"/>
        <v>menos mal 不幸中の幸いだ/男性単数名詞の前で mal</v>
      </c>
    </row>
    <row r="176" spans="2:15">
      <c r="B176" s="30">
        <v>521</v>
      </c>
      <c r="C176" s="30" t="s">
        <v>547</v>
      </c>
      <c r="D176" s="30" t="s">
        <v>2194</v>
      </c>
      <c r="E176" s="30" t="s">
        <v>1556</v>
      </c>
      <c r="F176" s="30" t="s">
        <v>1557</v>
      </c>
      <c r="G176" s="30"/>
      <c r="J176" t="str">
        <f t="shared" si="8"/>
        <v>mal</v>
      </c>
      <c r="K176" t="str">
        <f t="shared" si="9"/>
        <v>悪く、不正に/不完全な</v>
      </c>
      <c r="M176" s="46" t="str">
        <f t="shared" si="11"/>
        <v>副詞</v>
      </c>
      <c r="O176" t="str">
        <f t="shared" si="10"/>
        <v/>
      </c>
    </row>
    <row r="177" spans="2:15">
      <c r="B177" s="30">
        <v>523</v>
      </c>
      <c r="D177" s="30" t="s">
        <v>2195</v>
      </c>
      <c r="E177" s="30" t="s">
        <v>2196</v>
      </c>
      <c r="G177" s="30"/>
      <c r="J177" t="str">
        <f t="shared" si="8"/>
        <v>estar de malas</v>
      </c>
      <c r="K177" t="str">
        <f t="shared" si="9"/>
        <v>運が悪い、不機嫌である</v>
      </c>
      <c r="M177" s="46"/>
      <c r="O177" t="str">
        <f t="shared" si="10"/>
        <v/>
      </c>
    </row>
    <row r="178" spans="2:15">
      <c r="B178" s="30">
        <v>799</v>
      </c>
      <c r="C178" s="30" t="s">
        <v>698</v>
      </c>
      <c r="D178" s="30" t="s">
        <v>1560</v>
      </c>
      <c r="E178" s="30" t="s">
        <v>1561</v>
      </c>
      <c r="F178" s="30" t="s">
        <v>1563</v>
      </c>
      <c r="G178" s="30" t="s">
        <v>1562</v>
      </c>
      <c r="J178" t="str">
        <f t="shared" si="8"/>
        <v>suerte</v>
      </c>
      <c r="K178" t="str">
        <f t="shared" si="9"/>
        <v>運命、運、幸運/抽選、くじ</v>
      </c>
      <c r="M178" s="46" t="str">
        <f t="shared" si="11"/>
        <v>女性名詞/por suerte 運良く</v>
      </c>
      <c r="O178" t="str">
        <f t="shared" si="10"/>
        <v>por suerte 運良く</v>
      </c>
    </row>
    <row r="179" spans="2:15">
      <c r="B179" s="30">
        <v>641</v>
      </c>
      <c r="C179" s="30" t="s">
        <v>698</v>
      </c>
      <c r="D179" s="30" t="s">
        <v>1564</v>
      </c>
      <c r="E179" s="30" t="s">
        <v>1565</v>
      </c>
      <c r="F179" s="30" t="s">
        <v>1566</v>
      </c>
      <c r="G179" s="46" t="s">
        <v>1567</v>
      </c>
      <c r="J179" t="str">
        <f t="shared" si="8"/>
        <v>palabra</v>
      </c>
      <c r="K179" t="str">
        <f t="shared" si="9"/>
        <v>単語、語/言葉、約束</v>
      </c>
      <c r="M179" s="46" t="str">
        <f t="shared" si="11"/>
        <v>女性名詞/en otra palabras 言い換えれば en una palabra 一言で言えば(要するに)</v>
      </c>
      <c r="O179" t="str">
        <f t="shared" si="10"/>
        <v>en otra palabras 言い換えれば en una palabra 一言で言えば(要するに)</v>
      </c>
    </row>
    <row r="180" spans="2:15">
      <c r="B180" s="30">
        <v>799</v>
      </c>
      <c r="C180" s="30" t="s">
        <v>811</v>
      </c>
      <c r="D180" s="30" t="s">
        <v>1568</v>
      </c>
      <c r="E180" s="30" t="s">
        <v>1569</v>
      </c>
      <c r="F180" s="30" t="s">
        <v>1571</v>
      </c>
      <c r="G180" s="30" t="s">
        <v>1570</v>
      </c>
      <c r="J180" t="str">
        <f t="shared" si="8"/>
        <v>sueño</v>
      </c>
      <c r="K180" t="str">
        <f t="shared" si="9"/>
        <v>眠り、眠気/夢 = ensueño</v>
      </c>
      <c r="M180" s="46" t="str">
        <f t="shared" si="11"/>
        <v>男性名詞/⇨ 動詞 soñar</v>
      </c>
      <c r="O180" t="str">
        <f t="shared" si="10"/>
        <v>⇨ 動詞 soñar</v>
      </c>
    </row>
    <row r="181" spans="2:15">
      <c r="B181" s="30">
        <v>325</v>
      </c>
      <c r="C181" s="30" t="s">
        <v>516</v>
      </c>
      <c r="D181" s="30" t="s">
        <v>1572</v>
      </c>
      <c r="E181" s="30" t="s">
        <v>1573</v>
      </c>
      <c r="F181" s="30" t="s">
        <v>1242</v>
      </c>
      <c r="G181" s="30" t="s">
        <v>1574</v>
      </c>
      <c r="H181" s="46" t="s">
        <v>1577</v>
      </c>
      <c r="J181" t="str">
        <f t="shared" si="8"/>
        <v>enseñar</v>
      </c>
      <c r="K181" t="str">
        <f t="shared" si="9"/>
        <v>教える/見せる、示す</v>
      </c>
      <c r="M181" s="46" t="str">
        <f t="shared" si="11"/>
        <v>動詞/Por favor, enseñame el significado de la palabra./単語の意味を教えて下さい</v>
      </c>
      <c r="O181" t="str">
        <f t="shared" si="10"/>
        <v>Por favor, enseñame el significado de la palabra./単語の意味を教えて下さい</v>
      </c>
    </row>
    <row r="182" spans="2:15">
      <c r="B182" s="30">
        <v>325</v>
      </c>
      <c r="C182" s="30" t="s">
        <v>1578</v>
      </c>
      <c r="D182" s="30" t="s">
        <v>1582</v>
      </c>
      <c r="E182" s="30" t="s">
        <v>1583</v>
      </c>
      <c r="G182" s="30" t="s">
        <v>1575</v>
      </c>
      <c r="H182" t="s">
        <v>1576</v>
      </c>
      <c r="J182" t="str">
        <f t="shared" si="8"/>
        <v>¿Me enseñas a bailar salasa?</v>
      </c>
      <c r="K182" t="str">
        <f t="shared" si="9"/>
        <v>ダンスを教えてくれませんか</v>
      </c>
      <c r="M182" s="46" t="str">
        <f t="shared" si="11"/>
        <v>例1/Enseñame cómo llegar a la parada de metro./メトロの駅までの道を教えて欲しい</v>
      </c>
      <c r="O182" t="str">
        <f t="shared" si="10"/>
        <v>Enseñame cómo llegar a la parada de metro./メトロの駅までの道を教えて欲しい</v>
      </c>
    </row>
    <row r="183" spans="2:15">
      <c r="B183" s="30">
        <v>325</v>
      </c>
      <c r="C183" s="30" t="s">
        <v>1636</v>
      </c>
      <c r="D183" s="30" t="s">
        <v>1581</v>
      </c>
      <c r="E183" s="30" t="s">
        <v>1584</v>
      </c>
      <c r="G183" s="30" t="s">
        <v>1579</v>
      </c>
      <c r="H183" t="s">
        <v>1580</v>
      </c>
      <c r="J183" t="str">
        <f t="shared" si="8"/>
        <v>¿Podrías enseñarme el camino?</v>
      </c>
      <c r="K183" t="str">
        <f t="shared" si="9"/>
        <v>道を教えてくれませんか</v>
      </c>
      <c r="M183" s="46" t="str">
        <f t="shared" si="11"/>
        <v>例2/¿Me puedes enseñar italiano?/イタリア語を教えてくれませんか？</v>
      </c>
      <c r="O183" t="str">
        <f t="shared" si="10"/>
        <v>¿Me puedes enseñar italiano?/イタリア語を教えてくれませんか？</v>
      </c>
    </row>
    <row r="184" spans="2:15">
      <c r="B184" s="30">
        <v>718</v>
      </c>
      <c r="C184" s="30" t="s">
        <v>516</v>
      </c>
      <c r="D184" s="30" t="s">
        <v>1637</v>
      </c>
      <c r="E184" s="30" t="s">
        <v>1638</v>
      </c>
      <c r="F184" s="47" t="s">
        <v>1639</v>
      </c>
      <c r="J184" t="str">
        <f t="shared" si="8"/>
        <v>recordar</v>
      </c>
      <c r="K184" t="str">
        <f t="shared" si="9"/>
        <v>思い出す、覚えている/= acordarse de</v>
      </c>
      <c r="M184" s="46" t="str">
        <f t="shared" si="11"/>
        <v>動詞</v>
      </c>
      <c r="O184" t="str">
        <f t="shared" si="10"/>
        <v/>
      </c>
    </row>
    <row r="185" spans="2:15">
      <c r="B185" s="30">
        <v>45</v>
      </c>
      <c r="C185" s="30" t="s">
        <v>522</v>
      </c>
      <c r="D185" s="30" t="s">
        <v>1640</v>
      </c>
      <c r="E185" s="30" t="s">
        <v>1641</v>
      </c>
      <c r="G185" s="30" t="s">
        <v>1642</v>
      </c>
      <c r="J185" t="str">
        <f t="shared" si="8"/>
        <v>amable</v>
      </c>
      <c r="K185" t="str">
        <f t="shared" si="9"/>
        <v>親切な、優しい</v>
      </c>
      <c r="M185" s="46" t="str">
        <f t="shared" si="11"/>
        <v>形容詞/Es usted muy amable. ご親切にどうも</v>
      </c>
      <c r="O185" t="str">
        <f t="shared" si="10"/>
        <v>Es usted muy amable. ご親切にどうも</v>
      </c>
    </row>
    <row r="186" spans="2:15">
      <c r="B186" s="30">
        <v>483</v>
      </c>
      <c r="C186" s="30" t="s">
        <v>811</v>
      </c>
      <c r="D186" s="30" t="s">
        <v>1644</v>
      </c>
      <c r="E186" s="30" t="s">
        <v>1643</v>
      </c>
      <c r="J186" t="str">
        <f t="shared" si="8"/>
        <v>jefe</v>
      </c>
      <c r="K186" t="str">
        <f t="shared" si="9"/>
        <v>長、上司、ボス</v>
      </c>
      <c r="M186" s="46" t="str">
        <f t="shared" si="11"/>
        <v>男性名詞</v>
      </c>
      <c r="O186" t="str">
        <f t="shared" si="10"/>
        <v/>
      </c>
    </row>
    <row r="187" spans="2:15">
      <c r="B187" s="30">
        <v>430</v>
      </c>
      <c r="C187" s="30" t="s">
        <v>522</v>
      </c>
      <c r="D187" s="30" t="s">
        <v>1645</v>
      </c>
      <c r="E187" s="30" t="s">
        <v>1646</v>
      </c>
      <c r="F187" s="30" t="s">
        <v>1647</v>
      </c>
      <c r="G187" s="30" t="s">
        <v>1648</v>
      </c>
      <c r="J187" t="str">
        <f t="shared" si="8"/>
        <v>hermoso,sa</v>
      </c>
      <c r="K187" t="str">
        <f t="shared" si="9"/>
        <v>美しい、きれいな/見事な</v>
      </c>
      <c r="M187" s="46" t="str">
        <f t="shared" si="11"/>
        <v>形容詞/mujer hermosa美人</v>
      </c>
      <c r="O187" t="str">
        <f t="shared" si="10"/>
        <v>mujer hermosa美人</v>
      </c>
    </row>
    <row r="188" spans="2:15">
      <c r="B188" s="30">
        <v>56</v>
      </c>
      <c r="C188" s="30" t="s">
        <v>522</v>
      </c>
      <c r="D188" s="30" t="s">
        <v>1653</v>
      </c>
      <c r="E188" s="30" t="s">
        <v>1654</v>
      </c>
      <c r="F188" s="30" t="s">
        <v>1655</v>
      </c>
      <c r="H188" s="30" t="s">
        <v>1656</v>
      </c>
      <c r="J188" t="str">
        <f t="shared" si="8"/>
        <v>anterior</v>
      </c>
      <c r="K188" t="str">
        <f t="shared" si="9"/>
        <v>~より前の/el día anterior 前日</v>
      </c>
      <c r="M188" s="46" t="str">
        <f t="shared" si="11"/>
        <v>形容詞</v>
      </c>
      <c r="O188" t="str">
        <f t="shared" si="10"/>
        <v/>
      </c>
    </row>
    <row r="189" spans="2:15">
      <c r="B189" s="30">
        <v>56</v>
      </c>
      <c r="C189" s="30" t="s">
        <v>547</v>
      </c>
      <c r="D189" s="30" t="s">
        <v>1657</v>
      </c>
      <c r="E189" s="30" t="s">
        <v>1658</v>
      </c>
      <c r="J189" t="str">
        <f t="shared" si="8"/>
        <v>anteriormente</v>
      </c>
      <c r="K189" t="str">
        <f t="shared" si="9"/>
        <v>以前に、先に</v>
      </c>
      <c r="M189" s="46" t="str">
        <f t="shared" si="11"/>
        <v>副詞</v>
      </c>
      <c r="O189" t="str">
        <f t="shared" si="10"/>
        <v/>
      </c>
    </row>
    <row r="190" spans="2:15">
      <c r="B190" s="30">
        <v>56</v>
      </c>
      <c r="C190" s="30" t="s">
        <v>547</v>
      </c>
      <c r="D190" s="30" t="s">
        <v>2197</v>
      </c>
      <c r="E190" s="30" t="s">
        <v>1659</v>
      </c>
      <c r="F190" s="30" t="s">
        <v>1660</v>
      </c>
      <c r="J190" t="str">
        <f t="shared" si="8"/>
        <v>antes(副詞)</v>
      </c>
      <c r="K190" t="str">
        <f t="shared" si="9"/>
        <v>以前は、かつては ↔ después/前の = anterior</v>
      </c>
      <c r="M190" s="46" t="str">
        <f t="shared" si="11"/>
        <v>副詞</v>
      </c>
      <c r="O190" t="str">
        <f t="shared" si="10"/>
        <v/>
      </c>
    </row>
    <row r="191" spans="2:15">
      <c r="B191" s="30">
        <v>56</v>
      </c>
      <c r="C191" s="30" t="s">
        <v>515</v>
      </c>
      <c r="D191" s="30" t="s">
        <v>2198</v>
      </c>
      <c r="E191" s="30" t="s">
        <v>1661</v>
      </c>
      <c r="F191" s="46" t="s">
        <v>1662</v>
      </c>
      <c r="H191" s="30" t="s">
        <v>1663</v>
      </c>
      <c r="J191" t="str">
        <f t="shared" si="8"/>
        <v>antes(接続詞)</v>
      </c>
      <c r="K191" t="str">
        <f t="shared" si="9"/>
        <v>むしろ/No desea la victoria, antes la teme. 彼は勝利を望むどころか、むしろ恐れている</v>
      </c>
      <c r="M191" s="46" t="str">
        <f t="shared" si="11"/>
        <v>接続詞</v>
      </c>
      <c r="O191" t="str">
        <f t="shared" si="10"/>
        <v/>
      </c>
    </row>
    <row r="192" spans="2:15">
      <c r="B192" s="30">
        <v>56</v>
      </c>
      <c r="D192" s="30" t="s">
        <v>1664</v>
      </c>
      <c r="E192" s="30" t="s">
        <v>1665</v>
      </c>
      <c r="F192" s="30" t="s">
        <v>1666</v>
      </c>
      <c r="G192" s="30" t="s">
        <v>1667</v>
      </c>
      <c r="J192" t="str">
        <f t="shared" si="8"/>
        <v>antes de~</v>
      </c>
      <c r="K192" t="str">
        <f t="shared" si="9"/>
        <v>~より前に/antes que(de) +接続法</v>
      </c>
      <c r="M192" s="46" t="str">
        <f t="shared" si="11"/>
        <v>/~する前に</v>
      </c>
      <c r="O192" t="str">
        <f t="shared" si="10"/>
        <v>~する前に</v>
      </c>
    </row>
    <row r="193" spans="1:15">
      <c r="A193" s="30" t="s">
        <v>1411</v>
      </c>
      <c r="B193" s="30">
        <v>585</v>
      </c>
      <c r="C193" s="30" t="s">
        <v>522</v>
      </c>
      <c r="D193" s="30" t="s">
        <v>1669</v>
      </c>
      <c r="E193" s="30" t="s">
        <v>1668</v>
      </c>
      <c r="F193" s="30" t="s">
        <v>1670</v>
      </c>
      <c r="G193" s="30" t="s">
        <v>1671</v>
      </c>
      <c r="J193" t="str">
        <f t="shared" ref="J193:J214" si="12">+IF(D193=0,"",D193)</f>
        <v>nocturno,na</v>
      </c>
      <c r="K193" t="str">
        <f t="shared" ref="K193:K214" si="13">IF(F193="",IF(E193=0,"",E193),CONCATENATE(E193,$L$3,F193))</f>
        <v>夜の、夜間の/vuelo nocturno 夜行便</v>
      </c>
      <c r="M193" s="46" t="str">
        <f t="shared" si="11"/>
        <v>形容詞/partido nocturno ナイトゲーム、ナイター</v>
      </c>
      <c r="O193" t="str">
        <f t="shared" ref="O193:O214" si="14">IF(AND(G193&lt;&gt;"",H193&lt;&gt;""),CONCATENATE(G193,$L$3,H193),IF(G193=0,"",G193))</f>
        <v>partido nocturno ナイトゲーム、ナイター</v>
      </c>
    </row>
    <row r="194" spans="1:15">
      <c r="B194" s="30">
        <v>596</v>
      </c>
      <c r="C194" s="30" t="s">
        <v>522</v>
      </c>
      <c r="D194" s="30" t="s">
        <v>1672</v>
      </c>
      <c r="E194" s="30" t="s">
        <v>1673</v>
      </c>
      <c r="F194" s="46" t="s">
        <v>1674</v>
      </c>
      <c r="J194" t="str">
        <f t="shared" si="12"/>
        <v>ocupado,da</v>
      </c>
      <c r="K194" t="str">
        <f t="shared" si="13"/>
        <v>忙しい/Esta semana hemos estado muy ocupadas. 今週は私達とても忙しかったわ。</v>
      </c>
      <c r="M194" s="46" t="str">
        <f t="shared" si="11"/>
        <v>形容詞</v>
      </c>
      <c r="O194" t="str">
        <f t="shared" si="14"/>
        <v/>
      </c>
    </row>
    <row r="195" spans="1:15">
      <c r="B195" s="30">
        <v>582</v>
      </c>
      <c r="C195" s="30" t="s">
        <v>522</v>
      </c>
      <c r="D195" s="30" t="s">
        <v>1675</v>
      </c>
      <c r="E195" s="30" t="s">
        <v>1676</v>
      </c>
      <c r="F195" s="30" t="s">
        <v>1677</v>
      </c>
      <c r="G195" s="30" t="s">
        <v>1678</v>
      </c>
      <c r="J195" t="str">
        <f t="shared" si="12"/>
        <v>nervioso,sa</v>
      </c>
      <c r="K195" t="str">
        <f t="shared" si="13"/>
        <v>神経質な、いらいらした/⇨ 緊張する</v>
      </c>
      <c r="M195" s="46" t="str">
        <f t="shared" si="11"/>
        <v>形容詞/名詞: nerviosidad, nerbiosismo</v>
      </c>
      <c r="O195" t="str">
        <f t="shared" si="14"/>
        <v>名詞: nerviosidad, nerbiosismo</v>
      </c>
    </row>
    <row r="196" spans="1:15">
      <c r="B196" s="30">
        <v>54</v>
      </c>
      <c r="C196" s="30" t="s">
        <v>547</v>
      </c>
      <c r="D196" s="30" t="s">
        <v>1679</v>
      </c>
      <c r="E196" s="30" t="s">
        <v>1680</v>
      </c>
      <c r="F196" s="46" t="s">
        <v>1681</v>
      </c>
      <c r="G196" s="30"/>
      <c r="J196" t="str">
        <f t="shared" si="12"/>
        <v>anoche</v>
      </c>
      <c r="K196" t="str">
        <f t="shared" si="13"/>
        <v>昨夜、昨晩/　antes de anoche 一昨夜 = anteanoche</v>
      </c>
      <c r="M196" s="46" t="str">
        <f t="shared" ref="M196:M259" si="15">IF(O196="",C196,CONCATENATE(C196,$L$3,O196))</f>
        <v>副詞</v>
      </c>
      <c r="O196" t="str">
        <f t="shared" si="14"/>
        <v/>
      </c>
    </row>
    <row r="197" spans="1:15">
      <c r="B197" s="30">
        <v>160</v>
      </c>
      <c r="C197" s="30" t="s">
        <v>516</v>
      </c>
      <c r="D197" s="30" t="s">
        <v>1682</v>
      </c>
      <c r="E197" s="30" t="s">
        <v>1683</v>
      </c>
      <c r="F197" s="30" t="s">
        <v>1684</v>
      </c>
      <c r="J197" t="str">
        <f t="shared" si="12"/>
        <v>celebrar</v>
      </c>
      <c r="K197" t="str">
        <f t="shared" si="13"/>
        <v>祝う、称賛する、喜ぶ/開催する、執り行う</v>
      </c>
      <c r="M197" s="46" t="str">
        <f t="shared" si="15"/>
        <v>動詞</v>
      </c>
      <c r="O197" t="str">
        <f t="shared" si="14"/>
        <v/>
      </c>
    </row>
    <row r="198" spans="1:15">
      <c r="B198" s="30">
        <v>515</v>
      </c>
      <c r="C198" s="30" t="s">
        <v>516</v>
      </c>
      <c r="D198" s="30" t="s">
        <v>1685</v>
      </c>
      <c r="E198" s="30" t="s">
        <v>1686</v>
      </c>
      <c r="F198" s="30" t="s">
        <v>1687</v>
      </c>
      <c r="G198" s="30" t="s">
        <v>1688</v>
      </c>
      <c r="J198" t="str">
        <f t="shared" si="12"/>
        <v>luchar</v>
      </c>
      <c r="K198" t="str">
        <f t="shared" si="13"/>
        <v>戦う、争う/luchar con(contra) ~と戦う</v>
      </c>
      <c r="M198" s="46" t="str">
        <f t="shared" si="15"/>
        <v>動詞/luchar por la libertad 自由の為に戦う</v>
      </c>
      <c r="O198" t="str">
        <f t="shared" si="14"/>
        <v>luchar por la libertad 自由の為に戦う</v>
      </c>
    </row>
    <row r="199" spans="1:15">
      <c r="B199" s="30">
        <v>609</v>
      </c>
      <c r="C199" s="30" t="s">
        <v>522</v>
      </c>
      <c r="D199" s="30" t="s">
        <v>1689</v>
      </c>
      <c r="E199" s="30" t="s">
        <v>1690</v>
      </c>
      <c r="F199" s="30" t="s">
        <v>1691</v>
      </c>
      <c r="G199" s="30" t="s">
        <v>1693</v>
      </c>
      <c r="H199" s="30" t="s">
        <v>1692</v>
      </c>
      <c r="J199" t="str">
        <f t="shared" si="12"/>
        <v>oscuro,ra</v>
      </c>
      <c r="K199" t="str">
        <f t="shared" si="13"/>
        <v>暗い、暗色の/曇った、どんよりした</v>
      </c>
      <c r="M199" s="46" t="str">
        <f t="shared" si="15"/>
        <v>形容詞/不明瞭な、うさんくさい/名詞 : oscridad 暗がり、暗闇</v>
      </c>
      <c r="O199" t="str">
        <f t="shared" si="14"/>
        <v>不明瞭な、うさんくさい/名詞 : oscridad 暗がり、暗闇</v>
      </c>
    </row>
    <row r="200" spans="1:15">
      <c r="B200" s="30">
        <v>552</v>
      </c>
      <c r="C200" s="30" t="s">
        <v>811</v>
      </c>
      <c r="D200" s="30" t="s">
        <v>1694</v>
      </c>
      <c r="E200" s="30" t="s">
        <v>1695</v>
      </c>
      <c r="F200" s="46" t="s">
        <v>1696</v>
      </c>
      <c r="J200" t="str">
        <f t="shared" si="12"/>
        <v>miedo</v>
      </c>
      <c r="K200" t="str">
        <f t="shared" si="13"/>
        <v>恐れ、恐怖、不安、心配/tener miedo de 不定詞 ~するのではないかと心配する</v>
      </c>
      <c r="M200" s="46" t="str">
        <f t="shared" si="15"/>
        <v>男性名詞</v>
      </c>
      <c r="O200" t="str">
        <f t="shared" si="14"/>
        <v/>
      </c>
    </row>
    <row r="201" spans="1:15">
      <c r="B201" s="30">
        <v>60</v>
      </c>
      <c r="C201" s="30" t="s">
        <v>547</v>
      </c>
      <c r="D201" s="30" t="s">
        <v>1697</v>
      </c>
      <c r="E201" s="30" t="s">
        <v>1698</v>
      </c>
      <c r="F201" s="30" t="s">
        <v>1699</v>
      </c>
      <c r="G201" s="46" t="s">
        <v>1704</v>
      </c>
      <c r="J201" t="str">
        <f t="shared" si="12"/>
        <v>aparte</v>
      </c>
      <c r="K201" t="str">
        <f t="shared" si="13"/>
        <v>別にして、離して/ほかに、さらに</v>
      </c>
      <c r="M201" s="46" t="str">
        <f t="shared" si="15"/>
        <v>副詞/Trataremos aparte ese tema. その問題は別途に取り上げよう</v>
      </c>
      <c r="O201" t="str">
        <f t="shared" si="14"/>
        <v>Trataremos aparte ese tema. その問題は別途に取り上げよう</v>
      </c>
    </row>
    <row r="202" spans="1:15">
      <c r="B202" s="30">
        <v>60</v>
      </c>
      <c r="C202" s="30" t="s">
        <v>516</v>
      </c>
      <c r="D202" s="30" t="s">
        <v>1700</v>
      </c>
      <c r="E202" s="30" t="s">
        <v>1701</v>
      </c>
      <c r="F202" s="30" t="s">
        <v>1702</v>
      </c>
      <c r="G202" s="30" t="s">
        <v>1703</v>
      </c>
      <c r="J202" t="str">
        <f t="shared" si="12"/>
        <v>apartar</v>
      </c>
      <c r="K202" t="str">
        <f t="shared" si="13"/>
        <v>離す、別にする/aparte de ~</v>
      </c>
      <c r="M202" s="46" t="str">
        <f t="shared" si="15"/>
        <v>動詞/~を別にして、~の他に</v>
      </c>
      <c r="O202" t="str">
        <f t="shared" si="14"/>
        <v>~を別にして、~の他に</v>
      </c>
    </row>
    <row r="203" spans="1:15">
      <c r="B203" s="30">
        <v>846</v>
      </c>
      <c r="C203" s="30" t="s">
        <v>522</v>
      </c>
      <c r="D203" s="30" t="s">
        <v>1705</v>
      </c>
      <c r="E203" s="30" t="s">
        <v>1706</v>
      </c>
      <c r="F203" s="46" t="s">
        <v>1707</v>
      </c>
      <c r="J203" t="str">
        <f t="shared" si="12"/>
        <v>triste</v>
      </c>
      <c r="K203" t="str">
        <f t="shared" si="13"/>
        <v>悲しい、哀れな ↔ alegre/Está triste por la muetre de su madre. 彼は母親に死なれて悲嘆に暮れている</v>
      </c>
      <c r="M203" s="46" t="str">
        <f t="shared" si="15"/>
        <v>形容詞</v>
      </c>
      <c r="O203" t="str">
        <f t="shared" si="14"/>
        <v/>
      </c>
    </row>
    <row r="204" spans="1:15">
      <c r="B204" s="30">
        <v>847</v>
      </c>
      <c r="C204" s="30" t="s">
        <v>698</v>
      </c>
      <c r="D204" s="30" t="s">
        <v>1708</v>
      </c>
      <c r="E204" s="30" t="s">
        <v>1709</v>
      </c>
      <c r="J204" t="str">
        <f t="shared" si="12"/>
        <v>tristeza</v>
      </c>
      <c r="K204" t="str">
        <f t="shared" si="13"/>
        <v>悲しみ、悲哀</v>
      </c>
      <c r="M204" s="46" t="str">
        <f t="shared" si="15"/>
        <v>女性名詞</v>
      </c>
      <c r="O204" t="str">
        <f t="shared" si="14"/>
        <v/>
      </c>
    </row>
    <row r="205" spans="1:15">
      <c r="B205" s="30">
        <v>711</v>
      </c>
      <c r="C205" s="30" t="s">
        <v>698</v>
      </c>
      <c r="D205" s="30" t="s">
        <v>1710</v>
      </c>
      <c r="E205" s="30" t="s">
        <v>1711</v>
      </c>
      <c r="F205" s="30" t="s">
        <v>1712</v>
      </c>
      <c r="G205" s="65" t="s">
        <v>1713</v>
      </c>
      <c r="H205" s="30" t="s">
        <v>1714</v>
      </c>
      <c r="J205" t="str">
        <f t="shared" si="12"/>
        <v>razón</v>
      </c>
      <c r="K205" t="str">
        <f t="shared" si="13"/>
        <v>理性/理由 en razón de~ ~の理由で</v>
      </c>
      <c r="M205" s="46" t="str">
        <f t="shared" si="15"/>
        <v>女性名詞/tener razón 正しい/Tiene Vd.(usted) Razón. あなたの言う通りです</v>
      </c>
      <c r="O205" t="str">
        <f t="shared" si="14"/>
        <v>tener razón 正しい/Tiene Vd.(usted) Razón. あなたの言う通りです</v>
      </c>
    </row>
    <row r="206" spans="1:15">
      <c r="B206" s="30">
        <v>512</v>
      </c>
      <c r="C206" s="30" t="s">
        <v>516</v>
      </c>
      <c r="D206" s="30" t="s">
        <v>1939</v>
      </c>
      <c r="E206" s="30" t="s">
        <v>1940</v>
      </c>
      <c r="F206" s="30" t="s">
        <v>1942</v>
      </c>
      <c r="G206" s="30" t="s">
        <v>1941</v>
      </c>
      <c r="J206" t="str">
        <f t="shared" si="12"/>
        <v>llorar</v>
      </c>
      <c r="K206" t="str">
        <f t="shared" si="13"/>
        <v>泣く、涙を流す/悲しむ、嘆く、後悔する</v>
      </c>
      <c r="M206" s="46" t="str">
        <f t="shared" si="15"/>
        <v>動詞/llarar de pena 悲しくて泣く</v>
      </c>
      <c r="O206" t="str">
        <f t="shared" si="14"/>
        <v>llarar de pena 悲しくて泣く</v>
      </c>
    </row>
    <row r="207" spans="1:15">
      <c r="B207" s="30">
        <v>14</v>
      </c>
      <c r="C207" s="30" t="s">
        <v>516</v>
      </c>
      <c r="D207" s="30" t="s">
        <v>1943</v>
      </c>
      <c r="E207" s="30" t="s">
        <v>1944</v>
      </c>
      <c r="J207" t="str">
        <f t="shared" si="12"/>
        <v>acordar</v>
      </c>
      <c r="K207" t="str">
        <f t="shared" si="13"/>
        <v>(+不定詞)~することで合意する</v>
      </c>
      <c r="M207" s="46" t="str">
        <f t="shared" si="15"/>
        <v>動詞</v>
      </c>
      <c r="O207" t="str">
        <f t="shared" si="14"/>
        <v/>
      </c>
    </row>
    <row r="208" spans="1:15">
      <c r="B208" s="30">
        <v>14</v>
      </c>
      <c r="D208" s="30" t="s">
        <v>1945</v>
      </c>
      <c r="E208" s="30" t="s">
        <v>1946</v>
      </c>
      <c r="F208" s="46" t="s">
        <v>1947</v>
      </c>
      <c r="J208" t="str">
        <f t="shared" si="12"/>
        <v>acordar-se</v>
      </c>
      <c r="K208" t="str">
        <f t="shared" si="13"/>
        <v xml:space="preserve"> +de 名詞、代名詞 or que/~を思い出す、覚えている(= recordar ↔ olvidar-se)</v>
      </c>
      <c r="M208" s="46"/>
      <c r="O208" t="str">
        <f t="shared" si="14"/>
        <v/>
      </c>
    </row>
    <row r="209" spans="2:15">
      <c r="B209" s="30">
        <v>127</v>
      </c>
      <c r="C209" s="30" t="s">
        <v>698</v>
      </c>
      <c r="D209" s="30" t="s">
        <v>1951</v>
      </c>
      <c r="E209" s="30" t="s">
        <v>1952</v>
      </c>
      <c r="F209" s="30" t="s">
        <v>1953</v>
      </c>
      <c r="J209" t="str">
        <f t="shared" si="12"/>
        <v>cabeza</v>
      </c>
      <c r="K209" t="str">
        <f t="shared" si="13"/>
        <v>頭、頭部/先頭、首位</v>
      </c>
      <c r="M209" s="46" t="str">
        <f t="shared" si="15"/>
        <v>女性名詞</v>
      </c>
      <c r="O209" t="str">
        <f t="shared" si="14"/>
        <v/>
      </c>
    </row>
    <row r="210" spans="2:15">
      <c r="B210" s="30">
        <v>678</v>
      </c>
      <c r="C210" s="30" t="s">
        <v>516</v>
      </c>
      <c r="D210" s="30" t="s">
        <v>1956</v>
      </c>
      <c r="E210" s="30" t="s">
        <v>1957</v>
      </c>
      <c r="J210" t="str">
        <f t="shared" si="12"/>
        <v>prestar</v>
      </c>
      <c r="K210" t="str">
        <f t="shared" si="13"/>
        <v>貸す、貸与する</v>
      </c>
      <c r="M210" s="46" t="str">
        <f t="shared" si="15"/>
        <v>動詞</v>
      </c>
      <c r="O210" t="str">
        <f t="shared" si="14"/>
        <v/>
      </c>
    </row>
    <row r="211" spans="2:15">
      <c r="B211" s="30">
        <v>678</v>
      </c>
      <c r="D211" s="30" t="s">
        <v>1958</v>
      </c>
      <c r="E211" s="30" t="s">
        <v>1959</v>
      </c>
      <c r="J211" t="str">
        <f t="shared" si="12"/>
        <v>prestar-se</v>
      </c>
      <c r="K211" t="str">
        <f t="shared" si="13"/>
        <v>(+a, 不定詞)~することに同意する</v>
      </c>
      <c r="M211" s="46"/>
      <c r="O211" t="str">
        <f t="shared" si="14"/>
        <v/>
      </c>
    </row>
    <row r="212" spans="2:15">
      <c r="B212" s="30">
        <v>715</v>
      </c>
      <c r="C212" s="30" t="s">
        <v>547</v>
      </c>
      <c r="D212" s="30" t="s">
        <v>1962</v>
      </c>
      <c r="E212" s="30" t="s">
        <v>1963</v>
      </c>
      <c r="F212" s="30" t="s">
        <v>1964</v>
      </c>
      <c r="G212" s="30" t="s">
        <v>1965</v>
      </c>
      <c r="J212" t="str">
        <f t="shared" si="12"/>
        <v xml:space="preserve">recién </v>
      </c>
      <c r="K212" t="str">
        <f t="shared" si="13"/>
        <v>recientemente/(+過去分詞)~しらばかりの</v>
      </c>
      <c r="M212" s="46" t="str">
        <f t="shared" si="15"/>
        <v>副詞/(ラ※)たった今、まさに</v>
      </c>
      <c r="O212" t="str">
        <f t="shared" si="14"/>
        <v>(ラ※)たった今、まさに</v>
      </c>
    </row>
    <row r="213" spans="2:15">
      <c r="B213" s="30">
        <v>275</v>
      </c>
      <c r="C213" s="30" t="s">
        <v>516</v>
      </c>
      <c r="D213" s="30" t="s">
        <v>1966</v>
      </c>
      <c r="E213" s="30" t="s">
        <v>1967</v>
      </c>
      <c r="J213" t="str">
        <f t="shared" si="12"/>
        <v>despertar</v>
      </c>
      <c r="K213" t="str">
        <f t="shared" si="13"/>
        <v>~の目を覚まさせる、起こす</v>
      </c>
      <c r="M213" s="46" t="str">
        <f t="shared" si="15"/>
        <v>動詞</v>
      </c>
      <c r="O213" t="str">
        <f t="shared" si="14"/>
        <v/>
      </c>
    </row>
    <row r="214" spans="2:15">
      <c r="B214" s="30">
        <v>275</v>
      </c>
      <c r="D214" s="30" t="s">
        <v>1968</v>
      </c>
      <c r="E214" s="30" t="s">
        <v>1969</v>
      </c>
      <c r="J214" t="str">
        <f t="shared" si="12"/>
        <v>despertar-se</v>
      </c>
      <c r="K214" t="str">
        <f t="shared" si="13"/>
        <v>目が覚める</v>
      </c>
      <c r="M214" s="46"/>
      <c r="O214" t="str">
        <f t="shared" si="14"/>
        <v/>
      </c>
    </row>
    <row r="215" spans="2:15">
      <c r="B215" s="30" t="s">
        <v>505</v>
      </c>
      <c r="C215" s="30" t="s">
        <v>516</v>
      </c>
      <c r="D215" s="30" t="s">
        <v>2016</v>
      </c>
      <c r="E215" s="30" t="s">
        <v>2017</v>
      </c>
      <c r="F215" s="46" t="s">
        <v>2021</v>
      </c>
      <c r="G215" s="46" t="s">
        <v>2018</v>
      </c>
      <c r="J215" t="str">
        <f t="shared" ref="J215" si="16">+IF(D215=0,"",D215)</f>
        <v>agregar</v>
      </c>
      <c r="K215" t="str">
        <f t="shared" ref="K215" si="17">IF(F215="",IF(E215=0,"",E215),CONCATENATE(E215,$L$3,F215))</f>
        <v>加える、加入する/agregar a ～/ ～に加わる</v>
      </c>
      <c r="M215" s="46" t="str">
        <f t="shared" si="15"/>
        <v>動詞/jugar と同様の活用 agregue 接続法現在</v>
      </c>
      <c r="O215" t="str">
        <f t="shared" ref="O215" si="18">IF(AND(G215&lt;&gt;"",H215&lt;&gt;""),CONCATENATE(G215,$L$3,H215),IF(G215=0,"",G215))</f>
        <v>jugar と同様の活用 agregue 接続法現在</v>
      </c>
    </row>
    <row r="216" spans="2:15">
      <c r="B216" s="30" t="s">
        <v>505</v>
      </c>
      <c r="C216" s="30" t="s">
        <v>1448</v>
      </c>
      <c r="D216" s="30" t="s">
        <v>2019</v>
      </c>
      <c r="E216" s="30" t="s">
        <v>2020</v>
      </c>
      <c r="J216" t="str">
        <f t="shared" ref="J216:J279" si="19">+IF(D216=0,"",D216)</f>
        <v>al</v>
      </c>
      <c r="K216" t="str">
        <f t="shared" ref="K216:K279" si="20">IF(F216="",IF(E216=0,"",E216),CONCATENATE(E216,$L$3,F216))</f>
        <v>a + 定冠詞 el の省略形</v>
      </c>
      <c r="M216" s="46" t="str">
        <f t="shared" si="15"/>
        <v>前置詞</v>
      </c>
      <c r="O216" t="str">
        <f t="shared" ref="O216:O279" si="21">IF(AND(G216&lt;&gt;"",H216&lt;&gt;""),CONCATENATE(G216,$L$3,H216),IF(G216=0,"",G216))</f>
        <v/>
      </c>
    </row>
    <row r="217" spans="2:15">
      <c r="B217" s="30">
        <v>88</v>
      </c>
      <c r="D217" s="30" t="s">
        <v>2022</v>
      </c>
      <c r="E217" s="30" t="s">
        <v>2028</v>
      </c>
      <c r="J217" t="str">
        <f t="shared" si="19"/>
        <v xml:space="preserve">auspiciados </v>
      </c>
      <c r="K217" t="str">
        <f t="shared" si="20"/>
        <v>援助者,支援者</v>
      </c>
      <c r="M217" s="46"/>
      <c r="O217" t="str">
        <f t="shared" si="21"/>
        <v/>
      </c>
    </row>
    <row r="218" spans="2:15">
      <c r="B218" s="30">
        <v>200</v>
      </c>
      <c r="C218" s="30" t="s">
        <v>698</v>
      </c>
      <c r="D218" s="30" t="s">
        <v>2023</v>
      </c>
      <c r="E218" s="30" t="s">
        <v>1225</v>
      </c>
      <c r="F218" s="30" t="s">
        <v>2025</v>
      </c>
      <c r="G218" s="30" t="s">
        <v>2024</v>
      </c>
      <c r="J218" t="str">
        <f t="shared" si="19"/>
        <v xml:space="preserve">condición </v>
      </c>
      <c r="K218" t="str">
        <f t="shared" si="20"/>
        <v>状態、状況/条件　身分、立場</v>
      </c>
      <c r="M218" s="46" t="str">
        <f t="shared" si="15"/>
        <v>女性名詞/a(con la) condición de (+不定詞) ～するという条件で</v>
      </c>
      <c r="O218" t="str">
        <f t="shared" si="21"/>
        <v>a(con la) condición de (+不定詞) ～するという条件で</v>
      </c>
    </row>
    <row r="219" spans="2:15">
      <c r="C219" s="30" t="s">
        <v>811</v>
      </c>
      <c r="D219" s="30" t="s">
        <v>2026</v>
      </c>
      <c r="E219" s="30" t="s">
        <v>2027</v>
      </c>
      <c r="J219" t="str">
        <f t="shared" si="19"/>
        <v xml:space="preserve">número </v>
      </c>
      <c r="K219" t="str">
        <f t="shared" si="20"/>
        <v>数、番号</v>
      </c>
      <c r="M219" s="46" t="str">
        <f t="shared" si="15"/>
        <v>男性名詞</v>
      </c>
      <c r="O219" t="str">
        <f t="shared" si="21"/>
        <v/>
      </c>
    </row>
    <row r="220" spans="2:15">
      <c r="B220" s="30">
        <v>14</v>
      </c>
      <c r="C220" s="30" t="s">
        <v>516</v>
      </c>
      <c r="D220" s="30" t="s">
        <v>2031</v>
      </c>
      <c r="E220" s="30" t="s">
        <v>2032</v>
      </c>
      <c r="J220" t="str">
        <f t="shared" si="19"/>
        <v>acosar</v>
      </c>
      <c r="K220" t="str">
        <f t="shared" si="20"/>
        <v>追い回す、追い詰める</v>
      </c>
      <c r="M220" s="46" t="str">
        <f t="shared" si="15"/>
        <v>動詞</v>
      </c>
      <c r="O220" t="str">
        <f t="shared" si="21"/>
        <v/>
      </c>
    </row>
    <row r="221" spans="2:15">
      <c r="B221" s="30">
        <v>556</v>
      </c>
      <c r="C221" s="30" t="s">
        <v>698</v>
      </c>
      <c r="D221" s="30" t="s">
        <v>2033</v>
      </c>
      <c r="E221" s="30" t="s">
        <v>2034</v>
      </c>
      <c r="F221" s="30" t="s">
        <v>2035</v>
      </c>
      <c r="G221" s="30" t="s">
        <v>2036</v>
      </c>
      <c r="J221" t="str">
        <f t="shared" si="19"/>
        <v>mirada</v>
      </c>
      <c r="K221" t="str">
        <f t="shared" si="20"/>
        <v>視線、一瞥/目つき、眼差し</v>
      </c>
      <c r="M221" s="46" t="str">
        <f t="shared" si="15"/>
        <v>女性名詞/mirar/過去分詞 mirado,do 慎重な、用心深く</v>
      </c>
      <c r="O221" t="str">
        <f t="shared" si="21"/>
        <v>mirar/過去分詞 mirado,do 慎重な、用心深く</v>
      </c>
    </row>
    <row r="222" spans="2:15">
      <c r="B222" s="30">
        <v>552</v>
      </c>
      <c r="C222" s="30" t="s">
        <v>515</v>
      </c>
      <c r="D222" s="30" t="s">
        <v>2037</v>
      </c>
      <c r="E222" s="30" t="s">
        <v>2038</v>
      </c>
      <c r="F222" s="30" t="s">
        <v>2039</v>
      </c>
      <c r="G222" s="30" t="s">
        <v>2040</v>
      </c>
      <c r="J222" t="str">
        <f t="shared" si="19"/>
        <v xml:space="preserve">mientras </v>
      </c>
      <c r="K222" t="str">
        <f t="shared" si="20"/>
        <v>～する間、～するうち/する一方で、～に反して</v>
      </c>
      <c r="M222" s="46" t="str">
        <f t="shared" si="15"/>
        <v>接続詞/mientras tanto そうこうするうちに</v>
      </c>
      <c r="O222" t="str">
        <f t="shared" si="21"/>
        <v>mientras tanto そうこうするうちに</v>
      </c>
    </row>
    <row r="223" spans="2:15">
      <c r="B223" s="30">
        <v>782</v>
      </c>
      <c r="C223" s="30" t="s">
        <v>515</v>
      </c>
      <c r="D223" s="30" t="s">
        <v>2041</v>
      </c>
      <c r="E223" s="30" t="s">
        <v>2042</v>
      </c>
      <c r="F223" s="30" t="s">
        <v>2043</v>
      </c>
      <c r="G223" s="30" t="s">
        <v>2044</v>
      </c>
      <c r="H223" s="46" t="s">
        <v>2045</v>
      </c>
      <c r="J223" t="str">
        <f t="shared" si="19"/>
        <v>sino</v>
      </c>
      <c r="K223" t="str">
        <f t="shared" si="20"/>
        <v>～でなくて…である/文頭)そうでなれば、</v>
      </c>
      <c r="M223" s="46" t="str">
        <f t="shared" si="15"/>
        <v>接続詞/Yo tengo tareas que hacer. Sino me hubiera quedado/私にはやるべきことがあります。そうでなければ私はとどまっていただろう</v>
      </c>
      <c r="O223" t="str">
        <f t="shared" si="21"/>
        <v>Yo tengo tareas que hacer. Sino me hubiera quedado/私にはやるべきことがあります。そうでなければ私はとどまっていただろう</v>
      </c>
    </row>
    <row r="224" spans="2:15">
      <c r="B224" s="30">
        <v>558</v>
      </c>
      <c r="C224" s="30" t="s">
        <v>698</v>
      </c>
      <c r="D224" s="30" t="s">
        <v>2063</v>
      </c>
      <c r="E224" s="30" t="s">
        <v>2064</v>
      </c>
      <c r="F224" s="30" t="s">
        <v>2065</v>
      </c>
      <c r="J224" t="str">
        <f t="shared" si="19"/>
        <v xml:space="preserve">mitad </v>
      </c>
      <c r="K224" t="str">
        <f t="shared" si="20"/>
        <v>半分、半数/半分だけ</v>
      </c>
      <c r="M224" s="46" t="str">
        <f t="shared" si="15"/>
        <v>女性名詞</v>
      </c>
      <c r="O224" t="str">
        <f t="shared" si="21"/>
        <v/>
      </c>
    </row>
    <row r="225" spans="1:15">
      <c r="B225" s="30">
        <v>240</v>
      </c>
      <c r="C225" s="30" t="s">
        <v>698</v>
      </c>
      <c r="D225" s="30" t="s">
        <v>2066</v>
      </c>
      <c r="E225" s="30" t="s">
        <v>2067</v>
      </c>
      <c r="J225" t="str">
        <f t="shared" si="19"/>
        <v xml:space="preserve">culata </v>
      </c>
      <c r="K225" t="str">
        <f t="shared" si="20"/>
        <v>床尾(ストック)</v>
      </c>
      <c r="M225" s="46" t="str">
        <f t="shared" si="15"/>
        <v>女性名詞</v>
      </c>
      <c r="O225" t="str">
        <f t="shared" si="21"/>
        <v/>
      </c>
    </row>
    <row r="226" spans="1:15">
      <c r="B226" s="30">
        <v>788</v>
      </c>
      <c r="C226" s="30" t="s">
        <v>516</v>
      </c>
      <c r="D226" s="30" t="s">
        <v>2071</v>
      </c>
      <c r="E226" s="30" t="s">
        <v>2083</v>
      </c>
      <c r="F226" s="30" t="s">
        <v>2070</v>
      </c>
      <c r="G226" s="30" t="s">
        <v>2068</v>
      </c>
      <c r="H226" s="30" t="s">
        <v>2069</v>
      </c>
      <c r="J226" t="str">
        <f t="shared" si="19"/>
        <v>soler</v>
      </c>
      <c r="K226" t="str">
        <f t="shared" si="20"/>
        <v>(不定詞)～するのが常、通常である/suelo, sueles, suele</v>
      </c>
      <c r="M226" s="46" t="str">
        <f t="shared" si="15"/>
        <v>動詞/Suele ir a trabajar todos los diás a las ocho. /彼は毎朝8時に仕事に行く</v>
      </c>
      <c r="O226" t="str">
        <f t="shared" si="21"/>
        <v>Suele ir a trabajar todos los diás a las ocho. /彼は毎朝8時に仕事に行く</v>
      </c>
    </row>
    <row r="227" spans="1:15">
      <c r="B227" s="30">
        <v>797</v>
      </c>
      <c r="C227" s="30" t="s">
        <v>516</v>
      </c>
      <c r="D227" s="30" t="s">
        <v>2072</v>
      </c>
      <c r="E227" s="30" t="s">
        <v>2073</v>
      </c>
      <c r="F227" s="30" t="s">
        <v>2074</v>
      </c>
      <c r="J227" t="str">
        <f t="shared" si="19"/>
        <v>suceder</v>
      </c>
      <c r="K227" t="str">
        <f t="shared" si="20"/>
        <v>起こる、生じる/(+a)継承する、後を継ぐ</v>
      </c>
      <c r="M227" s="46" t="str">
        <f t="shared" si="15"/>
        <v>動詞</v>
      </c>
      <c r="O227" t="str">
        <f t="shared" si="21"/>
        <v/>
      </c>
    </row>
    <row r="228" spans="1:15">
      <c r="B228" s="30">
        <v>417</v>
      </c>
      <c r="C228" s="30" t="s">
        <v>516</v>
      </c>
      <c r="D228" s="30" t="s">
        <v>2075</v>
      </c>
      <c r="E228" s="30" t="s">
        <v>2076</v>
      </c>
      <c r="F228" s="30" t="s">
        <v>2077</v>
      </c>
      <c r="J228" t="str">
        <f t="shared" si="19"/>
        <v>guardar</v>
      </c>
      <c r="K228" t="str">
        <f t="shared" si="20"/>
        <v>保管(保存)する/見張る</v>
      </c>
      <c r="M228" s="46" t="str">
        <f t="shared" si="15"/>
        <v>動詞</v>
      </c>
      <c r="O228" t="str">
        <f t="shared" si="21"/>
        <v/>
      </c>
    </row>
    <row r="229" spans="1:15">
      <c r="B229" s="30">
        <v>417</v>
      </c>
      <c r="C229" s="30" t="s">
        <v>2079</v>
      </c>
      <c r="D229" s="30" t="s">
        <v>2078</v>
      </c>
      <c r="E229" s="30" t="s">
        <v>2080</v>
      </c>
      <c r="F229" s="30" t="s">
        <v>2081</v>
      </c>
      <c r="G229" s="30" t="s">
        <v>2082</v>
      </c>
      <c r="J229" t="str">
        <f t="shared" si="19"/>
        <v>guarda-se</v>
      </c>
      <c r="K229" t="str">
        <f t="shared" si="20"/>
        <v>しまい込む、手放さない/(+de)～身を守る、差し控える</v>
      </c>
      <c r="M229" s="46" t="str">
        <f t="shared" si="15"/>
        <v>再帰動詞/guardarse del frío 寒さから身を守る</v>
      </c>
      <c r="O229" t="str">
        <f t="shared" si="21"/>
        <v>guardarse del frío 寒さから身を守る</v>
      </c>
    </row>
    <row r="230" spans="1:15">
      <c r="B230" s="30">
        <v>779</v>
      </c>
      <c r="C230" s="30" t="s">
        <v>522</v>
      </c>
      <c r="D230" s="30" t="s">
        <v>2084</v>
      </c>
      <c r="E230" s="30" t="s">
        <v>2085</v>
      </c>
      <c r="J230" t="str">
        <f t="shared" si="19"/>
        <v>siguiente</v>
      </c>
      <c r="K230" t="str">
        <f t="shared" si="20"/>
        <v>次の、以下の</v>
      </c>
      <c r="M230" s="46" t="str">
        <f t="shared" si="15"/>
        <v>形容詞</v>
      </c>
      <c r="O230" t="str">
        <f t="shared" si="21"/>
        <v/>
      </c>
    </row>
    <row r="231" spans="1:15">
      <c r="B231" s="30">
        <v>740</v>
      </c>
      <c r="C231" s="30" t="s">
        <v>516</v>
      </c>
      <c r="D231" s="30" t="s">
        <v>2086</v>
      </c>
      <c r="E231" s="30" t="s">
        <v>2087</v>
      </c>
      <c r="F231" s="30" t="s">
        <v>2088</v>
      </c>
      <c r="J231" t="str">
        <f t="shared" si="19"/>
        <v>retrasar</v>
      </c>
      <c r="K231" t="str">
        <f t="shared" si="20"/>
        <v>遅らせる (=atrasar/繰り延べる、延期する</v>
      </c>
      <c r="M231" s="46" t="str">
        <f t="shared" si="15"/>
        <v>動詞</v>
      </c>
      <c r="O231" t="str">
        <f t="shared" si="21"/>
        <v/>
      </c>
    </row>
    <row r="232" spans="1:15">
      <c r="B232" s="30">
        <v>740</v>
      </c>
      <c r="C232" s="30" t="s">
        <v>2079</v>
      </c>
      <c r="D232" s="30" t="s">
        <v>2089</v>
      </c>
      <c r="E232" s="30" t="s">
        <v>2090</v>
      </c>
      <c r="G232" t="s">
        <v>2091</v>
      </c>
      <c r="J232" t="str">
        <f t="shared" si="19"/>
        <v>retrasar-se</v>
      </c>
      <c r="K232" t="str">
        <f t="shared" si="20"/>
        <v>遅れる、遅くなる</v>
      </c>
      <c r="M232" s="46" t="str">
        <f t="shared" si="15"/>
        <v>再帰動詞/Me he retrasado tanto こんなに遅れてしまった</v>
      </c>
      <c r="O232" t="str">
        <f t="shared" si="21"/>
        <v>Me he retrasado tanto こんなに遅れてしまった</v>
      </c>
    </row>
    <row r="233" spans="1:15">
      <c r="B233" s="30">
        <v>740</v>
      </c>
      <c r="C233" s="30" t="s">
        <v>811</v>
      </c>
      <c r="D233" s="30" t="s">
        <v>2092</v>
      </c>
      <c r="E233" s="30" t="s">
        <v>2093</v>
      </c>
      <c r="F233" s="30" t="s">
        <v>2094</v>
      </c>
      <c r="J233" t="str">
        <f t="shared" si="19"/>
        <v>retraso</v>
      </c>
      <c r="K233" t="str">
        <f t="shared" si="20"/>
        <v>遅れ、遅延、延滞/con retraso 遅延</v>
      </c>
      <c r="M233" s="46" t="str">
        <f t="shared" si="15"/>
        <v>男性名詞</v>
      </c>
      <c r="O233" t="str">
        <f t="shared" si="21"/>
        <v/>
      </c>
    </row>
    <row r="234" spans="1:15">
      <c r="B234" s="30">
        <v>250</v>
      </c>
      <c r="C234" s="30" t="s">
        <v>516</v>
      </c>
      <c r="D234" s="30" t="s">
        <v>2095</v>
      </c>
      <c r="E234" s="30" t="s">
        <v>2096</v>
      </c>
      <c r="F234" s="30" t="s">
        <v>2097</v>
      </c>
      <c r="J234" t="str">
        <f t="shared" si="19"/>
        <v xml:space="preserve"> declarar</v>
      </c>
      <c r="K234" t="str">
        <f t="shared" si="20"/>
        <v>表明する/過分 declarado</v>
      </c>
      <c r="M234" s="46" t="str">
        <f t="shared" si="15"/>
        <v>動詞</v>
      </c>
      <c r="O234" t="str">
        <f t="shared" si="21"/>
        <v/>
      </c>
    </row>
    <row r="235" spans="1:15">
      <c r="B235" s="30">
        <v>584</v>
      </c>
      <c r="C235" s="30" t="s">
        <v>811</v>
      </c>
      <c r="D235" s="30" t="s">
        <v>2098</v>
      </c>
      <c r="E235" s="30" t="s">
        <v>2099</v>
      </c>
      <c r="F235" s="30" t="s">
        <v>2100</v>
      </c>
      <c r="J235" t="str">
        <f t="shared" si="19"/>
        <v>nivel</v>
      </c>
      <c r="K235" t="str">
        <f t="shared" si="20"/>
        <v>水準、レベル/nivel mundial 世界水準</v>
      </c>
      <c r="M235" s="46" t="str">
        <f t="shared" si="15"/>
        <v>男性名詞</v>
      </c>
      <c r="O235" t="str">
        <f t="shared" si="21"/>
        <v/>
      </c>
    </row>
    <row r="236" spans="1:15">
      <c r="A236" s="30" t="s">
        <v>1411</v>
      </c>
      <c r="B236" s="30">
        <v>679</v>
      </c>
      <c r="C236" s="30" t="s">
        <v>522</v>
      </c>
      <c r="D236" s="30" t="s">
        <v>2101</v>
      </c>
      <c r="E236" s="30" t="s">
        <v>2102</v>
      </c>
      <c r="J236" t="str">
        <f t="shared" si="19"/>
        <v>preventivo,va</v>
      </c>
      <c r="K236" t="str">
        <f t="shared" si="20"/>
        <v>予防の、防止用の</v>
      </c>
      <c r="M236" s="46" t="str">
        <f t="shared" si="15"/>
        <v>形容詞</v>
      </c>
      <c r="O236" t="str">
        <f t="shared" si="21"/>
        <v/>
      </c>
    </row>
    <row r="237" spans="1:15">
      <c r="B237" s="30">
        <v>804</v>
      </c>
      <c r="C237" s="30" t="s">
        <v>516</v>
      </c>
      <c r="D237" s="30" t="s">
        <v>2103</v>
      </c>
      <c r="E237" s="30" t="s">
        <v>2104</v>
      </c>
      <c r="F237" s="126" t="s">
        <v>2105</v>
      </c>
      <c r="J237" t="str">
        <f t="shared" si="19"/>
        <v>suspender</v>
      </c>
      <c r="K237" t="str">
        <f t="shared" si="20"/>
        <v>吊るす/中止する、中断する</v>
      </c>
      <c r="M237" s="46" t="str">
        <f t="shared" si="15"/>
        <v>動詞</v>
      </c>
      <c r="O237" t="str">
        <f t="shared" si="21"/>
        <v/>
      </c>
    </row>
    <row r="238" spans="1:15">
      <c r="B238" s="30">
        <v>282</v>
      </c>
      <c r="C238" s="30" t="s">
        <v>522</v>
      </c>
      <c r="D238" s="30" t="s">
        <v>2106</v>
      </c>
      <c r="E238" s="30" t="s">
        <v>2107</v>
      </c>
      <c r="F238" s="30" t="s">
        <v>2108</v>
      </c>
      <c r="J238" t="str">
        <f t="shared" si="19"/>
        <v>dicho,cha</v>
      </c>
      <c r="K238" t="str">
        <f t="shared" si="20"/>
        <v>言われた/(無冠詞・名詞の前で)前述の</v>
      </c>
      <c r="M238" s="46" t="str">
        <f t="shared" si="15"/>
        <v>形容詞</v>
      </c>
      <c r="O238" t="str">
        <f t="shared" si="21"/>
        <v/>
      </c>
    </row>
    <row r="239" spans="1:15">
      <c r="B239" s="30">
        <v>87</v>
      </c>
      <c r="C239" s="30" t="s">
        <v>515</v>
      </c>
      <c r="D239" s="30" t="s">
        <v>2109</v>
      </c>
      <c r="E239" s="30" t="s">
        <v>2110</v>
      </c>
      <c r="F239" s="30" t="s">
        <v>2111</v>
      </c>
      <c r="J239" t="str">
        <f t="shared" si="19"/>
        <v>aunque</v>
      </c>
      <c r="K239" t="str">
        <f t="shared" si="20"/>
        <v>～だが、～にもかかわらず/たとえ～でも</v>
      </c>
      <c r="M239" s="46" t="str">
        <f t="shared" si="15"/>
        <v>接続詞</v>
      </c>
      <c r="O239" t="str">
        <f t="shared" si="21"/>
        <v/>
      </c>
    </row>
    <row r="240" spans="1:15">
      <c r="B240" s="30">
        <v>299</v>
      </c>
      <c r="C240" s="30" t="s">
        <v>516</v>
      </c>
      <c r="D240" s="30" t="s">
        <v>2112</v>
      </c>
      <c r="E240" s="30" t="s">
        <v>2113</v>
      </c>
      <c r="J240" t="str">
        <f t="shared" si="19"/>
        <v>durar</v>
      </c>
      <c r="K240" t="str">
        <f t="shared" si="20"/>
        <v>続く、継続する</v>
      </c>
      <c r="M240" s="46" t="str">
        <f t="shared" si="15"/>
        <v>動詞</v>
      </c>
      <c r="O240" t="str">
        <f t="shared" si="21"/>
        <v/>
      </c>
    </row>
    <row r="241" spans="1:15">
      <c r="B241" s="30">
        <v>366</v>
      </c>
      <c r="C241" s="30" t="s">
        <v>516</v>
      </c>
      <c r="D241" s="30" t="s">
        <v>2114</v>
      </c>
      <c r="E241" s="30" t="s">
        <v>2115</v>
      </c>
      <c r="F241" s="30" t="s">
        <v>2116</v>
      </c>
      <c r="J241" t="str">
        <f t="shared" si="19"/>
        <v>extender</v>
      </c>
      <c r="K241" t="str">
        <f t="shared" si="20"/>
        <v>広げる、伸ばす/延長する</v>
      </c>
      <c r="M241" s="46" t="str">
        <f t="shared" si="15"/>
        <v>動詞</v>
      </c>
      <c r="O241" t="str">
        <f t="shared" si="21"/>
        <v/>
      </c>
    </row>
    <row r="242" spans="1:15">
      <c r="B242" s="30">
        <v>366</v>
      </c>
      <c r="C242" s="30" t="s">
        <v>2079</v>
      </c>
      <c r="D242" s="30" t="s">
        <v>2117</v>
      </c>
      <c r="E242" s="30" t="s">
        <v>2118</v>
      </c>
      <c r="F242" s="30" t="s">
        <v>2119</v>
      </c>
      <c r="J242" t="str">
        <f t="shared" si="19"/>
        <v>extender-se</v>
      </c>
      <c r="K242" t="str">
        <f t="shared" si="20"/>
        <v>広がる、伸びる/(期間が)続く</v>
      </c>
      <c r="M242" s="46" t="str">
        <f t="shared" si="15"/>
        <v>再帰動詞</v>
      </c>
      <c r="O242" t="str">
        <f t="shared" si="21"/>
        <v/>
      </c>
    </row>
    <row r="243" spans="1:15">
      <c r="A243" s="30" t="s">
        <v>1411</v>
      </c>
      <c r="B243" s="30">
        <v>735</v>
      </c>
      <c r="C243" s="30" t="s">
        <v>516</v>
      </c>
      <c r="D243" s="30" t="s">
        <v>2120</v>
      </c>
      <c r="E243" s="30" t="s">
        <v>2121</v>
      </c>
      <c r="F243" s="30" t="s">
        <v>2122</v>
      </c>
      <c r="J243" t="str">
        <f t="shared" si="19"/>
        <v>resguardar</v>
      </c>
      <c r="K243" t="str">
        <f t="shared" si="20"/>
        <v>守る、防備する/保護する</v>
      </c>
      <c r="M243" s="46" t="str">
        <f t="shared" si="15"/>
        <v>動詞</v>
      </c>
      <c r="O243" t="str">
        <f t="shared" si="21"/>
        <v/>
      </c>
    </row>
    <row r="244" spans="1:15">
      <c r="B244" s="30">
        <v>758</v>
      </c>
      <c r="C244" s="30" t="s">
        <v>698</v>
      </c>
      <c r="D244" s="30" t="s">
        <v>2123</v>
      </c>
      <c r="E244" s="30" t="s">
        <v>2124</v>
      </c>
      <c r="F244" s="30" t="s">
        <v>2125</v>
      </c>
      <c r="J244" t="str">
        <f t="shared" si="19"/>
        <v>salud</v>
      </c>
      <c r="K244" t="str">
        <f t="shared" si="20"/>
        <v>健康、体の具合/お大事に!</v>
      </c>
      <c r="M244" s="46" t="str">
        <f t="shared" si="15"/>
        <v>女性名詞</v>
      </c>
      <c r="O244" t="str">
        <f t="shared" si="21"/>
        <v/>
      </c>
    </row>
    <row r="245" spans="1:15">
      <c r="A245" s="30" t="s">
        <v>1411</v>
      </c>
      <c r="B245" s="30">
        <v>471</v>
      </c>
      <c r="C245" s="30" t="s">
        <v>698</v>
      </c>
      <c r="D245" s="30" t="s">
        <v>2126</v>
      </c>
      <c r="E245" s="30" t="s">
        <v>2127</v>
      </c>
      <c r="F245" s="30" t="s">
        <v>2128</v>
      </c>
      <c r="J245" t="str">
        <f t="shared" si="19"/>
        <v>integridad</v>
      </c>
      <c r="K245" t="str">
        <f t="shared" si="20"/>
        <v>全体、全部/完全、無傷</v>
      </c>
      <c r="M245" s="46" t="str">
        <f t="shared" si="15"/>
        <v>女性名詞</v>
      </c>
      <c r="O245" t="str">
        <f t="shared" si="21"/>
        <v/>
      </c>
    </row>
    <row r="246" spans="1:15">
      <c r="B246" s="30">
        <v>300</v>
      </c>
      <c r="C246" s="30" t="s">
        <v>515</v>
      </c>
      <c r="D246" s="30" t="s">
        <v>2129</v>
      </c>
      <c r="E246" s="30" t="s">
        <v>2130</v>
      </c>
      <c r="J246" t="str">
        <f t="shared" si="19"/>
        <v>e</v>
      </c>
      <c r="K246" t="str">
        <f t="shared" si="20"/>
        <v>i-, hi- で始まる語の前での y</v>
      </c>
      <c r="M246" s="46" t="str">
        <f t="shared" si="15"/>
        <v>接続詞</v>
      </c>
      <c r="O246" t="str">
        <f t="shared" si="21"/>
        <v/>
      </c>
    </row>
    <row r="247" spans="1:15">
      <c r="B247" s="30">
        <v>686</v>
      </c>
      <c r="C247" s="30" t="s">
        <v>547</v>
      </c>
      <c r="D247" s="30" t="s">
        <v>2131</v>
      </c>
      <c r="E247" s="30" t="s">
        <v>2132</v>
      </c>
      <c r="J247" t="str">
        <f t="shared" si="19"/>
        <v>prontamente</v>
      </c>
      <c r="K247" t="str">
        <f t="shared" si="20"/>
        <v>速やかに</v>
      </c>
      <c r="M247" s="46" t="str">
        <f t="shared" si="15"/>
        <v>副詞</v>
      </c>
      <c r="O247" t="str">
        <f t="shared" si="21"/>
        <v/>
      </c>
    </row>
    <row r="248" spans="1:15">
      <c r="B248" s="30">
        <v>736</v>
      </c>
      <c r="C248" s="30" t="s">
        <v>516</v>
      </c>
      <c r="D248" s="30" t="s">
        <v>2133</v>
      </c>
      <c r="E248" s="30" t="s">
        <v>2134</v>
      </c>
      <c r="F248" s="30" t="s">
        <v>2135</v>
      </c>
      <c r="J248" t="str">
        <f t="shared" si="19"/>
        <v>resolver</v>
      </c>
      <c r="K248" t="str">
        <f t="shared" si="20"/>
        <v>解決する、解消する/過分 resuelto,ta</v>
      </c>
      <c r="M248" s="46" t="str">
        <f t="shared" si="15"/>
        <v>動詞</v>
      </c>
      <c r="O248" t="str">
        <f t="shared" si="21"/>
        <v/>
      </c>
    </row>
    <row r="249" spans="1:15">
      <c r="B249" s="30">
        <v>107</v>
      </c>
      <c r="C249" s="30" t="s">
        <v>811</v>
      </c>
      <c r="D249" s="30" t="s">
        <v>2136</v>
      </c>
      <c r="E249" s="30" t="s">
        <v>2137</v>
      </c>
      <c r="F249" s="30" t="s">
        <v>2138</v>
      </c>
      <c r="J249" t="str">
        <f t="shared" si="19"/>
        <v>beneficio</v>
      </c>
      <c r="K249" t="str">
        <f t="shared" si="20"/>
        <v>恩恵、善行/利益</v>
      </c>
      <c r="M249" s="46" t="str">
        <f t="shared" si="15"/>
        <v>男性名詞</v>
      </c>
      <c r="O249" t="str">
        <f t="shared" si="21"/>
        <v/>
      </c>
    </row>
    <row r="250" spans="1:15">
      <c r="B250" s="30" t="s">
        <v>505</v>
      </c>
      <c r="C250" s="30" t="s">
        <v>2143</v>
      </c>
      <c r="D250" s="30" t="s">
        <v>2141</v>
      </c>
      <c r="E250" s="30" t="s">
        <v>2142</v>
      </c>
      <c r="J250" t="str">
        <f t="shared" si="19"/>
        <v>dándose la mano</v>
      </c>
      <c r="K250" t="str">
        <f t="shared" si="20"/>
        <v>握手</v>
      </c>
      <c r="M250" s="46" t="str">
        <f t="shared" si="15"/>
        <v>熟語</v>
      </c>
      <c r="O250" t="str">
        <f t="shared" si="21"/>
        <v/>
      </c>
    </row>
    <row r="251" spans="1:15">
      <c r="B251" s="30">
        <v>269</v>
      </c>
      <c r="C251" s="30" t="s">
        <v>516</v>
      </c>
      <c r="D251" s="30" t="s">
        <v>2144</v>
      </c>
      <c r="E251" s="30" t="s">
        <v>2146</v>
      </c>
      <c r="F251" s="30" t="s">
        <v>2148</v>
      </c>
      <c r="G251" s="46" t="s">
        <v>2149</v>
      </c>
      <c r="J251" t="str">
        <f t="shared" si="19"/>
        <v>desesperar</v>
      </c>
      <c r="K251" t="str">
        <f t="shared" si="20"/>
        <v>絶望させる、苛立たせる/(+de)～に絶望する,諦める</v>
      </c>
      <c r="M251" s="46" t="str">
        <f t="shared" si="15"/>
        <v>動詞/Desespero de verle un día いつか枯れに会えるだろうという望みを私は捨てた</v>
      </c>
      <c r="O251" t="str">
        <f t="shared" si="21"/>
        <v>Desespero de verle un día いつか枯れに会えるだろうという望みを私は捨てた</v>
      </c>
    </row>
    <row r="252" spans="1:15">
      <c r="B252" s="30">
        <v>269</v>
      </c>
      <c r="C252" s="30" t="s">
        <v>2079</v>
      </c>
      <c r="D252" s="30" t="s">
        <v>2145</v>
      </c>
      <c r="E252" s="30" t="s">
        <v>2147</v>
      </c>
      <c r="J252" t="str">
        <f t="shared" si="19"/>
        <v>desesperar-se</v>
      </c>
      <c r="K252" t="str">
        <f t="shared" si="20"/>
        <v>絶望する</v>
      </c>
      <c r="M252" s="46" t="str">
        <f t="shared" si="15"/>
        <v>再帰動詞</v>
      </c>
      <c r="O252" t="str">
        <f t="shared" si="21"/>
        <v/>
      </c>
    </row>
    <row r="253" spans="1:15">
      <c r="B253" s="30">
        <v>240</v>
      </c>
      <c r="C253" s="30" t="s">
        <v>698</v>
      </c>
      <c r="D253" s="30" t="s">
        <v>2150</v>
      </c>
      <c r="E253" s="30" t="s">
        <v>2151</v>
      </c>
      <c r="F253" s="30" t="s">
        <v>2153</v>
      </c>
      <c r="G253" s="30" t="s">
        <v>2152</v>
      </c>
      <c r="H253" s="46" t="s">
        <v>2154</v>
      </c>
      <c r="J253" t="str">
        <f t="shared" si="19"/>
        <v>culpa</v>
      </c>
      <c r="K253" t="str">
        <f t="shared" si="20"/>
        <v>責任、罪/por culpa de～ ～せいで</v>
      </c>
      <c r="M253" s="46" t="str">
        <f t="shared" si="15"/>
        <v>女性名詞/echar la culpa a ～ (人)に罪を着せる/culpa広い(法的・道徳的)違反 falta過失 crimen重大犯罪</v>
      </c>
      <c r="O253" t="str">
        <f t="shared" si="21"/>
        <v>echar la culpa a ～ (人)に罪を着せる/culpa広い(法的・道徳的)違反 falta過失 crimen重大犯罪</v>
      </c>
    </row>
    <row r="254" spans="1:15">
      <c r="B254" s="30">
        <v>255</v>
      </c>
      <c r="C254" s="30" t="s">
        <v>2155</v>
      </c>
      <c r="D254" s="30" t="s">
        <v>2156</v>
      </c>
      <c r="E254" s="30" t="s">
        <v>2157</v>
      </c>
      <c r="F254" s="30" t="s">
        <v>2158</v>
      </c>
      <c r="G254" s="46" t="s">
        <v>2159</v>
      </c>
      <c r="J254" t="str">
        <f t="shared" si="19"/>
        <v>demás</v>
      </c>
      <c r="K254" t="str">
        <f t="shared" si="20"/>
        <v>他の、残りの/他人、その他のこと</v>
      </c>
      <c r="M254" s="46" t="str">
        <f t="shared" si="15"/>
        <v>形容詞/代名詞/No importa lo que digan los demás. 他人がどう言おうと構わない</v>
      </c>
      <c r="O254" t="str">
        <f t="shared" si="21"/>
        <v>No importa lo que digan los demás. 他人がどう言おうと構わない</v>
      </c>
    </row>
    <row r="255" spans="1:15">
      <c r="B255" s="30">
        <v>558</v>
      </c>
      <c r="C255" s="30" t="s">
        <v>698</v>
      </c>
      <c r="D255" s="30" t="s">
        <v>2160</v>
      </c>
      <c r="E255" s="30" t="s">
        <v>2161</v>
      </c>
      <c r="F255" s="30" t="s">
        <v>2163</v>
      </c>
      <c r="G255" s="30" t="s">
        <v>2162</v>
      </c>
      <c r="H255" s="30" t="s">
        <v>2164</v>
      </c>
      <c r="J255" t="str">
        <f t="shared" si="19"/>
        <v>moda</v>
      </c>
      <c r="K255" t="str">
        <f t="shared" si="20"/>
        <v>流行/de moda 流行の</v>
      </c>
      <c r="M255" s="46" t="str">
        <f t="shared" si="15"/>
        <v>女性名詞/seguir la moda 流行を追う/fuera(pasado)de moda 流行遅れの</v>
      </c>
      <c r="O255" t="str">
        <f t="shared" si="21"/>
        <v>seguir la moda 流行を追う/fuera(pasado)de moda 流行遅れの</v>
      </c>
    </row>
    <row r="256" spans="1:15">
      <c r="B256" s="30">
        <v>655</v>
      </c>
      <c r="C256" s="30" t="s">
        <v>811</v>
      </c>
      <c r="D256" s="30" t="s">
        <v>2165</v>
      </c>
      <c r="E256" s="30" t="s">
        <v>2166</v>
      </c>
      <c r="G256" s="46" t="s">
        <v>2167</v>
      </c>
      <c r="J256" t="str">
        <f t="shared" si="19"/>
        <v>placer</v>
      </c>
      <c r="K256" t="str">
        <f t="shared" si="20"/>
        <v>喜び、楽しみ、満足</v>
      </c>
      <c r="M256" s="46" t="str">
        <f t="shared" si="15"/>
        <v>男性名詞/Tenemos el placer de cominicar ～ ～をお知らせできることを嬉しく思います</v>
      </c>
      <c r="O256" t="str">
        <f t="shared" si="21"/>
        <v>Tenemos el placer de cominicar ～ ～をお知らせできることを嬉しく思います</v>
      </c>
    </row>
    <row r="257" spans="1:15" s="86" customFormat="1">
      <c r="A257" s="139"/>
      <c r="B257" s="129" t="s">
        <v>3812</v>
      </c>
      <c r="C257" s="87"/>
      <c r="D257" s="87"/>
      <c r="E257" s="87"/>
      <c r="F257" s="87"/>
      <c r="J257" s="86" t="str">
        <f t="shared" si="19"/>
        <v/>
      </c>
      <c r="K257" s="86" t="str">
        <f t="shared" si="20"/>
        <v/>
      </c>
      <c r="M257" s="87"/>
      <c r="O257" s="86" t="str">
        <f t="shared" si="21"/>
        <v/>
      </c>
    </row>
    <row r="258" spans="1:15">
      <c r="B258" s="30">
        <v>487</v>
      </c>
      <c r="C258" s="30" t="s">
        <v>811</v>
      </c>
      <c r="D258" s="30" t="s">
        <v>2199</v>
      </c>
      <c r="E258" s="30" t="s">
        <v>2200</v>
      </c>
      <c r="F258" s="30" t="s">
        <v>2201</v>
      </c>
      <c r="J258" t="str">
        <f t="shared" si="19"/>
        <v>juicio</v>
      </c>
      <c r="K258" t="str">
        <f t="shared" si="20"/>
        <v>判断、判定/良識、分別,,,裁判</v>
      </c>
      <c r="M258" s="46" t="str">
        <f t="shared" si="15"/>
        <v>男性名詞</v>
      </c>
      <c r="O258" t="str">
        <f t="shared" si="21"/>
        <v/>
      </c>
    </row>
    <row r="259" spans="1:15">
      <c r="B259" s="30">
        <v>717</v>
      </c>
      <c r="C259" s="30" t="s">
        <v>516</v>
      </c>
      <c r="D259" s="30" t="s">
        <v>2202</v>
      </c>
      <c r="E259" s="30" t="s">
        <v>2203</v>
      </c>
      <c r="F259" s="30" t="s">
        <v>2205</v>
      </c>
      <c r="G259" s="30" t="s">
        <v>2204</v>
      </c>
      <c r="J259" t="str">
        <f t="shared" si="19"/>
        <v>reconocer</v>
      </c>
      <c r="K259" t="str">
        <f t="shared" si="20"/>
        <v>見分ける/認める、承認する</v>
      </c>
      <c r="M259" s="46" t="str">
        <f t="shared" si="15"/>
        <v>動詞/reconocidos 著名人</v>
      </c>
      <c r="O259" t="str">
        <f t="shared" si="21"/>
        <v>reconocidos 著名人</v>
      </c>
    </row>
    <row r="260" spans="1:15">
      <c r="A260" s="30" t="s">
        <v>1411</v>
      </c>
      <c r="B260" s="30">
        <v>303</v>
      </c>
      <c r="C260" s="30" t="s">
        <v>522</v>
      </c>
      <c r="D260" s="30" t="s">
        <v>2206</v>
      </c>
      <c r="E260" s="30" t="s">
        <v>2207</v>
      </c>
      <c r="F260" s="30" t="s">
        <v>2208</v>
      </c>
      <c r="G260" s="30" t="s">
        <v>2335</v>
      </c>
      <c r="J260" t="str">
        <f t="shared" si="19"/>
        <v>eficaz</v>
      </c>
      <c r="K260" t="str">
        <f t="shared" si="20"/>
        <v>有効な、効き目がある/有能な、役に立つ</v>
      </c>
      <c r="M260" s="46" t="str">
        <f t="shared" ref="M260:M323" si="22">IF(O260="",C260,CONCATENATE(C260,$L$3,O260))</f>
        <v>形容詞/eficiente  効果的な、能率的な</v>
      </c>
      <c r="O260" t="str">
        <f t="shared" si="21"/>
        <v>eficiente  効果的な、能率的な</v>
      </c>
    </row>
    <row r="261" spans="1:15">
      <c r="A261" s="30" t="s">
        <v>1411</v>
      </c>
      <c r="B261" s="30">
        <v>73</v>
      </c>
      <c r="C261" s="30" t="s">
        <v>516</v>
      </c>
      <c r="D261" s="30" t="s">
        <v>2209</v>
      </c>
      <c r="E261" s="30" t="s">
        <v>2210</v>
      </c>
      <c r="J261" t="str">
        <f t="shared" si="19"/>
        <v>arrestar</v>
      </c>
      <c r="K261" t="str">
        <f t="shared" si="20"/>
        <v>逮捕する、抑留する</v>
      </c>
      <c r="M261" s="46" t="str">
        <f t="shared" si="22"/>
        <v>動詞</v>
      </c>
      <c r="O261" t="str">
        <f t="shared" si="21"/>
        <v/>
      </c>
    </row>
    <row r="262" spans="1:15">
      <c r="B262" s="30">
        <v>492</v>
      </c>
      <c r="C262" s="30" t="s">
        <v>532</v>
      </c>
      <c r="D262" s="30" t="s">
        <v>2211</v>
      </c>
      <c r="E262" s="30" t="s">
        <v>2212</v>
      </c>
      <c r="J262" t="str">
        <f t="shared" si="19"/>
        <v>ladrón , ladrona</v>
      </c>
      <c r="K262" t="str">
        <f t="shared" si="20"/>
        <v>泥棒、窃盗</v>
      </c>
      <c r="M262" s="46" t="str">
        <f t="shared" si="22"/>
        <v>名詞</v>
      </c>
      <c r="O262" t="str">
        <f t="shared" si="21"/>
        <v/>
      </c>
    </row>
    <row r="263" spans="1:15">
      <c r="B263" s="30">
        <v>315</v>
      </c>
      <c r="C263" s="30" t="s">
        <v>516</v>
      </c>
      <c r="D263" s="30" t="s">
        <v>2213</v>
      </c>
      <c r="E263" s="30" t="s">
        <v>2215</v>
      </c>
      <c r="F263" s="30" t="s">
        <v>2217</v>
      </c>
      <c r="G263" s="30" t="s">
        <v>2218</v>
      </c>
      <c r="J263" t="str">
        <f t="shared" si="19"/>
        <v>encarga</v>
      </c>
      <c r="K263" t="str">
        <f t="shared" si="20"/>
        <v>委任する、任せる/依頼する</v>
      </c>
      <c r="M263" s="46" t="str">
        <f t="shared" si="22"/>
        <v>動詞/Me han encargado un proyecto. 私は立案を任せられた</v>
      </c>
      <c r="O263" t="str">
        <f t="shared" si="21"/>
        <v>Me han encargado un proyecto. 私は立案を任せられた</v>
      </c>
    </row>
    <row r="264" spans="1:15">
      <c r="B264" s="30">
        <v>315</v>
      </c>
      <c r="C264" s="30" t="s">
        <v>2079</v>
      </c>
      <c r="D264" s="30" t="s">
        <v>2214</v>
      </c>
      <c r="E264" s="30" t="s">
        <v>2216</v>
      </c>
      <c r="J264" t="str">
        <f t="shared" si="19"/>
        <v>encarga-se</v>
      </c>
      <c r="K264" t="str">
        <f t="shared" si="20"/>
        <v>引き受ける、担当する</v>
      </c>
      <c r="M264" s="46" t="str">
        <f t="shared" si="22"/>
        <v>再帰動詞</v>
      </c>
      <c r="O264" t="str">
        <f t="shared" si="21"/>
        <v/>
      </c>
    </row>
    <row r="265" spans="1:15">
      <c r="B265" s="30">
        <v>436</v>
      </c>
      <c r="C265" s="30" t="s">
        <v>811</v>
      </c>
      <c r="D265" s="30" t="s">
        <v>2219</v>
      </c>
      <c r="E265" s="30" t="s">
        <v>2220</v>
      </c>
      <c r="F265" s="30" t="s">
        <v>2221</v>
      </c>
      <c r="J265" t="str">
        <f t="shared" si="19"/>
        <v>homble</v>
      </c>
      <c r="K265" t="str">
        <f t="shared" si="20"/>
        <v>人間、人類/男 ↔ mujer</v>
      </c>
      <c r="M265" s="46" t="str">
        <f t="shared" si="22"/>
        <v>男性名詞</v>
      </c>
      <c r="O265" t="str">
        <f t="shared" si="21"/>
        <v/>
      </c>
    </row>
    <row r="266" spans="1:15">
      <c r="B266" s="30">
        <v>134</v>
      </c>
      <c r="C266" s="30" t="s">
        <v>698</v>
      </c>
      <c r="D266" s="30" t="s">
        <v>2222</v>
      </c>
      <c r="E266" s="30" t="s">
        <v>2223</v>
      </c>
      <c r="F266" s="30" t="s">
        <v>2224</v>
      </c>
      <c r="J266" t="str">
        <f t="shared" si="19"/>
        <v>calle</v>
      </c>
      <c r="K266" t="str">
        <f t="shared" si="20"/>
        <v>街路、通り/ir por la calle 通りを行く</v>
      </c>
      <c r="M266" s="46" t="str">
        <f t="shared" si="22"/>
        <v>女性名詞</v>
      </c>
      <c r="O266" t="str">
        <f t="shared" si="21"/>
        <v/>
      </c>
    </row>
    <row r="267" spans="1:15">
      <c r="B267" s="30">
        <v>858</v>
      </c>
      <c r="C267" s="30" t="s">
        <v>516</v>
      </c>
      <c r="D267" s="30" t="s">
        <v>2225</v>
      </c>
      <c r="E267" s="30" t="s">
        <v>2226</v>
      </c>
      <c r="F267" s="30" t="s">
        <v>2227</v>
      </c>
      <c r="G267" s="46" t="s">
        <v>2228</v>
      </c>
      <c r="J267" t="str">
        <f t="shared" si="19"/>
        <v>valer</v>
      </c>
      <c r="K267" t="str">
        <f t="shared" si="20"/>
        <v>価値がある、役に立つ/～の値段である = costar</v>
      </c>
      <c r="M267" s="46" t="str">
        <f t="shared" si="22"/>
        <v>動詞/El carnet de identidad no vale sin foto. 身分証明書は写真が無ければ無効である</v>
      </c>
      <c r="O267" t="str">
        <f t="shared" si="21"/>
        <v>El carnet de identidad no vale sin foto. 身分証明書は写真が無ければ無効である</v>
      </c>
    </row>
    <row r="268" spans="1:15">
      <c r="B268" s="30">
        <v>858</v>
      </c>
      <c r="C268" s="30" t="s">
        <v>2079</v>
      </c>
      <c r="D268" s="30" t="s">
        <v>2229</v>
      </c>
      <c r="E268" s="30" t="s">
        <v>2230</v>
      </c>
      <c r="F268" s="46"/>
      <c r="G268" s="46" t="s">
        <v>2231</v>
      </c>
      <c r="J268" t="str">
        <f t="shared" si="19"/>
        <v>valer-se</v>
      </c>
      <c r="K268" t="str">
        <f t="shared" si="20"/>
        <v>(+de) ～を利用する、使う</v>
      </c>
      <c r="M268" s="46" t="str">
        <f t="shared" si="22"/>
        <v>再帰動詞/valerse de todos los medios. あらゆる手段を使う</v>
      </c>
      <c r="O268" t="str">
        <f t="shared" si="21"/>
        <v>valerse de todos los medios. あらゆる手段を使う</v>
      </c>
    </row>
    <row r="269" spans="1:15">
      <c r="B269" s="30">
        <v>858</v>
      </c>
      <c r="C269" s="30" t="s">
        <v>2143</v>
      </c>
      <c r="D269" s="30" t="s">
        <v>2232</v>
      </c>
      <c r="E269" s="30" t="s">
        <v>2233</v>
      </c>
      <c r="F269" s="46" t="s">
        <v>2234</v>
      </c>
      <c r="J269" t="str">
        <f t="shared" si="19"/>
        <v>más vale 不定詞 o que接続</v>
      </c>
      <c r="K269" t="str">
        <f t="shared" si="20"/>
        <v>～したほうが良い/más vale hacerlo. そうしたほうが良い</v>
      </c>
      <c r="M269" s="46" t="str">
        <f t="shared" si="22"/>
        <v>熟語</v>
      </c>
      <c r="O269" t="str">
        <f t="shared" si="21"/>
        <v/>
      </c>
    </row>
    <row r="270" spans="1:15">
      <c r="B270" s="30">
        <v>435</v>
      </c>
      <c r="C270" s="30" t="s">
        <v>811</v>
      </c>
      <c r="D270" s="30" t="s">
        <v>2235</v>
      </c>
      <c r="E270" s="30" t="s">
        <v>2236</v>
      </c>
      <c r="J270" t="str">
        <f t="shared" si="19"/>
        <v>hogar</v>
      </c>
      <c r="K270" t="str">
        <f t="shared" si="20"/>
        <v>家庭、家、家族</v>
      </c>
      <c r="M270" s="46" t="str">
        <f t="shared" si="22"/>
        <v>男性名詞</v>
      </c>
      <c r="O270" t="str">
        <f t="shared" si="21"/>
        <v/>
      </c>
    </row>
    <row r="271" spans="1:15">
      <c r="B271" s="30">
        <v>129</v>
      </c>
      <c r="C271" s="30" t="s">
        <v>2143</v>
      </c>
      <c r="D271" s="30" t="s">
        <v>2237</v>
      </c>
      <c r="E271" s="30" t="s">
        <v>2238</v>
      </c>
      <c r="F271" s="46" t="s">
        <v>2239</v>
      </c>
      <c r="J271" t="str">
        <f t="shared" si="19"/>
        <v>cada vez</v>
      </c>
      <c r="K271" t="str">
        <f t="shared" si="20"/>
        <v>比較級)だんだん、次第に/cada vez hay más mujer que～ ～な女性が増えている</v>
      </c>
      <c r="M271" s="46" t="str">
        <f t="shared" si="22"/>
        <v>熟語</v>
      </c>
      <c r="O271" t="str">
        <f t="shared" si="21"/>
        <v/>
      </c>
    </row>
    <row r="272" spans="1:15">
      <c r="B272" s="30">
        <v>510</v>
      </c>
      <c r="C272" s="30" t="s">
        <v>516</v>
      </c>
      <c r="D272" s="30" t="s">
        <v>2240</v>
      </c>
      <c r="E272" s="30" t="s">
        <v>2241</v>
      </c>
      <c r="J272" t="str">
        <f t="shared" si="19"/>
        <v>llenar</v>
      </c>
      <c r="K272" t="str">
        <f t="shared" si="20"/>
        <v>(+de)～でいっぱいにする、満たす</v>
      </c>
      <c r="M272" s="46" t="str">
        <f t="shared" si="22"/>
        <v>動詞</v>
      </c>
      <c r="O272" t="str">
        <f t="shared" si="21"/>
        <v/>
      </c>
    </row>
    <row r="273" spans="1:15">
      <c r="B273" s="30">
        <v>507</v>
      </c>
      <c r="C273" s="30" t="s">
        <v>698</v>
      </c>
      <c r="D273" s="30" t="s">
        <v>2242</v>
      </c>
      <c r="E273" s="30" t="s">
        <v>2243</v>
      </c>
      <c r="G273" s="30" t="s">
        <v>2244</v>
      </c>
      <c r="J273" t="str">
        <f t="shared" si="19"/>
        <v>línea</v>
      </c>
      <c r="K273" t="str">
        <f t="shared" si="20"/>
        <v>線、行</v>
      </c>
      <c r="M273" s="46" t="str">
        <f t="shared" si="22"/>
        <v>女性名詞/juegos de rol en línea /オンライン・ロールプレイングゲーム</v>
      </c>
      <c r="O273" t="str">
        <f t="shared" si="21"/>
        <v>juegos de rol en línea /オンライン・ロールプレイングゲーム</v>
      </c>
    </row>
    <row r="274" spans="1:15">
      <c r="B274" s="30">
        <v>684</v>
      </c>
      <c r="C274" s="30" t="s">
        <v>522</v>
      </c>
      <c r="D274" s="30" t="s">
        <v>2245</v>
      </c>
      <c r="E274" s="30" t="s">
        <v>2246</v>
      </c>
      <c r="F274" s="30" t="s">
        <v>2247</v>
      </c>
      <c r="J274" t="str">
        <f t="shared" si="19"/>
        <v>profundo,da</v>
      </c>
      <c r="K274" t="str">
        <f t="shared" si="20"/>
        <v xml:space="preserve">深い、深遠な/profundamente 深く/副詞 </v>
      </c>
      <c r="M274" s="46" t="str">
        <f t="shared" si="22"/>
        <v>形容詞</v>
      </c>
      <c r="O274" t="str">
        <f t="shared" si="21"/>
        <v/>
      </c>
    </row>
    <row r="275" spans="1:15">
      <c r="B275" s="30">
        <v>429</v>
      </c>
      <c r="C275" s="30" t="s">
        <v>516</v>
      </c>
      <c r="D275" s="30" t="s">
        <v>2248</v>
      </c>
      <c r="E275" s="30" t="s">
        <v>2249</v>
      </c>
      <c r="F275" s="30" t="s">
        <v>2250</v>
      </c>
      <c r="J275" t="str">
        <f t="shared" si="19"/>
        <v>herir</v>
      </c>
      <c r="K275" t="str">
        <f t="shared" si="20"/>
        <v>傷つける、負傷させる/hiero, hieres, hiere</v>
      </c>
      <c r="M275" s="46" t="str">
        <f t="shared" si="22"/>
        <v>動詞</v>
      </c>
      <c r="O275" t="str">
        <f t="shared" si="21"/>
        <v/>
      </c>
    </row>
    <row r="276" spans="1:15">
      <c r="B276" s="30">
        <v>447</v>
      </c>
      <c r="C276" s="30" t="s">
        <v>522</v>
      </c>
      <c r="D276" s="30" t="s">
        <v>2251</v>
      </c>
      <c r="E276" s="30" t="s">
        <v>2252</v>
      </c>
      <c r="J276" t="str">
        <f t="shared" si="19"/>
        <v>ilimitado,da</v>
      </c>
      <c r="K276" t="str">
        <f t="shared" si="20"/>
        <v>無限の、限定されない</v>
      </c>
      <c r="M276" s="46" t="str">
        <f t="shared" si="22"/>
        <v>形容詞</v>
      </c>
      <c r="O276" t="str">
        <f t="shared" si="21"/>
        <v/>
      </c>
    </row>
    <row r="277" spans="1:15">
      <c r="B277" s="30">
        <v>770</v>
      </c>
      <c r="C277" s="30" t="s">
        <v>698</v>
      </c>
      <c r="D277" s="30" t="s">
        <v>2253</v>
      </c>
      <c r="E277" s="30" t="s">
        <v>2255</v>
      </c>
      <c r="F277" s="30" t="s">
        <v>2254</v>
      </c>
      <c r="G277" s="30" t="s">
        <v>2256</v>
      </c>
      <c r="J277" t="str">
        <f t="shared" si="19"/>
        <v>seña</v>
      </c>
      <c r="K277" t="str">
        <f t="shared" si="20"/>
        <v>合図、身振り、様子/印、特徴</v>
      </c>
      <c r="M277" s="46" t="str">
        <f t="shared" si="22"/>
        <v>女性名詞/≒ señal 印 標識 象徴</v>
      </c>
      <c r="O277" t="str">
        <f t="shared" si="21"/>
        <v>≒ señal 印 標識 象徴</v>
      </c>
    </row>
    <row r="278" spans="1:15">
      <c r="B278" s="30">
        <v>57</v>
      </c>
      <c r="C278" s="30" t="s">
        <v>522</v>
      </c>
      <c r="D278" s="30" t="s">
        <v>2257</v>
      </c>
      <c r="E278" s="30" t="s">
        <v>2258</v>
      </c>
      <c r="F278" s="30" t="s">
        <v>2259</v>
      </c>
      <c r="J278" t="str">
        <f t="shared" si="19"/>
        <v>antiguo,gua</v>
      </c>
      <c r="K278" t="str">
        <f t="shared" si="20"/>
        <v>古い、昔からの/過去の、元の</v>
      </c>
      <c r="M278" s="46" t="str">
        <f t="shared" si="22"/>
        <v>形容詞</v>
      </c>
      <c r="O278" t="str">
        <f t="shared" si="21"/>
        <v/>
      </c>
    </row>
    <row r="279" spans="1:15">
      <c r="B279" s="30">
        <v>675</v>
      </c>
      <c r="C279" s="30" t="s">
        <v>698</v>
      </c>
      <c r="D279" s="30" t="s">
        <v>2260</v>
      </c>
      <c r="E279" s="30" t="s">
        <v>2261</v>
      </c>
      <c r="J279" t="str">
        <f t="shared" si="19"/>
        <v>prensa</v>
      </c>
      <c r="K279" t="str">
        <f t="shared" si="20"/>
        <v>新聞、雑誌、報道</v>
      </c>
      <c r="M279" s="46" t="str">
        <f t="shared" si="22"/>
        <v>女性名詞</v>
      </c>
      <c r="O279" t="str">
        <f t="shared" si="21"/>
        <v/>
      </c>
    </row>
    <row r="280" spans="1:15">
      <c r="B280" s="30" t="s">
        <v>505</v>
      </c>
      <c r="C280" s="30" t="s">
        <v>2143</v>
      </c>
      <c r="D280" s="30" t="s">
        <v>2262</v>
      </c>
      <c r="E280" s="30" t="s">
        <v>2263</v>
      </c>
      <c r="F280" s="46" t="s">
        <v>2264</v>
      </c>
      <c r="J280" t="str">
        <f t="shared" ref="J280:J308" si="23">+IF(D280=0,"",D280)</f>
        <v>quedar en ～</v>
      </c>
      <c r="K280" t="str">
        <f t="shared" ref="K280:K308" si="24">IF(F280="",IF(E280=0,"",E280),CONCATENATE(E280,$L$3,F280))</f>
        <v>～で待ち合わせる/Quedamos en vernos en la estación. 私達は駅で落ち合うことにしました(駅で会うことに合意しました)</v>
      </c>
      <c r="M280" s="46" t="str">
        <f t="shared" si="22"/>
        <v>熟語</v>
      </c>
      <c r="O280" t="str">
        <f t="shared" ref="O280:O321" si="25">IF(AND(G280&lt;&gt;"",H280&lt;&gt;""),CONCATENATE(G280,$L$3,H280),IF(G280=0,"",G280))</f>
        <v/>
      </c>
    </row>
    <row r="281" spans="1:15">
      <c r="B281" s="30">
        <v>373</v>
      </c>
      <c r="C281" s="30" t="s">
        <v>522</v>
      </c>
      <c r="D281" s="30" t="s">
        <v>2265</v>
      </c>
      <c r="E281" s="30" t="s">
        <v>2266</v>
      </c>
      <c r="F281" s="46" t="s">
        <v>2267</v>
      </c>
      <c r="J281" t="str">
        <f t="shared" si="23"/>
        <v>famoso,sa</v>
      </c>
      <c r="K281" t="str">
        <f t="shared" si="24"/>
        <v>有名な、名高い、評判の/el cuadro más famosa de este museo. この美術館で一番有名な絵</v>
      </c>
      <c r="M281" s="46" t="str">
        <f t="shared" si="22"/>
        <v>形容詞</v>
      </c>
      <c r="O281" t="str">
        <f t="shared" si="25"/>
        <v/>
      </c>
    </row>
    <row r="282" spans="1:15">
      <c r="B282" s="30">
        <v>593</v>
      </c>
      <c r="C282" s="30" t="s">
        <v>698</v>
      </c>
      <c r="D282" s="30" t="s">
        <v>2268</v>
      </c>
      <c r="E282" s="30" t="s">
        <v>4214</v>
      </c>
      <c r="F282" s="30" t="s">
        <v>2269</v>
      </c>
      <c r="J282" t="str">
        <f t="shared" si="23"/>
        <v>obra</v>
      </c>
      <c r="K282" t="str">
        <f t="shared" si="24"/>
        <v>仕事、事業、仕業、工事/作品、著作、建造物</v>
      </c>
      <c r="M282" s="46" t="str">
        <f t="shared" si="22"/>
        <v>女性名詞</v>
      </c>
      <c r="O282" t="str">
        <f t="shared" si="25"/>
        <v/>
      </c>
    </row>
    <row r="283" spans="1:15">
      <c r="B283" s="30">
        <v>542</v>
      </c>
      <c r="C283" s="30" t="s">
        <v>2272</v>
      </c>
      <c r="D283" s="30" t="s">
        <v>2270</v>
      </c>
      <c r="E283" s="30" t="s">
        <v>4213</v>
      </c>
      <c r="G283" s="30" t="s">
        <v>2271</v>
      </c>
      <c r="J283" t="str">
        <f t="shared" si="23"/>
        <v>mejor</v>
      </c>
      <c r="K283" t="str">
        <f t="shared" si="24"/>
        <v>[比較級]より良い、より優れた</v>
      </c>
      <c r="M283" s="46" t="str">
        <f t="shared" si="22"/>
        <v>形容詞/副詞/↔ peor</v>
      </c>
      <c r="O283" t="str">
        <f t="shared" si="25"/>
        <v>↔ peor</v>
      </c>
    </row>
    <row r="284" spans="1:15">
      <c r="A284" s="30" t="s">
        <v>1411</v>
      </c>
      <c r="B284" s="30">
        <v>84</v>
      </c>
      <c r="C284" s="30" t="s">
        <v>522</v>
      </c>
      <c r="D284" s="30" t="s">
        <v>2273</v>
      </c>
      <c r="E284" s="30" t="s">
        <v>2274</v>
      </c>
      <c r="J284" t="str">
        <f t="shared" si="23"/>
        <v>atractivo,va</v>
      </c>
      <c r="K284" t="str">
        <f t="shared" si="24"/>
        <v>惹きつける、魅力ある</v>
      </c>
      <c r="M284" s="46" t="str">
        <f t="shared" si="22"/>
        <v>形容詞</v>
      </c>
      <c r="O284" t="str">
        <f t="shared" si="25"/>
        <v/>
      </c>
    </row>
    <row r="285" spans="1:15">
      <c r="A285" s="30" t="s">
        <v>1411</v>
      </c>
      <c r="B285" s="30">
        <v>288</v>
      </c>
      <c r="C285" s="30" t="s">
        <v>516</v>
      </c>
      <c r="D285" s="30" t="s">
        <v>2275</v>
      </c>
      <c r="E285" s="46" t="s">
        <v>2276</v>
      </c>
      <c r="J285" t="str">
        <f t="shared" si="23"/>
        <v>diseñar</v>
      </c>
      <c r="K285" t="str">
        <f t="shared" si="24"/>
        <v>～の下図を描く、設計する、デザインする</v>
      </c>
      <c r="M285" s="46" t="str">
        <f t="shared" si="22"/>
        <v>動詞</v>
      </c>
      <c r="O285" t="str">
        <f t="shared" si="25"/>
        <v/>
      </c>
    </row>
    <row r="286" spans="1:15">
      <c r="B286" s="30">
        <v>596</v>
      </c>
      <c r="C286" s="30" t="s">
        <v>516</v>
      </c>
      <c r="D286" s="30" t="s">
        <v>2277</v>
      </c>
      <c r="E286" s="30" t="s">
        <v>2278</v>
      </c>
      <c r="J286" t="str">
        <f t="shared" si="23"/>
        <v>ocupar</v>
      </c>
      <c r="K286" t="str">
        <f t="shared" si="24"/>
        <v>占める、占領する</v>
      </c>
      <c r="M286" s="46" t="str">
        <f t="shared" si="22"/>
        <v>動詞</v>
      </c>
      <c r="O286" t="str">
        <f t="shared" si="25"/>
        <v/>
      </c>
    </row>
    <row r="287" spans="1:15">
      <c r="B287" s="30">
        <v>280</v>
      </c>
      <c r="C287" s="30" t="s">
        <v>547</v>
      </c>
      <c r="D287" s="30" t="s">
        <v>2279</v>
      </c>
      <c r="E287" s="30" t="s">
        <v>2280</v>
      </c>
      <c r="F287" s="30" t="s">
        <v>2281</v>
      </c>
      <c r="G287" s="30" t="s">
        <v>2282</v>
      </c>
      <c r="J287" t="str">
        <f t="shared" si="23"/>
        <v>detrás</v>
      </c>
      <c r="K287" t="str">
        <f t="shared" si="24"/>
        <v>後ろに、背後に ↔ delante/detrás de～ ～の後ろに</v>
      </c>
      <c r="M287" s="46" t="str">
        <f t="shared" si="22"/>
        <v>副詞/Se escondió detrás de la puerta.   彼はドアの後ろに隠れた</v>
      </c>
      <c r="O287" t="str">
        <f t="shared" si="25"/>
        <v>Se escondió detrás de la puerta.   彼はドアの後ろに隠れた</v>
      </c>
    </row>
    <row r="288" spans="1:15">
      <c r="B288" s="30">
        <v>338</v>
      </c>
      <c r="C288" s="30" t="s">
        <v>516</v>
      </c>
      <c r="D288" s="30" t="s">
        <v>2283</v>
      </c>
      <c r="E288" s="30" t="s">
        <v>2284</v>
      </c>
      <c r="J288" t="str">
        <f t="shared" si="23"/>
        <v>esconder</v>
      </c>
      <c r="K288" t="str">
        <f t="shared" si="24"/>
        <v>隠す、見えなくする</v>
      </c>
      <c r="M288" s="46" t="str">
        <f t="shared" si="22"/>
        <v>動詞</v>
      </c>
      <c r="O288" t="str">
        <f t="shared" si="25"/>
        <v/>
      </c>
    </row>
    <row r="289" spans="1:15">
      <c r="B289" s="30">
        <v>338</v>
      </c>
      <c r="C289" s="30" t="s">
        <v>2079</v>
      </c>
      <c r="D289" s="30" t="s">
        <v>2285</v>
      </c>
      <c r="E289" s="30" t="s">
        <v>2286</v>
      </c>
      <c r="F289" s="30" t="s">
        <v>2287</v>
      </c>
      <c r="J289" t="str">
        <f t="shared" si="23"/>
        <v>esconder-se</v>
      </c>
      <c r="K289" t="str">
        <f t="shared" si="24"/>
        <v>隠れる/潜む</v>
      </c>
      <c r="M289" s="46" t="str">
        <f t="shared" si="22"/>
        <v>再帰動詞</v>
      </c>
      <c r="O289" t="str">
        <f t="shared" si="25"/>
        <v/>
      </c>
    </row>
    <row r="290" spans="1:15">
      <c r="A290" s="30" t="s">
        <v>1411</v>
      </c>
      <c r="B290" s="30">
        <v>851</v>
      </c>
      <c r="C290" s="30" t="s">
        <v>2079</v>
      </c>
      <c r="D290" s="30" t="s">
        <v>3415</v>
      </c>
      <c r="E290" s="30" t="s">
        <v>2288</v>
      </c>
      <c r="F290" s="46" t="s">
        <v>3416</v>
      </c>
      <c r="J290" t="str">
        <f t="shared" si="23"/>
        <v>ubicar-se</v>
      </c>
      <c r="K290" t="str">
        <f t="shared" si="24"/>
        <v>(+en ～に位置する/se ubica en un barrio céntrico. 中心地に位置する</v>
      </c>
      <c r="M290" s="46" t="str">
        <f t="shared" si="22"/>
        <v>再帰動詞</v>
      </c>
      <c r="O290" t="str">
        <f t="shared" si="25"/>
        <v/>
      </c>
    </row>
    <row r="291" spans="1:15">
      <c r="B291" s="30">
        <v>674</v>
      </c>
      <c r="C291" s="30" t="s">
        <v>516</v>
      </c>
      <c r="D291" s="30" t="s">
        <v>2289</v>
      </c>
      <c r="E291" s="30" t="s">
        <v>2722</v>
      </c>
      <c r="F291" s="46" t="s">
        <v>2290</v>
      </c>
      <c r="J291" t="str">
        <f t="shared" si="23"/>
        <v>preferir</v>
      </c>
      <c r="K291" t="str">
        <f t="shared" si="24"/>
        <v>～を(…より)好む/ i → ie/Prefiero el frío al calor. 私は熱いより寒い方が良い</v>
      </c>
      <c r="M291" s="46" t="str">
        <f t="shared" si="22"/>
        <v>動詞</v>
      </c>
      <c r="O291" t="str">
        <f t="shared" si="25"/>
        <v/>
      </c>
    </row>
    <row r="292" spans="1:15">
      <c r="B292" s="30">
        <v>332</v>
      </c>
      <c r="C292" s="30" t="s">
        <v>698</v>
      </c>
      <c r="D292" s="30" t="s">
        <v>2291</v>
      </c>
      <c r="E292" s="30" t="s">
        <v>2292</v>
      </c>
      <c r="F292" s="30" t="s">
        <v>2293</v>
      </c>
      <c r="J292" t="str">
        <f t="shared" si="23"/>
        <v>época</v>
      </c>
      <c r="K292" t="str">
        <f t="shared" si="24"/>
        <v>時代、時期 = período, temporada/la época romana</v>
      </c>
      <c r="M292" s="46" t="str">
        <f t="shared" si="22"/>
        <v>女性名詞</v>
      </c>
      <c r="O292" t="str">
        <f t="shared" si="25"/>
        <v/>
      </c>
    </row>
    <row r="293" spans="1:15">
      <c r="B293" s="30">
        <v>103</v>
      </c>
      <c r="C293" s="30" t="s">
        <v>811</v>
      </c>
      <c r="D293" s="30" t="s">
        <v>2294</v>
      </c>
      <c r="E293" s="30" t="s">
        <v>2295</v>
      </c>
      <c r="J293" t="str">
        <f t="shared" si="23"/>
        <v>barrio</v>
      </c>
      <c r="K293" t="str">
        <f t="shared" si="24"/>
        <v>区、地区、～街</v>
      </c>
      <c r="M293" s="46" t="str">
        <f t="shared" si="22"/>
        <v>男性名詞</v>
      </c>
      <c r="O293" t="str">
        <f t="shared" si="25"/>
        <v/>
      </c>
    </row>
    <row r="294" spans="1:15">
      <c r="A294" s="30" t="s">
        <v>1411</v>
      </c>
      <c r="B294" s="30">
        <v>117</v>
      </c>
      <c r="C294" s="30" t="s">
        <v>516</v>
      </c>
      <c r="D294" s="30" t="s">
        <v>2296</v>
      </c>
      <c r="E294" s="30" t="s">
        <v>2297</v>
      </c>
      <c r="J294" t="str">
        <f t="shared" si="23"/>
        <v>bordar</v>
      </c>
      <c r="K294" t="str">
        <f t="shared" si="24"/>
        <v>～に刺繍する、織り込む</v>
      </c>
      <c r="M294" s="46" t="str">
        <f t="shared" si="22"/>
        <v>動詞</v>
      </c>
      <c r="O294" t="str">
        <f t="shared" si="25"/>
        <v/>
      </c>
    </row>
    <row r="295" spans="1:15">
      <c r="B295" s="30">
        <v>502</v>
      </c>
      <c r="C295" s="30" t="s">
        <v>516</v>
      </c>
      <c r="D295" s="30" t="s">
        <v>2298</v>
      </c>
      <c r="E295" s="30" t="s">
        <v>2299</v>
      </c>
      <c r="F295" s="30" t="s">
        <v>2303</v>
      </c>
      <c r="J295" t="str">
        <f t="shared" si="23"/>
        <v>levantar</v>
      </c>
      <c r="K295" t="str">
        <f t="shared" si="24"/>
        <v>上げる、持ち上げる ↔ bajar/起こす、立てる、建てる</v>
      </c>
      <c r="M295" s="46" t="str">
        <f t="shared" si="22"/>
        <v>動詞</v>
      </c>
      <c r="O295" t="str">
        <f t="shared" si="25"/>
        <v/>
      </c>
    </row>
    <row r="296" spans="1:15">
      <c r="B296" s="30">
        <v>502</v>
      </c>
      <c r="C296" s="30" t="s">
        <v>2079</v>
      </c>
      <c r="D296" s="30" t="s">
        <v>2300</v>
      </c>
      <c r="E296" s="30" t="s">
        <v>2301</v>
      </c>
      <c r="F296" s="30" t="s">
        <v>2302</v>
      </c>
      <c r="J296" t="str">
        <f t="shared" si="23"/>
        <v>levantar-se</v>
      </c>
      <c r="K296" t="str">
        <f t="shared" si="24"/>
        <v>起きる ↔ acostar-se/立つ、立ち上がる ↔ sentar-se</v>
      </c>
      <c r="M296" s="46" t="str">
        <f t="shared" si="22"/>
        <v>再帰動詞</v>
      </c>
      <c r="O296" t="str">
        <f t="shared" si="25"/>
        <v/>
      </c>
    </row>
    <row r="297" spans="1:15">
      <c r="B297" s="30">
        <v>649</v>
      </c>
      <c r="C297" s="30" t="s">
        <v>698</v>
      </c>
      <c r="D297" s="30" t="s">
        <v>2304</v>
      </c>
      <c r="E297" s="30" t="s">
        <v>2305</v>
      </c>
      <c r="J297" t="str">
        <f t="shared" si="23"/>
        <v>piedra</v>
      </c>
      <c r="K297" t="str">
        <f t="shared" si="24"/>
        <v>石、石材</v>
      </c>
      <c r="M297" s="46" t="str">
        <f t="shared" si="22"/>
        <v>女性名詞</v>
      </c>
      <c r="O297" t="str">
        <f t="shared" si="25"/>
        <v/>
      </c>
    </row>
    <row r="298" spans="1:15">
      <c r="B298" s="30">
        <v>458</v>
      </c>
      <c r="C298" s="30" t="s">
        <v>516</v>
      </c>
      <c r="D298" s="30" t="s">
        <v>2306</v>
      </c>
      <c r="E298" s="30" t="s">
        <v>2307</v>
      </c>
      <c r="G298" s="46" t="s">
        <v>2308</v>
      </c>
      <c r="J298" t="str">
        <f t="shared" si="23"/>
        <v>indicar</v>
      </c>
      <c r="K298" t="str">
        <f t="shared" si="24"/>
        <v>指し示す、指摘する</v>
      </c>
      <c r="M298" s="46" t="str">
        <f t="shared" si="22"/>
        <v xml:space="preserve">動詞/Me indicó algunos errores. 彼は私に幾つかの誤りを指摘した </v>
      </c>
      <c r="O298" t="str">
        <f t="shared" si="25"/>
        <v xml:space="preserve">Me indicó algunos errores. 彼は私に幾つかの誤りを指摘した </v>
      </c>
    </row>
    <row r="299" spans="1:15">
      <c r="B299" s="30">
        <v>775</v>
      </c>
      <c r="C299" s="30" t="s">
        <v>516</v>
      </c>
      <c r="D299" s="30" t="s">
        <v>2309</v>
      </c>
      <c r="E299" s="30" t="s">
        <v>2310</v>
      </c>
      <c r="F299" s="30" t="s">
        <v>2973</v>
      </c>
      <c r="G299" s="30" t="s">
        <v>2364</v>
      </c>
      <c r="H299" s="30" t="s">
        <v>2972</v>
      </c>
      <c r="J299" t="str">
        <f t="shared" si="23"/>
        <v>servir</v>
      </c>
      <c r="K299" t="str">
        <f t="shared" si="24"/>
        <v>(+a) ～に仕える、奉仕する/(+para)～に役に立つ,～のためになる</v>
      </c>
      <c r="M299" s="46" t="str">
        <f t="shared" si="22"/>
        <v>動詞/(+de)～として働く/sirvo,sirves,sirve</v>
      </c>
      <c r="O299" t="str">
        <f t="shared" si="25"/>
        <v>(+de)～として働く/sirvo,sirves,sirve</v>
      </c>
    </row>
    <row r="300" spans="1:15">
      <c r="A300" s="30" t="s">
        <v>1411</v>
      </c>
      <c r="B300" s="30">
        <v>121</v>
      </c>
      <c r="C300" s="30" t="s">
        <v>516</v>
      </c>
      <c r="D300" s="30" t="s">
        <v>2311</v>
      </c>
      <c r="E300" s="30" t="s">
        <v>2312</v>
      </c>
      <c r="J300" t="str">
        <f t="shared" si="23"/>
        <v>brindar</v>
      </c>
      <c r="K300" t="str">
        <f t="shared" si="24"/>
        <v>(+por)～に乾杯する</v>
      </c>
      <c r="M300" s="46" t="str">
        <f t="shared" si="22"/>
        <v>動詞</v>
      </c>
      <c r="O300" t="str">
        <f t="shared" si="25"/>
        <v/>
      </c>
    </row>
    <row r="301" spans="1:15">
      <c r="B301" s="30">
        <v>793</v>
      </c>
      <c r="C301" s="30" t="s">
        <v>698</v>
      </c>
      <c r="D301" s="30" t="s">
        <v>2313</v>
      </c>
      <c r="E301" s="30" t="s">
        <v>2314</v>
      </c>
      <c r="F301" s="46" t="s">
        <v>2316</v>
      </c>
      <c r="G301" s="46" t="s">
        <v>2315</v>
      </c>
      <c r="J301" t="str">
        <f t="shared" si="23"/>
        <v>sorpresa</v>
      </c>
      <c r="K301" t="str">
        <f t="shared" si="24"/>
        <v>驚き/思いがけないこと</v>
      </c>
      <c r="M301" s="46" t="str">
        <f t="shared" si="22"/>
        <v>女性名詞/¡Vaya sorpresa! びっくりしたなぁ</v>
      </c>
      <c r="O301" t="str">
        <f t="shared" si="25"/>
        <v>¡Vaya sorpresa! びっくりしたなぁ</v>
      </c>
    </row>
    <row r="302" spans="1:15">
      <c r="B302" s="30">
        <v>181</v>
      </c>
      <c r="C302" s="30" t="s">
        <v>516</v>
      </c>
      <c r="D302" s="30" t="s">
        <v>2317</v>
      </c>
      <c r="E302" s="46" t="s">
        <v>2319</v>
      </c>
      <c r="G302" s="46" t="s">
        <v>2318</v>
      </c>
      <c r="J302" t="str">
        <f t="shared" si="23"/>
        <v>cobrar</v>
      </c>
      <c r="K302" t="str">
        <f t="shared" si="24"/>
        <v>(金を)受け取る、徴収する、有料である、現金化する</v>
      </c>
      <c r="M302" s="46" t="str">
        <f t="shared" si="22"/>
        <v>動詞/Quisiera cobrar este cheque. この小切手を現金化したいのですが。</v>
      </c>
      <c r="O302" t="str">
        <f t="shared" si="25"/>
        <v>Quisiera cobrar este cheque. この小切手を現金化したいのですが。</v>
      </c>
    </row>
    <row r="303" spans="1:15">
      <c r="B303" s="30">
        <v>672</v>
      </c>
      <c r="C303" s="30" t="s">
        <v>522</v>
      </c>
      <c r="D303" s="30" t="s">
        <v>2320</v>
      </c>
      <c r="E303" s="30" t="s">
        <v>2321</v>
      </c>
      <c r="F303" s="30" t="s">
        <v>2322</v>
      </c>
      <c r="J303" t="str">
        <f t="shared" si="23"/>
        <v>precioso,sa</v>
      </c>
      <c r="K303" t="str">
        <f t="shared" si="24"/>
        <v>貴重な、高価な/(口語)素晴らしい、美しい</v>
      </c>
      <c r="M303" s="46" t="str">
        <f t="shared" si="22"/>
        <v>形容詞</v>
      </c>
      <c r="O303" t="str">
        <f t="shared" si="25"/>
        <v/>
      </c>
    </row>
    <row r="304" spans="1:15">
      <c r="B304" s="30" t="s">
        <v>505</v>
      </c>
      <c r="C304" s="30" t="s">
        <v>2143</v>
      </c>
      <c r="D304" s="30" t="s">
        <v>2323</v>
      </c>
      <c r="E304" s="30" t="s">
        <v>2324</v>
      </c>
      <c r="F304" s="30" t="s">
        <v>2325</v>
      </c>
      <c r="J304" t="str">
        <f t="shared" si="23"/>
        <v>luna de miel</v>
      </c>
      <c r="K304" t="str">
        <f t="shared" si="24"/>
        <v>新婚旅行/(蜂)蜜 の 月</v>
      </c>
      <c r="M304" s="46" t="str">
        <f t="shared" si="22"/>
        <v>熟語</v>
      </c>
      <c r="O304" t="str">
        <f t="shared" si="25"/>
        <v/>
      </c>
    </row>
    <row r="305" spans="1:15">
      <c r="B305" s="30">
        <v>257</v>
      </c>
      <c r="C305" s="30" t="s">
        <v>547</v>
      </c>
      <c r="D305" s="30" t="s">
        <v>2326</v>
      </c>
      <c r="E305" s="30" t="s">
        <v>2327</v>
      </c>
      <c r="F305" s="46" t="s">
        <v>2328</v>
      </c>
      <c r="J305" t="str">
        <f t="shared" si="23"/>
        <v>dentro</v>
      </c>
      <c r="K305" t="str">
        <f t="shared" si="24"/>
        <v>中に、屋内で[に] ↔ fuera/dentro de～ ～の後に、～経ったら、～の中に</v>
      </c>
      <c r="M305" s="46" t="str">
        <f t="shared" si="22"/>
        <v>副詞</v>
      </c>
      <c r="O305" t="str">
        <f t="shared" si="25"/>
        <v/>
      </c>
    </row>
    <row r="306" spans="1:15">
      <c r="B306" s="30">
        <v>619</v>
      </c>
      <c r="C306" s="30" t="s">
        <v>811</v>
      </c>
      <c r="D306" s="30" t="s">
        <v>2329</v>
      </c>
      <c r="E306" s="30" t="s">
        <v>2330</v>
      </c>
      <c r="F306" s="30" t="s">
        <v>2331</v>
      </c>
      <c r="J306" t="str">
        <f t="shared" si="23"/>
        <v>paquete</v>
      </c>
      <c r="K306" t="str">
        <f t="shared" si="24"/>
        <v>小包/paquete postal 郵便小包</v>
      </c>
      <c r="M306" s="46" t="str">
        <f t="shared" si="22"/>
        <v>男性名詞</v>
      </c>
      <c r="O306" t="str">
        <f t="shared" si="25"/>
        <v/>
      </c>
    </row>
    <row r="307" spans="1:15">
      <c r="B307" s="30">
        <v>200</v>
      </c>
      <c r="C307" s="30" t="s">
        <v>516</v>
      </c>
      <c r="D307" s="30" t="s">
        <v>2332</v>
      </c>
      <c r="E307" s="30" t="s">
        <v>2333</v>
      </c>
      <c r="F307" s="30" t="s">
        <v>2334</v>
      </c>
      <c r="J307" t="str">
        <f t="shared" si="23"/>
        <v>conducir</v>
      </c>
      <c r="K307" t="str">
        <f t="shared" si="24"/>
        <v>(+a)～に導く、案内する/運転する</v>
      </c>
      <c r="M307" s="46" t="str">
        <f t="shared" si="22"/>
        <v>動詞</v>
      </c>
      <c r="O307" t="str">
        <f t="shared" si="25"/>
        <v/>
      </c>
    </row>
    <row r="308" spans="1:15">
      <c r="B308" s="30">
        <v>359</v>
      </c>
      <c r="C308" s="30" t="s">
        <v>516</v>
      </c>
      <c r="D308" s="30" t="s">
        <v>2336</v>
      </c>
      <c r="E308" s="30" t="s">
        <v>2337</v>
      </c>
      <c r="F308" s="30" t="s">
        <v>2338</v>
      </c>
      <c r="G308" s="30" t="s">
        <v>2339</v>
      </c>
      <c r="J308" t="str">
        <f t="shared" si="23"/>
        <v>evitar</v>
      </c>
      <c r="K308" t="str">
        <f t="shared" si="24"/>
        <v>避ける、回避する/防ぐ</v>
      </c>
      <c r="M308" s="46" t="str">
        <f t="shared" si="22"/>
        <v>動詞/evitar un peligro 危険を回避する</v>
      </c>
      <c r="O308" t="str">
        <f t="shared" si="25"/>
        <v>evitar un peligro 危険を回避する</v>
      </c>
    </row>
    <row r="309" spans="1:15">
      <c r="B309" s="30">
        <v>391</v>
      </c>
      <c r="C309" s="30" t="s">
        <v>698</v>
      </c>
      <c r="D309" s="30" t="s">
        <v>2340</v>
      </c>
      <c r="E309" s="30" t="s">
        <v>2341</v>
      </c>
      <c r="J309" t="str">
        <f t="shared" ref="J309:J321" si="26">+IF(D309=0,"",D309)</f>
        <v>frente</v>
      </c>
      <c r="K309" t="str">
        <f t="shared" ref="K309:K321" si="27">IF(F309="",IF(E309=0,"",E309),CONCATENATE(E309,$L$3,F309))</f>
        <v>額</v>
      </c>
      <c r="M309" s="46" t="str">
        <f t="shared" si="22"/>
        <v>女性名詞</v>
      </c>
      <c r="O309" t="str">
        <f t="shared" si="25"/>
        <v/>
      </c>
    </row>
    <row r="310" spans="1:15">
      <c r="B310" s="30">
        <v>391</v>
      </c>
      <c r="C310" s="30" t="s">
        <v>811</v>
      </c>
      <c r="D310" s="30" t="s">
        <v>2340</v>
      </c>
      <c r="E310" s="30" t="s">
        <v>2342</v>
      </c>
      <c r="F310" s="30" t="s">
        <v>2343</v>
      </c>
      <c r="G310" s="46" t="s">
        <v>2344</v>
      </c>
      <c r="J310" t="str">
        <f t="shared" si="26"/>
        <v>frente</v>
      </c>
      <c r="K310" t="str">
        <f t="shared" si="27"/>
        <v>正面、前線/frente a ～ ～に対して</v>
      </c>
      <c r="M310" s="46" t="str">
        <f t="shared" si="22"/>
        <v>男性名詞/¿A cómo está el yen frente al euro? ユーロに対する円相場はどのくらいですか</v>
      </c>
      <c r="O310" t="str">
        <f t="shared" si="25"/>
        <v>¿A cómo está el yen frente al euro? ユーロに対する円相場はどのくらいですか</v>
      </c>
    </row>
    <row r="311" spans="1:15">
      <c r="B311" s="30">
        <v>869</v>
      </c>
      <c r="C311" s="30" t="s">
        <v>516</v>
      </c>
      <c r="D311" s="30" t="s">
        <v>2345</v>
      </c>
      <c r="E311" s="30" t="s">
        <v>2346</v>
      </c>
      <c r="F311" s="30" t="s">
        <v>2347</v>
      </c>
      <c r="J311" t="str">
        <f t="shared" si="26"/>
        <v>vestir</v>
      </c>
      <c r="K311" t="str">
        <f t="shared" si="27"/>
        <v>～に衣服を着せる/服を着る</v>
      </c>
      <c r="M311" s="46" t="str">
        <f t="shared" si="22"/>
        <v>動詞</v>
      </c>
      <c r="O311" t="str">
        <f t="shared" si="25"/>
        <v/>
      </c>
    </row>
    <row r="312" spans="1:15">
      <c r="A312" s="30" t="s">
        <v>1411</v>
      </c>
      <c r="B312" s="30">
        <v>63</v>
      </c>
      <c r="C312" s="30" t="s">
        <v>516</v>
      </c>
      <c r="D312" s="30" t="s">
        <v>2348</v>
      </c>
      <c r="E312" s="30" t="s">
        <v>2349</v>
      </c>
      <c r="J312" t="str">
        <f t="shared" si="26"/>
        <v>aportar</v>
      </c>
      <c r="K312" t="str">
        <f t="shared" si="27"/>
        <v>寄与する、出資する</v>
      </c>
      <c r="M312" s="46" t="str">
        <f t="shared" si="22"/>
        <v>動詞</v>
      </c>
      <c r="O312" t="str">
        <f t="shared" si="25"/>
        <v/>
      </c>
    </row>
    <row r="313" spans="1:15">
      <c r="B313" s="30">
        <v>414</v>
      </c>
      <c r="C313" s="30" t="s">
        <v>811</v>
      </c>
      <c r="D313" s="30" t="s">
        <v>2350</v>
      </c>
      <c r="E313" s="30" t="s">
        <v>2351</v>
      </c>
      <c r="F313" s="30" t="s">
        <v>2352</v>
      </c>
      <c r="J313" t="str">
        <f t="shared" si="26"/>
        <v>grano</v>
      </c>
      <c r="K313" t="str">
        <f t="shared" si="27"/>
        <v>穀粒、粒、種子/grano de arena 砂の粒</v>
      </c>
      <c r="M313" s="46" t="str">
        <f t="shared" si="22"/>
        <v>男性名詞</v>
      </c>
      <c r="O313" t="str">
        <f t="shared" si="25"/>
        <v/>
      </c>
    </row>
    <row r="314" spans="1:15">
      <c r="B314" s="30">
        <v>600</v>
      </c>
      <c r="C314" s="30" t="s">
        <v>516</v>
      </c>
      <c r="D314" s="30" t="s">
        <v>2353</v>
      </c>
      <c r="E314" s="30" t="s">
        <v>2355</v>
      </c>
      <c r="F314" s="30" t="s">
        <v>2356</v>
      </c>
      <c r="G314" t="s">
        <v>2354</v>
      </c>
      <c r="J314" t="str">
        <f t="shared" si="26"/>
        <v>oler</v>
      </c>
      <c r="K314" t="str">
        <f t="shared" si="27"/>
        <v>(+a)～のにおいがする/Las rosas huelen bien.</v>
      </c>
      <c r="M314" s="46" t="str">
        <f t="shared" si="22"/>
        <v>動詞/huelo, hueles, huele, olemos, oléis, huelen</v>
      </c>
      <c r="O314" t="str">
        <f t="shared" si="25"/>
        <v>huelo, hueles, huele, olemos, oléis, huelen</v>
      </c>
    </row>
    <row r="315" spans="1:15">
      <c r="A315" s="30" t="s">
        <v>1411</v>
      </c>
      <c r="B315" s="30">
        <v>764</v>
      </c>
      <c r="C315" s="30" t="s">
        <v>516</v>
      </c>
      <c r="D315" s="30" t="s">
        <v>2357</v>
      </c>
      <c r="E315" s="30" t="s">
        <v>2358</v>
      </c>
      <c r="J315" t="str">
        <f t="shared" si="26"/>
        <v>seducir</v>
      </c>
      <c r="K315" t="str">
        <f t="shared" si="27"/>
        <v>誘惑する、惑わす、魅了する</v>
      </c>
      <c r="M315" s="46" t="str">
        <f t="shared" si="22"/>
        <v>動詞</v>
      </c>
      <c r="O315" t="str">
        <f t="shared" si="25"/>
        <v/>
      </c>
    </row>
    <row r="316" spans="1:15">
      <c r="B316" s="30">
        <v>510</v>
      </c>
      <c r="C316" s="30" t="s">
        <v>522</v>
      </c>
      <c r="D316" s="30" t="s">
        <v>2361</v>
      </c>
      <c r="E316" s="30" t="s">
        <v>2362</v>
      </c>
      <c r="F316" s="30" t="s">
        <v>2363</v>
      </c>
      <c r="J316" t="str">
        <f t="shared" si="26"/>
        <v>lleno,na</v>
      </c>
      <c r="K316" t="str">
        <f t="shared" si="27"/>
        <v>(+de)～でいっぱいの、満ちた/la luna llena 満月</v>
      </c>
      <c r="M316" s="46" t="str">
        <f t="shared" si="22"/>
        <v>形容詞</v>
      </c>
      <c r="O316" t="str">
        <f t="shared" si="25"/>
        <v/>
      </c>
    </row>
    <row r="317" spans="1:15">
      <c r="B317" s="30">
        <v>851</v>
      </c>
      <c r="C317" s="30" t="s">
        <v>2366</v>
      </c>
      <c r="D317" s="30" t="s">
        <v>2365</v>
      </c>
      <c r="E317" s="30" t="s">
        <v>2367</v>
      </c>
      <c r="F317" s="30" t="s">
        <v>2368</v>
      </c>
      <c r="J317" t="str">
        <f t="shared" si="26"/>
        <v>último,ma</v>
      </c>
      <c r="K317" t="str">
        <f t="shared" si="27"/>
        <v>最後の、究極の/最近の、最新の</v>
      </c>
      <c r="M317" s="46" t="str">
        <f t="shared" si="22"/>
        <v>形容詞/名詞</v>
      </c>
      <c r="O317" t="str">
        <f t="shared" si="25"/>
        <v/>
      </c>
    </row>
    <row r="318" spans="1:15">
      <c r="B318" s="30">
        <v>59</v>
      </c>
      <c r="C318" s="30" t="s">
        <v>516</v>
      </c>
      <c r="D318" s="30" t="s">
        <v>2369</v>
      </c>
      <c r="E318" s="30" t="s">
        <v>2370</v>
      </c>
      <c r="F318" s="30" t="s">
        <v>2371</v>
      </c>
      <c r="J318" t="str">
        <f t="shared" si="26"/>
        <v>apagar</v>
      </c>
      <c r="K318" t="str">
        <f t="shared" si="27"/>
        <v>(火や明かり等を)消す/apaguo,apaguas,apagua</v>
      </c>
      <c r="M318" s="46" t="str">
        <f t="shared" si="22"/>
        <v>動詞</v>
      </c>
      <c r="O318" t="str">
        <f t="shared" si="25"/>
        <v/>
      </c>
    </row>
    <row r="319" spans="1:15">
      <c r="A319" s="30" t="s">
        <v>1411</v>
      </c>
      <c r="B319" s="30">
        <v>287</v>
      </c>
      <c r="C319" s="30" t="s">
        <v>698</v>
      </c>
      <c r="D319" s="30" t="s">
        <v>2372</v>
      </c>
      <c r="E319" s="30" t="s">
        <v>2373</v>
      </c>
      <c r="F319" s="30" t="s">
        <v>2374</v>
      </c>
      <c r="J319" t="str">
        <f t="shared" si="26"/>
        <v>disciplina</v>
      </c>
      <c r="K319" t="str">
        <f t="shared" si="27"/>
        <v>規律、風紀、訓練/disciplina militar 軍規</v>
      </c>
      <c r="M319" s="46" t="str">
        <f t="shared" si="22"/>
        <v>女性名詞</v>
      </c>
      <c r="O319" t="str">
        <f t="shared" si="25"/>
        <v/>
      </c>
    </row>
    <row r="320" spans="1:15">
      <c r="B320" s="30">
        <v>383</v>
      </c>
      <c r="C320" s="30" t="s">
        <v>522</v>
      </c>
      <c r="D320" s="30" t="s">
        <v>2375</v>
      </c>
      <c r="E320" s="30" t="s">
        <v>2376</v>
      </c>
      <c r="F320" s="30" t="s">
        <v>2377</v>
      </c>
      <c r="G320" s="30" t="s">
        <v>2378</v>
      </c>
      <c r="J320" t="str">
        <f t="shared" si="26"/>
        <v>físico,ca</v>
      </c>
      <c r="K320" t="str">
        <f t="shared" si="27"/>
        <v>物理学の/肉体の ↔ mental</v>
      </c>
      <c r="M320" s="46" t="str">
        <f t="shared" si="22"/>
        <v>形容詞/dolor físico 肉体的苦痛 fuerza físico 体力</v>
      </c>
      <c r="O320" t="str">
        <f t="shared" si="25"/>
        <v>dolor físico 肉体的苦痛 fuerza físico 体力</v>
      </c>
    </row>
    <row r="321" spans="1:15">
      <c r="B321" s="30">
        <v>784</v>
      </c>
      <c r="C321" s="30" t="s">
        <v>547</v>
      </c>
      <c r="D321" s="30" t="s">
        <v>2379</v>
      </c>
      <c r="E321" s="30" t="s">
        <v>2380</v>
      </c>
      <c r="F321" s="30" t="s">
        <v>2381</v>
      </c>
      <c r="G321" s="30" t="s">
        <v>2382</v>
      </c>
      <c r="J321" t="str">
        <f t="shared" si="26"/>
        <v>sobre</v>
      </c>
      <c r="K321" t="str">
        <f t="shared" si="27"/>
        <v>～の上に、～の上方に/～についての、～に関しての</v>
      </c>
      <c r="M321" s="46" t="str">
        <f t="shared" si="22"/>
        <v>副詞/Manaña hablaremos sobre este tema. 明日このテーマについて話しましょう</v>
      </c>
      <c r="O321" t="str">
        <f t="shared" si="25"/>
        <v>Manaña hablaremos sobre este tema. 明日このテーマについて話しましょう</v>
      </c>
    </row>
    <row r="322" spans="1:15">
      <c r="B322" s="30">
        <v>747</v>
      </c>
      <c r="C322" s="30" t="s">
        <v>516</v>
      </c>
      <c r="D322" s="30" t="s">
        <v>2386</v>
      </c>
      <c r="E322" s="30" t="s">
        <v>2387</v>
      </c>
      <c r="F322" s="46" t="s">
        <v>2388</v>
      </c>
      <c r="G322" s="30" t="s">
        <v>2389</v>
      </c>
      <c r="J322" t="str">
        <f t="shared" ref="J322:J385" si="28">+IF(D322=0,"",D322)</f>
        <v>rogar</v>
      </c>
      <c r="K322" t="str">
        <f t="shared" ref="K322:K385" si="29">IF(F322="",IF(E322=0,"",E322),CONCATENATE(E322,$L$3,F322))</f>
        <v>懇願する、祈る/不定詞・que接続) ～するように頼む</v>
      </c>
      <c r="M322" s="46" t="str">
        <f t="shared" si="22"/>
        <v>動詞/ruego,ruegas,ruega</v>
      </c>
      <c r="O322" t="str">
        <f t="shared" ref="O322:O385" si="30">IF(AND(G322&lt;&gt;"",H322&lt;&gt;""),CONCATENATE(G322,$L$3,H322),IF(G322=0,"",G322))</f>
        <v>ruego,ruegas,ruega</v>
      </c>
    </row>
    <row r="323" spans="1:15">
      <c r="B323" s="30">
        <v>743</v>
      </c>
      <c r="C323" s="30" t="s">
        <v>516</v>
      </c>
      <c r="D323" s="30" t="s">
        <v>2390</v>
      </c>
      <c r="E323" s="30" t="s">
        <v>2391</v>
      </c>
      <c r="F323" s="30" t="s">
        <v>2392</v>
      </c>
      <c r="G323" s="30" t="s">
        <v>2393</v>
      </c>
      <c r="J323" t="str">
        <f t="shared" si="28"/>
        <v>rezal</v>
      </c>
      <c r="K323" t="str">
        <f t="shared" si="29"/>
        <v>(+a)～に祈る/(+pot)～のために祈る</v>
      </c>
      <c r="M323" s="46" t="str">
        <f t="shared" si="22"/>
        <v>動詞/rezal a Dios 神に祈る</v>
      </c>
      <c r="O323" t="str">
        <f t="shared" si="30"/>
        <v>rezal a Dios 神に祈る</v>
      </c>
    </row>
    <row r="324" spans="1:15">
      <c r="A324" s="30" t="s">
        <v>1411</v>
      </c>
      <c r="B324" s="30">
        <v>716</v>
      </c>
      <c r="C324" s="30" t="s">
        <v>516</v>
      </c>
      <c r="D324" s="30" t="s">
        <v>2394</v>
      </c>
      <c r="E324" s="30" t="s">
        <v>2395</v>
      </c>
      <c r="G324" s="30" t="s">
        <v>2396</v>
      </c>
      <c r="J324" t="str">
        <f t="shared" si="28"/>
        <v>recuperar</v>
      </c>
      <c r="K324" t="str">
        <f t="shared" si="29"/>
        <v>取り戻す、回復する = recobrar</v>
      </c>
      <c r="M324" s="46" t="str">
        <f t="shared" ref="M324:M388" si="31">IF(O324="",C324,CONCATENATE(C324,$L$3,O324))</f>
        <v>動詞/recuperar-se 　(+de)～から回復する、立ち直る</v>
      </c>
      <c r="O324" t="str">
        <f t="shared" si="30"/>
        <v>recuperar-se 　(+de)～から回復する、立ち直る</v>
      </c>
    </row>
    <row r="325" spans="1:15">
      <c r="B325" s="30">
        <v>239</v>
      </c>
      <c r="C325" s="30" t="s">
        <v>516</v>
      </c>
      <c r="D325" s="30" t="s">
        <v>2397</v>
      </c>
      <c r="E325" s="30" t="s">
        <v>2398</v>
      </c>
      <c r="F325" s="30" t="s">
        <v>2399</v>
      </c>
      <c r="G325" s="30" t="s">
        <v>2400</v>
      </c>
      <c r="J325" t="str">
        <f t="shared" si="28"/>
        <v>cuidar</v>
      </c>
      <c r="K325" t="str">
        <f t="shared" si="29"/>
        <v>～に注意を払う(気を配る)/～の世話をする、看護する</v>
      </c>
      <c r="M325" s="46" t="str">
        <f t="shared" si="31"/>
        <v>動詞/(+de que 接続) ～するように注意する</v>
      </c>
      <c r="O325" t="str">
        <f t="shared" si="30"/>
        <v>(+de que 接続) ～するように注意する</v>
      </c>
    </row>
    <row r="326" spans="1:15">
      <c r="B326" s="30">
        <v>239</v>
      </c>
      <c r="C326" s="30" t="s">
        <v>2079</v>
      </c>
      <c r="D326" s="30" t="s">
        <v>2401</v>
      </c>
      <c r="E326" s="30" t="s">
        <v>2402</v>
      </c>
      <c r="F326" s="46" t="s">
        <v>2403</v>
      </c>
      <c r="J326" t="str">
        <f t="shared" si="28"/>
        <v>cuidar-se</v>
      </c>
      <c r="K326" t="str">
        <f t="shared" si="29"/>
        <v>体に気をつける/(+de)～に注意する、～を心配する</v>
      </c>
      <c r="M326" s="46" t="str">
        <f t="shared" si="31"/>
        <v>再帰動詞</v>
      </c>
      <c r="O326" t="str">
        <f t="shared" si="30"/>
        <v/>
      </c>
    </row>
    <row r="327" spans="1:15">
      <c r="B327" s="30">
        <v>238</v>
      </c>
      <c r="C327" s="30" t="s">
        <v>811</v>
      </c>
      <c r="D327" s="30" t="s">
        <v>2404</v>
      </c>
      <c r="E327" s="30" t="s">
        <v>2405</v>
      </c>
      <c r="F327" s="30" t="s">
        <v>2406</v>
      </c>
      <c r="J327" t="str">
        <f t="shared" si="28"/>
        <v>cuerpo</v>
      </c>
      <c r="K327" t="str">
        <f t="shared" si="29"/>
        <v>身体、体、肉体/本体、主要部分</v>
      </c>
      <c r="M327" s="46" t="str">
        <f t="shared" si="31"/>
        <v>男性名詞</v>
      </c>
      <c r="O327" t="str">
        <f t="shared" si="30"/>
        <v/>
      </c>
    </row>
    <row r="328" spans="1:15">
      <c r="B328" s="30">
        <v>765</v>
      </c>
      <c r="C328" s="30" t="s">
        <v>516</v>
      </c>
      <c r="D328" s="30" t="s">
        <v>2407</v>
      </c>
      <c r="E328" s="30" t="s">
        <v>2408</v>
      </c>
      <c r="F328" s="126" t="s">
        <v>3261</v>
      </c>
      <c r="G328" s="30" t="s">
        <v>2409</v>
      </c>
      <c r="H328" s="46" t="s">
        <v>2410</v>
      </c>
      <c r="J328" t="str">
        <f t="shared" si="28"/>
        <v>seguir</v>
      </c>
      <c r="K328" t="str">
        <f t="shared" si="29"/>
        <v>～のあとについていく、追跡する/(+現在分詞)～し続ける sigo,sigues,sigue</v>
      </c>
      <c r="M328" s="46" t="str">
        <f t="shared" si="31"/>
        <v>動詞/Ve delante, y te sigo.先に行って、私は後についていくから/Sigo trabajando en la mismo oficina. 同じ事務所で働き続けている</v>
      </c>
      <c r="O328" t="str">
        <f t="shared" si="30"/>
        <v>Ve delante, y te sigo.先に行って、私は後についていくから/Sigo trabajando en la mismo oficina. 同じ事務所で働き続けている</v>
      </c>
    </row>
    <row r="329" spans="1:15">
      <c r="B329" s="30" t="s">
        <v>505</v>
      </c>
      <c r="C329" s="30" t="s">
        <v>516</v>
      </c>
      <c r="D329" s="30" t="s">
        <v>2411</v>
      </c>
      <c r="E329" s="30" t="s">
        <v>2412</v>
      </c>
      <c r="J329" t="str">
        <f t="shared" si="28"/>
        <v>liderar</v>
      </c>
      <c r="K329" t="str">
        <f t="shared" si="29"/>
        <v>牽引する、引っ張る</v>
      </c>
      <c r="M329" s="46" t="str">
        <f t="shared" si="31"/>
        <v>動詞</v>
      </c>
      <c r="O329" t="str">
        <f t="shared" si="30"/>
        <v/>
      </c>
    </row>
    <row r="330" spans="1:15">
      <c r="B330" s="30" t="s">
        <v>505</v>
      </c>
      <c r="C330" s="30" t="s">
        <v>2143</v>
      </c>
      <c r="D330" s="30" t="s">
        <v>2413</v>
      </c>
      <c r="E330" s="30" t="s">
        <v>2414</v>
      </c>
      <c r="J330" t="str">
        <f t="shared" si="28"/>
        <v>a veces</v>
      </c>
      <c r="K330" t="str">
        <f t="shared" si="29"/>
        <v>時々</v>
      </c>
      <c r="M330" s="46" t="str">
        <f t="shared" si="31"/>
        <v>熟語</v>
      </c>
      <c r="O330" t="str">
        <f t="shared" si="30"/>
        <v/>
      </c>
    </row>
    <row r="331" spans="1:15">
      <c r="B331" s="30">
        <v>872</v>
      </c>
      <c r="C331" s="30" t="s">
        <v>522</v>
      </c>
      <c r="D331" s="30" t="s">
        <v>2415</v>
      </c>
      <c r="E331" s="30" t="s">
        <v>2416</v>
      </c>
      <c r="F331" s="30" t="s">
        <v>2417</v>
      </c>
      <c r="G331" s="30" t="s">
        <v>2418</v>
      </c>
      <c r="J331" t="str">
        <f t="shared" si="28"/>
        <v>viejo,ja</v>
      </c>
      <c r="K331" t="str">
        <f t="shared" si="29"/>
        <v>年を取った ↔ joven/古い、古びた ↔ nuevo</v>
      </c>
      <c r="M331" s="46" t="str">
        <f t="shared" si="31"/>
        <v>形容詞/名詞/老人 (軽蔑表現)  anciano が丁寧</v>
      </c>
      <c r="O331" t="str">
        <f t="shared" si="30"/>
        <v>名詞/老人 (軽蔑表現)  anciano が丁寧</v>
      </c>
    </row>
    <row r="332" spans="1:15">
      <c r="B332" s="30">
        <v>477</v>
      </c>
      <c r="C332" s="30" t="s">
        <v>516</v>
      </c>
      <c r="D332" s="30" t="s">
        <v>2419</v>
      </c>
      <c r="E332" s="30" t="s">
        <v>2420</v>
      </c>
      <c r="F332" s="30" t="s">
        <v>2421</v>
      </c>
      <c r="G332" s="46" t="s">
        <v>2422</v>
      </c>
      <c r="J332" t="str">
        <f t="shared" si="28"/>
        <v>investigar</v>
      </c>
      <c r="K332" t="str">
        <f t="shared" si="29"/>
        <v>調べる、調査する/研究する</v>
      </c>
      <c r="M332" s="46" t="str">
        <f t="shared" si="31"/>
        <v>動詞/Investigan sobre el estrés y el trabajo. ストレスと仕事について研究している</v>
      </c>
      <c r="O332" t="str">
        <f t="shared" si="30"/>
        <v>Investigan sobre el estrés y el trabajo. ストレスと仕事について研究している</v>
      </c>
    </row>
    <row r="333" spans="1:15">
      <c r="B333" s="30">
        <v>239</v>
      </c>
      <c r="C333" s="30" t="s">
        <v>698</v>
      </c>
      <c r="D333" s="30" t="s">
        <v>2423</v>
      </c>
      <c r="E333" s="30" t="s">
        <v>2424</v>
      </c>
      <c r="G333" s="46" t="s">
        <v>2425</v>
      </c>
      <c r="J333" t="str">
        <f t="shared" si="28"/>
        <v>cuestión</v>
      </c>
      <c r="K333" t="str">
        <f t="shared" si="29"/>
        <v>問題、論点、案件</v>
      </c>
      <c r="M333" s="46" t="str">
        <f t="shared" si="31"/>
        <v>女性名詞/究明すべき: cueatión 解答すべき: pregunta 尋問: interrogatorio</v>
      </c>
      <c r="O333" t="str">
        <f t="shared" si="30"/>
        <v>究明すべき: cueatión 解答すべき: pregunta 尋問: interrogatorio</v>
      </c>
    </row>
    <row r="334" spans="1:15">
      <c r="B334" s="30">
        <v>882</v>
      </c>
      <c r="C334" s="30" t="s">
        <v>2143</v>
      </c>
      <c r="D334" s="30" t="s">
        <v>2426</v>
      </c>
      <c r="E334" s="30" t="s">
        <v>2427</v>
      </c>
      <c r="F334" s="46" t="s">
        <v>2428</v>
      </c>
      <c r="J334" t="str">
        <f t="shared" si="28"/>
        <v>dar la vuelta a ～</v>
      </c>
      <c r="K334" t="str">
        <f t="shared" si="29"/>
        <v>～を周る、一周する/dar la vuela al mundo 世界一周する</v>
      </c>
      <c r="M334" s="46" t="str">
        <f t="shared" si="31"/>
        <v>熟語</v>
      </c>
      <c r="O334" t="str">
        <f t="shared" si="30"/>
        <v/>
      </c>
    </row>
    <row r="335" spans="1:15">
      <c r="B335" s="30">
        <v>155</v>
      </c>
      <c r="C335" s="30" t="s">
        <v>547</v>
      </c>
      <c r="D335" s="30" t="s">
        <v>2429</v>
      </c>
      <c r="E335" s="30" t="s">
        <v>2430</v>
      </c>
      <c r="F335" s="30" t="s">
        <v>2432</v>
      </c>
      <c r="G335" s="30" t="s">
        <v>2431</v>
      </c>
      <c r="J335" t="str">
        <f t="shared" si="28"/>
        <v>casi</v>
      </c>
      <c r="K335" t="str">
        <f t="shared" si="29"/>
        <v>ほとんど、もう少しのところで/casi tres años 3年近い</v>
      </c>
      <c r="M335" s="46" t="str">
        <f t="shared" si="31"/>
        <v>副詞/casi nunca～ 滅多に～ない</v>
      </c>
      <c r="O335" t="str">
        <f t="shared" si="30"/>
        <v>casi nunca～ 滅多に～ない</v>
      </c>
    </row>
    <row r="336" spans="1:15">
      <c r="B336" s="30">
        <v>34</v>
      </c>
      <c r="C336" s="30" t="s">
        <v>516</v>
      </c>
      <c r="D336" s="30" t="s">
        <v>2433</v>
      </c>
      <c r="E336" s="30" t="s">
        <v>2435</v>
      </c>
      <c r="F336" s="30" t="s">
        <v>2434</v>
      </c>
      <c r="J336" t="str">
        <f t="shared" si="28"/>
        <v>alcanzar</v>
      </c>
      <c r="K336" t="str">
        <f t="shared" si="29"/>
        <v>( +a,hasta )～に[まで]達する、届く/～に追いつく、～に命中する</v>
      </c>
      <c r="M336" s="46" t="str">
        <f t="shared" si="31"/>
        <v>動詞</v>
      </c>
      <c r="O336" t="str">
        <f t="shared" si="30"/>
        <v/>
      </c>
    </row>
    <row r="337" spans="1:15">
      <c r="B337" s="30">
        <v>299</v>
      </c>
      <c r="C337" s="30" t="s">
        <v>522</v>
      </c>
      <c r="D337" s="30" t="s">
        <v>2436</v>
      </c>
      <c r="E337" s="30" t="s">
        <v>2437</v>
      </c>
      <c r="F337" s="30" t="s">
        <v>2438</v>
      </c>
      <c r="J337" t="str">
        <f t="shared" si="28"/>
        <v>duro,ra</v>
      </c>
      <c r="K337" t="str">
        <f t="shared" si="29"/>
        <v>硬い、堅い/厳しい、困難な</v>
      </c>
      <c r="M337" s="46" t="str">
        <f t="shared" si="31"/>
        <v>形容詞</v>
      </c>
      <c r="O337" t="str">
        <f t="shared" si="30"/>
        <v/>
      </c>
    </row>
    <row r="338" spans="1:15">
      <c r="B338" s="30" t="s">
        <v>505</v>
      </c>
      <c r="C338" s="30" t="s">
        <v>28</v>
      </c>
      <c r="D338" s="30" t="s">
        <v>2439</v>
      </c>
      <c r="E338" s="30" t="s">
        <v>2440</v>
      </c>
      <c r="J338" t="str">
        <f t="shared" si="28"/>
        <v>¿Me deja pasar?</v>
      </c>
      <c r="K338" t="str">
        <f t="shared" si="29"/>
        <v>通していただけますか？</v>
      </c>
      <c r="M338" s="46" t="str">
        <f t="shared" si="31"/>
        <v>その他</v>
      </c>
      <c r="O338" t="str">
        <f t="shared" si="30"/>
        <v/>
      </c>
    </row>
    <row r="339" spans="1:15">
      <c r="B339" s="30">
        <v>582</v>
      </c>
      <c r="C339" s="30" t="s">
        <v>515</v>
      </c>
      <c r="D339" s="30" t="s">
        <v>2441</v>
      </c>
      <c r="E339" s="30" t="s">
        <v>2443</v>
      </c>
      <c r="F339" s="30" t="s">
        <v>2444</v>
      </c>
      <c r="J339" t="str">
        <f t="shared" si="28"/>
        <v>ni</v>
      </c>
      <c r="K339" t="str">
        <f t="shared" si="29"/>
        <v>～でもなく…でもない/no…ni o ni…ni で使用</v>
      </c>
      <c r="M339" s="46" t="str">
        <f t="shared" si="31"/>
        <v>接続詞</v>
      </c>
      <c r="O339" t="str">
        <f t="shared" si="30"/>
        <v/>
      </c>
    </row>
    <row r="340" spans="1:15">
      <c r="B340" s="30">
        <v>582</v>
      </c>
      <c r="C340" s="30" t="s">
        <v>547</v>
      </c>
      <c r="D340" s="30" t="s">
        <v>2441</v>
      </c>
      <c r="E340" s="30" t="s">
        <v>2442</v>
      </c>
      <c r="F340" s="46" t="s">
        <v>2445</v>
      </c>
      <c r="J340" t="str">
        <f t="shared" si="28"/>
        <v>ni</v>
      </c>
      <c r="K340" t="str">
        <f t="shared" si="29"/>
        <v>～さえ…ない/ya no puedo esperar ni un mimnuto. もう1分たりと待ってられない</v>
      </c>
      <c r="M340" s="46" t="str">
        <f t="shared" si="31"/>
        <v>副詞</v>
      </c>
      <c r="O340" t="str">
        <f t="shared" si="30"/>
        <v/>
      </c>
    </row>
    <row r="341" spans="1:15">
      <c r="B341" s="30">
        <v>576</v>
      </c>
      <c r="C341" s="30" t="s">
        <v>949</v>
      </c>
      <c r="D341" s="30" t="s">
        <v>2446</v>
      </c>
      <c r="E341" s="30" t="s">
        <v>2447</v>
      </c>
      <c r="F341" s="46" t="s">
        <v>2448</v>
      </c>
      <c r="J341" t="str">
        <f t="shared" si="28"/>
        <v>nadie</v>
      </c>
      <c r="K341" t="str">
        <f t="shared" si="29"/>
        <v>(動詞否定形の後で o 動詞の前に置いて)誰も～ない/No he hablando con nadie. 誰とも話さなかった</v>
      </c>
      <c r="M341" s="46" t="str">
        <f t="shared" si="31"/>
        <v>代名詞</v>
      </c>
      <c r="O341" t="str">
        <f t="shared" si="30"/>
        <v/>
      </c>
    </row>
    <row r="342" spans="1:15">
      <c r="A342" s="30" t="s">
        <v>1411</v>
      </c>
      <c r="B342" s="30">
        <v>463</v>
      </c>
      <c r="C342" s="30" t="s">
        <v>516</v>
      </c>
      <c r="D342" s="30" t="s">
        <v>2449</v>
      </c>
      <c r="E342" s="30" t="s">
        <v>2450</v>
      </c>
      <c r="F342" s="30" t="s">
        <v>2451</v>
      </c>
      <c r="G342" s="46" t="s">
        <v>2452</v>
      </c>
      <c r="J342" t="str">
        <f t="shared" si="28"/>
        <v>influir</v>
      </c>
      <c r="K342" t="str">
        <f t="shared" si="29"/>
        <v>(+en)～に影響を与える/influyo,influyes,influye</v>
      </c>
      <c r="M342" s="46" t="str">
        <f t="shared" si="31"/>
        <v>動詞/¿El idioma influye en la manera de pensar? 言語は思考に影響を及ぼすのだろうか</v>
      </c>
      <c r="O342" t="str">
        <f t="shared" si="30"/>
        <v>¿El idioma influye en la manera de pensar? 言語は思考に影響を及ぼすのだろうか</v>
      </c>
    </row>
    <row r="343" spans="1:15">
      <c r="B343" s="30">
        <v>121</v>
      </c>
      <c r="C343" s="30" t="s">
        <v>2143</v>
      </c>
      <c r="D343" s="30" t="s">
        <v>2453</v>
      </c>
      <c r="E343" s="30" t="s">
        <v>2456</v>
      </c>
      <c r="J343" t="str">
        <f t="shared" si="28"/>
        <v>mitad en broma y mitad en serio</v>
      </c>
      <c r="K343" t="str">
        <f t="shared" si="29"/>
        <v>半分冗談、半分本気(ふざけ半分で)</v>
      </c>
      <c r="M343" s="46" t="str">
        <f t="shared" si="31"/>
        <v>熟語</v>
      </c>
      <c r="O343" t="str">
        <f t="shared" si="30"/>
        <v/>
      </c>
    </row>
    <row r="344" spans="1:15">
      <c r="B344" s="30">
        <v>121</v>
      </c>
      <c r="C344" s="30" t="s">
        <v>698</v>
      </c>
      <c r="D344" s="30" t="s">
        <v>2454</v>
      </c>
      <c r="E344" s="30" t="s">
        <v>2455</v>
      </c>
      <c r="F344" s="30" t="s">
        <v>2457</v>
      </c>
      <c r="G344" s="30" t="s">
        <v>2458</v>
      </c>
      <c r="J344" t="str">
        <f t="shared" si="28"/>
        <v>broma</v>
      </c>
      <c r="K344" t="str">
        <f t="shared" si="29"/>
        <v>冗談、しゃれ/いたずら、からかい</v>
      </c>
      <c r="M344" s="46" t="str">
        <f t="shared" si="31"/>
        <v>女性名詞/ni en broma 決して～ではない</v>
      </c>
      <c r="O344" t="str">
        <f t="shared" si="30"/>
        <v>ni en broma 決して～ではない</v>
      </c>
    </row>
    <row r="345" spans="1:15">
      <c r="B345" s="30">
        <v>506</v>
      </c>
      <c r="C345" s="30" t="s">
        <v>522</v>
      </c>
      <c r="D345" s="30" t="s">
        <v>2459</v>
      </c>
      <c r="E345" s="30" t="s">
        <v>2460</v>
      </c>
      <c r="J345" t="str">
        <f t="shared" si="28"/>
        <v>limpio,pia</v>
      </c>
      <c r="K345" t="str">
        <f t="shared" si="29"/>
        <v>綺麗な、清潔な ↔ sucio</v>
      </c>
      <c r="M345" s="46" t="str">
        <f t="shared" si="31"/>
        <v>形容詞</v>
      </c>
      <c r="O345" t="str">
        <f t="shared" si="30"/>
        <v/>
      </c>
    </row>
    <row r="346" spans="1:15">
      <c r="B346" s="30">
        <v>855</v>
      </c>
      <c r="C346" s="30" t="s">
        <v>516</v>
      </c>
      <c r="D346" s="30" t="s">
        <v>2461</v>
      </c>
      <c r="E346" s="30" t="s">
        <v>2462</v>
      </c>
      <c r="J346" t="str">
        <f t="shared" si="28"/>
        <v>utilizar</v>
      </c>
      <c r="K346" t="str">
        <f t="shared" si="29"/>
        <v>利用する、使う、活用する</v>
      </c>
      <c r="M346" s="46" t="str">
        <f t="shared" si="31"/>
        <v>動詞</v>
      </c>
      <c r="O346" t="str">
        <f t="shared" si="30"/>
        <v/>
      </c>
    </row>
    <row r="347" spans="1:15" s="86" customFormat="1">
      <c r="A347" s="139"/>
      <c r="B347" s="129" t="s">
        <v>3811</v>
      </c>
      <c r="C347" s="87"/>
      <c r="D347" s="87"/>
      <c r="E347" s="87"/>
      <c r="F347" s="87"/>
      <c r="J347" s="86" t="str">
        <f t="shared" si="28"/>
        <v/>
      </c>
      <c r="K347" s="86" t="str">
        <f t="shared" si="29"/>
        <v/>
      </c>
      <c r="M347" s="122"/>
      <c r="O347" s="86" t="str">
        <f t="shared" si="30"/>
        <v/>
      </c>
    </row>
    <row r="348" spans="1:15">
      <c r="B348" s="30">
        <v>688</v>
      </c>
      <c r="C348" s="30" t="s">
        <v>811</v>
      </c>
      <c r="D348" s="30" t="s">
        <v>2463</v>
      </c>
      <c r="E348" s="30" t="s">
        <v>2466</v>
      </c>
      <c r="F348" s="46" t="s">
        <v>2467</v>
      </c>
      <c r="J348" t="str">
        <f t="shared" si="28"/>
        <v>propósito</v>
      </c>
      <c r="K348" t="str">
        <f t="shared" si="29"/>
        <v>意図、動機/No sé cuál es el propósito de tu visita. 君の来意を理解しかねる。</v>
      </c>
      <c r="M348" s="46" t="str">
        <f t="shared" si="31"/>
        <v>男性名詞</v>
      </c>
      <c r="O348" t="str">
        <f t="shared" si="30"/>
        <v/>
      </c>
    </row>
    <row r="349" spans="1:15">
      <c r="B349" s="30">
        <v>688</v>
      </c>
      <c r="C349" s="30" t="s">
        <v>2143</v>
      </c>
      <c r="D349" s="30" t="s">
        <v>2464</v>
      </c>
      <c r="E349" s="30" t="s">
        <v>2465</v>
      </c>
      <c r="J349" t="str">
        <f t="shared" si="28"/>
        <v>a propósito</v>
      </c>
      <c r="K349" t="str">
        <f t="shared" si="29"/>
        <v>文頭) ところで</v>
      </c>
      <c r="M349" s="46" t="str">
        <f t="shared" si="31"/>
        <v>熟語</v>
      </c>
      <c r="O349" t="str">
        <f t="shared" si="30"/>
        <v/>
      </c>
    </row>
    <row r="350" spans="1:15">
      <c r="B350" s="123">
        <v>424824</v>
      </c>
      <c r="C350" s="30" t="s">
        <v>2143</v>
      </c>
      <c r="D350" s="30" t="s">
        <v>2468</v>
      </c>
      <c r="E350" s="30" t="s">
        <v>2469</v>
      </c>
      <c r="F350" s="46" t="s">
        <v>2470</v>
      </c>
      <c r="J350" t="str">
        <f t="shared" si="28"/>
        <v>hacer tiempo que</v>
      </c>
      <c r="K350" t="str">
        <f t="shared" si="29"/>
        <v>ずっと以前から…である/hace tiempo tengo una mp5 ris de las antiguas 私はずっと以前から(長い間)古いMP5RISを保有しています。</v>
      </c>
      <c r="M350" s="46" t="str">
        <f t="shared" si="31"/>
        <v>熟語</v>
      </c>
      <c r="O350" t="str">
        <f t="shared" si="30"/>
        <v/>
      </c>
    </row>
    <row r="351" spans="1:15">
      <c r="B351" s="30" t="s">
        <v>505</v>
      </c>
      <c r="C351" s="30" t="s">
        <v>2143</v>
      </c>
      <c r="D351" s="30" t="s">
        <v>2471</v>
      </c>
      <c r="E351" s="30" t="s">
        <v>2472</v>
      </c>
      <c r="J351" t="str">
        <f t="shared" si="28"/>
        <v>hacer poco</v>
      </c>
      <c r="K351" t="str">
        <f t="shared" si="29"/>
        <v>最近</v>
      </c>
      <c r="M351" s="46" t="str">
        <f t="shared" si="31"/>
        <v>熟語</v>
      </c>
      <c r="O351" t="str">
        <f t="shared" si="30"/>
        <v/>
      </c>
    </row>
    <row r="352" spans="1:15">
      <c r="A352" s="30" t="s">
        <v>1411</v>
      </c>
      <c r="B352" s="30" t="s">
        <v>505</v>
      </c>
      <c r="C352" s="30" t="s">
        <v>811</v>
      </c>
      <c r="D352" s="30" t="s">
        <v>2473</v>
      </c>
      <c r="E352" s="30" t="s">
        <v>2474</v>
      </c>
      <c r="F352" s="46" t="s">
        <v>2475</v>
      </c>
      <c r="J352" t="str">
        <f t="shared" si="28"/>
        <v>cilindro</v>
      </c>
      <c r="K352" t="str">
        <f t="shared" si="29"/>
        <v>シリンダー/cilindro sellado 密閉されたシリンダー(フルシリンダー)</v>
      </c>
      <c r="M352" s="46" t="str">
        <f t="shared" si="31"/>
        <v>男性名詞</v>
      </c>
      <c r="O352" t="str">
        <f t="shared" si="30"/>
        <v/>
      </c>
    </row>
    <row r="353" spans="1:15">
      <c r="A353" s="30" t="s">
        <v>1411</v>
      </c>
      <c r="B353" s="30">
        <v>289</v>
      </c>
      <c r="C353" s="30" t="s">
        <v>516</v>
      </c>
      <c r="D353" s="30" t="s">
        <v>2476</v>
      </c>
      <c r="E353" s="30" t="s">
        <v>2477</v>
      </c>
      <c r="F353" s="46" t="s">
        <v>2478</v>
      </c>
      <c r="J353" t="str">
        <f t="shared" si="28"/>
        <v>disminuir</v>
      </c>
      <c r="K353" t="str">
        <f t="shared" si="29"/>
        <v>減らす、少なくする/disminuyo,disminuyes,disminuye</v>
      </c>
      <c r="M353" s="46" t="str">
        <f t="shared" si="31"/>
        <v>動詞</v>
      </c>
      <c r="O353" t="str">
        <f t="shared" si="30"/>
        <v/>
      </c>
    </row>
    <row r="354" spans="1:15">
      <c r="B354" s="30">
        <v>750</v>
      </c>
      <c r="C354" s="30" t="s">
        <v>811</v>
      </c>
      <c r="D354" s="30" t="s">
        <v>2479</v>
      </c>
      <c r="E354" s="30" t="s">
        <v>2509</v>
      </c>
      <c r="F354" s="30" t="s">
        <v>2480</v>
      </c>
      <c r="J354" t="str">
        <f t="shared" si="28"/>
        <v>ruido</v>
      </c>
      <c r="K354" t="str">
        <f t="shared" si="29"/>
        <v>騒音、雑音、ノイズ/評判、反響、騒ぎ</v>
      </c>
      <c r="M354" s="46" t="str">
        <f t="shared" si="31"/>
        <v>男性名詞</v>
      </c>
      <c r="O354" t="str">
        <f t="shared" si="30"/>
        <v/>
      </c>
    </row>
    <row r="355" spans="1:15">
      <c r="B355" s="30">
        <v>409</v>
      </c>
      <c r="C355" s="30" t="s">
        <v>811</v>
      </c>
      <c r="D355" s="30" t="s">
        <v>2481</v>
      </c>
      <c r="E355" s="30" t="s">
        <v>2482</v>
      </c>
      <c r="F355" s="30" t="s">
        <v>2483</v>
      </c>
      <c r="G355" s="30" t="s">
        <v>2484</v>
      </c>
      <c r="H355" s="46" t="s">
        <v>2485</v>
      </c>
      <c r="J355" t="str">
        <f t="shared" si="28"/>
        <v>golpe</v>
      </c>
      <c r="K355" t="str">
        <f t="shared" si="29"/>
        <v>打撃、衝突/ruide de golpe 打撃音</v>
      </c>
      <c r="M355" s="46" t="str">
        <f t="shared" si="31"/>
        <v>男性名詞/動詞 golpear 打つ、叩く、ぶつかる/la llevia gopeaba fuertemente en la ventana. 雨が窓を強く打っていた</v>
      </c>
      <c r="O355" t="str">
        <f t="shared" si="30"/>
        <v>動詞 golpear 打つ、叩く、ぶつかる/la llevia gopeaba fuertemente en la ventana. 雨が窓を強く打っていた</v>
      </c>
    </row>
    <row r="356" spans="1:15">
      <c r="B356" s="30">
        <v>599</v>
      </c>
      <c r="C356" s="30" t="s">
        <v>2487</v>
      </c>
      <c r="D356" s="30" t="s">
        <v>2486</v>
      </c>
      <c r="E356" s="30" t="s">
        <v>2488</v>
      </c>
      <c r="F356" s="30" t="s">
        <v>2489</v>
      </c>
      <c r="G356" s="46" t="s">
        <v>3122</v>
      </c>
      <c r="J356" t="str">
        <f t="shared" si="28"/>
        <v>ojalá</v>
      </c>
      <c r="K356" t="str">
        <f t="shared" si="29"/>
        <v>どうか～であって欲しい/そうだったいいんだけどね</v>
      </c>
      <c r="M356" s="46" t="str">
        <f t="shared" si="31"/>
        <v>間投詞/ojalá puediera volar 私も飛べたらなぁ…　※実現可能性が低い願望を表す</v>
      </c>
      <c r="O356" t="str">
        <f t="shared" si="30"/>
        <v>ojalá puediera volar 私も飛べたらなぁ…　※実現可能性が低い願望を表す</v>
      </c>
    </row>
    <row r="357" spans="1:15">
      <c r="B357" s="30">
        <v>375</v>
      </c>
      <c r="C357" s="30" t="s">
        <v>698</v>
      </c>
      <c r="D357" s="30" t="s">
        <v>2490</v>
      </c>
      <c r="E357" s="30" t="s">
        <v>2491</v>
      </c>
      <c r="F357" s="30" t="s">
        <v>2492</v>
      </c>
      <c r="J357" t="str">
        <f t="shared" si="28"/>
        <v>fe</v>
      </c>
      <c r="K357" t="str">
        <f t="shared" si="29"/>
        <v>信用、信頼/信仰、誓い</v>
      </c>
      <c r="M357" s="46" t="str">
        <f t="shared" si="31"/>
        <v>女性名詞</v>
      </c>
      <c r="O357" t="str">
        <f t="shared" si="30"/>
        <v/>
      </c>
    </row>
    <row r="358" spans="1:15">
      <c r="B358" s="30" t="s">
        <v>505</v>
      </c>
      <c r="C358" s="30" t="s">
        <v>2143</v>
      </c>
      <c r="D358" s="30" t="s">
        <v>2493</v>
      </c>
      <c r="E358" s="30" t="s">
        <v>2494</v>
      </c>
      <c r="J358" t="str">
        <f t="shared" si="28"/>
        <v>por segundo</v>
      </c>
      <c r="K358" t="str">
        <f t="shared" si="29"/>
        <v>毎秒</v>
      </c>
      <c r="M358" s="46" t="str">
        <f t="shared" si="31"/>
        <v>熟語</v>
      </c>
      <c r="O358" t="str">
        <f t="shared" si="30"/>
        <v/>
      </c>
    </row>
    <row r="359" spans="1:15">
      <c r="B359" s="30">
        <v>639</v>
      </c>
      <c r="C359" s="30" t="s">
        <v>698</v>
      </c>
      <c r="D359" s="30" t="s">
        <v>2495</v>
      </c>
      <c r="E359" s="30" t="s">
        <v>2496</v>
      </c>
      <c r="F359" s="30" t="s">
        <v>2497</v>
      </c>
      <c r="G359" s="30" t="s">
        <v>2498</v>
      </c>
      <c r="J359" t="str">
        <f t="shared" si="28"/>
        <v>pera</v>
      </c>
      <c r="K359" t="str">
        <f t="shared" si="29"/>
        <v>梨/恐怖、苦痛 (chile)</v>
      </c>
      <c r="M359" s="46" t="str">
        <f t="shared" si="31"/>
        <v>女性名詞/andar con la pera 恐怖の中を歩く</v>
      </c>
      <c r="O359" t="str">
        <f t="shared" si="30"/>
        <v>andar con la pera 恐怖の中を歩く</v>
      </c>
    </row>
    <row r="360" spans="1:15">
      <c r="B360" s="30">
        <v>81</v>
      </c>
      <c r="C360" s="30" t="s">
        <v>516</v>
      </c>
      <c r="D360" s="30" t="s">
        <v>2499</v>
      </c>
      <c r="E360" s="30" t="s">
        <v>2500</v>
      </c>
      <c r="F360" s="46" t="s">
        <v>2501</v>
      </c>
      <c r="J360" t="str">
        <f t="shared" si="28"/>
        <v>asusutar</v>
      </c>
      <c r="K360" t="str">
        <f t="shared" si="29"/>
        <v>怖がらせる、驚かす/A ti no te asusta nada. 君は怖いもの知らずだ</v>
      </c>
      <c r="M360" s="46" t="str">
        <f t="shared" si="31"/>
        <v>動詞</v>
      </c>
      <c r="O360" t="str">
        <f t="shared" si="30"/>
        <v/>
      </c>
    </row>
    <row r="361" spans="1:15">
      <c r="B361" s="30">
        <v>871</v>
      </c>
      <c r="C361" s="30" t="s">
        <v>532</v>
      </c>
      <c r="D361" s="30" t="s">
        <v>2502</v>
      </c>
      <c r="E361" s="30" t="s">
        <v>2503</v>
      </c>
      <c r="F361" s="30" t="s">
        <v>2504</v>
      </c>
      <c r="J361" t="str">
        <f t="shared" si="28"/>
        <v xml:space="preserve">vibración </v>
      </c>
      <c r="K361" t="str">
        <f t="shared" si="29"/>
        <v>振動/anti-vibración 防振</v>
      </c>
      <c r="M361" s="46" t="str">
        <f t="shared" si="31"/>
        <v>名詞</v>
      </c>
      <c r="O361" t="str">
        <f t="shared" si="30"/>
        <v/>
      </c>
    </row>
    <row r="362" spans="1:15">
      <c r="B362" s="30">
        <v>316</v>
      </c>
      <c r="C362" s="30" t="s">
        <v>516</v>
      </c>
      <c r="D362" s="30" t="s">
        <v>2505</v>
      </c>
      <c r="E362" s="30" t="s">
        <v>2506</v>
      </c>
      <c r="F362" s="30" t="s">
        <v>2507</v>
      </c>
      <c r="G362" s="46" t="s">
        <v>2508</v>
      </c>
      <c r="J362" t="str">
        <f t="shared" si="28"/>
        <v>encerrar</v>
      </c>
      <c r="K362" t="str">
        <f t="shared" si="29"/>
        <v>閉じ込める、監禁する/囲む</v>
      </c>
      <c r="M362" s="46" t="str">
        <f t="shared" si="31"/>
        <v>動詞/¿puedes encerrarlo en un círculo? それを丸で囲むことはできる？</v>
      </c>
      <c r="O362" t="str">
        <f t="shared" si="30"/>
        <v>¿puedes encerrarlo en un círculo? それを丸で囲むことはできる？</v>
      </c>
    </row>
    <row r="363" spans="1:15">
      <c r="B363" s="30">
        <v>8</v>
      </c>
      <c r="C363" s="30" t="s">
        <v>547</v>
      </c>
      <c r="D363" s="30" t="s">
        <v>2510</v>
      </c>
      <c r="E363" s="30" t="s">
        <v>2511</v>
      </c>
      <c r="J363" t="str">
        <f t="shared" si="28"/>
        <v>acá</v>
      </c>
      <c r="K363" t="str">
        <f t="shared" si="29"/>
        <v>こちらへ、ここに</v>
      </c>
      <c r="M363" s="46" t="str">
        <f t="shared" si="31"/>
        <v>副詞</v>
      </c>
      <c r="O363" t="str">
        <f t="shared" si="30"/>
        <v/>
      </c>
    </row>
    <row r="364" spans="1:15">
      <c r="B364" s="30">
        <v>536</v>
      </c>
      <c r="C364" s="30" t="s">
        <v>2143</v>
      </c>
      <c r="D364" s="30" t="s">
        <v>2512</v>
      </c>
      <c r="E364" s="30" t="s">
        <v>2513</v>
      </c>
      <c r="F364" s="30" t="s">
        <v>2514</v>
      </c>
      <c r="J364" t="str">
        <f t="shared" si="28"/>
        <v>materia prima</v>
      </c>
      <c r="K364" t="str">
        <f t="shared" si="29"/>
        <v>原料、原材料/materias primas</v>
      </c>
      <c r="M364" s="46" t="str">
        <f t="shared" si="31"/>
        <v>熟語</v>
      </c>
      <c r="O364" t="str">
        <f t="shared" si="30"/>
        <v/>
      </c>
    </row>
    <row r="365" spans="1:15">
      <c r="A365" s="30" t="s">
        <v>1411</v>
      </c>
      <c r="B365" s="30">
        <v>361</v>
      </c>
      <c r="C365" s="30" t="s">
        <v>516</v>
      </c>
      <c r="D365" s="30" t="s">
        <v>2515</v>
      </c>
      <c r="E365" s="30" t="s">
        <v>2516</v>
      </c>
      <c r="F365" s="46" t="s">
        <v>2517</v>
      </c>
      <c r="J365" t="str">
        <f t="shared" si="28"/>
        <v>excluir</v>
      </c>
      <c r="K365" t="str">
        <f t="shared" si="29"/>
        <v>除外する、排除する/現分 excluyendo, 過分 excluido(複excluidas)</v>
      </c>
      <c r="M365" s="46" t="str">
        <f t="shared" si="31"/>
        <v>動詞</v>
      </c>
      <c r="O365" t="str">
        <f t="shared" si="30"/>
        <v/>
      </c>
    </row>
    <row r="366" spans="1:15">
      <c r="A366" s="30" t="s">
        <v>1411</v>
      </c>
      <c r="B366" s="30">
        <v>269</v>
      </c>
      <c r="C366" s="30" t="s">
        <v>2143</v>
      </c>
      <c r="D366" s="30" t="s">
        <v>2518</v>
      </c>
      <c r="E366" s="30" t="s">
        <v>2519</v>
      </c>
      <c r="F366" s="30" t="s">
        <v>2520</v>
      </c>
      <c r="J366" t="str">
        <f t="shared" si="28"/>
        <v>desfile de moda</v>
      </c>
      <c r="K366" t="str">
        <f t="shared" si="29"/>
        <v>ファッションショー/desfile/ 行進、パレード</v>
      </c>
      <c r="M366" s="46" t="str">
        <f t="shared" si="31"/>
        <v>熟語</v>
      </c>
      <c r="O366" t="str">
        <f t="shared" si="30"/>
        <v/>
      </c>
    </row>
    <row r="367" spans="1:15">
      <c r="B367" s="30">
        <v>372</v>
      </c>
      <c r="C367" s="30" t="s">
        <v>698</v>
      </c>
      <c r="D367" s="30" t="s">
        <v>2521</v>
      </c>
      <c r="E367" s="30" t="s">
        <v>2522</v>
      </c>
      <c r="F367" s="30" t="s">
        <v>2523</v>
      </c>
      <c r="G367" s="46" t="s">
        <v>2524</v>
      </c>
      <c r="J367" t="str">
        <f t="shared" si="28"/>
        <v>fama</v>
      </c>
      <c r="K367" t="str">
        <f t="shared" si="29"/>
        <v>名声/評判、噂</v>
      </c>
      <c r="M367" s="46" t="str">
        <f t="shared" si="31"/>
        <v>女性名詞/Los japoneses tienen fama de ser serios. 日本人は真面目なことで知られている</v>
      </c>
      <c r="O367" t="str">
        <f t="shared" si="30"/>
        <v>Los japoneses tienen fama de ser serios. 日本人は真面目なことで知られている</v>
      </c>
    </row>
    <row r="368" spans="1:15">
      <c r="B368" s="30">
        <v>543</v>
      </c>
      <c r="C368" s="30" t="s">
        <v>2143</v>
      </c>
      <c r="D368" s="30" t="s">
        <v>2525</v>
      </c>
      <c r="E368" s="30" t="s">
        <v>2526</v>
      </c>
      <c r="F368" s="30" t="s">
        <v>2527</v>
      </c>
      <c r="G368" s="46" t="s">
        <v>2531</v>
      </c>
      <c r="J368" t="str">
        <f t="shared" si="28"/>
        <v>a lo mejor</v>
      </c>
      <c r="K368" t="str">
        <f t="shared" si="29"/>
        <v>多分、おそらく、～かもしれない/動詞は直説法</v>
      </c>
      <c r="M368" s="46" t="str">
        <f t="shared" si="31"/>
        <v>熟語/A lo mejor estoy resfraido. もしかすると僕は風邪かもしれない</v>
      </c>
      <c r="O368" t="str">
        <f t="shared" si="30"/>
        <v>A lo mejor estoy resfraido. もしかすると僕は風邪かもしれない</v>
      </c>
    </row>
    <row r="369" spans="1:15">
      <c r="B369" s="30">
        <v>870</v>
      </c>
      <c r="C369" s="30" t="s">
        <v>2143</v>
      </c>
      <c r="D369" s="30" t="s">
        <v>2528</v>
      </c>
      <c r="E369" s="30" t="s">
        <v>2526</v>
      </c>
      <c r="F369" s="46" t="s">
        <v>2529</v>
      </c>
      <c r="G369" s="30" t="s">
        <v>2530</v>
      </c>
      <c r="J369" t="str">
        <f t="shared" si="28"/>
        <v>tal vez</v>
      </c>
      <c r="K369" t="str">
        <f t="shared" si="29"/>
        <v>多分、おそらく、～かもしれない/可能性が低い場合、動詞は接続法</v>
      </c>
      <c r="M369" s="46" t="str">
        <f t="shared" si="31"/>
        <v>熟語/Tal vez no venga 恐らく彼は来ないだろう</v>
      </c>
      <c r="O369" t="str">
        <f t="shared" si="30"/>
        <v>Tal vez no venga 恐らく彼は来ないだろう</v>
      </c>
    </row>
    <row r="370" spans="1:15">
      <c r="A370" s="30" t="s">
        <v>1411</v>
      </c>
      <c r="B370" s="30">
        <v>734</v>
      </c>
      <c r="C370" s="30" t="s">
        <v>2143</v>
      </c>
      <c r="D370" s="30" t="s">
        <v>2532</v>
      </c>
      <c r="E370" s="30" t="s">
        <v>2533</v>
      </c>
      <c r="J370" t="str">
        <f t="shared" si="28"/>
        <v>tener resaca</v>
      </c>
      <c r="K370" t="str">
        <f t="shared" si="29"/>
        <v>二日酔いである</v>
      </c>
      <c r="M370" s="46" t="str">
        <f t="shared" si="31"/>
        <v>熟語</v>
      </c>
      <c r="O370" t="str">
        <f t="shared" si="30"/>
        <v/>
      </c>
    </row>
    <row r="371" spans="1:15">
      <c r="B371" s="30">
        <v>692</v>
      </c>
      <c r="C371" s="30" t="s">
        <v>811</v>
      </c>
      <c r="D371" s="30" t="s">
        <v>2534</v>
      </c>
      <c r="E371" s="30" t="s">
        <v>2535</v>
      </c>
      <c r="F371" s="30" t="s">
        <v>2536</v>
      </c>
      <c r="J371" t="str">
        <f t="shared" si="28"/>
        <v>pueblo</v>
      </c>
      <c r="K371" t="str">
        <f t="shared" si="29"/>
        <v>町、村/国民、民族</v>
      </c>
      <c r="M371" s="46" t="str">
        <f t="shared" si="31"/>
        <v>男性名詞</v>
      </c>
      <c r="O371" t="str">
        <f t="shared" si="30"/>
        <v/>
      </c>
    </row>
    <row r="372" spans="1:15">
      <c r="B372" s="30">
        <v>525</v>
      </c>
      <c r="C372" s="30" t="s">
        <v>516</v>
      </c>
      <c r="D372" s="30" t="s">
        <v>2537</v>
      </c>
      <c r="E372" s="30" t="s">
        <v>2538</v>
      </c>
      <c r="J372" t="str">
        <f t="shared" si="28"/>
        <v>menejar</v>
      </c>
      <c r="K372" t="str">
        <f t="shared" si="29"/>
        <v>操る、扱う、運転する</v>
      </c>
      <c r="M372" s="46" t="str">
        <f t="shared" si="31"/>
        <v>動詞</v>
      </c>
      <c r="O372" t="str">
        <f t="shared" si="30"/>
        <v/>
      </c>
    </row>
    <row r="373" spans="1:15">
      <c r="A373" s="30" t="s">
        <v>1411</v>
      </c>
      <c r="B373" s="30">
        <v>229</v>
      </c>
      <c r="C373" s="30" t="s">
        <v>522</v>
      </c>
      <c r="D373" s="30" t="s">
        <v>2539</v>
      </c>
      <c r="E373" s="30" t="s">
        <v>2540</v>
      </c>
      <c r="J373" t="str">
        <f t="shared" si="28"/>
        <v>cruel</v>
      </c>
      <c r="K373" t="str">
        <f t="shared" si="29"/>
        <v>残酷な、過酷な</v>
      </c>
      <c r="M373" s="46" t="str">
        <f t="shared" si="31"/>
        <v>形容詞</v>
      </c>
      <c r="O373" t="str">
        <f t="shared" si="30"/>
        <v/>
      </c>
    </row>
    <row r="374" spans="1:15">
      <c r="B374" s="30">
        <v>861</v>
      </c>
      <c r="C374" s="30" t="s">
        <v>532</v>
      </c>
      <c r="D374" s="30" t="s">
        <v>2543</v>
      </c>
      <c r="E374" s="30" t="s">
        <v>2544</v>
      </c>
      <c r="F374" s="30" t="s">
        <v>2545</v>
      </c>
      <c r="J374" t="str">
        <f t="shared" si="28"/>
        <v>vecino,na</v>
      </c>
      <c r="K374" t="str">
        <f t="shared" si="29"/>
        <v>隣人、近所の人/住民</v>
      </c>
      <c r="M374" s="46" t="str">
        <f t="shared" si="31"/>
        <v>名詞</v>
      </c>
      <c r="O374" t="str">
        <f t="shared" si="30"/>
        <v/>
      </c>
    </row>
    <row r="375" spans="1:15">
      <c r="B375" s="30">
        <v>219</v>
      </c>
      <c r="C375" s="30" t="s">
        <v>516</v>
      </c>
      <c r="D375" s="30" t="s">
        <v>2553</v>
      </c>
      <c r="E375" s="30" t="s">
        <v>2554</v>
      </c>
      <c r="J375" t="str">
        <f t="shared" si="28"/>
        <v>corregir</v>
      </c>
      <c r="K375" t="str">
        <f t="shared" si="29"/>
        <v>訂正する、修正する</v>
      </c>
      <c r="M375" s="46" t="str">
        <f t="shared" si="31"/>
        <v>動詞</v>
      </c>
      <c r="O375" t="str">
        <f t="shared" si="30"/>
        <v/>
      </c>
    </row>
    <row r="376" spans="1:15">
      <c r="B376" s="30">
        <v>333</v>
      </c>
      <c r="C376" s="30" t="s">
        <v>2555</v>
      </c>
      <c r="D376" s="30" t="s">
        <v>2556</v>
      </c>
      <c r="E376" s="30" t="s">
        <v>2557</v>
      </c>
      <c r="J376" t="str">
        <f t="shared" si="28"/>
        <v>equivocar-se</v>
      </c>
      <c r="K376" t="str">
        <f t="shared" si="29"/>
        <v>(+de)～を間違える、誤る</v>
      </c>
      <c r="M376" s="46" t="str">
        <f t="shared" si="31"/>
        <v>再帰動詞</v>
      </c>
      <c r="O376" t="str">
        <f t="shared" si="30"/>
        <v/>
      </c>
    </row>
    <row r="377" spans="1:15">
      <c r="B377" s="30">
        <v>298</v>
      </c>
      <c r="C377" s="30" t="s">
        <v>698</v>
      </c>
      <c r="D377" s="30" t="s">
        <v>2567</v>
      </c>
      <c r="E377" s="30" t="s">
        <v>2568</v>
      </c>
      <c r="F377" s="46" t="s">
        <v>2569</v>
      </c>
      <c r="J377" t="str">
        <f t="shared" si="28"/>
        <v>duda</v>
      </c>
      <c r="K377" t="str">
        <f t="shared" si="29"/>
        <v>疑い、疑惑、不明点/sin duda (alguna)/ sin ninguna duda 疑いなく、必ず、確実に</v>
      </c>
      <c r="M377" s="46" t="str">
        <f t="shared" si="31"/>
        <v>女性名詞</v>
      </c>
      <c r="O377" t="str">
        <f t="shared" si="30"/>
        <v/>
      </c>
    </row>
    <row r="378" spans="1:15">
      <c r="B378" s="30">
        <v>298</v>
      </c>
      <c r="C378" s="30" t="s">
        <v>516</v>
      </c>
      <c r="D378" s="30" t="s">
        <v>2570</v>
      </c>
      <c r="E378" s="30" t="s">
        <v>2571</v>
      </c>
      <c r="F378" s="46" t="s">
        <v>2573</v>
      </c>
      <c r="G378" s="46" t="s">
        <v>2572</v>
      </c>
      <c r="J378" t="str">
        <f t="shared" si="28"/>
        <v>dudar</v>
      </c>
      <c r="K378" t="str">
        <f t="shared" si="29"/>
        <v>疑う、疑問に思う/(+de, sobre)～を疑う</v>
      </c>
      <c r="M378" s="46" t="str">
        <f t="shared" si="31"/>
        <v>動詞/No lo duda. きっとそうだと思う</v>
      </c>
      <c r="O378" t="str">
        <f t="shared" si="30"/>
        <v>No lo duda. きっとそうだと思う</v>
      </c>
    </row>
    <row r="379" spans="1:15">
      <c r="B379" s="30">
        <v>405</v>
      </c>
      <c r="C379" s="30" t="s">
        <v>522</v>
      </c>
      <c r="D379" s="30" t="s">
        <v>2707</v>
      </c>
      <c r="E379" s="46" t="s">
        <v>2708</v>
      </c>
      <c r="J379" t="str">
        <f t="shared" si="28"/>
        <v>generoso,sa</v>
      </c>
      <c r="K379" t="str">
        <f t="shared" si="29"/>
        <v>(+con,para con)～に寛容な、心が広い</v>
      </c>
      <c r="M379" s="46" t="str">
        <f t="shared" si="31"/>
        <v>形容詞</v>
      </c>
      <c r="O379" t="str">
        <f t="shared" si="30"/>
        <v/>
      </c>
    </row>
    <row r="380" spans="1:15">
      <c r="B380" s="30">
        <v>635</v>
      </c>
      <c r="C380" s="30" t="s">
        <v>811</v>
      </c>
      <c r="D380" s="30" t="s">
        <v>2709</v>
      </c>
      <c r="E380" s="30" t="s">
        <v>2710</v>
      </c>
      <c r="F380" s="46" t="s">
        <v>2711</v>
      </c>
      <c r="J380" t="str">
        <f t="shared" si="28"/>
        <v>peligro</v>
      </c>
      <c r="K380" t="str">
        <f t="shared" si="29"/>
        <v>危険、機器/correr (el) pligro de ～ ～の恐れ(危険)がある</v>
      </c>
      <c r="M380" s="46" t="str">
        <f t="shared" si="31"/>
        <v>男性名詞</v>
      </c>
      <c r="O380" t="str">
        <f t="shared" si="30"/>
        <v/>
      </c>
    </row>
    <row r="381" spans="1:15">
      <c r="A381" s="30" t="s">
        <v>1411</v>
      </c>
      <c r="B381" s="30">
        <v>630</v>
      </c>
      <c r="C381" s="30" t="s">
        <v>811</v>
      </c>
      <c r="D381" s="30" t="s">
        <v>2712</v>
      </c>
      <c r="E381" s="30" t="s">
        <v>2713</v>
      </c>
      <c r="F381" s="30" t="s">
        <v>2714</v>
      </c>
      <c r="J381" t="str">
        <f t="shared" si="28"/>
        <v>patrimonio</v>
      </c>
      <c r="K381" t="str">
        <f t="shared" si="29"/>
        <v>遺産、財産/patorimonio cultural 文化遺産</v>
      </c>
      <c r="M381" s="46" t="str">
        <f t="shared" si="31"/>
        <v>男性名詞</v>
      </c>
      <c r="O381" t="str">
        <f t="shared" si="30"/>
        <v/>
      </c>
    </row>
    <row r="382" spans="1:15">
      <c r="B382" s="30">
        <v>224</v>
      </c>
      <c r="C382" s="30" t="s">
        <v>698</v>
      </c>
      <c r="D382" s="30" t="s">
        <v>2715</v>
      </c>
      <c r="E382" s="30" t="s">
        <v>2716</v>
      </c>
      <c r="F382" s="46" t="s">
        <v>2717</v>
      </c>
      <c r="J382" t="str">
        <f t="shared" si="28"/>
        <v>costambre</v>
      </c>
      <c r="K382" t="str">
        <f t="shared" si="29"/>
        <v>習慣、習性、風習/de costambre いつもの、いつものように</v>
      </c>
      <c r="M382" s="46" t="str">
        <f t="shared" si="31"/>
        <v>女性名詞</v>
      </c>
      <c r="O382" t="str">
        <f t="shared" si="30"/>
        <v/>
      </c>
    </row>
    <row r="383" spans="1:15">
      <c r="B383" s="30">
        <v>813</v>
      </c>
      <c r="C383" s="30" t="s">
        <v>811</v>
      </c>
      <c r="D383" s="30" t="s">
        <v>2718</v>
      </c>
      <c r="E383" s="30" t="s">
        <v>2719</v>
      </c>
      <c r="F383" s="30" t="s">
        <v>2720</v>
      </c>
      <c r="G383" s="30" t="s">
        <v>2721</v>
      </c>
      <c r="J383" t="str">
        <f t="shared" si="28"/>
        <v>techo</v>
      </c>
      <c r="K383" t="str">
        <f t="shared" si="29"/>
        <v>天井/屋根</v>
      </c>
      <c r="M383" s="46" t="str">
        <f t="shared" si="31"/>
        <v>男性名詞/Vivimos bajo el mismo techo.</v>
      </c>
      <c r="O383" t="str">
        <f t="shared" si="30"/>
        <v>Vivimos bajo el mismo techo.</v>
      </c>
    </row>
    <row r="384" spans="1:15">
      <c r="B384" s="30">
        <v>514</v>
      </c>
      <c r="C384" s="30" t="s">
        <v>516</v>
      </c>
      <c r="D384" s="30" t="s">
        <v>2723</v>
      </c>
      <c r="E384" s="30" t="s">
        <v>2724</v>
      </c>
      <c r="F384" s="30" t="s">
        <v>2725</v>
      </c>
      <c r="J384" t="str">
        <f t="shared" si="28"/>
        <v>lograr</v>
      </c>
      <c r="K384" t="str">
        <f t="shared" si="29"/>
        <v>得る、獲得する(= conseguir)/成し遂げる、達成する</v>
      </c>
      <c r="M384" s="46" t="str">
        <f t="shared" si="31"/>
        <v>動詞</v>
      </c>
      <c r="O384" t="str">
        <f t="shared" si="30"/>
        <v/>
      </c>
    </row>
    <row r="385" spans="1:15">
      <c r="B385" s="30">
        <v>634</v>
      </c>
      <c r="C385" s="30" t="s">
        <v>698</v>
      </c>
      <c r="D385" s="30" t="s">
        <v>2726</v>
      </c>
      <c r="E385" s="30" t="s">
        <v>2727</v>
      </c>
      <c r="F385" s="30" t="s">
        <v>2728</v>
      </c>
      <c r="J385" t="str">
        <f t="shared" si="28"/>
        <v>pelea</v>
      </c>
      <c r="K385" t="str">
        <f t="shared" si="29"/>
        <v>争い、けんか/動詞: pelear</v>
      </c>
      <c r="M385" s="46" t="str">
        <f t="shared" si="31"/>
        <v>女性名詞</v>
      </c>
      <c r="O385" t="str">
        <f t="shared" si="30"/>
        <v/>
      </c>
    </row>
    <row r="386" spans="1:15">
      <c r="B386" s="30">
        <v>133</v>
      </c>
      <c r="C386" s="30" t="s">
        <v>698</v>
      </c>
      <c r="D386" s="30" t="s">
        <v>2729</v>
      </c>
      <c r="E386" s="30" t="s">
        <v>2730</v>
      </c>
      <c r="F386" s="46" t="s">
        <v>2731</v>
      </c>
      <c r="J386" t="str">
        <f t="shared" ref="J386:J449" si="32">+IF(D386=0,"",D386)</f>
        <v>calidad</v>
      </c>
      <c r="K386" t="str">
        <f t="shared" ref="K386:K449" si="33">IF(F386="",IF(E386=0,"",E386),CONCATENATE(E386,$L$3,F386))</f>
        <v>品質、等級/Hoy casas baratas con buena calidad. 安くて良質なものがある</v>
      </c>
      <c r="M386" s="46" t="str">
        <f t="shared" si="31"/>
        <v>女性名詞</v>
      </c>
      <c r="O386" t="str">
        <f t="shared" ref="O386:O449" si="34">IF(AND(G386&lt;&gt;"",H386&lt;&gt;""),CONCATENATE(G386,$L$3,H386),IF(G386=0,"",G386))</f>
        <v/>
      </c>
    </row>
    <row r="387" spans="1:15">
      <c r="B387" s="30">
        <v>231</v>
      </c>
      <c r="C387" s="30" t="s">
        <v>698</v>
      </c>
      <c r="D387" s="30" t="s">
        <v>3115</v>
      </c>
      <c r="E387" s="30" t="s">
        <v>3117</v>
      </c>
      <c r="F387" s="46" t="s">
        <v>3116</v>
      </c>
      <c r="G387" s="30" t="s">
        <v>3114</v>
      </c>
      <c r="J387" t="str">
        <f>+IF(D387=0,"",D387)</f>
        <v>cualidad</v>
      </c>
      <c r="K387" t="str">
        <f>IF(F387="",IF(E387=0,"",E387),CONCATENATE(E387,$L$3,F387))</f>
        <v>特質、特性 (長所) ↔ defecto/Su mayor cualidad es la franqueza. 彼の最大の長所はあけっぴろげなところだ</v>
      </c>
      <c r="M387" s="46" t="str">
        <f>IF(O387="",C387,CONCATENATE(C387,$L$3,O387))</f>
        <v>女性名詞/Su cualidad es ser amable.</v>
      </c>
      <c r="O387" t="str">
        <f>IF(AND(G387&lt;&gt;"",H387&lt;&gt;""),CONCATENATE(G387,$L$3,H387),IF(G387=0,"",G387))</f>
        <v>Su cualidad es ser amable.</v>
      </c>
    </row>
    <row r="388" spans="1:15">
      <c r="B388" s="30">
        <v>766</v>
      </c>
      <c r="C388" s="30" t="s">
        <v>2734</v>
      </c>
      <c r="D388" s="30" t="s">
        <v>2732</v>
      </c>
      <c r="E388" s="30" t="s">
        <v>2733</v>
      </c>
      <c r="F388" s="30" t="s">
        <v>2735</v>
      </c>
      <c r="G388" s="46" t="s">
        <v>2736</v>
      </c>
      <c r="H388" s="30" t="s">
        <v>2949</v>
      </c>
      <c r="J388" t="str">
        <f t="shared" si="32"/>
        <v>según</v>
      </c>
      <c r="K388" t="str">
        <f t="shared" si="33"/>
        <v>～に従って、～によって/～のように、～のとおりに</v>
      </c>
      <c r="M388" s="46" t="str">
        <f t="shared" si="31"/>
        <v>前置詞/接続詞/副詞/Actuar según se piensa es aún más difícil. 考えた通りに行動することはさらに難しい/pensar/pienso,pieansas,piensa</v>
      </c>
      <c r="O388" t="str">
        <f t="shared" si="34"/>
        <v>Actuar según se piensa es aún más difícil. 考えた通りに行動することはさらに難しい/pensar/pienso,pieansas,piensa</v>
      </c>
    </row>
    <row r="389" spans="1:15">
      <c r="B389" s="30">
        <v>685</v>
      </c>
      <c r="C389" s="30" t="s">
        <v>811</v>
      </c>
      <c r="D389" s="30" t="s">
        <v>2737</v>
      </c>
      <c r="E389" s="30" t="s">
        <v>2738</v>
      </c>
      <c r="J389" t="str">
        <f t="shared" si="32"/>
        <v>progreso</v>
      </c>
      <c r="K389" t="str">
        <f t="shared" si="33"/>
        <v>進歩、向上、発展</v>
      </c>
      <c r="M389" s="46" t="str">
        <f t="shared" ref="M389:M452" si="35">IF(O389="",C389,CONCATENATE(C389,$L$3,O389))</f>
        <v>男性名詞</v>
      </c>
      <c r="O389" t="str">
        <f t="shared" si="34"/>
        <v/>
      </c>
    </row>
    <row r="390" spans="1:15">
      <c r="B390" s="30">
        <v>458</v>
      </c>
      <c r="C390" s="30" t="s">
        <v>547</v>
      </c>
      <c r="D390" s="30" t="s">
        <v>2838</v>
      </c>
      <c r="E390" s="30" t="s">
        <v>2839</v>
      </c>
      <c r="J390" t="str">
        <f t="shared" si="32"/>
        <v>indefinidamente</v>
      </c>
      <c r="K390" t="str">
        <f t="shared" si="33"/>
        <v>無期限に</v>
      </c>
      <c r="M390" s="46" t="str">
        <f t="shared" si="35"/>
        <v>副詞</v>
      </c>
      <c r="O390" t="str">
        <f t="shared" si="34"/>
        <v/>
      </c>
    </row>
    <row r="391" spans="1:15">
      <c r="A391" s="30" t="s">
        <v>1411</v>
      </c>
      <c r="B391" s="30" t="s">
        <v>505</v>
      </c>
      <c r="C391" s="30" t="s">
        <v>547</v>
      </c>
      <c r="D391" s="30" t="s">
        <v>2840</v>
      </c>
      <c r="E391" s="30" t="s">
        <v>545</v>
      </c>
      <c r="J391" t="str">
        <f t="shared" si="32"/>
        <v>inicialmente</v>
      </c>
      <c r="K391" t="str">
        <f t="shared" si="33"/>
        <v>最初は</v>
      </c>
      <c r="M391" s="46" t="str">
        <f t="shared" si="35"/>
        <v>副詞</v>
      </c>
      <c r="O391" t="str">
        <f t="shared" si="34"/>
        <v/>
      </c>
    </row>
    <row r="392" spans="1:15">
      <c r="A392" s="30" t="s">
        <v>1411</v>
      </c>
      <c r="B392" s="30">
        <v>184</v>
      </c>
      <c r="C392" s="30" t="s">
        <v>516</v>
      </c>
      <c r="D392" s="30" t="s">
        <v>2841</v>
      </c>
      <c r="E392" s="30" t="s">
        <v>2842</v>
      </c>
      <c r="F392" s="30" t="s">
        <v>2843</v>
      </c>
      <c r="G392" s="30" t="s">
        <v>2844</v>
      </c>
      <c r="J392" t="str">
        <f t="shared" si="32"/>
        <v>colaborar</v>
      </c>
      <c r="K392" t="str">
        <f t="shared" si="33"/>
        <v>(+en)～に協力する/(+con)～と共同して行う</v>
      </c>
      <c r="M392" s="46" t="str">
        <f t="shared" si="35"/>
        <v>動詞/colaborando</v>
      </c>
      <c r="O392" t="str">
        <f t="shared" si="34"/>
        <v>colaborando</v>
      </c>
    </row>
    <row r="393" spans="1:15">
      <c r="A393" s="30" t="s">
        <v>1411</v>
      </c>
      <c r="B393" s="30">
        <v>471</v>
      </c>
      <c r="C393" s="30" t="s">
        <v>698</v>
      </c>
      <c r="D393" s="30" t="s">
        <v>2126</v>
      </c>
      <c r="E393" s="30" t="s">
        <v>2845</v>
      </c>
      <c r="J393" t="str">
        <f t="shared" si="32"/>
        <v>integridad</v>
      </c>
      <c r="K393" t="str">
        <f t="shared" si="33"/>
        <v>全体、全部、完全</v>
      </c>
      <c r="M393" s="46" t="str">
        <f t="shared" si="35"/>
        <v>女性名詞</v>
      </c>
      <c r="O393" t="str">
        <f t="shared" si="34"/>
        <v/>
      </c>
    </row>
    <row r="394" spans="1:15">
      <c r="B394" s="30">
        <v>719</v>
      </c>
      <c r="C394" s="30" t="s">
        <v>698</v>
      </c>
      <c r="D394" s="30" t="s">
        <v>2846</v>
      </c>
      <c r="E394" s="30" t="s">
        <v>2847</v>
      </c>
      <c r="F394" s="30" t="s">
        <v>2848</v>
      </c>
      <c r="G394" s="30" t="s">
        <v>2849</v>
      </c>
      <c r="J394" t="str">
        <f t="shared" si="32"/>
        <v>red</v>
      </c>
      <c r="K394" t="str">
        <f t="shared" si="33"/>
        <v>網、ネット/ネットワーク</v>
      </c>
      <c r="M394" s="46" t="str">
        <f t="shared" si="35"/>
        <v>女性名詞/redes sociales SNS</v>
      </c>
      <c r="O394" t="str">
        <f t="shared" si="34"/>
        <v>redes sociales SNS</v>
      </c>
    </row>
    <row r="395" spans="1:15">
      <c r="B395" s="30">
        <v>603</v>
      </c>
      <c r="C395" s="30" t="s">
        <v>698</v>
      </c>
      <c r="D395" s="30" t="s">
        <v>2850</v>
      </c>
      <c r="E395" s="30" t="s">
        <v>2851</v>
      </c>
      <c r="F395" s="46" t="s">
        <v>2852</v>
      </c>
      <c r="G395" s="30" t="s">
        <v>2853</v>
      </c>
      <c r="J395" t="str">
        <f t="shared" si="32"/>
        <v>oportunidad</v>
      </c>
      <c r="K395" t="str">
        <f t="shared" si="33"/>
        <v>好機、機会/en la primera oportunidad 都合がつき次第</v>
      </c>
      <c r="M395" s="46" t="str">
        <f t="shared" si="35"/>
        <v>女性名詞/oportunamente 適時</v>
      </c>
      <c r="O395" t="str">
        <f t="shared" si="34"/>
        <v>oportunamente 適時</v>
      </c>
    </row>
    <row r="396" spans="1:15">
      <c r="A396" s="30" t="s">
        <v>1411</v>
      </c>
      <c r="B396" s="30">
        <v>195</v>
      </c>
      <c r="C396" s="30" t="s">
        <v>698</v>
      </c>
      <c r="D396" s="30" t="s">
        <v>2854</v>
      </c>
      <c r="E396" s="30" t="s">
        <v>2855</v>
      </c>
      <c r="F396" s="30" t="s">
        <v>2856</v>
      </c>
      <c r="J396" t="str">
        <f t="shared" si="32"/>
        <v>comprensión</v>
      </c>
      <c r="K396" t="str">
        <f t="shared" si="33"/>
        <v>理解、理解力/comprendar</v>
      </c>
      <c r="M396" s="46" t="str">
        <f t="shared" si="35"/>
        <v>女性名詞</v>
      </c>
      <c r="O396" t="str">
        <f t="shared" si="34"/>
        <v/>
      </c>
    </row>
    <row r="397" spans="1:15">
      <c r="B397" s="30">
        <v>280</v>
      </c>
      <c r="C397" s="30" t="s">
        <v>516</v>
      </c>
      <c r="D397" s="30" t="s">
        <v>2909</v>
      </c>
      <c r="E397" s="30" t="s">
        <v>2910</v>
      </c>
      <c r="F397" s="46" t="s">
        <v>2911</v>
      </c>
      <c r="J397" t="str">
        <f t="shared" si="32"/>
        <v>devolver</v>
      </c>
      <c r="K397" t="str">
        <f t="shared" si="33"/>
        <v>返す、戻す、返却する/Tienes que devolver el libro cuanto antes. 早く本を返しなさい</v>
      </c>
      <c r="M397" s="46" t="str">
        <f t="shared" si="35"/>
        <v>動詞</v>
      </c>
      <c r="O397" t="str">
        <f t="shared" si="34"/>
        <v/>
      </c>
    </row>
    <row r="398" spans="1:15">
      <c r="B398" s="30">
        <v>376</v>
      </c>
      <c r="C398" s="30" t="s">
        <v>698</v>
      </c>
      <c r="D398" s="30" t="s">
        <v>2912</v>
      </c>
      <c r="E398" s="30" t="s">
        <v>2913</v>
      </c>
      <c r="F398" s="30" t="s">
        <v>2914</v>
      </c>
      <c r="G398" s="30" t="s">
        <v>2915</v>
      </c>
      <c r="J398" t="str">
        <f t="shared" si="32"/>
        <v>fecha</v>
      </c>
      <c r="K398" t="str">
        <f t="shared" si="33"/>
        <v>日付、年月日/時期</v>
      </c>
      <c r="M398" s="46" t="str">
        <f t="shared" si="35"/>
        <v>女性名詞/por estas fechas この頃、今頃</v>
      </c>
      <c r="O398" t="str">
        <f t="shared" si="34"/>
        <v>por estas fechas この頃、今頃</v>
      </c>
    </row>
    <row r="399" spans="1:15">
      <c r="A399" s="30" t="s">
        <v>1411</v>
      </c>
      <c r="B399" s="30">
        <v>134</v>
      </c>
      <c r="C399" s="30" t="s">
        <v>698</v>
      </c>
      <c r="D399" s="30" t="s">
        <v>2947</v>
      </c>
      <c r="E399" s="30" t="s">
        <v>3852</v>
      </c>
      <c r="F399" s="46" t="s">
        <v>2948</v>
      </c>
      <c r="J399" t="str">
        <f t="shared" si="32"/>
        <v>calma</v>
      </c>
      <c r="K399" t="str">
        <f t="shared" si="33"/>
        <v>静寂、平穏、冷静さ/Después de la tempested viene la calma. 嵐の後に、静寂が訪れる</v>
      </c>
      <c r="M399" s="46" t="str">
        <f t="shared" si="35"/>
        <v>女性名詞</v>
      </c>
      <c r="O399" t="str">
        <f t="shared" si="34"/>
        <v/>
      </c>
    </row>
    <row r="400" spans="1:15">
      <c r="A400" s="30" t="s">
        <v>1411</v>
      </c>
      <c r="B400" s="30">
        <v>258</v>
      </c>
      <c r="C400" s="30" t="s">
        <v>547</v>
      </c>
      <c r="D400" s="30" t="s">
        <v>2950</v>
      </c>
      <c r="E400" s="30" t="s">
        <v>2951</v>
      </c>
      <c r="F400" s="46" t="s">
        <v>2952</v>
      </c>
      <c r="J400" t="str">
        <f t="shared" si="32"/>
        <v>deprisa</v>
      </c>
      <c r="K400" t="str">
        <f t="shared" si="33"/>
        <v>急いで ↔ despacio/Trabajo deprisa para vivir despacio. ゆっくり生きるために、急いで仕事をする</v>
      </c>
      <c r="M400" s="46" t="str">
        <f t="shared" si="35"/>
        <v>副詞</v>
      </c>
      <c r="O400" t="str">
        <f t="shared" si="34"/>
        <v/>
      </c>
    </row>
    <row r="401" spans="1:15">
      <c r="B401" s="30">
        <v>294</v>
      </c>
      <c r="C401" s="30" t="s">
        <v>516</v>
      </c>
      <c r="D401" s="30" t="s">
        <v>2953</v>
      </c>
      <c r="E401" s="30" t="s">
        <v>2954</v>
      </c>
      <c r="F401" s="30" t="s">
        <v>2956</v>
      </c>
      <c r="G401" s="30" t="s">
        <v>2955</v>
      </c>
      <c r="J401" t="str">
        <f t="shared" si="32"/>
        <v>doler</v>
      </c>
      <c r="K401" t="str">
        <f t="shared" si="33"/>
        <v>※常に間接目的語を伴い、3人称単数・複数になる(duele,dueln)/～が痛む</v>
      </c>
      <c r="M401" s="46" t="str">
        <f t="shared" si="35"/>
        <v>動詞/Me duele monos que ayer. 昨日よりも痛みがマシだ</v>
      </c>
      <c r="O401" t="str">
        <f t="shared" si="34"/>
        <v>Me duele monos que ayer. 昨日よりも痛みがマシだ</v>
      </c>
    </row>
    <row r="402" spans="1:15">
      <c r="B402" s="30">
        <v>880</v>
      </c>
      <c r="C402" s="30" t="s">
        <v>698</v>
      </c>
      <c r="D402" s="30" t="s">
        <v>2957</v>
      </c>
      <c r="E402" s="30" t="s">
        <v>2958</v>
      </c>
      <c r="J402" t="str">
        <f t="shared" si="32"/>
        <v>voluntad</v>
      </c>
      <c r="K402" t="str">
        <f t="shared" si="33"/>
        <v>意思、意欲</v>
      </c>
      <c r="M402" s="46" t="str">
        <f t="shared" si="35"/>
        <v>女性名詞</v>
      </c>
      <c r="O402" t="str">
        <f t="shared" si="34"/>
        <v/>
      </c>
    </row>
    <row r="403" spans="1:15">
      <c r="B403" s="30">
        <v>287</v>
      </c>
      <c r="C403" s="30" t="s">
        <v>516</v>
      </c>
      <c r="D403" s="30" t="s">
        <v>2959</v>
      </c>
      <c r="E403" s="30" t="s">
        <v>2960</v>
      </c>
      <c r="F403" s="30" t="s">
        <v>2961</v>
      </c>
      <c r="G403" s="30" t="s">
        <v>2964</v>
      </c>
      <c r="J403" t="str">
        <f t="shared" si="32"/>
        <v>dirigir</v>
      </c>
      <c r="K403" t="str">
        <f t="shared" si="33"/>
        <v>(+a,hacia)～へ向ける、差し向ける/指揮する、監督する</v>
      </c>
      <c r="M403" s="46" t="str">
        <f t="shared" si="35"/>
        <v>動詞/dirijo,diriges,dirige</v>
      </c>
      <c r="O403" t="str">
        <f t="shared" si="34"/>
        <v>dirijo,diriges,dirige</v>
      </c>
    </row>
    <row r="404" spans="1:15">
      <c r="B404" s="30">
        <v>287</v>
      </c>
      <c r="C404" s="30" t="s">
        <v>2963</v>
      </c>
      <c r="D404" s="30" t="s">
        <v>2962</v>
      </c>
      <c r="E404" s="30" t="s">
        <v>2965</v>
      </c>
      <c r="F404" s="30" t="s">
        <v>2966</v>
      </c>
      <c r="J404" t="str">
        <f t="shared" si="32"/>
        <v>dirigir-se</v>
      </c>
      <c r="K404" t="str">
        <f t="shared" si="33"/>
        <v>(+a,hacia)～へ向かう/(+a)～に向かって話す、手紙を書く</v>
      </c>
      <c r="M404" s="46" t="str">
        <f t="shared" si="35"/>
        <v>再帰動詞</v>
      </c>
      <c r="O404" t="str">
        <f t="shared" si="34"/>
        <v/>
      </c>
    </row>
    <row r="405" spans="1:15">
      <c r="B405" s="30">
        <v>722</v>
      </c>
      <c r="C405" s="30" t="s">
        <v>811</v>
      </c>
      <c r="D405" s="30" t="s">
        <v>2967</v>
      </c>
      <c r="E405" s="30" t="s">
        <v>2968</v>
      </c>
      <c r="F405" s="30" t="s">
        <v>2969</v>
      </c>
      <c r="J405" t="str">
        <f t="shared" si="32"/>
        <v>regalo</v>
      </c>
      <c r="K405" t="str">
        <f t="shared" si="33"/>
        <v>プレゼント、贈り物/動詞 regalar 贈る</v>
      </c>
      <c r="M405" s="46" t="str">
        <f t="shared" si="35"/>
        <v>男性名詞</v>
      </c>
      <c r="O405" t="str">
        <f t="shared" si="34"/>
        <v/>
      </c>
    </row>
    <row r="406" spans="1:15">
      <c r="B406" s="30">
        <v>134</v>
      </c>
      <c r="C406" s="30" t="s">
        <v>2079</v>
      </c>
      <c r="D406" s="30" t="s">
        <v>3441</v>
      </c>
      <c r="E406" s="30" t="s">
        <v>2970</v>
      </c>
      <c r="F406" s="46" t="s">
        <v>2971</v>
      </c>
      <c r="J406" t="str">
        <f t="shared" si="32"/>
        <v>callar-se</v>
      </c>
      <c r="K406" t="str">
        <f t="shared" si="33"/>
        <v xml:space="preserve">黙る/¿Por qué no te callas?どうして君は黙らないのかね？ </v>
      </c>
      <c r="M406" s="46" t="str">
        <f t="shared" si="35"/>
        <v>再帰動詞</v>
      </c>
      <c r="O406" t="str">
        <f t="shared" si="34"/>
        <v/>
      </c>
    </row>
    <row r="407" spans="1:15">
      <c r="A407" s="30" t="s">
        <v>1411</v>
      </c>
      <c r="B407" s="30">
        <v>582</v>
      </c>
      <c r="C407" s="30" t="s">
        <v>698</v>
      </c>
      <c r="D407" s="30" t="s">
        <v>2974</v>
      </c>
      <c r="E407" s="30" t="s">
        <v>2975</v>
      </c>
      <c r="F407" s="30" t="s">
        <v>3440</v>
      </c>
      <c r="J407" t="str">
        <f t="shared" si="32"/>
        <v>nevera</v>
      </c>
      <c r="K407" t="str">
        <f t="shared" si="33"/>
        <v>冷蔵庫/ventilador 扇風機</v>
      </c>
      <c r="M407" s="46" t="str">
        <f t="shared" si="35"/>
        <v>女性名詞</v>
      </c>
      <c r="O407" t="str">
        <f t="shared" si="34"/>
        <v/>
      </c>
    </row>
    <row r="408" spans="1:15">
      <c r="B408" s="30" t="s">
        <v>505</v>
      </c>
      <c r="C408" s="30" t="s">
        <v>2143</v>
      </c>
      <c r="D408" s="30" t="s">
        <v>2976</v>
      </c>
      <c r="E408" s="30" t="s">
        <v>2977</v>
      </c>
      <c r="J408" t="str">
        <f t="shared" si="32"/>
        <v>todos los diás</v>
      </c>
      <c r="K408" t="str">
        <f t="shared" si="33"/>
        <v>毎日</v>
      </c>
      <c r="M408" s="46" t="str">
        <f t="shared" si="35"/>
        <v>熟語</v>
      </c>
      <c r="O408" t="str">
        <f t="shared" si="34"/>
        <v/>
      </c>
    </row>
    <row r="409" spans="1:15">
      <c r="B409" s="30">
        <v>304</v>
      </c>
      <c r="C409" s="30" t="s">
        <v>811</v>
      </c>
      <c r="D409" s="30" t="s">
        <v>2978</v>
      </c>
      <c r="E409" s="30" t="s">
        <v>2979</v>
      </c>
      <c r="F409" s="30" t="s">
        <v>2980</v>
      </c>
      <c r="G409" s="30" t="s">
        <v>2981</v>
      </c>
      <c r="J409" t="str">
        <f t="shared" si="32"/>
        <v>ejercicio</v>
      </c>
      <c r="K409" t="str">
        <f t="shared" si="33"/>
        <v>運動、練習、訓練/練習問題</v>
      </c>
      <c r="M409" s="46" t="str">
        <f t="shared" si="35"/>
        <v>男性名詞/ejercicio de tiro 射撃訓練</v>
      </c>
      <c r="O409" t="str">
        <f t="shared" si="34"/>
        <v>ejercicio de tiro 射撃訓練</v>
      </c>
    </row>
    <row r="410" spans="1:15">
      <c r="B410" s="30">
        <v>547</v>
      </c>
      <c r="C410" s="30" t="s">
        <v>2143</v>
      </c>
      <c r="D410" s="30" t="s">
        <v>2998</v>
      </c>
      <c r="E410" s="30" t="s">
        <v>2999</v>
      </c>
      <c r="F410" s="46" t="s">
        <v>3000</v>
      </c>
      <c r="J410" t="str">
        <f t="shared" si="32"/>
        <v>a menudo</v>
      </c>
      <c r="K410" t="str">
        <f t="shared" si="33"/>
        <v>しばしば、頻繁に/Mis primos visitan mi casa a menudo. 私のいとこははよく家に遊びに来る</v>
      </c>
      <c r="M410" s="46" t="str">
        <f t="shared" si="35"/>
        <v>熟語</v>
      </c>
      <c r="O410" t="str">
        <f t="shared" si="34"/>
        <v/>
      </c>
    </row>
    <row r="411" spans="1:15">
      <c r="B411" s="30">
        <v>817</v>
      </c>
      <c r="C411" s="30" t="s">
        <v>516</v>
      </c>
      <c r="D411" s="30" t="s">
        <v>3084</v>
      </c>
      <c r="E411" s="30" t="s">
        <v>3085</v>
      </c>
      <c r="F411" s="46" t="s">
        <v>3086</v>
      </c>
      <c r="J411" t="str">
        <f t="shared" si="32"/>
        <v>tender</v>
      </c>
      <c r="K411" t="str">
        <f t="shared" si="33"/>
        <v>広げる/(+a) ～の傾向がある、(+a 不定詞) ～しがちである</v>
      </c>
      <c r="M411" s="46" t="str">
        <f t="shared" si="35"/>
        <v>動詞</v>
      </c>
      <c r="O411" t="str">
        <f t="shared" si="34"/>
        <v/>
      </c>
    </row>
    <row r="412" spans="1:15">
      <c r="B412" s="30">
        <v>80</v>
      </c>
      <c r="C412" s="30" t="s">
        <v>811</v>
      </c>
      <c r="D412" s="30" t="s">
        <v>3087</v>
      </c>
      <c r="E412" s="30" t="s">
        <v>3088</v>
      </c>
      <c r="F412" s="30" t="s">
        <v>3089</v>
      </c>
      <c r="G412" s="30" t="s">
        <v>3090</v>
      </c>
      <c r="J412" t="str">
        <f t="shared" si="32"/>
        <v>aspecto</v>
      </c>
      <c r="K412" t="str">
        <f t="shared" si="33"/>
        <v>外見、様子、顔つき/局面、様相</v>
      </c>
      <c r="M412" s="46" t="str">
        <f t="shared" si="35"/>
        <v>男性名詞/por su(tu) aspecto 外見からして、見た目からして</v>
      </c>
      <c r="O412" t="str">
        <f t="shared" si="34"/>
        <v>por su(tu) aspecto 外見からして、見た目からして</v>
      </c>
    </row>
    <row r="413" spans="1:15">
      <c r="B413" s="30">
        <v>716</v>
      </c>
      <c r="C413" s="30" t="s">
        <v>516</v>
      </c>
      <c r="D413" s="30" t="s">
        <v>3108</v>
      </c>
      <c r="E413" s="30" t="s">
        <v>3109</v>
      </c>
      <c r="F413" s="46" t="s">
        <v>3110</v>
      </c>
      <c r="G413" s="30" t="s">
        <v>3111</v>
      </c>
      <c r="J413" t="str">
        <f t="shared" si="32"/>
        <v>recoger</v>
      </c>
      <c r="K413" t="str">
        <f t="shared" si="33"/>
        <v>拾う、集める/Me agaché a recoger el libro. 私はかがんで本を拾おうとした</v>
      </c>
      <c r="M413" s="46" t="str">
        <f t="shared" si="35"/>
        <v>動詞/recojo,recoges,recoge</v>
      </c>
      <c r="O413" t="str">
        <f t="shared" si="34"/>
        <v>recojo,recoges,recoge</v>
      </c>
    </row>
    <row r="414" spans="1:15">
      <c r="B414" s="30">
        <v>298</v>
      </c>
      <c r="C414" s="30" t="s">
        <v>2143</v>
      </c>
      <c r="D414" s="128" t="s">
        <v>3165</v>
      </c>
      <c r="E414" s="30" t="s">
        <v>3166</v>
      </c>
      <c r="G414" s="30" t="s">
        <v>3167</v>
      </c>
      <c r="J414" t="str">
        <f t="shared" si="32"/>
        <v>ser dueño de～</v>
      </c>
      <c r="K414" t="str">
        <f t="shared" si="33"/>
        <v>～を所有している、掌握している</v>
      </c>
      <c r="M414" s="46" t="str">
        <f t="shared" si="35"/>
        <v>熟語/dueño,na 持ち主、オーナー、所有者</v>
      </c>
      <c r="O414" t="str">
        <f t="shared" si="34"/>
        <v>dueño,na 持ち主、オーナー、所有者</v>
      </c>
    </row>
    <row r="415" spans="1:15">
      <c r="A415" s="30" t="s">
        <v>1411</v>
      </c>
      <c r="B415" s="30">
        <v>678</v>
      </c>
      <c r="C415" s="30" t="s">
        <v>3168</v>
      </c>
      <c r="D415" s="30" t="s">
        <v>3169</v>
      </c>
      <c r="E415" s="30" t="s">
        <v>3170</v>
      </c>
      <c r="F415" s="30" t="s">
        <v>3171</v>
      </c>
      <c r="J415" t="str">
        <f t="shared" si="32"/>
        <v>presupesto,ta</v>
      </c>
      <c r="K415" t="str">
        <f t="shared" si="33"/>
        <v>予算、予算案/予想された、前提とした</v>
      </c>
      <c r="M415" s="46" t="str">
        <f t="shared" si="35"/>
        <v>男性名詞/形容詞</v>
      </c>
      <c r="O415" t="str">
        <f t="shared" si="34"/>
        <v/>
      </c>
    </row>
    <row r="416" spans="1:15">
      <c r="B416" s="30">
        <v>103</v>
      </c>
      <c r="C416" s="30" t="s">
        <v>3173</v>
      </c>
      <c r="D416" s="30" t="s">
        <v>3172</v>
      </c>
      <c r="E416" s="30" t="s">
        <v>3174</v>
      </c>
      <c r="F416" s="30" t="s">
        <v>3175</v>
      </c>
      <c r="G416" s="30" t="s">
        <v>3176</v>
      </c>
      <c r="J416" t="str">
        <f t="shared" si="32"/>
        <v>bastante</v>
      </c>
      <c r="K416" t="str">
        <f t="shared" si="33"/>
        <v>(副詞)かなり、非常に/(形容詞)かなりの、(+para)～に十分な</v>
      </c>
      <c r="M416" s="46" t="str">
        <f t="shared" si="35"/>
        <v>副詞/形容詞/La sala de concientos es bastante amplia.</v>
      </c>
      <c r="O416" t="str">
        <f t="shared" si="34"/>
        <v>La sala de concientos es bastante amplia.</v>
      </c>
    </row>
    <row r="417" spans="1:15" s="86" customFormat="1">
      <c r="A417" s="139"/>
      <c r="B417" s="129" t="s">
        <v>3810</v>
      </c>
      <c r="C417" s="87"/>
      <c r="D417" s="87"/>
      <c r="E417" s="87"/>
      <c r="F417" s="87"/>
      <c r="J417" s="86" t="str">
        <f t="shared" si="32"/>
        <v/>
      </c>
      <c r="K417" s="86" t="str">
        <f t="shared" si="33"/>
        <v/>
      </c>
      <c r="M417" s="122"/>
      <c r="O417" s="86" t="str">
        <f t="shared" si="34"/>
        <v/>
      </c>
    </row>
    <row r="418" spans="1:15">
      <c r="B418" s="30">
        <v>595</v>
      </c>
      <c r="C418" s="30" t="s">
        <v>516</v>
      </c>
      <c r="D418" s="30" t="s">
        <v>3219</v>
      </c>
      <c r="E418" s="30" t="s">
        <v>3220</v>
      </c>
      <c r="J418" t="str">
        <f t="shared" si="32"/>
        <v>obtener</v>
      </c>
      <c r="K418" t="str">
        <f t="shared" si="33"/>
        <v>獲得する、手に入れる</v>
      </c>
      <c r="M418" s="46" t="str">
        <f t="shared" si="35"/>
        <v>動詞</v>
      </c>
      <c r="O418" t="str">
        <f t="shared" si="34"/>
        <v/>
      </c>
    </row>
    <row r="419" spans="1:15">
      <c r="B419" s="30">
        <v>788</v>
      </c>
      <c r="C419" s="30" t="s">
        <v>516</v>
      </c>
      <c r="D419" s="30" t="s">
        <v>3221</v>
      </c>
      <c r="E419" s="30" t="s">
        <v>3222</v>
      </c>
      <c r="J419" t="str">
        <f t="shared" si="32"/>
        <v>solicitar</v>
      </c>
      <c r="K419" t="str">
        <f t="shared" si="33"/>
        <v>申し込む、申請する、要請する</v>
      </c>
      <c r="M419" s="46" t="str">
        <f t="shared" si="35"/>
        <v>動詞</v>
      </c>
      <c r="O419" t="str">
        <f t="shared" si="34"/>
        <v/>
      </c>
    </row>
    <row r="420" spans="1:15">
      <c r="B420" s="30">
        <v>355</v>
      </c>
      <c r="C420" s="30" t="s">
        <v>547</v>
      </c>
      <c r="D420" s="30" t="s">
        <v>3223</v>
      </c>
      <c r="E420" s="30" t="s">
        <v>3224</v>
      </c>
      <c r="F420" s="46" t="s">
        <v>3225</v>
      </c>
      <c r="J420" t="str">
        <f t="shared" si="32"/>
        <v>estrictamente</v>
      </c>
      <c r="K420" t="str">
        <f t="shared" si="33"/>
        <v>厳密に、(本当に)/para lo estrictamente necesario 本当に必要な物の為に</v>
      </c>
      <c r="M420" s="46" t="str">
        <f t="shared" si="35"/>
        <v>副詞</v>
      </c>
      <c r="O420" t="str">
        <f t="shared" si="34"/>
        <v/>
      </c>
    </row>
    <row r="421" spans="1:15">
      <c r="B421" s="30">
        <v>594</v>
      </c>
      <c r="C421" s="30" t="s">
        <v>516</v>
      </c>
      <c r="D421" s="30" t="s">
        <v>3226</v>
      </c>
      <c r="E421" s="30" t="s">
        <v>3227</v>
      </c>
      <c r="F421" s="30" t="s">
        <v>3228</v>
      </c>
      <c r="J421" t="str">
        <f t="shared" si="32"/>
        <v>observar</v>
      </c>
      <c r="K421" t="str">
        <f t="shared" si="33"/>
        <v>観察する、観測する/(遵守する、守る)</v>
      </c>
      <c r="M421" s="46" t="str">
        <f t="shared" si="35"/>
        <v>動詞</v>
      </c>
      <c r="O421" t="str">
        <f t="shared" si="34"/>
        <v/>
      </c>
    </row>
    <row r="422" spans="1:15">
      <c r="B422" s="30">
        <v>142</v>
      </c>
      <c r="C422" s="30" t="s">
        <v>698</v>
      </c>
      <c r="D422" s="30" t="s">
        <v>3229</v>
      </c>
      <c r="E422" s="30" t="s">
        <v>3230</v>
      </c>
      <c r="F422" s="30" t="s">
        <v>3231</v>
      </c>
      <c r="G422" s="30" t="s">
        <v>3232</v>
      </c>
      <c r="J422" t="str">
        <f t="shared" si="32"/>
        <v>cantidad</v>
      </c>
      <c r="K422" t="str">
        <f t="shared" si="33"/>
        <v>量、数量/額、金額</v>
      </c>
      <c r="M422" s="46" t="str">
        <f t="shared" si="35"/>
        <v>女性名詞/una gran/pequeña cantidad 大量/少数</v>
      </c>
      <c r="O422" t="str">
        <f t="shared" si="34"/>
        <v>una gran/pequeña cantidad 大量/少数</v>
      </c>
    </row>
    <row r="423" spans="1:15">
      <c r="B423" s="30">
        <v>308</v>
      </c>
      <c r="C423" s="30" t="s">
        <v>2143</v>
      </c>
      <c r="D423" s="30" t="s">
        <v>3234</v>
      </c>
      <c r="E423" s="30" t="s">
        <v>3235</v>
      </c>
      <c r="J423" t="str">
        <f t="shared" si="32"/>
        <v>sin embargo</v>
      </c>
      <c r="K423" t="str">
        <f t="shared" si="33"/>
        <v>しかしながら</v>
      </c>
      <c r="M423" s="46" t="str">
        <f t="shared" si="35"/>
        <v>熟語</v>
      </c>
      <c r="O423" t="str">
        <f t="shared" si="34"/>
        <v/>
      </c>
    </row>
    <row r="424" spans="1:15">
      <c r="A424" s="30" t="s">
        <v>1411</v>
      </c>
      <c r="B424" s="30">
        <v>310</v>
      </c>
      <c r="C424" s="30" t="s">
        <v>516</v>
      </c>
      <c r="D424" s="30" t="s">
        <v>3236</v>
      </c>
      <c r="E424" s="30" t="s">
        <v>3237</v>
      </c>
      <c r="F424" s="30" t="s">
        <v>3238</v>
      </c>
      <c r="J424" t="str">
        <f t="shared" si="32"/>
        <v>emitir</v>
      </c>
      <c r="K424" t="str">
        <f t="shared" si="33"/>
        <v>放送する/発する、放出する、発行する</v>
      </c>
      <c r="M424" s="46" t="str">
        <f t="shared" si="35"/>
        <v>動詞</v>
      </c>
      <c r="O424" t="str">
        <f t="shared" si="34"/>
        <v/>
      </c>
    </row>
    <row r="425" spans="1:15">
      <c r="B425" s="30">
        <v>659</v>
      </c>
      <c r="C425" s="30" t="s">
        <v>698</v>
      </c>
      <c r="D425" s="30" t="s">
        <v>3239</v>
      </c>
      <c r="E425" s="30" t="s">
        <v>3240</v>
      </c>
      <c r="J425" t="str">
        <f t="shared" si="32"/>
        <v>población</v>
      </c>
      <c r="K425" t="str">
        <f t="shared" si="33"/>
        <v>人口</v>
      </c>
      <c r="M425" s="46" t="str">
        <f t="shared" si="35"/>
        <v>女性名詞</v>
      </c>
      <c r="O425" t="str">
        <f t="shared" si="34"/>
        <v/>
      </c>
    </row>
    <row r="426" spans="1:15">
      <c r="B426" s="30">
        <v>192</v>
      </c>
      <c r="C426" s="30" t="s">
        <v>2143</v>
      </c>
      <c r="D426" s="30" t="s">
        <v>3244</v>
      </c>
      <c r="E426" s="30" t="s">
        <v>3241</v>
      </c>
      <c r="F426" s="30" t="s">
        <v>3242</v>
      </c>
      <c r="G426" s="46" t="s">
        <v>3243</v>
      </c>
      <c r="J426" t="str">
        <f t="shared" si="32"/>
        <v>en comparación con</v>
      </c>
      <c r="K426" t="str">
        <f t="shared" si="33"/>
        <v>～と比較して/動詞 comparar</v>
      </c>
      <c r="M426" s="46" t="str">
        <f t="shared" si="35"/>
        <v>熟語/En este punto podemos comparar Japón con España. この点では日本はスペインと比較できる</v>
      </c>
      <c r="O426" t="str">
        <f t="shared" si="34"/>
        <v>En este punto podemos comparar Japón con España. この点では日本はスペインと比較できる</v>
      </c>
    </row>
    <row r="427" spans="1:15">
      <c r="B427" s="30">
        <v>582</v>
      </c>
      <c r="C427" s="30" t="s">
        <v>522</v>
      </c>
      <c r="D427" s="30" t="s">
        <v>1675</v>
      </c>
      <c r="E427" s="30" t="s">
        <v>1676</v>
      </c>
      <c r="F427" s="30" t="s">
        <v>3245</v>
      </c>
      <c r="G427" s="30" t="s">
        <v>3246</v>
      </c>
      <c r="J427" t="str">
        <f t="shared" si="32"/>
        <v>nervioso,sa</v>
      </c>
      <c r="K427" t="str">
        <f t="shared" si="33"/>
        <v>神経質な、いらいらした/緊張感がある</v>
      </c>
      <c r="M427" s="46" t="str">
        <f t="shared" si="35"/>
        <v>形容詞/eatar nervioso 緊張する</v>
      </c>
      <c r="O427" t="str">
        <f t="shared" si="34"/>
        <v>eatar nervioso 緊張する</v>
      </c>
    </row>
    <row r="428" spans="1:15">
      <c r="B428" s="30">
        <v>720</v>
      </c>
      <c r="C428" s="30" t="s">
        <v>516</v>
      </c>
      <c r="D428" s="30" t="s">
        <v>3252</v>
      </c>
      <c r="E428" s="30" t="s">
        <v>3253</v>
      </c>
      <c r="J428" t="str">
        <f t="shared" si="32"/>
        <v>reducir</v>
      </c>
      <c r="K428" t="str">
        <f t="shared" si="33"/>
        <v>～に減らす、縮小する</v>
      </c>
      <c r="M428" s="46" t="str">
        <f t="shared" si="35"/>
        <v>動詞</v>
      </c>
      <c r="O428" t="str">
        <f t="shared" si="34"/>
        <v/>
      </c>
    </row>
    <row r="429" spans="1:15">
      <c r="B429" s="30">
        <v>540</v>
      </c>
      <c r="C429" s="30" t="s">
        <v>698</v>
      </c>
      <c r="D429" s="30" t="s">
        <v>3254</v>
      </c>
      <c r="E429" s="30" t="s">
        <v>3255</v>
      </c>
      <c r="F429" s="30" t="s">
        <v>3256</v>
      </c>
      <c r="G429" s="46" t="s">
        <v>3257</v>
      </c>
      <c r="J429" t="str">
        <f t="shared" si="32"/>
        <v>medida</v>
      </c>
      <c r="K429" t="str">
        <f t="shared" si="33"/>
        <v>寸法、程度/対策、処置</v>
      </c>
      <c r="M429" s="46" t="str">
        <f t="shared" si="35"/>
        <v>女性名詞/Ya el gobirno está tomando todos las medidas necesarias para reducir los contagios. 政府は既に感染を減らすために必要な全ての対策を講じています。</v>
      </c>
      <c r="O429" t="str">
        <f t="shared" si="34"/>
        <v>Ya el gobirno está tomando todos las medidas necesarias para reducir los contagios. 政府は既に感染を減らすために必要な全ての対策を講じています。</v>
      </c>
    </row>
    <row r="430" spans="1:15">
      <c r="B430" s="30">
        <v>248</v>
      </c>
      <c r="C430" s="30" t="s">
        <v>2963</v>
      </c>
      <c r="D430" s="30" t="s">
        <v>3258</v>
      </c>
      <c r="E430" s="30" t="s">
        <v>3259</v>
      </c>
      <c r="F430" s="46" t="s">
        <v>3260</v>
      </c>
      <c r="J430" t="str">
        <f t="shared" si="32"/>
        <v>deber-se</v>
      </c>
      <c r="K430" t="str">
        <f t="shared" si="33"/>
        <v xml:space="preserve"> (+a) ～のせいである、原因である/Mi miedo se debe a las acciones del pueblo japonés. 私の恐れは日本国民の行動によるものです。</v>
      </c>
      <c r="M430" s="46" t="str">
        <f t="shared" si="35"/>
        <v>再帰動詞</v>
      </c>
      <c r="O430" t="str">
        <f t="shared" si="34"/>
        <v/>
      </c>
    </row>
    <row r="431" spans="1:15">
      <c r="B431" s="30">
        <v>646</v>
      </c>
      <c r="C431" s="30" t="s">
        <v>2143</v>
      </c>
      <c r="D431" s="30" t="s">
        <v>3262</v>
      </c>
      <c r="E431" s="30" t="s">
        <v>3263</v>
      </c>
      <c r="F431" s="30" t="s">
        <v>3264</v>
      </c>
      <c r="J431" t="str">
        <f t="shared" si="32"/>
        <v>a pesar de</v>
      </c>
      <c r="K431" t="str">
        <f t="shared" si="33"/>
        <v>～にも関わらず/pesar 動詞 : 重い</v>
      </c>
      <c r="M431" s="46" t="str">
        <f t="shared" si="35"/>
        <v>熟語</v>
      </c>
      <c r="O431" t="str">
        <f t="shared" si="34"/>
        <v/>
      </c>
    </row>
    <row r="432" spans="1:15">
      <c r="B432" s="30">
        <v>597</v>
      </c>
      <c r="C432" s="30" t="s">
        <v>516</v>
      </c>
      <c r="D432" s="30" t="s">
        <v>3265</v>
      </c>
      <c r="E432" s="30" t="s">
        <v>2073</v>
      </c>
      <c r="F432" s="46" t="s">
        <v>3266</v>
      </c>
      <c r="J432" t="str">
        <f t="shared" si="32"/>
        <v>ocurrir</v>
      </c>
      <c r="K432" t="str">
        <f t="shared" si="33"/>
        <v>起こる、生じる/El accidente de avión ocurrió hace tres años. 飛行機事故は3年前に起こった</v>
      </c>
      <c r="M432" s="46" t="str">
        <f t="shared" si="35"/>
        <v>動詞</v>
      </c>
      <c r="O432" t="str">
        <f t="shared" si="34"/>
        <v/>
      </c>
    </row>
    <row r="433" spans="1:15">
      <c r="A433" s="30" t="s">
        <v>1411</v>
      </c>
      <c r="B433" s="30">
        <v>721</v>
      </c>
      <c r="C433" s="30" t="s">
        <v>2963</v>
      </c>
      <c r="D433" s="30" t="s">
        <v>3267</v>
      </c>
      <c r="E433" s="30" t="s">
        <v>3268</v>
      </c>
      <c r="F433" s="46" t="s">
        <v>3269</v>
      </c>
      <c r="J433" t="str">
        <f t="shared" si="32"/>
        <v>refrescar-se</v>
      </c>
      <c r="K433" t="str">
        <f t="shared" si="33"/>
        <v>リフレッシュする、スッキリする/Me refresqué hablando contigo.  私はあなたと話してスッキリしました。</v>
      </c>
      <c r="M433" s="46" t="str">
        <f t="shared" si="35"/>
        <v>再帰動詞</v>
      </c>
      <c r="O433" t="str">
        <f t="shared" si="34"/>
        <v/>
      </c>
    </row>
    <row r="434" spans="1:15">
      <c r="B434" s="30">
        <v>185</v>
      </c>
      <c r="C434" s="30" t="s">
        <v>516</v>
      </c>
      <c r="D434" s="30" t="s">
        <v>3270</v>
      </c>
      <c r="E434" s="30" t="s">
        <v>3271</v>
      </c>
      <c r="F434" s="30" t="s">
        <v>3272</v>
      </c>
      <c r="G434" s="30" t="s">
        <v>3273</v>
      </c>
      <c r="J434" t="str">
        <f t="shared" si="32"/>
        <v>colgar</v>
      </c>
      <c r="K434" t="str">
        <f t="shared" si="33"/>
        <v>(+de,en)～に掛ける、吊るす/cuelgo,cuelgas,cuelga</v>
      </c>
      <c r="M434" s="46" t="str">
        <f t="shared" si="35"/>
        <v>動詞/Ahí tiene su abrigo colgando.</v>
      </c>
      <c r="O434" t="str">
        <f t="shared" si="34"/>
        <v>Ahí tiene su abrigo colgando.</v>
      </c>
    </row>
    <row r="435" spans="1:15">
      <c r="B435" s="30">
        <v>689</v>
      </c>
      <c r="C435" s="30" t="s">
        <v>516</v>
      </c>
      <c r="D435" s="30" t="s">
        <v>3274</v>
      </c>
      <c r="E435" s="46" t="s">
        <v>3275</v>
      </c>
      <c r="J435" t="str">
        <f t="shared" si="32"/>
        <v>protestar</v>
      </c>
      <c r="K435" t="str">
        <f t="shared" si="33"/>
        <v>(+contra,de)～に抗議する、不定を言う</v>
      </c>
      <c r="M435" s="46" t="str">
        <f t="shared" si="35"/>
        <v>動詞</v>
      </c>
      <c r="O435" t="str">
        <f t="shared" si="34"/>
        <v/>
      </c>
    </row>
    <row r="436" spans="1:15">
      <c r="B436" s="30">
        <v>288</v>
      </c>
      <c r="C436" s="30" t="s">
        <v>516</v>
      </c>
      <c r="D436" s="30" t="s">
        <v>3276</v>
      </c>
      <c r="E436" s="30" t="s">
        <v>3277</v>
      </c>
      <c r="G436" s="30" t="s">
        <v>3706</v>
      </c>
      <c r="J436" t="str">
        <f t="shared" si="32"/>
        <v>discutir</v>
      </c>
      <c r="K436" t="str">
        <f t="shared" si="33"/>
        <v>議論する、討論する</v>
      </c>
      <c r="M436" s="46" t="str">
        <f t="shared" si="35"/>
        <v>動詞/男性名詞 discurso 演説、講演、スピーチ</v>
      </c>
      <c r="O436" t="str">
        <f t="shared" si="34"/>
        <v>男性名詞 discurso 演説、講演、スピーチ</v>
      </c>
    </row>
    <row r="437" spans="1:15">
      <c r="A437" s="30" t="s">
        <v>1411</v>
      </c>
      <c r="B437" s="30">
        <v>658</v>
      </c>
      <c r="C437" s="30" t="s">
        <v>522</v>
      </c>
      <c r="D437" s="30" t="s">
        <v>3278</v>
      </c>
      <c r="E437" s="30" t="s">
        <v>3279</v>
      </c>
      <c r="F437" s="30" t="s">
        <v>3280</v>
      </c>
      <c r="J437" t="str">
        <f t="shared" si="32"/>
        <v>pleno,na</v>
      </c>
      <c r="K437" t="str">
        <f t="shared" si="33"/>
        <v>(名詞の前で)まさに～の、～の只中の/en pleno verano 真夏に</v>
      </c>
      <c r="M437" s="46" t="str">
        <f t="shared" si="35"/>
        <v>形容詞</v>
      </c>
      <c r="O437" t="str">
        <f t="shared" si="34"/>
        <v/>
      </c>
    </row>
    <row r="438" spans="1:15">
      <c r="A438" s="30" t="s">
        <v>1411</v>
      </c>
      <c r="B438" s="30">
        <v>27</v>
      </c>
      <c r="C438" s="30" t="s">
        <v>516</v>
      </c>
      <c r="D438" s="30" t="s">
        <v>3281</v>
      </c>
      <c r="E438" s="30" t="s">
        <v>3282</v>
      </c>
      <c r="F438" s="30" t="s">
        <v>3283</v>
      </c>
      <c r="G438" s="30" t="s">
        <v>3284</v>
      </c>
      <c r="J438" t="str">
        <f t="shared" si="32"/>
        <v>agotar</v>
      </c>
      <c r="K438" t="str">
        <f t="shared" si="33"/>
        <v>空にする、使い切る/疲れさせる、疲弊させる</v>
      </c>
      <c r="M438" s="46" t="str">
        <f t="shared" si="35"/>
        <v>動詞/agotado 疲弊した</v>
      </c>
      <c r="O438" t="str">
        <f t="shared" si="34"/>
        <v>agotado 疲弊した</v>
      </c>
    </row>
    <row r="439" spans="1:15">
      <c r="B439" s="30">
        <v>757</v>
      </c>
      <c r="C439" s="30" t="s">
        <v>2143</v>
      </c>
      <c r="D439" s="30" t="s">
        <v>3285</v>
      </c>
      <c r="E439" s="30" t="s">
        <v>3286</v>
      </c>
      <c r="F439" s="30" t="s">
        <v>3287</v>
      </c>
      <c r="J439" t="str">
        <f t="shared" si="32"/>
        <v>salir bien</v>
      </c>
      <c r="K439" t="str">
        <f t="shared" si="33"/>
        <v>成功する、(結果が)良い/salir mal 失敗する</v>
      </c>
      <c r="M439" s="46" t="str">
        <f t="shared" si="35"/>
        <v>熟語</v>
      </c>
      <c r="O439" t="str">
        <f t="shared" si="34"/>
        <v/>
      </c>
    </row>
    <row r="440" spans="1:15">
      <c r="B440" s="30">
        <v>225</v>
      </c>
      <c r="C440" s="30" t="s">
        <v>516</v>
      </c>
      <c r="D440" s="30" t="s">
        <v>3288</v>
      </c>
      <c r="E440" s="30" t="s">
        <v>3289</v>
      </c>
      <c r="F440" s="30" t="s">
        <v>3290</v>
      </c>
      <c r="G440" s="30" t="s">
        <v>3291</v>
      </c>
      <c r="J440" t="str">
        <f t="shared" si="32"/>
        <v>crecer</v>
      </c>
      <c r="K440" t="str">
        <f t="shared" si="33"/>
        <v>成長する、育つ、伸びる/増大する</v>
      </c>
      <c r="M440" s="46" t="str">
        <f t="shared" si="35"/>
        <v>動詞/Los niños crecen rápidamente.</v>
      </c>
      <c r="O440" t="str">
        <f t="shared" si="34"/>
        <v>Los niños crecen rápidamente.</v>
      </c>
    </row>
    <row r="441" spans="1:15">
      <c r="B441" s="30">
        <v>791</v>
      </c>
      <c r="C441" s="30" t="s">
        <v>516</v>
      </c>
      <c r="D441" s="30" t="s">
        <v>3292</v>
      </c>
      <c r="E441" s="30" t="s">
        <v>3293</v>
      </c>
      <c r="J441" t="str">
        <f t="shared" si="32"/>
        <v>sonar</v>
      </c>
      <c r="K441" t="str">
        <f t="shared" si="33"/>
        <v>鳴る、音をたてる</v>
      </c>
      <c r="M441" s="46" t="str">
        <f t="shared" si="35"/>
        <v>動詞</v>
      </c>
      <c r="O441" t="str">
        <f t="shared" si="34"/>
        <v/>
      </c>
    </row>
    <row r="442" spans="1:15">
      <c r="A442" s="30" t="s">
        <v>1411</v>
      </c>
      <c r="B442" s="30">
        <v>675</v>
      </c>
      <c r="C442" s="30" t="s">
        <v>516</v>
      </c>
      <c r="D442" s="30" t="s">
        <v>3294</v>
      </c>
      <c r="E442" s="30" t="s">
        <v>3295</v>
      </c>
      <c r="J442" t="str">
        <f t="shared" si="32"/>
        <v>prejuzgar</v>
      </c>
      <c r="K442" t="str">
        <f t="shared" si="33"/>
        <v>予断する、早まった判断を下す</v>
      </c>
      <c r="M442" s="46" t="str">
        <f t="shared" si="35"/>
        <v>動詞</v>
      </c>
      <c r="O442" t="str">
        <f t="shared" si="34"/>
        <v/>
      </c>
    </row>
    <row r="443" spans="1:15">
      <c r="B443" s="30">
        <v>130</v>
      </c>
      <c r="C443" s="30" t="s">
        <v>516</v>
      </c>
      <c r="D443" s="30" t="s">
        <v>3296</v>
      </c>
      <c r="E443" s="30" t="s">
        <v>3297</v>
      </c>
      <c r="F443" s="30" t="s">
        <v>3298</v>
      </c>
      <c r="G443" s="30" t="s">
        <v>3299</v>
      </c>
      <c r="J443" t="str">
        <f t="shared" si="32"/>
        <v>caer</v>
      </c>
      <c r="K443" t="str">
        <f t="shared" si="33"/>
        <v>転ぶ、倒れる/落ちる</v>
      </c>
      <c r="M443" s="46" t="str">
        <f t="shared" si="35"/>
        <v>動詞/caigo,caes,cae 点過去3複 cayó</v>
      </c>
      <c r="O443" t="str">
        <f t="shared" si="34"/>
        <v>caigo,caes,cae 点過去3複 cayó</v>
      </c>
    </row>
    <row r="444" spans="1:15">
      <c r="B444" s="30">
        <v>315</v>
      </c>
      <c r="C444" s="30" t="s">
        <v>516</v>
      </c>
      <c r="D444" s="30" t="s">
        <v>3300</v>
      </c>
      <c r="E444" s="30" t="s">
        <v>3301</v>
      </c>
      <c r="J444" t="str">
        <f t="shared" si="32"/>
        <v>encantar</v>
      </c>
      <c r="K444" t="str">
        <f t="shared" si="33"/>
        <v>～が大好きである</v>
      </c>
      <c r="M444" s="46" t="str">
        <f t="shared" si="35"/>
        <v>動詞</v>
      </c>
      <c r="O444" t="str">
        <f t="shared" si="34"/>
        <v/>
      </c>
    </row>
    <row r="445" spans="1:15">
      <c r="A445" s="30" t="s">
        <v>1411</v>
      </c>
      <c r="B445" s="30">
        <v>813</v>
      </c>
      <c r="C445" s="30" t="s">
        <v>516</v>
      </c>
      <c r="D445" s="30" t="s">
        <v>3304</v>
      </c>
      <c r="E445" s="30" t="s">
        <v>3302</v>
      </c>
      <c r="G445" s="30" t="s">
        <v>3303</v>
      </c>
      <c r="J445" t="str">
        <f t="shared" si="32"/>
        <v>teclear</v>
      </c>
      <c r="K445" t="str">
        <f t="shared" si="33"/>
        <v>キーを指で打つ</v>
      </c>
      <c r="M445" s="46" t="str">
        <f t="shared" si="35"/>
        <v>動詞/a continuación teclee el código de cuatro dígitos.</v>
      </c>
      <c r="O445" t="str">
        <f t="shared" si="34"/>
        <v>a continuación teclee el código de cuatro dígitos.</v>
      </c>
    </row>
    <row r="446" spans="1:15">
      <c r="A446" s="30" t="s">
        <v>1411</v>
      </c>
      <c r="B446" s="30">
        <v>183</v>
      </c>
      <c r="C446" s="30" t="s">
        <v>811</v>
      </c>
      <c r="D446" s="30" t="s">
        <v>3305</v>
      </c>
      <c r="E446" s="30" t="s">
        <v>3306</v>
      </c>
      <c r="F446" s="30" t="s">
        <v>3307</v>
      </c>
      <c r="G446" s="30" t="s">
        <v>3308</v>
      </c>
      <c r="J446" t="str">
        <f t="shared" si="32"/>
        <v>código</v>
      </c>
      <c r="K446" t="str">
        <f t="shared" si="33"/>
        <v>法典、法規/暗号、コード</v>
      </c>
      <c r="M446" s="46" t="str">
        <f t="shared" si="35"/>
        <v>男性名詞/código de barras バーコード</v>
      </c>
      <c r="O446" t="str">
        <f t="shared" si="34"/>
        <v>código de barras バーコード</v>
      </c>
    </row>
    <row r="447" spans="1:15">
      <c r="A447" s="30" t="s">
        <v>1411</v>
      </c>
      <c r="B447" s="30">
        <v>284</v>
      </c>
      <c r="C447" s="30" t="s">
        <v>811</v>
      </c>
      <c r="D447" s="30" t="s">
        <v>3309</v>
      </c>
      <c r="E447" s="30" t="s">
        <v>3310</v>
      </c>
      <c r="J447" t="str">
        <f t="shared" si="32"/>
        <v>dígito</v>
      </c>
      <c r="K447" t="str">
        <f t="shared" si="33"/>
        <v>(0-9までの)アラビア数字、桁</v>
      </c>
      <c r="M447" s="46" t="str">
        <f t="shared" si="35"/>
        <v>男性名詞</v>
      </c>
      <c r="O447" t="str">
        <f t="shared" si="34"/>
        <v/>
      </c>
    </row>
    <row r="448" spans="1:15">
      <c r="B448" s="30">
        <v>840</v>
      </c>
      <c r="C448" s="30" t="s">
        <v>516</v>
      </c>
      <c r="D448" s="30" t="s">
        <v>3311</v>
      </c>
      <c r="E448" s="30" t="s">
        <v>3312</v>
      </c>
      <c r="J448" t="str">
        <f t="shared" si="32"/>
        <v>transmitir</v>
      </c>
      <c r="K448" t="str">
        <f t="shared" si="33"/>
        <v>放送する、中継する</v>
      </c>
      <c r="M448" s="46" t="str">
        <f t="shared" si="35"/>
        <v>動詞</v>
      </c>
      <c r="O448" t="str">
        <f t="shared" si="34"/>
        <v/>
      </c>
    </row>
    <row r="449" spans="1:15">
      <c r="B449" s="30">
        <v>352</v>
      </c>
      <c r="C449" s="30" t="s">
        <v>3317</v>
      </c>
      <c r="D449" s="30" t="s">
        <v>3318</v>
      </c>
      <c r="E449" s="30" t="s">
        <v>3319</v>
      </c>
      <c r="F449" s="46" t="s">
        <v>3320</v>
      </c>
      <c r="J449" t="str">
        <f t="shared" si="32"/>
        <v>estilo</v>
      </c>
      <c r="K449" t="str">
        <f t="shared" si="33"/>
        <v>様式、流儀、方法/jaldín de estilo japónes  日本庭園</v>
      </c>
      <c r="M449" s="46" t="str">
        <f t="shared" si="35"/>
        <v>男性名詞</v>
      </c>
      <c r="O449" t="str">
        <f t="shared" si="34"/>
        <v/>
      </c>
    </row>
    <row r="450" spans="1:15">
      <c r="B450" s="30">
        <v>800</v>
      </c>
      <c r="C450" s="30" t="s">
        <v>516</v>
      </c>
      <c r="D450" s="30" t="s">
        <v>3323</v>
      </c>
      <c r="E450" s="30" t="s">
        <v>3324</v>
      </c>
      <c r="F450" s="30" t="s">
        <v>3325</v>
      </c>
      <c r="G450" s="30" t="s">
        <v>3326</v>
      </c>
      <c r="H450" s="46" t="s">
        <v>3327</v>
      </c>
      <c r="J450" t="str">
        <f t="shared" ref="J450:J511" si="36">+IF(D450=0,"",D450)</f>
        <v>sufrir</v>
      </c>
      <c r="K450" t="str">
        <f t="shared" ref="K450:K511" si="37">IF(F450="",IF(E450=0,"",E450),CONCATENATE(E450,$L$3,F450))</f>
        <v>苦しむ = padecer、～を患う/(害などを)受ける</v>
      </c>
      <c r="M450" s="46" t="str">
        <f t="shared" si="35"/>
        <v>動詞/我慢する = soportar/Lo que no puedo sufrir es + 不定詞 ～するのは我慢ならない</v>
      </c>
      <c r="O450" t="str">
        <f t="shared" ref="O450:O510" si="38">IF(AND(G450&lt;&gt;"",H450&lt;&gt;""),CONCATENATE(G450,$L$3,H450),IF(G450=0,"",G450))</f>
        <v>我慢する = soportar/Lo que no puedo sufrir es + 不定詞 ～するのは我慢ならない</v>
      </c>
    </row>
    <row r="451" spans="1:15">
      <c r="B451" s="30">
        <v>65</v>
      </c>
      <c r="C451" s="30" t="s">
        <v>516</v>
      </c>
      <c r="D451" s="30" t="s">
        <v>3328</v>
      </c>
      <c r="E451" s="30" t="s">
        <v>3329</v>
      </c>
      <c r="J451" t="str">
        <f t="shared" si="36"/>
        <v xml:space="preserve"> aprovechar</v>
      </c>
      <c r="K451" t="str">
        <f t="shared" si="37"/>
        <v>利用する、活用する</v>
      </c>
      <c r="M451" s="46" t="str">
        <f t="shared" si="35"/>
        <v>動詞</v>
      </c>
      <c r="O451" t="str">
        <f t="shared" si="38"/>
        <v/>
      </c>
    </row>
    <row r="452" spans="1:15">
      <c r="B452" s="30">
        <v>524</v>
      </c>
      <c r="C452" s="30" t="s">
        <v>516</v>
      </c>
      <c r="D452" s="30" t="s">
        <v>2597</v>
      </c>
      <c r="E452" s="30" t="s">
        <v>3330</v>
      </c>
      <c r="F452" s="30" t="s">
        <v>2598</v>
      </c>
      <c r="J452" t="str">
        <f t="shared" si="36"/>
        <v>mandar</v>
      </c>
      <c r="K452" t="str">
        <f t="shared" si="37"/>
        <v>(+不定詞,que接続)～するように命じる、頼む/(口語)送る、郵送する</v>
      </c>
      <c r="M452" s="46" t="str">
        <f t="shared" si="35"/>
        <v>動詞</v>
      </c>
      <c r="O452" t="str">
        <f t="shared" si="38"/>
        <v/>
      </c>
    </row>
    <row r="453" spans="1:15">
      <c r="B453" s="30">
        <v>712</v>
      </c>
      <c r="C453" s="30" t="s">
        <v>516</v>
      </c>
      <c r="D453" s="30" t="s">
        <v>3331</v>
      </c>
      <c r="E453" s="30" t="s">
        <v>3332</v>
      </c>
      <c r="F453" s="30" t="s">
        <v>3333</v>
      </c>
      <c r="J453" t="str">
        <f t="shared" si="36"/>
        <v>realizar</v>
      </c>
      <c r="K453" t="str">
        <f t="shared" si="37"/>
        <v>実現する、行う/realiza seguimento 追跡する</v>
      </c>
      <c r="M453" s="46" t="str">
        <f t="shared" ref="M453:M510" si="39">IF(O453="",C453,CONCATENATE(C453,$L$3,O453))</f>
        <v>動詞</v>
      </c>
      <c r="O453" t="str">
        <f t="shared" si="38"/>
        <v/>
      </c>
    </row>
    <row r="454" spans="1:15">
      <c r="B454" s="30">
        <v>186</v>
      </c>
      <c r="C454" s="30" t="s">
        <v>516</v>
      </c>
      <c r="D454" s="30" t="s">
        <v>3384</v>
      </c>
      <c r="E454" s="30" t="s">
        <v>3385</v>
      </c>
      <c r="F454" s="30" t="s">
        <v>3386</v>
      </c>
      <c r="J454" t="str">
        <f t="shared" si="36"/>
        <v>colocar</v>
      </c>
      <c r="K454" t="str">
        <f t="shared" si="37"/>
        <v>置く、配置する/colocar-se 就職する</v>
      </c>
      <c r="M454" s="46" t="str">
        <f t="shared" si="39"/>
        <v>動詞</v>
      </c>
      <c r="O454" t="str">
        <f t="shared" si="38"/>
        <v/>
      </c>
    </row>
    <row r="455" spans="1:15">
      <c r="B455" s="30">
        <v>5</v>
      </c>
      <c r="C455" s="30" t="s">
        <v>516</v>
      </c>
      <c r="D455" s="30" t="s">
        <v>3387</v>
      </c>
      <c r="E455" s="30" t="s">
        <v>3388</v>
      </c>
      <c r="J455" t="str">
        <f t="shared" si="36"/>
        <v>abreviar</v>
      </c>
      <c r="K455" t="str">
        <f t="shared" si="37"/>
        <v>短縮する、縮める、省略する</v>
      </c>
      <c r="M455" s="46" t="str">
        <f t="shared" si="39"/>
        <v>動詞</v>
      </c>
      <c r="O455" t="str">
        <f t="shared" si="38"/>
        <v/>
      </c>
    </row>
    <row r="456" spans="1:15">
      <c r="B456" s="30">
        <v>694</v>
      </c>
      <c r="C456" s="30" t="s">
        <v>515</v>
      </c>
      <c r="D456" s="30" t="s">
        <v>3389</v>
      </c>
      <c r="E456" s="30" t="s">
        <v>3390</v>
      </c>
      <c r="F456" s="30" t="s">
        <v>1078</v>
      </c>
      <c r="G456" s="30" t="s">
        <v>3391</v>
      </c>
      <c r="J456" t="str">
        <f t="shared" si="36"/>
        <v>pues</v>
      </c>
      <c r="K456" t="str">
        <f t="shared" si="37"/>
        <v>～だから、～なので/それでは、それなら</v>
      </c>
      <c r="M456" s="46" t="str">
        <f t="shared" si="39"/>
        <v>接続詞/～なのだ、全く～だ、どうして</v>
      </c>
      <c r="O456" t="str">
        <f t="shared" si="38"/>
        <v>～なのだ、全く～だ、どうして</v>
      </c>
    </row>
    <row r="457" spans="1:15">
      <c r="B457" s="30">
        <v>135</v>
      </c>
      <c r="C457" s="30" t="s">
        <v>811</v>
      </c>
      <c r="D457" s="30" t="s">
        <v>3417</v>
      </c>
      <c r="E457" s="30" t="s">
        <v>3418</v>
      </c>
      <c r="F457" s="30" t="s">
        <v>3419</v>
      </c>
      <c r="G457" s="30" t="s">
        <v>3420</v>
      </c>
      <c r="J457" t="str">
        <f t="shared" si="36"/>
        <v>calor</v>
      </c>
      <c r="K457" t="str">
        <f t="shared" si="37"/>
        <v>熱、暑さ、暖かさ/Hace calor hoy. 今日は熱い</v>
      </c>
      <c r="M457" s="46" t="str">
        <f t="shared" si="39"/>
        <v>男性名詞/Tiene mucho calor. 彼はとても暑がっている</v>
      </c>
      <c r="O457" t="str">
        <f t="shared" si="38"/>
        <v>Tiene mucho calor. 彼はとても暑がっている</v>
      </c>
    </row>
    <row r="458" spans="1:15">
      <c r="B458" s="30">
        <v>365</v>
      </c>
      <c r="C458" s="30" t="s">
        <v>516</v>
      </c>
      <c r="D458" s="30" t="s">
        <v>3421</v>
      </c>
      <c r="E458" s="30" t="s">
        <v>3422</v>
      </c>
      <c r="J458" t="str">
        <f t="shared" si="36"/>
        <v>expresar</v>
      </c>
      <c r="K458" t="str">
        <f t="shared" si="37"/>
        <v>表現する、表す</v>
      </c>
      <c r="M458" s="46" t="str">
        <f t="shared" si="39"/>
        <v>動詞</v>
      </c>
      <c r="O458" t="str">
        <f t="shared" si="38"/>
        <v/>
      </c>
    </row>
    <row r="459" spans="1:15">
      <c r="B459" s="30">
        <v>636</v>
      </c>
      <c r="C459" s="30" t="s">
        <v>698</v>
      </c>
      <c r="D459" s="30" t="s">
        <v>3423</v>
      </c>
      <c r="E459" s="30" t="s">
        <v>3424</v>
      </c>
      <c r="F459" s="30" t="s">
        <v>3425</v>
      </c>
      <c r="G459" s="30" t="s">
        <v>3426</v>
      </c>
      <c r="J459" t="str">
        <f t="shared" si="36"/>
        <v>pena</v>
      </c>
      <c r="K459" t="str">
        <f t="shared" si="37"/>
        <v>悲しみ、悲嘆、苦痛、苦労/罰、刑罰</v>
      </c>
      <c r="M459" s="46" t="str">
        <f t="shared" si="39"/>
        <v>女性名詞/Me da pena tirarlo 僕はもったいなくてそれを捨てきれない</v>
      </c>
      <c r="O459" t="str">
        <f t="shared" si="38"/>
        <v>Me da pena tirarlo 僕はもったいなくてそれを捨てきれない</v>
      </c>
    </row>
    <row r="460" spans="1:15">
      <c r="B460" s="30">
        <v>391</v>
      </c>
      <c r="C460" s="30" t="s">
        <v>522</v>
      </c>
      <c r="D460" s="30" t="s">
        <v>3427</v>
      </c>
      <c r="E460" s="46" t="s">
        <v>3429</v>
      </c>
      <c r="G460" s="30" t="s">
        <v>3428</v>
      </c>
      <c r="J460" t="str">
        <f t="shared" si="36"/>
        <v>frecuente</v>
      </c>
      <c r="K460" t="str">
        <f t="shared" si="37"/>
        <v>頻繁な、しばしば、よくある = común,corriente</v>
      </c>
      <c r="M460" s="46" t="str">
        <f t="shared" si="39"/>
        <v>形容詞/副詞 frecuentamente</v>
      </c>
      <c r="O460" t="str">
        <f t="shared" si="38"/>
        <v>副詞 frecuentamente</v>
      </c>
    </row>
    <row r="461" spans="1:15">
      <c r="A461" s="30" t="s">
        <v>1411</v>
      </c>
      <c r="B461" s="30">
        <v>721</v>
      </c>
      <c r="C461" s="30" t="s">
        <v>516</v>
      </c>
      <c r="D461" s="30" t="s">
        <v>3430</v>
      </c>
      <c r="E461" s="30" t="s">
        <v>3431</v>
      </c>
      <c r="F461" s="30" t="s">
        <v>3432</v>
      </c>
      <c r="G461" s="30" t="s">
        <v>3433</v>
      </c>
      <c r="J461" t="str">
        <f t="shared" si="36"/>
        <v>reflejar</v>
      </c>
      <c r="K461" t="str">
        <f t="shared" si="37"/>
        <v>反射する、はね返す/反映する、映し出す</v>
      </c>
      <c r="M461" s="46" t="str">
        <f t="shared" si="39"/>
        <v>動詞/reflejar-se 再帰 / 映る、表れる</v>
      </c>
      <c r="O461" t="str">
        <f t="shared" si="38"/>
        <v>reflejar-se 再帰 / 映る、表れる</v>
      </c>
    </row>
    <row r="462" spans="1:15">
      <c r="A462" s="30" t="s">
        <v>1411</v>
      </c>
      <c r="B462" s="30">
        <v>679</v>
      </c>
      <c r="C462" s="30" t="s">
        <v>516</v>
      </c>
      <c r="D462" s="30" t="s">
        <v>3434</v>
      </c>
      <c r="E462" s="30" t="s">
        <v>3435</v>
      </c>
      <c r="F462" s="46" t="s">
        <v>3436</v>
      </c>
      <c r="J462" t="str">
        <f t="shared" si="36"/>
        <v>prevalecer</v>
      </c>
      <c r="K462" t="str">
        <f t="shared" si="37"/>
        <v>(+entre,sobre)～の中で優位に立つ/Actualmente prevalece la visión pesimista sobre la economía española.</v>
      </c>
      <c r="M462" s="46" t="str">
        <f t="shared" si="39"/>
        <v>動詞</v>
      </c>
      <c r="O462" t="str">
        <f t="shared" si="38"/>
        <v/>
      </c>
    </row>
    <row r="463" spans="1:15">
      <c r="A463" s="30" t="s">
        <v>1411</v>
      </c>
      <c r="B463" s="30">
        <v>280</v>
      </c>
      <c r="C463" s="30" t="s">
        <v>698</v>
      </c>
      <c r="D463" s="30" t="s">
        <v>3437</v>
      </c>
      <c r="E463" s="30" t="s">
        <v>3438</v>
      </c>
      <c r="F463" s="30" t="s">
        <v>3439</v>
      </c>
      <c r="J463" t="str">
        <f t="shared" si="36"/>
        <v>deuda</v>
      </c>
      <c r="K463" t="str">
        <f t="shared" si="37"/>
        <v>借金、債務、負債/contraer deudas 借金する</v>
      </c>
      <c r="M463" s="46" t="str">
        <f t="shared" si="39"/>
        <v>女性名詞</v>
      </c>
      <c r="O463" t="str">
        <f t="shared" si="38"/>
        <v/>
      </c>
    </row>
    <row r="464" spans="1:15">
      <c r="A464" s="30" t="s">
        <v>1411</v>
      </c>
      <c r="B464" s="30">
        <v>474</v>
      </c>
      <c r="C464" s="30" t="s">
        <v>516</v>
      </c>
      <c r="D464" s="30" t="s">
        <v>3475</v>
      </c>
      <c r="E464" s="30" t="s">
        <v>3476</v>
      </c>
      <c r="F464" s="30" t="s">
        <v>3477</v>
      </c>
      <c r="J464" t="str">
        <f t="shared" si="36"/>
        <v>interrumpir</v>
      </c>
      <c r="K464" t="str">
        <f t="shared" si="37"/>
        <v>中断する、打ち切る/遮断する、妨げる</v>
      </c>
      <c r="M464" s="46" t="str">
        <f t="shared" si="39"/>
        <v>動詞</v>
      </c>
      <c r="O464" t="str">
        <f t="shared" si="38"/>
        <v/>
      </c>
    </row>
    <row r="465" spans="1:15">
      <c r="B465" s="30">
        <v>569</v>
      </c>
      <c r="C465" s="30" t="s">
        <v>811</v>
      </c>
      <c r="D465" s="30" t="s">
        <v>3478</v>
      </c>
      <c r="E465" s="30" t="s">
        <v>3479</v>
      </c>
      <c r="F465" s="30" t="s">
        <v>3480</v>
      </c>
      <c r="J465" t="str">
        <f t="shared" si="36"/>
        <v>movimiento</v>
      </c>
      <c r="K465" t="str">
        <f t="shared" si="37"/>
        <v>動き、運動、活動/動作、身振り</v>
      </c>
      <c r="M465" s="46" t="str">
        <f t="shared" si="39"/>
        <v>男性名詞</v>
      </c>
      <c r="O465" t="str">
        <f t="shared" si="38"/>
        <v/>
      </c>
    </row>
    <row r="466" spans="1:15">
      <c r="B466" s="30">
        <v>313</v>
      </c>
      <c r="C466" s="30" t="s">
        <v>698</v>
      </c>
      <c r="D466" s="30" t="s">
        <v>3481</v>
      </c>
      <c r="E466" s="30" t="s">
        <v>3482</v>
      </c>
      <c r="F466" s="30" t="s">
        <v>3483</v>
      </c>
      <c r="G466" s="30" t="s">
        <v>3484</v>
      </c>
      <c r="J466" t="str">
        <f t="shared" si="36"/>
        <v>empresa</v>
      </c>
      <c r="K466" t="str">
        <f t="shared" si="37"/>
        <v>企業、会社/企て、事業</v>
      </c>
      <c r="M466" s="46" t="str">
        <f t="shared" si="39"/>
        <v>女性名詞/　empleo 男性名詞 : 職、雇用 estar sin empleo 失職している</v>
      </c>
      <c r="O466" t="str">
        <f t="shared" si="38"/>
        <v>　empleo 男性名詞 : 職、雇用 estar sin empleo 失職している</v>
      </c>
    </row>
    <row r="467" spans="1:15">
      <c r="B467" s="30">
        <v>740</v>
      </c>
      <c r="C467" s="30" t="s">
        <v>811</v>
      </c>
      <c r="D467" s="30" t="s">
        <v>3493</v>
      </c>
      <c r="E467" s="30" t="s">
        <v>3494</v>
      </c>
      <c r="F467" s="30" t="s">
        <v>3495</v>
      </c>
      <c r="G467" s="30" t="s">
        <v>3496</v>
      </c>
      <c r="J467" t="str">
        <f t="shared" si="36"/>
        <v>retrato</v>
      </c>
      <c r="K467" t="str">
        <f t="shared" si="37"/>
        <v>肖像、人物写真/生き写し</v>
      </c>
      <c r="M467" s="46" t="str">
        <f t="shared" si="39"/>
        <v>男性名詞/ser el vivo retrato de +人 : 人に生き写しである</v>
      </c>
      <c r="O467" t="str">
        <f t="shared" si="38"/>
        <v>ser el vivo retrato de +人 : 人に生き写しである</v>
      </c>
    </row>
    <row r="468" spans="1:15">
      <c r="A468" s="30" t="s">
        <v>1411</v>
      </c>
      <c r="B468" s="30">
        <v>226</v>
      </c>
      <c r="C468" s="30" t="s">
        <v>698</v>
      </c>
      <c r="D468" s="30" t="s">
        <v>3497</v>
      </c>
      <c r="E468" s="30" t="s">
        <v>3498</v>
      </c>
      <c r="J468" t="str">
        <f t="shared" si="36"/>
        <v>creencia</v>
      </c>
      <c r="K468" t="str">
        <f t="shared" si="37"/>
        <v>信念、信条、確信、信仰</v>
      </c>
      <c r="M468" s="46" t="str">
        <f t="shared" si="39"/>
        <v>女性名詞</v>
      </c>
      <c r="O468" t="str">
        <f t="shared" si="38"/>
        <v/>
      </c>
    </row>
    <row r="469" spans="1:15">
      <c r="B469" s="30">
        <v>338</v>
      </c>
      <c r="C469" s="30" t="s">
        <v>516</v>
      </c>
      <c r="D469" s="30" t="s">
        <v>3499</v>
      </c>
      <c r="E469" s="30" t="s">
        <v>3500</v>
      </c>
      <c r="F469" s="30" t="s">
        <v>3501</v>
      </c>
      <c r="G469" s="30" t="s">
        <v>3502</v>
      </c>
      <c r="H469" s="30" t="s">
        <v>3503</v>
      </c>
      <c r="J469" t="str">
        <f t="shared" si="36"/>
        <v>escogar</v>
      </c>
      <c r="K469" t="str">
        <f t="shared" si="37"/>
        <v>(+de, entre)～から選ぶ、選び取る/escojo,escogas,escoge</v>
      </c>
      <c r="M469" s="46" t="str">
        <f t="shared" si="39"/>
        <v>動詞/接続法 escoja,escojas,escoja/Escoja la opcipón correcto 正しい選択肢を選びなさい</v>
      </c>
      <c r="O469" t="str">
        <f t="shared" si="38"/>
        <v>接続法 escoja,escojas,escoja/Escoja la opcipón correcto 正しい選択肢を選びなさい</v>
      </c>
    </row>
    <row r="470" spans="1:15">
      <c r="A470" s="30" t="s">
        <v>1411</v>
      </c>
      <c r="B470" s="30">
        <v>844</v>
      </c>
      <c r="C470" s="30" t="s">
        <v>698</v>
      </c>
      <c r="D470" s="30" t="s">
        <v>3504</v>
      </c>
      <c r="E470" s="30" t="s">
        <v>3505</v>
      </c>
      <c r="G470" s="30" t="s">
        <v>3506</v>
      </c>
      <c r="J470" t="str">
        <f t="shared" si="36"/>
        <v>trayectoria</v>
      </c>
      <c r="K470" t="str">
        <f t="shared" si="37"/>
        <v>経歴、軌跡、軌道</v>
      </c>
      <c r="M470" s="46" t="str">
        <f t="shared" si="39"/>
        <v>女性名詞/男性名詞 trayecto 道のり、旅程、路線</v>
      </c>
      <c r="O470" t="str">
        <f t="shared" si="38"/>
        <v>男性名詞 trayecto 道のり、旅程、路線</v>
      </c>
    </row>
    <row r="471" spans="1:15">
      <c r="B471" s="30">
        <v>196</v>
      </c>
      <c r="C471" s="30" t="s">
        <v>522</v>
      </c>
      <c r="D471" s="30" t="s">
        <v>3507</v>
      </c>
      <c r="E471" s="30" t="s">
        <v>3508</v>
      </c>
      <c r="F471" s="30" t="s">
        <v>3509</v>
      </c>
      <c r="G471" s="30" t="s">
        <v>3511</v>
      </c>
      <c r="H471" s="30" t="s">
        <v>3510</v>
      </c>
      <c r="J471" t="str">
        <f t="shared" si="36"/>
        <v>común</v>
      </c>
      <c r="K471" t="str">
        <f t="shared" si="37"/>
        <v>共通の、共同の、公共の/普通の、一般的な</v>
      </c>
      <c r="M471" s="46" t="str">
        <f t="shared" si="39"/>
        <v>形容詞/poco común 普通でない/por lo común 一般に</v>
      </c>
      <c r="O471" t="str">
        <f t="shared" si="38"/>
        <v>poco común 普通でない/por lo común 一般に</v>
      </c>
    </row>
    <row r="472" spans="1:15">
      <c r="B472" s="30">
        <v>302</v>
      </c>
      <c r="C472" s="30" t="s">
        <v>2143</v>
      </c>
      <c r="D472" s="30" t="s">
        <v>3512</v>
      </c>
      <c r="E472" s="30" t="s">
        <v>3513</v>
      </c>
      <c r="F472" s="30" t="s">
        <v>3514</v>
      </c>
      <c r="J472" t="str">
        <f t="shared" si="36"/>
        <v>dinero efectivo</v>
      </c>
      <c r="K472" t="str">
        <f t="shared" si="37"/>
        <v>現金/padar en efectivo 現金で支払う</v>
      </c>
      <c r="M472" s="46" t="str">
        <f t="shared" si="39"/>
        <v>熟語</v>
      </c>
      <c r="O472" t="str">
        <f t="shared" si="38"/>
        <v/>
      </c>
    </row>
    <row r="473" spans="1:15">
      <c r="B473" s="30">
        <v>811</v>
      </c>
      <c r="C473" s="30" t="s">
        <v>516</v>
      </c>
      <c r="D473" s="30" t="s">
        <v>3515</v>
      </c>
      <c r="E473" s="30" t="s">
        <v>3516</v>
      </c>
      <c r="G473" s="30" t="s">
        <v>3518</v>
      </c>
      <c r="H473" s="30" t="s">
        <v>3517</v>
      </c>
      <c r="J473" t="str">
        <f t="shared" si="36"/>
        <v>tardar</v>
      </c>
      <c r="K473" t="str">
        <f t="shared" si="37"/>
        <v>(+en)～に時間がかかる</v>
      </c>
      <c r="M473" s="46" t="str">
        <f t="shared" si="39"/>
        <v>動詞/Tardé un día entero en escribir una carta./形容詞 tarde 遅く, 午後</v>
      </c>
      <c r="O473" t="str">
        <f t="shared" si="38"/>
        <v>Tardé un día entero en escribir una carta./形容詞 tarde 遅く, 午後</v>
      </c>
    </row>
    <row r="474" spans="1:15">
      <c r="B474" s="30">
        <v>189</v>
      </c>
      <c r="C474" s="30" t="s">
        <v>516</v>
      </c>
      <c r="D474" s="30" t="s">
        <v>3519</v>
      </c>
      <c r="E474" s="30" t="s">
        <v>3522</v>
      </c>
      <c r="F474" s="30" t="s">
        <v>3520</v>
      </c>
      <c r="G474" s="30" t="s">
        <v>3521</v>
      </c>
      <c r="J474" t="str">
        <f t="shared" si="36"/>
        <v>comenzar</v>
      </c>
      <c r="K474" t="str">
        <f t="shared" si="37"/>
        <v>始める、始まる = empezar 、開始する/(+a 不定詞)～し始める</v>
      </c>
      <c r="M474" s="46" t="str">
        <f t="shared" si="39"/>
        <v>動詞/comienzo,comienzas,comienza</v>
      </c>
      <c r="O474" t="str">
        <f t="shared" si="38"/>
        <v>comienzo,comienzas,comienza</v>
      </c>
    </row>
    <row r="475" spans="1:15">
      <c r="A475" s="30" t="s">
        <v>1411</v>
      </c>
      <c r="B475" s="30">
        <v>76</v>
      </c>
      <c r="C475" s="30" t="s">
        <v>698</v>
      </c>
      <c r="D475" s="30" t="s">
        <v>3523</v>
      </c>
      <c r="E475" s="30" t="s">
        <v>3524</v>
      </c>
      <c r="G475" s="30" t="s">
        <v>3525</v>
      </c>
      <c r="J475" t="str">
        <f t="shared" si="36"/>
        <v>asamblea</v>
      </c>
      <c r="K475" t="str">
        <f t="shared" si="37"/>
        <v>集会、大会、会議</v>
      </c>
      <c r="M475" s="46" t="str">
        <f t="shared" si="39"/>
        <v>女性名詞/La asamblea general de accionistas 株主総会</v>
      </c>
      <c r="O475" t="str">
        <f t="shared" si="38"/>
        <v>La asamblea general de accionistas 株主総会</v>
      </c>
    </row>
    <row r="476" spans="1:15">
      <c r="B476" s="30">
        <v>156</v>
      </c>
      <c r="C476" s="30" t="s">
        <v>698</v>
      </c>
      <c r="D476" s="30" t="s">
        <v>3526</v>
      </c>
      <c r="E476" s="30" t="s">
        <v>3527</v>
      </c>
      <c r="F476" s="30" t="s">
        <v>3528</v>
      </c>
      <c r="G476" s="30" t="s">
        <v>3529</v>
      </c>
      <c r="J476" t="str">
        <f t="shared" si="36"/>
        <v>casualidad</v>
      </c>
      <c r="K476" t="str">
        <f t="shared" si="37"/>
        <v>偶然、偶発事/dar la casualidad たまたま起こる</v>
      </c>
      <c r="M476" s="46" t="str">
        <f t="shared" si="39"/>
        <v>女性名詞/por [de] casualidad たまたま、思いがけなく</v>
      </c>
      <c r="O476" t="str">
        <f t="shared" si="38"/>
        <v>por [de] casualidad たまたま、思いがけなく</v>
      </c>
    </row>
    <row r="477" spans="1:15">
      <c r="B477" s="30">
        <v>251</v>
      </c>
      <c r="C477" s="30" t="s">
        <v>516</v>
      </c>
      <c r="D477" s="30" t="s">
        <v>3530</v>
      </c>
      <c r="E477" s="30" t="s">
        <v>3531</v>
      </c>
      <c r="G477" s="30" t="s">
        <v>3532</v>
      </c>
      <c r="J477" t="str">
        <f t="shared" si="36"/>
        <v>dedicar</v>
      </c>
      <c r="K477" t="str">
        <f t="shared" si="37"/>
        <v>ささげる、(時間を)あてる</v>
      </c>
      <c r="M477" s="46" t="str">
        <f t="shared" si="39"/>
        <v>動詞/Cada día dedica dos horas a la lectura. 彼は毎日2時間読書に当てている</v>
      </c>
      <c r="O477" t="str">
        <f t="shared" si="38"/>
        <v>Cada día dedica dos horas a la lectura. 彼は毎日2時間読書に当てている</v>
      </c>
    </row>
    <row r="478" spans="1:15">
      <c r="B478" s="30">
        <v>251</v>
      </c>
      <c r="C478" s="30" t="s">
        <v>2963</v>
      </c>
      <c r="D478" s="30" t="s">
        <v>3533</v>
      </c>
      <c r="E478" s="46" t="s">
        <v>3534</v>
      </c>
      <c r="J478" t="str">
        <f t="shared" si="36"/>
        <v>dedicar-se</v>
      </c>
      <c r="K478" t="str">
        <f t="shared" si="37"/>
        <v>(+a)～に専念する、～に従事する、取り組んでいる</v>
      </c>
      <c r="M478" s="46" t="str">
        <f t="shared" si="39"/>
        <v>再帰動詞</v>
      </c>
      <c r="O478" t="str">
        <f t="shared" si="38"/>
        <v/>
      </c>
    </row>
    <row r="479" spans="1:15">
      <c r="A479" s="30" t="s">
        <v>1411</v>
      </c>
      <c r="B479" s="30">
        <v>284</v>
      </c>
      <c r="C479" s="30" t="s">
        <v>516</v>
      </c>
      <c r="D479" s="30" t="s">
        <v>3535</v>
      </c>
      <c r="E479" s="30" t="s">
        <v>3536</v>
      </c>
      <c r="F479" s="30" t="s">
        <v>3537</v>
      </c>
      <c r="G479" s="30" t="s">
        <v>3538</v>
      </c>
      <c r="J479" t="str">
        <f t="shared" si="36"/>
        <v>difundir</v>
      </c>
      <c r="K479" t="str">
        <f t="shared" si="37"/>
        <v>まき散らす、拡散する/広める、普及する</v>
      </c>
      <c r="M479" s="46" t="str">
        <f t="shared" si="39"/>
        <v>動詞/dinfundido,da</v>
      </c>
      <c r="O479" t="str">
        <f t="shared" si="38"/>
        <v>dinfundido,da</v>
      </c>
    </row>
    <row r="480" spans="1:15">
      <c r="B480" s="30">
        <v>414</v>
      </c>
      <c r="C480" s="30" t="s">
        <v>522</v>
      </c>
      <c r="D480" s="30" t="s">
        <v>3539</v>
      </c>
      <c r="E480" s="30" t="s">
        <v>3540</v>
      </c>
      <c r="F480" s="30" t="s">
        <v>3541</v>
      </c>
      <c r="J480" t="str">
        <f t="shared" si="36"/>
        <v>grave</v>
      </c>
      <c r="K480" t="str">
        <f t="shared" si="37"/>
        <v>重大な、深刻な/enfermedad grave  重病</v>
      </c>
      <c r="M480" s="46" t="str">
        <f t="shared" si="39"/>
        <v>形容詞</v>
      </c>
      <c r="O480" t="str">
        <f t="shared" si="38"/>
        <v/>
      </c>
    </row>
    <row r="481" spans="1:15">
      <c r="B481" s="30">
        <v>552</v>
      </c>
      <c r="C481" s="30" t="s">
        <v>2143</v>
      </c>
      <c r="D481" s="30" t="s">
        <v>3542</v>
      </c>
      <c r="E481" s="30" t="s">
        <v>3543</v>
      </c>
      <c r="F481" s="138"/>
      <c r="G481" s="46" t="s">
        <v>3544</v>
      </c>
      <c r="J481" t="str">
        <f t="shared" si="36"/>
        <v>mientras más</v>
      </c>
      <c r="K481" t="str">
        <f t="shared" si="37"/>
        <v>～すればするほど</v>
      </c>
      <c r="M481" s="46" t="str">
        <f t="shared" si="39"/>
        <v>熟語/Mientras más despacio habre, más fácil y vas a entender así que hablaré así. 遅くなればなるほど、理解しやすくなるので、このように話します。</v>
      </c>
      <c r="O481" t="str">
        <f t="shared" si="38"/>
        <v>Mientras más despacio habre, más fácil y vas a entender así que hablaré así. 遅くなればなるほど、理解しやすくなるので、このように話します。</v>
      </c>
    </row>
    <row r="482" spans="1:15">
      <c r="A482" s="30" t="s">
        <v>1411</v>
      </c>
      <c r="B482" s="30">
        <v>40</v>
      </c>
      <c r="C482" s="30" t="s">
        <v>516</v>
      </c>
      <c r="D482" s="30" t="s">
        <v>3549</v>
      </c>
      <c r="E482" s="30" t="s">
        <v>3550</v>
      </c>
      <c r="F482" s="30" t="s">
        <v>3551</v>
      </c>
      <c r="G482" s="30" t="s">
        <v>3552</v>
      </c>
      <c r="J482" t="str">
        <f t="shared" si="36"/>
        <v>aliviar</v>
      </c>
      <c r="K482" t="str">
        <f t="shared" si="37"/>
        <v>(重さを)軽くする/(苦痛などを)軽減する、和らげる</v>
      </c>
      <c r="M482" s="46" t="str">
        <f t="shared" si="39"/>
        <v>動詞/Estoy aliviado 安心した、ホッとした</v>
      </c>
      <c r="O482" t="str">
        <f t="shared" si="38"/>
        <v>Estoy aliviado 安心した、ホッとした</v>
      </c>
    </row>
    <row r="483" spans="1:15">
      <c r="A483" s="30" t="s">
        <v>1411</v>
      </c>
      <c r="B483" s="30">
        <v>216</v>
      </c>
      <c r="C483" s="30" t="s">
        <v>516</v>
      </c>
      <c r="D483" s="30" t="s">
        <v>3558</v>
      </c>
      <c r="E483" s="30" t="s">
        <v>3559</v>
      </c>
      <c r="J483" t="str">
        <f t="shared" si="36"/>
        <v>coordinar</v>
      </c>
      <c r="K483" t="str">
        <f t="shared" si="37"/>
        <v>連携させる、調整する</v>
      </c>
      <c r="M483" s="46" t="str">
        <f t="shared" si="39"/>
        <v>動詞</v>
      </c>
      <c r="O483" t="str">
        <f t="shared" si="38"/>
        <v/>
      </c>
    </row>
    <row r="484" spans="1:15">
      <c r="B484" s="30">
        <v>672</v>
      </c>
      <c r="C484" s="30" t="s">
        <v>522</v>
      </c>
      <c r="D484" s="30" t="s">
        <v>3562</v>
      </c>
      <c r="E484" s="30" t="s">
        <v>3563</v>
      </c>
      <c r="F484" s="30" t="s">
        <v>3564</v>
      </c>
      <c r="J484" t="str">
        <f t="shared" si="36"/>
        <v>preciso,sa</v>
      </c>
      <c r="K484" t="str">
        <f t="shared" si="37"/>
        <v>必要な、不可欠な/正確な、はっきりとした</v>
      </c>
      <c r="M484" s="46" t="str">
        <f t="shared" si="39"/>
        <v>形容詞</v>
      </c>
      <c r="O484" t="str">
        <f t="shared" si="38"/>
        <v/>
      </c>
    </row>
    <row r="485" spans="1:15">
      <c r="B485" s="30">
        <v>46</v>
      </c>
      <c r="C485" s="30" t="s">
        <v>811</v>
      </c>
      <c r="D485" s="30" t="s">
        <v>3566</v>
      </c>
      <c r="E485" s="30" t="s">
        <v>3705</v>
      </c>
      <c r="F485" s="30" t="s">
        <v>3567</v>
      </c>
      <c r="J485" t="str">
        <f t="shared" si="36"/>
        <v>ambiente</v>
      </c>
      <c r="K485" t="str">
        <f t="shared" si="37"/>
        <v>環境(= medio ambiente)、空気/雰囲気</v>
      </c>
      <c r="M485" s="46" t="str">
        <f t="shared" si="39"/>
        <v>男性名詞</v>
      </c>
      <c r="O485" t="str">
        <f t="shared" si="38"/>
        <v/>
      </c>
    </row>
    <row r="486" spans="1:15">
      <c r="B486" s="30">
        <v>180</v>
      </c>
      <c r="C486" s="30" t="s">
        <v>811</v>
      </c>
      <c r="D486" s="30" t="s">
        <v>3568</v>
      </c>
      <c r="E486" s="30" t="s">
        <v>3569</v>
      </c>
      <c r="J486" t="str">
        <f t="shared" si="36"/>
        <v>clima</v>
      </c>
      <c r="K486" t="str">
        <f t="shared" si="37"/>
        <v>気候、風土</v>
      </c>
      <c r="M486" s="46" t="str">
        <f t="shared" si="39"/>
        <v>男性名詞</v>
      </c>
      <c r="O486" t="str">
        <f t="shared" si="38"/>
        <v/>
      </c>
    </row>
    <row r="487" spans="1:15">
      <c r="B487" s="30">
        <v>371</v>
      </c>
      <c r="C487" s="30" t="s">
        <v>2143</v>
      </c>
      <c r="D487" s="30" t="s">
        <v>3674</v>
      </c>
      <c r="E487" s="30" t="s">
        <v>3675</v>
      </c>
      <c r="F487" s="46" t="s">
        <v>3676</v>
      </c>
      <c r="J487" t="str">
        <f t="shared" si="36"/>
        <v>hacer falta</v>
      </c>
      <c r="K487" t="str">
        <f t="shared" si="37"/>
        <v>足りない、必要である/No hace falta que te maquilles tanto. 君はそんなに化粧しなくていいよ</v>
      </c>
      <c r="M487" s="46" t="str">
        <f t="shared" si="39"/>
        <v>熟語</v>
      </c>
      <c r="O487" t="str">
        <f t="shared" si="38"/>
        <v/>
      </c>
    </row>
    <row r="488" spans="1:15">
      <c r="A488" s="30" t="s">
        <v>1411</v>
      </c>
      <c r="B488" s="30">
        <v>713</v>
      </c>
      <c r="C488" s="30" t="s">
        <v>811</v>
      </c>
      <c r="D488" s="30" t="s">
        <v>3677</v>
      </c>
      <c r="E488" s="30" t="s">
        <v>3678</v>
      </c>
      <c r="F488" s="30" t="s">
        <v>3679</v>
      </c>
      <c r="J488" t="str">
        <f t="shared" si="36"/>
        <v>recado</v>
      </c>
      <c r="K488" t="str">
        <f t="shared" si="37"/>
        <v>伝言、言付け/recados 買い物、用事</v>
      </c>
      <c r="M488" s="46" t="str">
        <f t="shared" si="39"/>
        <v>男性名詞</v>
      </c>
      <c r="O488" t="str">
        <f t="shared" si="38"/>
        <v/>
      </c>
    </row>
    <row r="489" spans="1:15">
      <c r="A489" s="30" t="s">
        <v>1411</v>
      </c>
      <c r="B489" s="30">
        <v>871</v>
      </c>
      <c r="C489" s="30" t="s">
        <v>698</v>
      </c>
      <c r="D489" s="30" t="s">
        <v>3680</v>
      </c>
      <c r="E489" s="30" t="s">
        <v>3681</v>
      </c>
      <c r="J489" t="str">
        <f t="shared" si="36"/>
        <v>víctima</v>
      </c>
      <c r="K489" t="str">
        <f t="shared" si="37"/>
        <v>犠牲(者)、生贄</v>
      </c>
      <c r="M489" s="46" t="str">
        <f t="shared" si="39"/>
        <v>女性名詞</v>
      </c>
      <c r="O489" t="str">
        <f t="shared" si="38"/>
        <v/>
      </c>
    </row>
    <row r="490" spans="1:15">
      <c r="A490" s="30" t="s">
        <v>1411</v>
      </c>
      <c r="B490" s="30">
        <v>471</v>
      </c>
      <c r="C490" s="30" t="s">
        <v>516</v>
      </c>
      <c r="D490" s="30" t="s">
        <v>3688</v>
      </c>
      <c r="E490" s="30" t="s">
        <v>3689</v>
      </c>
      <c r="J490" t="str">
        <f t="shared" si="36"/>
        <v>insultar</v>
      </c>
      <c r="K490" t="str">
        <f t="shared" si="37"/>
        <v>侮辱する、ばかにする</v>
      </c>
      <c r="M490" s="46" t="str">
        <f t="shared" si="39"/>
        <v>動詞</v>
      </c>
      <c r="O490" t="str">
        <f t="shared" si="38"/>
        <v/>
      </c>
    </row>
    <row r="491" spans="1:15">
      <c r="B491" s="30">
        <v>176</v>
      </c>
      <c r="C491" s="30" t="s">
        <v>698</v>
      </c>
      <c r="D491" s="30" t="s">
        <v>3690</v>
      </c>
      <c r="E491" s="30" t="s">
        <v>3691</v>
      </c>
      <c r="J491" t="str">
        <f t="shared" si="36"/>
        <v>circunstancia</v>
      </c>
      <c r="K491" t="str">
        <f t="shared" si="37"/>
        <v>事情、(周囲の)状況</v>
      </c>
      <c r="M491" s="46" t="str">
        <f t="shared" si="39"/>
        <v>女性名詞</v>
      </c>
      <c r="O491" t="str">
        <f t="shared" si="38"/>
        <v/>
      </c>
    </row>
    <row r="492" spans="1:15">
      <c r="B492" s="30">
        <v>274</v>
      </c>
      <c r="C492" s="30" t="s">
        <v>516</v>
      </c>
      <c r="D492" s="30" t="s">
        <v>3693</v>
      </c>
      <c r="E492" s="30" t="s">
        <v>3694</v>
      </c>
      <c r="F492" s="30" t="s">
        <v>3695</v>
      </c>
      <c r="J492" t="str">
        <f t="shared" si="36"/>
        <v>dispedir</v>
      </c>
      <c r="K492" t="str">
        <f t="shared" si="37"/>
        <v>見送る、解雇する/(熱、光、匂いなどを)放つ</v>
      </c>
      <c r="M492" s="46" t="str">
        <f t="shared" si="39"/>
        <v>動詞</v>
      </c>
      <c r="O492" t="str">
        <f t="shared" si="38"/>
        <v/>
      </c>
    </row>
    <row r="493" spans="1:15">
      <c r="B493" s="30">
        <v>274</v>
      </c>
      <c r="C493" s="30" t="s">
        <v>2963</v>
      </c>
      <c r="D493" s="30" t="s">
        <v>3692</v>
      </c>
      <c r="E493" s="30" t="s">
        <v>3696</v>
      </c>
      <c r="J493" t="str">
        <f t="shared" si="36"/>
        <v>dispedir-se</v>
      </c>
      <c r="K493" t="str">
        <f t="shared" si="37"/>
        <v>(+de)～に分かれを告げる</v>
      </c>
      <c r="M493" s="46" t="str">
        <f t="shared" si="39"/>
        <v>再帰動詞</v>
      </c>
      <c r="O493" t="str">
        <f t="shared" si="38"/>
        <v/>
      </c>
    </row>
    <row r="494" spans="1:15">
      <c r="A494" s="30" t="s">
        <v>1411</v>
      </c>
      <c r="B494" s="30">
        <v>734</v>
      </c>
      <c r="C494" s="30" t="s">
        <v>516</v>
      </c>
      <c r="D494" s="30" t="s">
        <v>3697</v>
      </c>
      <c r="E494" s="30" t="s">
        <v>1400</v>
      </c>
      <c r="F494" s="30" t="s">
        <v>3698</v>
      </c>
      <c r="J494" t="str">
        <f t="shared" si="36"/>
        <v>rescatar</v>
      </c>
      <c r="K494" t="str">
        <f t="shared" si="37"/>
        <v>救う、救出する/男性名詞 rescate 救出</v>
      </c>
      <c r="M494" s="46" t="str">
        <f t="shared" si="39"/>
        <v>動詞</v>
      </c>
      <c r="O494" t="str">
        <f t="shared" si="38"/>
        <v/>
      </c>
    </row>
    <row r="495" spans="1:15">
      <c r="A495" s="30" t="s">
        <v>1411</v>
      </c>
      <c r="B495" s="30">
        <v>84</v>
      </c>
      <c r="C495" s="30" t="s">
        <v>516</v>
      </c>
      <c r="D495" s="30" t="s">
        <v>3707</v>
      </c>
      <c r="E495" s="30" t="s">
        <v>3708</v>
      </c>
      <c r="J495" t="str">
        <f t="shared" si="36"/>
        <v>atrapat</v>
      </c>
      <c r="K495" t="str">
        <f t="shared" si="37"/>
        <v>捕らえる、獲得する</v>
      </c>
      <c r="M495" s="46" t="str">
        <f t="shared" si="39"/>
        <v>動詞</v>
      </c>
      <c r="O495" t="str">
        <f t="shared" si="38"/>
        <v/>
      </c>
    </row>
    <row r="496" spans="1:15">
      <c r="A496" s="30" t="s">
        <v>1411</v>
      </c>
      <c r="B496" s="30">
        <v>472</v>
      </c>
      <c r="C496" s="30" t="s">
        <v>698</v>
      </c>
      <c r="D496" s="30" t="s">
        <v>3709</v>
      </c>
      <c r="E496" s="30" t="s">
        <v>3710</v>
      </c>
      <c r="J496" t="str">
        <f t="shared" si="36"/>
        <v>intenso,sa</v>
      </c>
      <c r="K496" t="str">
        <f t="shared" si="37"/>
        <v>激しい、強い、濃い</v>
      </c>
      <c r="M496" s="46" t="str">
        <f t="shared" si="39"/>
        <v>女性名詞</v>
      </c>
      <c r="O496" t="str">
        <f t="shared" si="38"/>
        <v/>
      </c>
    </row>
    <row r="497" spans="1:15">
      <c r="B497" s="30">
        <v>203</v>
      </c>
      <c r="C497" s="30" t="s">
        <v>522</v>
      </c>
      <c r="D497" s="30" t="s">
        <v>3716</v>
      </c>
      <c r="E497" s="30" t="s">
        <v>3717</v>
      </c>
      <c r="J497" t="str">
        <f t="shared" si="36"/>
        <v>confortable</v>
      </c>
      <c r="K497" t="str">
        <f t="shared" si="37"/>
        <v>快適な</v>
      </c>
      <c r="M497" s="46" t="str">
        <f t="shared" si="39"/>
        <v>形容詞</v>
      </c>
      <c r="O497" t="str">
        <f t="shared" si="38"/>
        <v/>
      </c>
    </row>
    <row r="498" spans="1:15">
      <c r="A498" s="30" t="s">
        <v>1411</v>
      </c>
      <c r="B498" s="30">
        <v>428</v>
      </c>
      <c r="C498" s="30" t="s">
        <v>811</v>
      </c>
      <c r="D498" s="30" t="s">
        <v>3722</v>
      </c>
      <c r="E498" s="30" t="s">
        <v>3723</v>
      </c>
      <c r="F498" s="30" t="s">
        <v>3724</v>
      </c>
      <c r="J498" t="str">
        <f t="shared" si="36"/>
        <v>emisferio</v>
      </c>
      <c r="K498" t="str">
        <f t="shared" si="37"/>
        <v>半球体/emisferio sur 南半球</v>
      </c>
      <c r="M498" s="46" t="str">
        <f t="shared" si="39"/>
        <v>男性名詞</v>
      </c>
      <c r="O498" t="str">
        <f t="shared" si="38"/>
        <v/>
      </c>
    </row>
    <row r="499" spans="1:15">
      <c r="B499" s="30">
        <v>812</v>
      </c>
      <c r="C499" s="30" t="s">
        <v>698</v>
      </c>
      <c r="D499" s="30" t="s">
        <v>3725</v>
      </c>
      <c r="E499" s="30" t="s">
        <v>3726</v>
      </c>
      <c r="F499" s="30" t="s">
        <v>3727</v>
      </c>
      <c r="J499" t="str">
        <f t="shared" si="36"/>
        <v>tarjeta</v>
      </c>
      <c r="K499" t="str">
        <f t="shared" si="37"/>
        <v>カード、はがき/tarjeta de visita 名刺</v>
      </c>
      <c r="M499" s="46" t="str">
        <f t="shared" si="39"/>
        <v>女性名詞</v>
      </c>
      <c r="O499" t="str">
        <f t="shared" si="38"/>
        <v/>
      </c>
    </row>
    <row r="500" spans="1:15">
      <c r="B500" s="30">
        <v>376</v>
      </c>
      <c r="C500" s="30" t="s">
        <v>2963</v>
      </c>
      <c r="D500" s="30" t="s">
        <v>3728</v>
      </c>
      <c r="E500" s="46" t="s">
        <v>3729</v>
      </c>
      <c r="J500" t="str">
        <f t="shared" si="36"/>
        <v>felicitar-se</v>
      </c>
      <c r="K500" t="str">
        <f t="shared" si="37"/>
        <v>(+de)～を嬉しく思う、喜ぶ = alegrarse</v>
      </c>
      <c r="M500" s="46" t="str">
        <f t="shared" si="39"/>
        <v>再帰動詞</v>
      </c>
      <c r="O500" t="str">
        <f t="shared" si="38"/>
        <v/>
      </c>
    </row>
    <row r="501" spans="1:15">
      <c r="A501" s="30" t="s">
        <v>1411</v>
      </c>
      <c r="B501" s="30">
        <v>215</v>
      </c>
      <c r="C501" s="30" t="s">
        <v>2963</v>
      </c>
      <c r="D501" s="30" t="s">
        <v>3736</v>
      </c>
      <c r="E501" s="30" t="s">
        <v>3737</v>
      </c>
      <c r="F501" s="30" t="s">
        <v>3738</v>
      </c>
      <c r="G501" s="30" t="s">
        <v>3739</v>
      </c>
      <c r="J501" t="str">
        <f t="shared" si="36"/>
        <v>convertir-se</v>
      </c>
      <c r="K501" t="str">
        <f t="shared" si="37"/>
        <v>(+en)～変わる、変化する/conviento,convientes,conviente</v>
      </c>
      <c r="M501" s="46" t="str">
        <f t="shared" si="39"/>
        <v>再帰動詞/La princesa besó a la rana y esta se convirtió en príncipe.</v>
      </c>
      <c r="O501" t="str">
        <f t="shared" si="38"/>
        <v>La princesa besó a la rana y esta se convirtió en príncipe.</v>
      </c>
    </row>
    <row r="502" spans="1:15">
      <c r="B502" s="30">
        <v>853</v>
      </c>
      <c r="C502" s="30" t="s">
        <v>2143</v>
      </c>
      <c r="D502" s="30" t="s">
        <v>3740</v>
      </c>
      <c r="E502" s="30" t="s">
        <v>3741</v>
      </c>
      <c r="G502" s="30" t="s">
        <v>3742</v>
      </c>
      <c r="J502" t="str">
        <f t="shared" si="36"/>
        <v>uno por uno</v>
      </c>
      <c r="K502" t="str">
        <f t="shared" si="37"/>
        <v>1つ(1人)ずる、順々に</v>
      </c>
      <c r="M502" s="46" t="str">
        <f t="shared" si="39"/>
        <v>熟語/uno a otro 互いに</v>
      </c>
      <c r="O502" t="str">
        <f t="shared" si="38"/>
        <v>uno a otro 互いに</v>
      </c>
    </row>
    <row r="503" spans="1:15">
      <c r="B503" s="30">
        <v>239</v>
      </c>
      <c r="C503" s="30" t="s">
        <v>516</v>
      </c>
      <c r="D503" s="30" t="s">
        <v>3743</v>
      </c>
      <c r="E503" s="30" t="s">
        <v>3744</v>
      </c>
      <c r="F503" s="30" t="s">
        <v>3745</v>
      </c>
      <c r="G503" s="30" t="s">
        <v>3746</v>
      </c>
      <c r="H503" s="30" t="s">
        <v>3747</v>
      </c>
      <c r="J503" t="str">
        <f t="shared" si="36"/>
        <v>decidir</v>
      </c>
      <c r="K503" t="str">
        <f t="shared" si="37"/>
        <v>決心する、(+不定詞)～することに決める/(+de)～を決定する、(+en,sobre)～に決定を下す</v>
      </c>
      <c r="M503" s="46" t="str">
        <f t="shared" si="39"/>
        <v>動詞/decidir-se (+a 不定詞)～することに決める/名詞 dedida 決断、決定</v>
      </c>
      <c r="O503" t="str">
        <f t="shared" si="38"/>
        <v>decidir-se (+a 不定詞)～することに決める/名詞 dedida 決断、決定</v>
      </c>
    </row>
    <row r="504" spans="1:15">
      <c r="B504" s="30">
        <v>69</v>
      </c>
      <c r="C504" s="30" t="s">
        <v>698</v>
      </c>
      <c r="D504" s="30" t="s">
        <v>3748</v>
      </c>
      <c r="E504" s="30" t="s">
        <v>3749</v>
      </c>
      <c r="F504" s="30" t="s">
        <v>3750</v>
      </c>
      <c r="J504" t="str">
        <f t="shared" si="36"/>
        <v>área</v>
      </c>
      <c r="K504" t="str">
        <f t="shared" si="37"/>
        <v>領域、地域/分野</v>
      </c>
      <c r="M504" s="46" t="str">
        <f t="shared" si="39"/>
        <v>女性名詞</v>
      </c>
      <c r="O504" t="str">
        <f t="shared" si="38"/>
        <v/>
      </c>
    </row>
    <row r="505" spans="1:15">
      <c r="A505" s="30" t="s">
        <v>1411</v>
      </c>
      <c r="B505" s="30">
        <v>259</v>
      </c>
      <c r="C505" s="30" t="s">
        <v>698</v>
      </c>
      <c r="D505" s="30" t="s">
        <v>3754</v>
      </c>
      <c r="E505" s="30" t="s">
        <v>3755</v>
      </c>
      <c r="F505" s="30" t="s">
        <v>3756</v>
      </c>
      <c r="G505" s="30" t="s">
        <v>3757</v>
      </c>
      <c r="J505" t="str">
        <f t="shared" si="36"/>
        <v>derrotar</v>
      </c>
      <c r="K505" t="str">
        <f t="shared" si="37"/>
        <v>打ち破る、負かす/女性名詞 derrota 敗北</v>
      </c>
      <c r="M505" s="46" t="str">
        <f t="shared" si="39"/>
        <v>女性名詞/sufrir una deroota 敗北を喫する</v>
      </c>
      <c r="O505" t="str">
        <f t="shared" si="38"/>
        <v>sufrir una deroota 敗北を喫する</v>
      </c>
    </row>
    <row r="506" spans="1:15">
      <c r="A506" s="30" t="s">
        <v>1411</v>
      </c>
      <c r="B506" s="30">
        <v>290</v>
      </c>
      <c r="C506" s="30" t="s">
        <v>522</v>
      </c>
      <c r="D506" s="30" t="s">
        <v>3760</v>
      </c>
      <c r="E506" s="30" t="s">
        <v>3761</v>
      </c>
      <c r="F506" s="30" t="s">
        <v>3762</v>
      </c>
      <c r="J506" t="str">
        <f t="shared" si="36"/>
        <v>disponible</v>
      </c>
      <c r="K506" t="str">
        <f t="shared" si="37"/>
        <v>利用できる、手元にある/自由に処分できる</v>
      </c>
      <c r="M506" s="46" t="str">
        <f t="shared" si="39"/>
        <v>形容詞</v>
      </c>
      <c r="O506" t="str">
        <f t="shared" si="38"/>
        <v/>
      </c>
    </row>
    <row r="507" spans="1:15">
      <c r="B507" s="30">
        <v>414</v>
      </c>
      <c r="C507" s="30" t="s">
        <v>522</v>
      </c>
      <c r="D507" s="30" t="s">
        <v>3763</v>
      </c>
      <c r="E507" s="30" t="s">
        <v>3764</v>
      </c>
      <c r="F507" s="30" t="s">
        <v>3765</v>
      </c>
      <c r="G507" s="30" t="s">
        <v>3766</v>
      </c>
      <c r="H507" s="30" t="s">
        <v>3767</v>
      </c>
      <c r="J507" t="str">
        <f t="shared" si="36"/>
        <v>gratuito,ta</v>
      </c>
      <c r="K507" t="str">
        <f t="shared" si="37"/>
        <v>無料の、無償の/根拠のない、理由のない</v>
      </c>
      <c r="M507" s="46" t="str">
        <f t="shared" si="39"/>
        <v>形容詞/de forma gratuita 無料で/副詞 gratis タダで、無償で</v>
      </c>
      <c r="O507" t="str">
        <f t="shared" si="38"/>
        <v>de forma gratuita 無料で/副詞 gratis タダで、無償で</v>
      </c>
    </row>
    <row r="508" spans="1:15">
      <c r="B508" s="30">
        <v>605</v>
      </c>
      <c r="C508" s="30" t="s">
        <v>3565</v>
      </c>
      <c r="D508" s="30" t="s">
        <v>3815</v>
      </c>
      <c r="E508" s="30" t="s">
        <v>3813</v>
      </c>
      <c r="F508" s="30" t="s">
        <v>3820</v>
      </c>
      <c r="G508" s="30" t="s">
        <v>3821</v>
      </c>
      <c r="H508" s="30" t="s">
        <v>3822</v>
      </c>
      <c r="J508" t="str">
        <f t="shared" si="36"/>
        <v>el orden</v>
      </c>
      <c r="K508" t="str">
        <f t="shared" si="37"/>
        <v>順序、順番/秩序、等級</v>
      </c>
      <c r="M508" s="46" t="str">
        <f t="shared" si="39"/>
        <v>男性名詞/orden de las palabras 語順/por orden alfabético アルファベット順に</v>
      </c>
      <c r="O508" t="str">
        <f t="shared" si="38"/>
        <v>orden de las palabras 語順/por orden alfabético アルファベット順に</v>
      </c>
    </row>
    <row r="509" spans="1:15">
      <c r="B509" s="30">
        <v>605</v>
      </c>
      <c r="C509" s="30" t="s">
        <v>3814</v>
      </c>
      <c r="D509" s="30" t="s">
        <v>3816</v>
      </c>
      <c r="E509" s="30" t="s">
        <v>3817</v>
      </c>
      <c r="F509" s="30" t="s">
        <v>3818</v>
      </c>
      <c r="G509" s="30" t="s">
        <v>3819</v>
      </c>
      <c r="J509" t="str">
        <f t="shared" si="36"/>
        <v>la orden</v>
      </c>
      <c r="K509" t="str">
        <f t="shared" si="37"/>
        <v>命令/seguir la orden 命令に従う</v>
      </c>
      <c r="M509" s="46" t="str">
        <f t="shared" si="39"/>
        <v>女性名詞/dar una orden 命令を下す</v>
      </c>
      <c r="O509" t="str">
        <f t="shared" si="38"/>
        <v>dar una orden 命令を下す</v>
      </c>
    </row>
    <row r="510" spans="1:15">
      <c r="B510" s="30">
        <v>214</v>
      </c>
      <c r="C510" s="30" t="s">
        <v>516</v>
      </c>
      <c r="D510" s="30" t="s">
        <v>3823</v>
      </c>
      <c r="E510" s="30" t="s">
        <v>3824</v>
      </c>
      <c r="F510" s="30" t="s">
        <v>3825</v>
      </c>
      <c r="G510" s="46" t="s">
        <v>3826</v>
      </c>
      <c r="J510" t="str">
        <f t="shared" si="36"/>
        <v>contribuir</v>
      </c>
      <c r="K510" t="str">
        <f t="shared" si="37"/>
        <v>(+a,para)～に貢献する、寄与する/(+con)～を分担する、寄付する</v>
      </c>
      <c r="M510" s="46" t="str">
        <f t="shared" si="39"/>
        <v>動詞/contribuir al éxito del espectáculo ショーの成功に貢献する</v>
      </c>
      <c r="O510" t="str">
        <f t="shared" si="38"/>
        <v>contribuir al éxito del espectáculo ショーの成功に貢献する</v>
      </c>
    </row>
    <row r="511" spans="1:15" s="86" customFormat="1">
      <c r="A511" s="87"/>
      <c r="B511" s="129" t="s">
        <v>3827</v>
      </c>
      <c r="C511" s="87"/>
      <c r="D511" s="87"/>
      <c r="E511" s="87"/>
      <c r="F511" s="87"/>
      <c r="J511" s="86" t="str">
        <f t="shared" si="36"/>
        <v/>
      </c>
      <c r="K511" s="86" t="str">
        <f t="shared" si="37"/>
        <v/>
      </c>
      <c r="O511" s="86" t="str">
        <f t="shared" ref="O511" si="40">IF(AND(G511&lt;&gt;"",H511&lt;&gt;""),CONCATENATE(G511,$L$3,H511),IF(G511=0,"",G511))</f>
        <v/>
      </c>
    </row>
    <row r="512" spans="1:15">
      <c r="B512" s="30">
        <v>369</v>
      </c>
      <c r="C512" s="30" t="s">
        <v>698</v>
      </c>
      <c r="D512" s="30" t="s">
        <v>3834</v>
      </c>
      <c r="E512" s="30" t="s">
        <v>3835</v>
      </c>
      <c r="G512" s="30" t="s">
        <v>3836</v>
      </c>
    </row>
    <row r="513" spans="1:6">
      <c r="B513" s="30">
        <v>10</v>
      </c>
      <c r="C513" s="30" t="s">
        <v>3837</v>
      </c>
      <c r="D513" s="30" t="s">
        <v>3838</v>
      </c>
      <c r="E513" s="30" t="s">
        <v>3839</v>
      </c>
      <c r="F513" s="30" t="s">
        <v>3840</v>
      </c>
    </row>
    <row r="514" spans="1:6">
      <c r="B514" s="30">
        <v>600</v>
      </c>
      <c r="C514" s="30" t="s">
        <v>2143</v>
      </c>
      <c r="D514" s="30" t="s">
        <v>3841</v>
      </c>
      <c r="E514" s="30" t="s">
        <v>3842</v>
      </c>
    </row>
    <row r="515" spans="1:6">
      <c r="B515" s="30">
        <v>848</v>
      </c>
      <c r="C515" s="30" t="s">
        <v>3837</v>
      </c>
      <c r="D515" s="30" t="s">
        <v>3848</v>
      </c>
      <c r="E515" s="30" t="s">
        <v>3849</v>
      </c>
    </row>
    <row r="516" spans="1:6">
      <c r="B516" s="30">
        <v>150</v>
      </c>
      <c r="C516" s="30" t="s">
        <v>698</v>
      </c>
      <c r="D516" s="30" t="s">
        <v>3850</v>
      </c>
      <c r="E516" s="30" t="s">
        <v>3851</v>
      </c>
    </row>
    <row r="517" spans="1:6">
      <c r="B517" s="30">
        <v>380</v>
      </c>
      <c r="C517" s="30" t="s">
        <v>2963</v>
      </c>
      <c r="D517" s="30" t="s">
        <v>4071</v>
      </c>
      <c r="E517" s="30" t="s">
        <v>4072</v>
      </c>
      <c r="F517" s="30" t="s">
        <v>4073</v>
      </c>
    </row>
    <row r="518" spans="1:6">
      <c r="B518" s="30">
        <v>380</v>
      </c>
      <c r="C518" s="30" t="s">
        <v>516</v>
      </c>
      <c r="D518" s="30" t="s">
        <v>4074</v>
      </c>
      <c r="E518" s="30" t="s">
        <v>4075</v>
      </c>
    </row>
    <row r="519" spans="1:6">
      <c r="B519" s="30">
        <v>198</v>
      </c>
      <c r="C519" s="30" t="s">
        <v>532</v>
      </c>
      <c r="D519" s="30" t="s">
        <v>4076</v>
      </c>
      <c r="E519" s="30" t="s">
        <v>4077</v>
      </c>
      <c r="F519" s="30" t="s">
        <v>4078</v>
      </c>
    </row>
    <row r="520" spans="1:6">
      <c r="A520" s="30" t="s">
        <v>1411</v>
      </c>
      <c r="B520" s="30">
        <v>722</v>
      </c>
      <c r="C520" s="30" t="s">
        <v>516</v>
      </c>
      <c r="D520" s="30" t="s">
        <v>4201</v>
      </c>
      <c r="E520" s="30" t="s">
        <v>4202</v>
      </c>
      <c r="F520" s="30" t="s">
        <v>4203</v>
      </c>
    </row>
    <row r="521" spans="1:6">
      <c r="B521" s="30">
        <v>741</v>
      </c>
      <c r="C521" s="30" t="s">
        <v>698</v>
      </c>
      <c r="D521" s="30" t="s">
        <v>4204</v>
      </c>
      <c r="E521" s="30" t="s">
        <v>4205</v>
      </c>
    </row>
    <row r="522" spans="1:6">
      <c r="B522" s="30">
        <v>769</v>
      </c>
      <c r="C522" s="30" t="s">
        <v>3837</v>
      </c>
      <c r="D522" s="30" t="s">
        <v>4260</v>
      </c>
      <c r="E522" s="30" t="s">
        <v>4261</v>
      </c>
      <c r="F522" s="30" t="s">
        <v>4262</v>
      </c>
    </row>
    <row r="523" spans="1:6">
      <c r="A523" s="30" t="s">
        <v>1411</v>
      </c>
      <c r="B523" s="30">
        <v>171</v>
      </c>
      <c r="C523" s="30" t="s">
        <v>3837</v>
      </c>
      <c r="D523" s="30" t="s">
        <v>4263</v>
      </c>
      <c r="E523" s="30" t="s">
        <v>4264</v>
      </c>
      <c r="F523" s="30" t="s">
        <v>4265</v>
      </c>
    </row>
    <row r="524" spans="1:6">
      <c r="A524" s="30" t="s">
        <v>1411</v>
      </c>
      <c r="B524" s="30">
        <v>749</v>
      </c>
      <c r="C524" s="30" t="s">
        <v>516</v>
      </c>
      <c r="D524" s="30" t="s">
        <v>4266</v>
      </c>
      <c r="E524" s="30" t="s">
        <v>4267</v>
      </c>
      <c r="F524" s="30" t="s">
        <v>4268</v>
      </c>
    </row>
    <row r="525" spans="1:6">
      <c r="B525" s="30">
        <v>564</v>
      </c>
      <c r="C525" s="30" t="s">
        <v>516</v>
      </c>
      <c r="D525" s="30" t="s">
        <v>4269</v>
      </c>
      <c r="E525" s="30" t="s">
        <v>4270</v>
      </c>
      <c r="F525" s="30" t="s">
        <v>4271</v>
      </c>
    </row>
    <row r="526" spans="1:6">
      <c r="B526" s="30">
        <v>230</v>
      </c>
      <c r="C526" s="30" t="s">
        <v>3837</v>
      </c>
      <c r="D526" s="30" t="s">
        <v>4272</v>
      </c>
      <c r="E526" s="30" t="s">
        <v>4273</v>
      </c>
    </row>
    <row r="527" spans="1:6">
      <c r="B527" s="30">
        <v>29</v>
      </c>
      <c r="C527" s="30" t="s">
        <v>516</v>
      </c>
      <c r="D527" s="30" t="s">
        <v>4496</v>
      </c>
      <c r="E527" s="30" t="s">
        <v>4497</v>
      </c>
      <c r="F527" s="30" t="s">
        <v>4498</v>
      </c>
    </row>
    <row r="528" spans="1:6">
      <c r="B528" s="30">
        <v>798</v>
      </c>
      <c r="C528" s="30" t="s">
        <v>698</v>
      </c>
      <c r="D528" s="30" t="s">
        <v>4499</v>
      </c>
      <c r="E528" s="30" t="s">
        <v>4500</v>
      </c>
    </row>
    <row r="529" spans="1:7">
      <c r="B529" s="30">
        <v>546</v>
      </c>
      <c r="C529" s="30" t="s">
        <v>698</v>
      </c>
      <c r="D529" s="30" t="s">
        <v>4501</v>
      </c>
      <c r="E529" s="30" t="s">
        <v>4502</v>
      </c>
      <c r="F529" s="30" t="s">
        <v>4503</v>
      </c>
    </row>
    <row r="530" spans="1:7">
      <c r="B530" s="30">
        <v>856</v>
      </c>
      <c r="C530" s="30" t="s">
        <v>522</v>
      </c>
      <c r="D530" s="30" t="s">
        <v>4504</v>
      </c>
      <c r="E530" s="30" t="s">
        <v>4505</v>
      </c>
      <c r="F530" s="30" t="s">
        <v>4506</v>
      </c>
    </row>
    <row r="531" spans="1:7">
      <c r="B531" s="30">
        <v>843</v>
      </c>
      <c r="C531" s="30" t="s">
        <v>2143</v>
      </c>
      <c r="D531" s="30" t="s">
        <v>4522</v>
      </c>
      <c r="E531" s="30" t="s">
        <v>4523</v>
      </c>
      <c r="F531" s="46" t="s">
        <v>4524</v>
      </c>
    </row>
    <row r="532" spans="1:7">
      <c r="A532" s="30" t="s">
        <v>1411</v>
      </c>
      <c r="B532" s="30">
        <v>742</v>
      </c>
      <c r="C532" s="30" t="s">
        <v>698</v>
      </c>
      <c r="D532" s="30" t="s">
        <v>4525</v>
      </c>
      <c r="E532" s="30" t="s">
        <v>4526</v>
      </c>
      <c r="F532" s="30" t="s">
        <v>4527</v>
      </c>
    </row>
    <row r="533" spans="1:7">
      <c r="A533" s="30" t="s">
        <v>1411</v>
      </c>
      <c r="B533" s="30">
        <v>572</v>
      </c>
      <c r="C533" s="30" t="s">
        <v>698</v>
      </c>
      <c r="D533" s="30" t="s">
        <v>4538</v>
      </c>
      <c r="E533" s="30" t="s">
        <v>4539</v>
      </c>
      <c r="F533" s="46" t="s">
        <v>4540</v>
      </c>
    </row>
    <row r="534" spans="1:7">
      <c r="A534" s="30" t="s">
        <v>1411</v>
      </c>
      <c r="B534" s="30">
        <v>694</v>
      </c>
      <c r="C534" s="30" t="s">
        <v>3837</v>
      </c>
      <c r="D534" s="30" t="s">
        <v>4561</v>
      </c>
      <c r="E534" s="30" t="s">
        <v>4562</v>
      </c>
      <c r="F534" s="30" t="s">
        <v>4563</v>
      </c>
      <c r="G534" s="30" t="s">
        <v>4564</v>
      </c>
    </row>
  </sheetData>
  <autoFilter ref="B2:I154" xr:uid="{7CD3D740-4FEC-4D69-96DA-6A24E6BED2B6}">
    <filterColumn colId="1" showButton="0"/>
    <filterColumn colId="3" showButton="0"/>
  </autoFilter>
  <sortState ref="B3:I161">
    <sortCondition ref="B3:B161"/>
    <sortCondition ref="C3:C161"/>
    <sortCondition ref="D3:D161"/>
  </sortState>
  <dataConsolidate/>
  <mergeCells count="2">
    <mergeCell ref="C2:D2"/>
    <mergeCell ref="E2:F2"/>
  </mergeCells>
  <phoneticPr fontId="2"/>
  <hyperlinks>
    <hyperlink ref="F159" r:id="rId1" xr:uid="{635932C4-BF98-4031-8C54-A5D34FBD7EE4}"/>
    <hyperlink ref="F161" r:id="rId2" xr:uid="{0D46A1E5-1DEE-48A9-A202-85025DC39143}"/>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21EC9-2A7E-4AE6-9CA7-A42A7F16BD45}">
  <dimension ref="B3:AA146"/>
  <sheetViews>
    <sheetView topLeftCell="A76" zoomScaleNormal="100" workbookViewId="0">
      <selection activeCell="Y135" sqref="Y135"/>
    </sheetView>
  </sheetViews>
  <sheetFormatPr defaultRowHeight="18.75"/>
  <cols>
    <col min="1" max="3" width="3.625" customWidth="1"/>
    <col min="14" max="15" width="3.625" customWidth="1"/>
    <col min="23" max="24" width="3.625" customWidth="1"/>
    <col min="25" max="25" width="11.375" bestFit="1" customWidth="1"/>
  </cols>
  <sheetData>
    <row r="3" spans="2:18">
      <c r="B3" s="86" t="s">
        <v>2546</v>
      </c>
      <c r="C3" s="86"/>
      <c r="D3" s="86"/>
      <c r="N3" s="86" t="s">
        <v>2697</v>
      </c>
      <c r="O3" s="86"/>
      <c r="P3" s="86"/>
      <c r="Q3" s="86"/>
    </row>
    <row r="4" spans="2:18">
      <c r="C4" t="s">
        <v>2547</v>
      </c>
      <c r="O4" t="s">
        <v>2698</v>
      </c>
    </row>
    <row r="5" spans="2:18">
      <c r="C5" t="s">
        <v>2548</v>
      </c>
      <c r="P5" t="s">
        <v>2699</v>
      </c>
    </row>
    <row r="6" spans="2:18">
      <c r="D6" t="s">
        <v>2695</v>
      </c>
      <c r="P6" t="s">
        <v>2700</v>
      </c>
    </row>
    <row r="7" spans="2:18">
      <c r="D7" t="s">
        <v>2696</v>
      </c>
      <c r="P7" t="s">
        <v>2701</v>
      </c>
    </row>
    <row r="9" spans="2:18">
      <c r="C9" t="s">
        <v>2549</v>
      </c>
      <c r="O9" t="s">
        <v>2702</v>
      </c>
    </row>
    <row r="10" spans="2:18">
      <c r="C10" t="s">
        <v>2552</v>
      </c>
      <c r="P10" t="s">
        <v>2703</v>
      </c>
    </row>
    <row r="11" spans="2:18">
      <c r="D11" t="s">
        <v>2550</v>
      </c>
      <c r="P11" t="s">
        <v>2704</v>
      </c>
    </row>
    <row r="12" spans="2:18">
      <c r="D12" t="s">
        <v>2551</v>
      </c>
      <c r="P12" t="s">
        <v>2705</v>
      </c>
    </row>
    <row r="14" spans="2:18">
      <c r="B14" s="86" t="s">
        <v>2638</v>
      </c>
      <c r="C14" s="86"/>
      <c r="D14" s="86"/>
      <c r="N14" s="86" t="s">
        <v>2859</v>
      </c>
      <c r="O14" s="86"/>
      <c r="P14" s="86"/>
      <c r="Q14" s="86"/>
      <c r="R14" s="86"/>
    </row>
    <row r="15" spans="2:18">
      <c r="C15" t="s">
        <v>2639</v>
      </c>
      <c r="J15" t="s">
        <v>2645</v>
      </c>
      <c r="O15" t="s">
        <v>2860</v>
      </c>
    </row>
    <row r="16" spans="2:18">
      <c r="D16" t="s">
        <v>2640</v>
      </c>
      <c r="J16" t="s">
        <v>2646</v>
      </c>
      <c r="K16" t="s">
        <v>2649</v>
      </c>
      <c r="P16" t="s">
        <v>2861</v>
      </c>
    </row>
    <row r="17" spans="2:21">
      <c r="D17" t="s">
        <v>2641</v>
      </c>
      <c r="J17" t="s">
        <v>2647</v>
      </c>
      <c r="K17" t="s">
        <v>2650</v>
      </c>
      <c r="P17" t="s">
        <v>2862</v>
      </c>
    </row>
    <row r="18" spans="2:21">
      <c r="J18" t="s">
        <v>2648</v>
      </c>
      <c r="K18" t="s">
        <v>2651</v>
      </c>
    </row>
    <row r="19" spans="2:21">
      <c r="C19" t="s">
        <v>2642</v>
      </c>
      <c r="O19" t="s">
        <v>2863</v>
      </c>
    </row>
    <row r="20" spans="2:21">
      <c r="D20" t="s">
        <v>2643</v>
      </c>
      <c r="P20" t="s">
        <v>2864</v>
      </c>
    </row>
    <row r="21" spans="2:21">
      <c r="D21" t="s">
        <v>2644</v>
      </c>
      <c r="P21" t="s">
        <v>2865</v>
      </c>
    </row>
    <row r="23" spans="2:21">
      <c r="B23" s="86" t="s">
        <v>2659</v>
      </c>
      <c r="C23" s="86"/>
      <c r="D23" s="86"/>
      <c r="E23" s="86"/>
      <c r="F23" s="86"/>
      <c r="O23" t="s">
        <v>2866</v>
      </c>
    </row>
    <row r="24" spans="2:21">
      <c r="C24" t="s">
        <v>2660</v>
      </c>
      <c r="P24" t="s">
        <v>2867</v>
      </c>
    </row>
    <row r="25" spans="2:21">
      <c r="D25" t="s">
        <v>2661</v>
      </c>
    </row>
    <row r="26" spans="2:21">
      <c r="D26" t="s">
        <v>2662</v>
      </c>
      <c r="N26" s="86" t="s">
        <v>2882</v>
      </c>
      <c r="O26" s="86"/>
      <c r="P26" s="86"/>
      <c r="Q26" s="86"/>
      <c r="R26" s="86"/>
    </row>
    <row r="27" spans="2:21">
      <c r="O27" t="s">
        <v>2883</v>
      </c>
    </row>
    <row r="28" spans="2:21">
      <c r="C28" t="s">
        <v>2663</v>
      </c>
      <c r="O28">
        <v>1</v>
      </c>
      <c r="P28" t="s">
        <v>2884</v>
      </c>
      <c r="S28" t="s">
        <v>2891</v>
      </c>
    </row>
    <row r="29" spans="2:21">
      <c r="D29" t="s">
        <v>2664</v>
      </c>
      <c r="O29">
        <v>2</v>
      </c>
      <c r="P29" s="41" t="s">
        <v>2889</v>
      </c>
      <c r="S29" t="s">
        <v>2890</v>
      </c>
    </row>
    <row r="30" spans="2:21">
      <c r="D30" t="s">
        <v>2665</v>
      </c>
      <c r="O30">
        <v>3</v>
      </c>
      <c r="P30" s="41" t="s">
        <v>2887</v>
      </c>
      <c r="S30" t="s">
        <v>2888</v>
      </c>
    </row>
    <row r="31" spans="2:21">
      <c r="O31">
        <v>4</v>
      </c>
      <c r="P31" t="s">
        <v>2885</v>
      </c>
      <c r="S31" t="s">
        <v>2886</v>
      </c>
      <c r="U31" t="s">
        <v>2901</v>
      </c>
    </row>
    <row r="32" spans="2:21">
      <c r="B32" s="86" t="s">
        <v>2681</v>
      </c>
      <c r="C32" s="86"/>
      <c r="D32" s="86"/>
      <c r="E32" s="86"/>
    </row>
    <row r="33" spans="2:24">
      <c r="B33" t="s">
        <v>1336</v>
      </c>
      <c r="C33" t="s">
        <v>2682</v>
      </c>
      <c r="O33" t="s">
        <v>2892</v>
      </c>
    </row>
    <row r="34" spans="2:24">
      <c r="D34" t="s">
        <v>2686</v>
      </c>
      <c r="P34" t="s">
        <v>2893</v>
      </c>
      <c r="R34" t="s">
        <v>2894</v>
      </c>
      <c r="U34" t="s">
        <v>2904</v>
      </c>
    </row>
    <row r="35" spans="2:24">
      <c r="D35" t="s">
        <v>2683</v>
      </c>
      <c r="P35" t="s">
        <v>2895</v>
      </c>
      <c r="R35" t="s">
        <v>2896</v>
      </c>
      <c r="U35" t="s">
        <v>2905</v>
      </c>
    </row>
    <row r="36" spans="2:24">
      <c r="P36" t="s">
        <v>2897</v>
      </c>
      <c r="R36" t="s">
        <v>2898</v>
      </c>
      <c r="U36" t="s">
        <v>2903</v>
      </c>
    </row>
    <row r="37" spans="2:24">
      <c r="C37" t="s">
        <v>2684</v>
      </c>
      <c r="P37" t="s">
        <v>2899</v>
      </c>
      <c r="R37" t="s">
        <v>2900</v>
      </c>
      <c r="U37" t="s">
        <v>2902</v>
      </c>
    </row>
    <row r="38" spans="2:24">
      <c r="D38" t="s">
        <v>2685</v>
      </c>
    </row>
    <row r="39" spans="2:24">
      <c r="D39" t="s">
        <v>2687</v>
      </c>
      <c r="N39" s="86" t="s">
        <v>3079</v>
      </c>
      <c r="O39" s="86"/>
      <c r="P39" s="86"/>
      <c r="Q39" s="86"/>
    </row>
    <row r="40" spans="2:24">
      <c r="O40" t="s">
        <v>3080</v>
      </c>
    </row>
    <row r="41" spans="2:24">
      <c r="B41" s="86" t="s">
        <v>2688</v>
      </c>
      <c r="C41" s="86"/>
      <c r="D41" s="86"/>
      <c r="E41" s="86"/>
      <c r="P41" t="s">
        <v>3081</v>
      </c>
      <c r="R41" t="s">
        <v>3082</v>
      </c>
    </row>
    <row r="42" spans="2:24">
      <c r="C42" t="s">
        <v>2689</v>
      </c>
      <c r="P42" t="s">
        <v>3083</v>
      </c>
    </row>
    <row r="43" spans="2:24">
      <c r="D43" t="s">
        <v>2690</v>
      </c>
    </row>
    <row r="44" spans="2:24">
      <c r="D44" t="s">
        <v>2691</v>
      </c>
      <c r="O44" t="s">
        <v>3091</v>
      </c>
      <c r="U44" t="s">
        <v>2645</v>
      </c>
    </row>
    <row r="45" spans="2:24">
      <c r="P45" t="s">
        <v>3092</v>
      </c>
      <c r="U45" t="s">
        <v>2646</v>
      </c>
      <c r="V45" t="s">
        <v>2649</v>
      </c>
      <c r="X45" t="s">
        <v>3095</v>
      </c>
    </row>
    <row r="46" spans="2:24">
      <c r="C46" t="s">
        <v>2692</v>
      </c>
      <c r="Q46" t="s">
        <v>3093</v>
      </c>
      <c r="U46" t="s">
        <v>2647</v>
      </c>
      <c r="V46" t="s">
        <v>2650</v>
      </c>
      <c r="X46" t="s">
        <v>3096</v>
      </c>
    </row>
    <row r="47" spans="2:24">
      <c r="D47" t="s">
        <v>2693</v>
      </c>
      <c r="P47" t="s">
        <v>3094</v>
      </c>
      <c r="U47" t="s">
        <v>2648</v>
      </c>
      <c r="V47" t="s">
        <v>2651</v>
      </c>
      <c r="X47" t="s">
        <v>3099</v>
      </c>
    </row>
    <row r="48" spans="2:24">
      <c r="D48" t="s">
        <v>2694</v>
      </c>
      <c r="Q48" t="s">
        <v>3097</v>
      </c>
      <c r="X48" t="s">
        <v>3098</v>
      </c>
    </row>
    <row r="50" spans="2:26">
      <c r="B50" s="86" t="s">
        <v>3100</v>
      </c>
      <c r="C50" s="86"/>
      <c r="D50" s="86"/>
      <c r="E50" s="86"/>
      <c r="F50" s="86"/>
      <c r="G50" s="86"/>
      <c r="N50" s="86" t="s">
        <v>3403</v>
      </c>
      <c r="O50" s="86"/>
      <c r="P50" s="86"/>
      <c r="Q50" s="86"/>
      <c r="R50" s="86"/>
    </row>
    <row r="51" spans="2:26">
      <c r="C51" t="s">
        <v>3101</v>
      </c>
      <c r="O51" t="s">
        <v>3404</v>
      </c>
    </row>
    <row r="52" spans="2:26">
      <c r="D52" t="s">
        <v>3102</v>
      </c>
      <c r="P52" t="s">
        <v>3406</v>
      </c>
    </row>
    <row r="53" spans="2:26">
      <c r="C53" t="s">
        <v>3103</v>
      </c>
      <c r="P53" t="s">
        <v>3405</v>
      </c>
    </row>
    <row r="54" spans="2:26">
      <c r="D54" t="s">
        <v>3104</v>
      </c>
      <c r="O54" t="s">
        <v>3407</v>
      </c>
    </row>
    <row r="55" spans="2:26">
      <c r="D55" t="s">
        <v>3105</v>
      </c>
      <c r="P55" t="s">
        <v>3408</v>
      </c>
    </row>
    <row r="56" spans="2:26">
      <c r="C56" t="s">
        <v>3106</v>
      </c>
      <c r="I56" t="s">
        <v>3112</v>
      </c>
      <c r="P56" t="s">
        <v>3409</v>
      </c>
    </row>
    <row r="57" spans="2:26">
      <c r="D57" t="s">
        <v>3107</v>
      </c>
      <c r="J57" t="s">
        <v>3113</v>
      </c>
      <c r="P57" t="s">
        <v>3410</v>
      </c>
    </row>
    <row r="58" spans="2:26">
      <c r="P58" t="s">
        <v>3412</v>
      </c>
      <c r="Q58" t="s">
        <v>3413</v>
      </c>
    </row>
    <row r="59" spans="2:26">
      <c r="B59" s="86" t="s">
        <v>3334</v>
      </c>
      <c r="C59" s="86"/>
      <c r="D59" s="86"/>
      <c r="E59" s="86"/>
      <c r="P59" t="s">
        <v>3411</v>
      </c>
      <c r="Q59" t="s">
        <v>3414</v>
      </c>
    </row>
    <row r="60" spans="2:26">
      <c r="C60" t="s">
        <v>3335</v>
      </c>
    </row>
    <row r="61" spans="2:26">
      <c r="D61" t="s">
        <v>3336</v>
      </c>
      <c r="K61" t="s">
        <v>3339</v>
      </c>
      <c r="N61" s="86" t="s">
        <v>3570</v>
      </c>
      <c r="O61" s="86"/>
      <c r="P61" s="86"/>
      <c r="Q61" s="86"/>
    </row>
    <row r="62" spans="2:26">
      <c r="C62" t="s">
        <v>3337</v>
      </c>
      <c r="O62" t="s">
        <v>3571</v>
      </c>
    </row>
    <row r="63" spans="2:26">
      <c r="D63" t="s">
        <v>3338</v>
      </c>
      <c r="K63" t="s">
        <v>3340</v>
      </c>
      <c r="P63" t="s">
        <v>3572</v>
      </c>
    </row>
    <row r="64" spans="2:26">
      <c r="D64" t="s">
        <v>3341</v>
      </c>
      <c r="K64" t="s">
        <v>3342</v>
      </c>
      <c r="P64" t="s">
        <v>3573</v>
      </c>
      <c r="X64" t="s">
        <v>4023</v>
      </c>
      <c r="Z64" t="s">
        <v>4037</v>
      </c>
    </row>
    <row r="65" spans="2:26">
      <c r="D65" t="s">
        <v>3343</v>
      </c>
      <c r="O65" t="s">
        <v>3574</v>
      </c>
      <c r="X65" t="s">
        <v>4024</v>
      </c>
      <c r="Z65" t="s">
        <v>4038</v>
      </c>
    </row>
    <row r="66" spans="2:26">
      <c r="P66" t="s">
        <v>3575</v>
      </c>
      <c r="X66" t="s">
        <v>4025</v>
      </c>
      <c r="Z66" t="s">
        <v>4039</v>
      </c>
    </row>
    <row r="67" spans="2:26">
      <c r="B67" s="86" t="s">
        <v>3396</v>
      </c>
      <c r="C67" s="86"/>
      <c r="D67" s="86"/>
      <c r="E67" s="86"/>
      <c r="F67" s="86"/>
      <c r="P67" t="s">
        <v>3576</v>
      </c>
      <c r="X67" t="s">
        <v>4026</v>
      </c>
      <c r="Z67" t="s">
        <v>4040</v>
      </c>
    </row>
    <row r="68" spans="2:26">
      <c r="C68" t="s">
        <v>3397</v>
      </c>
      <c r="P68" t="s">
        <v>3577</v>
      </c>
      <c r="X68" t="s">
        <v>4027</v>
      </c>
      <c r="Z68" t="s">
        <v>4041</v>
      </c>
    </row>
    <row r="69" spans="2:26">
      <c r="D69" t="s">
        <v>3398</v>
      </c>
      <c r="X69" t="s">
        <v>4028</v>
      </c>
      <c r="Z69" t="s">
        <v>4042</v>
      </c>
    </row>
    <row r="70" spans="2:26">
      <c r="D70" t="s">
        <v>3399</v>
      </c>
      <c r="N70" s="86" t="s">
        <v>3888</v>
      </c>
      <c r="O70" s="86"/>
      <c r="P70" s="86"/>
      <c r="Q70" s="86"/>
      <c r="X70" t="s">
        <v>4029</v>
      </c>
      <c r="Z70" t="s">
        <v>4043</v>
      </c>
    </row>
    <row r="71" spans="2:26">
      <c r="C71" t="s">
        <v>3400</v>
      </c>
      <c r="O71" t="s">
        <v>3889</v>
      </c>
      <c r="X71" t="s">
        <v>4030</v>
      </c>
      <c r="Z71" t="s">
        <v>4044</v>
      </c>
    </row>
    <row r="72" spans="2:26">
      <c r="D72" t="s">
        <v>3401</v>
      </c>
      <c r="P72" t="s">
        <v>3890</v>
      </c>
      <c r="X72" t="s">
        <v>4031</v>
      </c>
      <c r="Z72" t="s">
        <v>4050</v>
      </c>
    </row>
    <row r="73" spans="2:26">
      <c r="D73" t="s">
        <v>3402</v>
      </c>
      <c r="X73" t="s">
        <v>4032</v>
      </c>
      <c r="Z73" t="s">
        <v>4045</v>
      </c>
    </row>
    <row r="74" spans="2:26">
      <c r="O74" t="s">
        <v>3891</v>
      </c>
      <c r="X74" t="s">
        <v>4033</v>
      </c>
      <c r="Z74" t="s">
        <v>4046</v>
      </c>
    </row>
    <row r="75" spans="2:26">
      <c r="B75" s="86" t="s">
        <v>4012</v>
      </c>
      <c r="C75" s="86"/>
      <c r="D75" s="86"/>
      <c r="P75" t="s">
        <v>3892</v>
      </c>
      <c r="X75" t="s">
        <v>4034</v>
      </c>
      <c r="Z75" t="s">
        <v>4047</v>
      </c>
    </row>
    <row r="76" spans="2:26">
      <c r="C76" t="s">
        <v>4013</v>
      </c>
      <c r="X76" t="s">
        <v>4035</v>
      </c>
      <c r="Z76" t="s">
        <v>4048</v>
      </c>
    </row>
    <row r="77" spans="2:26">
      <c r="D77" t="s">
        <v>4014</v>
      </c>
      <c r="O77" t="s">
        <v>3893</v>
      </c>
      <c r="X77" t="s">
        <v>4036</v>
      </c>
      <c r="Z77" t="s">
        <v>4049</v>
      </c>
    </row>
    <row r="78" spans="2:26">
      <c r="C78" t="s">
        <v>4015</v>
      </c>
      <c r="P78" t="s">
        <v>3894</v>
      </c>
    </row>
    <row r="79" spans="2:26">
      <c r="D79" t="s">
        <v>4016</v>
      </c>
      <c r="F79" t="s">
        <v>4017</v>
      </c>
      <c r="P79" t="s">
        <v>3895</v>
      </c>
      <c r="X79" t="s">
        <v>4165</v>
      </c>
      <c r="Y79" t="s">
        <v>4166</v>
      </c>
      <c r="Z79" t="s">
        <v>4173</v>
      </c>
    </row>
    <row r="80" spans="2:26">
      <c r="D80" t="s">
        <v>4018</v>
      </c>
      <c r="H80" t="s">
        <v>4019</v>
      </c>
      <c r="J80" t="s">
        <v>4022</v>
      </c>
      <c r="Y80" t="s">
        <v>4167</v>
      </c>
      <c r="Z80" t="s">
        <v>4174</v>
      </c>
    </row>
    <row r="81" spans="2:26">
      <c r="D81" t="s">
        <v>4020</v>
      </c>
      <c r="I81" t="s">
        <v>4021</v>
      </c>
      <c r="N81" s="86" t="s">
        <v>4058</v>
      </c>
      <c r="O81" s="86"/>
      <c r="P81" s="86"/>
      <c r="Y81" t="s">
        <v>4168</v>
      </c>
      <c r="Z81" t="s">
        <v>4175</v>
      </c>
    </row>
    <row r="82" spans="2:26">
      <c r="O82" t="s">
        <v>4059</v>
      </c>
      <c r="Y82" t="s">
        <v>4169</v>
      </c>
      <c r="Z82" t="s">
        <v>4176</v>
      </c>
    </row>
    <row r="83" spans="2:26">
      <c r="B83" s="86" t="s">
        <v>4051</v>
      </c>
      <c r="C83" s="86"/>
      <c r="D83" s="86"/>
      <c r="E83" s="86"/>
      <c r="F83" s="86"/>
      <c r="P83" t="s">
        <v>4060</v>
      </c>
      <c r="Y83" t="s">
        <v>4170</v>
      </c>
      <c r="Z83" t="s">
        <v>4177</v>
      </c>
    </row>
    <row r="84" spans="2:26">
      <c r="C84" t="s">
        <v>4052</v>
      </c>
      <c r="O84" t="s">
        <v>4061</v>
      </c>
      <c r="Y84" t="s">
        <v>4171</v>
      </c>
      <c r="Z84" t="s">
        <v>4178</v>
      </c>
    </row>
    <row r="85" spans="2:26">
      <c r="D85" t="s">
        <v>4053</v>
      </c>
      <c r="P85" t="s">
        <v>4062</v>
      </c>
      <c r="Y85" t="s">
        <v>4172</v>
      </c>
      <c r="Z85" t="s">
        <v>4179</v>
      </c>
    </row>
    <row r="86" spans="2:26">
      <c r="C86" t="s">
        <v>4054</v>
      </c>
      <c r="P86" t="s">
        <v>4063</v>
      </c>
      <c r="X86" t="s">
        <v>4180</v>
      </c>
      <c r="Z86" t="s">
        <v>4182</v>
      </c>
    </row>
    <row r="87" spans="2:26">
      <c r="D87" t="s">
        <v>4055</v>
      </c>
      <c r="X87" t="s">
        <v>4181</v>
      </c>
      <c r="Z87" t="s">
        <v>4183</v>
      </c>
    </row>
    <row r="88" spans="2:26">
      <c r="D88" t="s">
        <v>4056</v>
      </c>
      <c r="N88" s="86" t="s">
        <v>4064</v>
      </c>
      <c r="O88" s="86"/>
      <c r="P88" s="86"/>
      <c r="Q88" s="86"/>
      <c r="R88" s="86"/>
      <c r="X88" t="s">
        <v>4185</v>
      </c>
      <c r="Z88" t="s">
        <v>4184</v>
      </c>
    </row>
    <row r="89" spans="2:26">
      <c r="D89" t="s">
        <v>4057</v>
      </c>
      <c r="O89" t="s">
        <v>4065</v>
      </c>
    </row>
    <row r="90" spans="2:26">
      <c r="P90" t="s">
        <v>4066</v>
      </c>
    </row>
    <row r="91" spans="2:26">
      <c r="B91" s="86" t="s">
        <v>4141</v>
      </c>
      <c r="C91" s="86"/>
      <c r="D91" s="86"/>
      <c r="E91" s="86"/>
      <c r="O91" t="s">
        <v>4067</v>
      </c>
    </row>
    <row r="92" spans="2:26">
      <c r="C92" t="s">
        <v>4142</v>
      </c>
      <c r="P92" t="s">
        <v>4068</v>
      </c>
    </row>
    <row r="93" spans="2:26">
      <c r="D93" t="s">
        <v>4143</v>
      </c>
      <c r="P93" t="s">
        <v>4069</v>
      </c>
    </row>
    <row r="94" spans="2:26">
      <c r="P94" t="s">
        <v>4070</v>
      </c>
    </row>
    <row r="95" spans="2:26">
      <c r="C95" t="s">
        <v>4144</v>
      </c>
    </row>
    <row r="96" spans="2:26">
      <c r="D96" t="s">
        <v>4145</v>
      </c>
      <c r="N96" s="86" t="s">
        <v>4149</v>
      </c>
      <c r="O96" s="86"/>
      <c r="P96" s="86"/>
      <c r="Q96" s="86"/>
      <c r="R96" s="86"/>
      <c r="W96" s="86" t="s">
        <v>4531</v>
      </c>
      <c r="X96" s="86"/>
      <c r="Y96" s="86"/>
      <c r="Z96" s="86"/>
    </row>
    <row r="97" spans="2:27">
      <c r="D97" t="s">
        <v>4146</v>
      </c>
      <c r="O97" t="s">
        <v>4150</v>
      </c>
      <c r="X97" t="s">
        <v>4532</v>
      </c>
    </row>
    <row r="98" spans="2:27">
      <c r="D98" t="s">
        <v>4147</v>
      </c>
      <c r="P98" t="s">
        <v>4151</v>
      </c>
      <c r="Y98" t="s">
        <v>4533</v>
      </c>
    </row>
    <row r="99" spans="2:27">
      <c r="D99" t="s">
        <v>4148</v>
      </c>
      <c r="P99" t="s">
        <v>4152</v>
      </c>
      <c r="X99" t="s">
        <v>4534</v>
      </c>
    </row>
    <row r="100" spans="2:27">
      <c r="Y100" t="s">
        <v>4537</v>
      </c>
    </row>
    <row r="101" spans="2:27">
      <c r="B101" s="86" t="s">
        <v>4157</v>
      </c>
      <c r="C101" s="86"/>
      <c r="D101" s="86"/>
      <c r="E101" s="86"/>
      <c r="O101" t="s">
        <v>4153</v>
      </c>
      <c r="Y101" t="s">
        <v>4535</v>
      </c>
    </row>
    <row r="102" spans="2:27">
      <c r="C102" t="s">
        <v>4158</v>
      </c>
      <c r="P102" t="s">
        <v>4154</v>
      </c>
      <c r="Y102" t="s">
        <v>4536</v>
      </c>
    </row>
    <row r="103" spans="2:27">
      <c r="D103" t="s">
        <v>4159</v>
      </c>
      <c r="P103" t="s">
        <v>4155</v>
      </c>
    </row>
    <row r="104" spans="2:27">
      <c r="C104" t="s">
        <v>4160</v>
      </c>
      <c r="P104" t="s">
        <v>4156</v>
      </c>
      <c r="W104" s="86" t="s">
        <v>4554</v>
      </c>
      <c r="X104" s="86"/>
      <c r="Y104" s="86"/>
    </row>
    <row r="105" spans="2:27">
      <c r="D105" t="s">
        <v>4161</v>
      </c>
      <c r="X105" t="s">
        <v>4555</v>
      </c>
    </row>
    <row r="106" spans="2:27">
      <c r="C106" t="s">
        <v>4162</v>
      </c>
      <c r="N106" s="86" t="s">
        <v>4298</v>
      </c>
      <c r="O106" s="86"/>
      <c r="P106" s="86"/>
      <c r="Q106" s="86"/>
      <c r="R106" s="86"/>
      <c r="Y106" t="s">
        <v>4556</v>
      </c>
    </row>
    <row r="107" spans="2:27">
      <c r="D107" t="s">
        <v>4163</v>
      </c>
      <c r="O107" t="s">
        <v>4299</v>
      </c>
      <c r="Y107" t="s">
        <v>4557</v>
      </c>
    </row>
    <row r="108" spans="2:27">
      <c r="D108" t="s">
        <v>4164</v>
      </c>
      <c r="P108" t="s">
        <v>4300</v>
      </c>
      <c r="X108" t="s">
        <v>4558</v>
      </c>
    </row>
    <row r="109" spans="2:27">
      <c r="P109" t="s">
        <v>4301</v>
      </c>
      <c r="Y109" t="s">
        <v>4559</v>
      </c>
    </row>
    <row r="110" spans="2:27">
      <c r="B110" s="86" t="s">
        <v>4290</v>
      </c>
      <c r="C110" s="86"/>
      <c r="D110" s="86"/>
      <c r="E110" s="86"/>
      <c r="F110" s="86"/>
      <c r="P110" t="s">
        <v>4302</v>
      </c>
      <c r="Y110" t="s">
        <v>4560</v>
      </c>
    </row>
    <row r="111" spans="2:27">
      <c r="C111" t="s">
        <v>4291</v>
      </c>
    </row>
    <row r="112" spans="2:27">
      <c r="D112" t="s">
        <v>4292</v>
      </c>
      <c r="O112" t="s">
        <v>4303</v>
      </c>
      <c r="W112" s="86" t="s">
        <v>4702</v>
      </c>
      <c r="X112" s="86"/>
      <c r="Y112" s="86"/>
      <c r="Z112" s="86"/>
      <c r="AA112" s="86"/>
    </row>
    <row r="113" spans="2:26">
      <c r="D113" t="s">
        <v>4293</v>
      </c>
      <c r="P113" t="s">
        <v>4304</v>
      </c>
      <c r="X113" t="s">
        <v>4703</v>
      </c>
    </row>
    <row r="114" spans="2:26">
      <c r="P114" t="s">
        <v>4305</v>
      </c>
      <c r="Y114" t="s">
        <v>4704</v>
      </c>
    </row>
    <row r="115" spans="2:26">
      <c r="C115" t="s">
        <v>4294</v>
      </c>
      <c r="P115" t="s">
        <v>4306</v>
      </c>
      <c r="X115" t="s">
        <v>4705</v>
      </c>
    </row>
    <row r="116" spans="2:26">
      <c r="D116" t="s">
        <v>4295</v>
      </c>
      <c r="Y116" t="s">
        <v>4706</v>
      </c>
    </row>
    <row r="117" spans="2:26">
      <c r="D117" t="s">
        <v>4296</v>
      </c>
      <c r="N117" s="86" t="s">
        <v>4340</v>
      </c>
      <c r="O117" s="86"/>
      <c r="P117" s="86"/>
      <c r="Q117" s="86"/>
      <c r="Y117" t="s">
        <v>4707</v>
      </c>
    </row>
    <row r="118" spans="2:26">
      <c r="C118" t="s">
        <v>4297</v>
      </c>
      <c r="O118" t="s">
        <v>4341</v>
      </c>
      <c r="Y118" t="s">
        <v>4708</v>
      </c>
    </row>
    <row r="119" spans="2:26">
      <c r="P119" t="s">
        <v>4342</v>
      </c>
    </row>
    <row r="120" spans="2:26">
      <c r="B120" s="86" t="s">
        <v>4346</v>
      </c>
      <c r="C120" s="86"/>
      <c r="D120" s="86"/>
      <c r="E120" s="86"/>
      <c r="F120" s="86"/>
      <c r="P120" t="s">
        <v>3989</v>
      </c>
      <c r="W120" s="86" t="s">
        <v>4709</v>
      </c>
      <c r="X120" s="86"/>
      <c r="Y120" s="86"/>
      <c r="Z120" s="86"/>
    </row>
    <row r="121" spans="2:26">
      <c r="C121" t="s">
        <v>4347</v>
      </c>
      <c r="O121" t="s">
        <v>4343</v>
      </c>
      <c r="X121" t="s">
        <v>4710</v>
      </c>
    </row>
    <row r="122" spans="2:26">
      <c r="D122" t="s">
        <v>4348</v>
      </c>
      <c r="P122" t="s">
        <v>4344</v>
      </c>
      <c r="Y122" t="s">
        <v>4711</v>
      </c>
    </row>
    <row r="123" spans="2:26">
      <c r="D123" t="s">
        <v>4349</v>
      </c>
      <c r="P123" t="s">
        <v>4345</v>
      </c>
      <c r="X123" t="s">
        <v>4712</v>
      </c>
    </row>
    <row r="124" spans="2:26">
      <c r="C124" t="s">
        <v>4350</v>
      </c>
      <c r="Y124" t="s">
        <v>4713</v>
      </c>
    </row>
    <row r="125" spans="2:26">
      <c r="D125" t="s">
        <v>4351</v>
      </c>
      <c r="N125" s="86" t="s">
        <v>4354</v>
      </c>
      <c r="O125" s="86"/>
      <c r="P125" s="86"/>
      <c r="Q125" s="86"/>
      <c r="R125" s="86"/>
      <c r="Y125" t="s">
        <v>4714</v>
      </c>
    </row>
    <row r="126" spans="2:26">
      <c r="D126" s="124" t="s">
        <v>4352</v>
      </c>
      <c r="O126" t="s">
        <v>4355</v>
      </c>
    </row>
    <row r="127" spans="2:26">
      <c r="D127" t="s">
        <v>4353</v>
      </c>
      <c r="P127" t="s">
        <v>4356</v>
      </c>
      <c r="W127" s="86" t="s">
        <v>4715</v>
      </c>
      <c r="X127" s="86"/>
      <c r="Y127" s="86"/>
    </row>
    <row r="128" spans="2:26">
      <c r="P128" t="s">
        <v>4357</v>
      </c>
      <c r="X128" t="s">
        <v>4716</v>
      </c>
    </row>
    <row r="129" spans="2:25">
      <c r="B129" s="86" t="s">
        <v>4453</v>
      </c>
      <c r="C129" s="86"/>
      <c r="D129" s="86"/>
      <c r="E129" s="86"/>
      <c r="O129" t="s">
        <v>4358</v>
      </c>
      <c r="X129" t="s">
        <v>3014</v>
      </c>
      <c r="Y129" t="s">
        <v>4717</v>
      </c>
    </row>
    <row r="130" spans="2:25">
      <c r="C130" t="s">
        <v>4454</v>
      </c>
      <c r="P130" t="s">
        <v>4359</v>
      </c>
      <c r="X130" t="s">
        <v>4718</v>
      </c>
    </row>
    <row r="131" spans="2:25">
      <c r="D131" t="s">
        <v>4455</v>
      </c>
      <c r="P131" t="s">
        <v>4360</v>
      </c>
      <c r="Y131" t="s">
        <v>4719</v>
      </c>
    </row>
    <row r="132" spans="2:25">
      <c r="C132" t="s">
        <v>4456</v>
      </c>
      <c r="Y132" t="s">
        <v>4720</v>
      </c>
    </row>
    <row r="133" spans="2:25">
      <c r="D133" t="s">
        <v>4457</v>
      </c>
      <c r="N133" s="86" t="s">
        <v>4510</v>
      </c>
      <c r="O133" s="86"/>
      <c r="P133" s="86"/>
      <c r="Q133" s="86"/>
      <c r="R133" s="86"/>
      <c r="X133" t="s">
        <v>4721</v>
      </c>
    </row>
    <row r="134" spans="2:25">
      <c r="D134" t="s">
        <v>4458</v>
      </c>
      <c r="O134" t="s">
        <v>4511</v>
      </c>
      <c r="Y134" t="s">
        <v>4722</v>
      </c>
    </row>
    <row r="135" spans="2:25">
      <c r="D135" t="s">
        <v>4459</v>
      </c>
      <c r="P135" t="s">
        <v>4512</v>
      </c>
    </row>
    <row r="136" spans="2:25">
      <c r="C136" t="s">
        <v>4460</v>
      </c>
      <c r="O136" t="s">
        <v>4513</v>
      </c>
    </row>
    <row r="137" spans="2:25">
      <c r="P137" t="s">
        <v>4514</v>
      </c>
    </row>
    <row r="138" spans="2:25">
      <c r="B138" s="86" t="s">
        <v>4489</v>
      </c>
      <c r="C138" s="86"/>
      <c r="D138" s="86"/>
      <c r="E138" s="86"/>
      <c r="P138" t="s">
        <v>4515</v>
      </c>
    </row>
    <row r="139" spans="2:25">
      <c r="C139" t="s">
        <v>4490</v>
      </c>
    </row>
    <row r="140" spans="2:25">
      <c r="D140" t="s">
        <v>4491</v>
      </c>
      <c r="N140" s="86" t="s">
        <v>4516</v>
      </c>
      <c r="O140" s="86"/>
      <c r="P140" s="86"/>
    </row>
    <row r="141" spans="2:25">
      <c r="D141" t="s">
        <v>4492</v>
      </c>
      <c r="O141" t="s">
        <v>4519</v>
      </c>
    </row>
    <row r="142" spans="2:25">
      <c r="C142" t="s">
        <v>4493</v>
      </c>
      <c r="P142" t="s">
        <v>4517</v>
      </c>
    </row>
    <row r="143" spans="2:25">
      <c r="D143" t="s">
        <v>4494</v>
      </c>
      <c r="O143" t="s">
        <v>4518</v>
      </c>
    </row>
    <row r="144" spans="2:25">
      <c r="D144" t="s">
        <v>4495</v>
      </c>
      <c r="P144" t="s">
        <v>4520</v>
      </c>
    </row>
    <row r="145" spans="16:16">
      <c r="P145" t="s">
        <v>4521</v>
      </c>
    </row>
    <row r="146" spans="16:16">
      <c r="P146" t="s">
        <v>4528</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5EF80-0E2C-4962-8AC6-A176A93A6F99}">
  <dimension ref="A1:F186"/>
  <sheetViews>
    <sheetView workbookViewId="0">
      <pane ySplit="2" topLeftCell="A168" activePane="bottomLeft" state="frozen"/>
      <selection pane="bottomLeft" activeCell="B176" sqref="B176"/>
    </sheetView>
  </sheetViews>
  <sheetFormatPr defaultRowHeight="18.75"/>
  <cols>
    <col min="1" max="1" width="3.625" customWidth="1"/>
    <col min="2" max="2" width="45.25" customWidth="1"/>
    <col min="3" max="3" width="55" customWidth="1"/>
    <col min="4" max="4" width="98.5" bestFit="1" customWidth="1"/>
  </cols>
  <sheetData>
    <row r="1" spans="1:4">
      <c r="A1" t="s">
        <v>3014</v>
      </c>
    </row>
    <row r="2" spans="1:4">
      <c r="B2" s="4" t="s">
        <v>3442</v>
      </c>
      <c r="C2" s="127" t="s">
        <v>644</v>
      </c>
      <c r="D2" s="127" t="s">
        <v>3443</v>
      </c>
    </row>
    <row r="3" spans="1:4">
      <c r="B3" t="s">
        <v>2558</v>
      </c>
      <c r="C3" t="s">
        <v>2559</v>
      </c>
      <c r="D3" t="s">
        <v>2560</v>
      </c>
    </row>
    <row r="4" spans="1:4">
      <c r="B4" t="s">
        <v>2561</v>
      </c>
      <c r="C4" t="s">
        <v>2562</v>
      </c>
      <c r="D4" t="s">
        <v>2560</v>
      </c>
    </row>
    <row r="5" spans="1:4">
      <c r="B5" t="s">
        <v>2563</v>
      </c>
      <c r="C5" t="s">
        <v>2565</v>
      </c>
      <c r="D5" t="s">
        <v>2560</v>
      </c>
    </row>
    <row r="6" spans="1:4">
      <c r="B6" t="s">
        <v>2564</v>
      </c>
      <c r="C6" t="s">
        <v>2566</v>
      </c>
      <c r="D6" t="s">
        <v>2560</v>
      </c>
    </row>
    <row r="7" spans="1:4">
      <c r="B7" t="s">
        <v>2574</v>
      </c>
      <c r="C7" t="s">
        <v>2575</v>
      </c>
    </row>
    <row r="8" spans="1:4">
      <c r="B8" t="s">
        <v>2576</v>
      </c>
      <c r="C8" t="s">
        <v>2577</v>
      </c>
    </row>
    <row r="9" spans="1:4">
      <c r="B9" t="s">
        <v>2584</v>
      </c>
      <c r="C9" t="s">
        <v>2585</v>
      </c>
    </row>
    <row r="10" spans="1:4">
      <c r="B10" t="s">
        <v>2578</v>
      </c>
      <c r="C10" t="s">
        <v>2579</v>
      </c>
    </row>
    <row r="11" spans="1:4">
      <c r="B11" t="s">
        <v>2580</v>
      </c>
      <c r="C11" t="s">
        <v>2581</v>
      </c>
    </row>
    <row r="12" spans="1:4">
      <c r="B12" t="s">
        <v>2582</v>
      </c>
      <c r="C12" t="s">
        <v>2583</v>
      </c>
    </row>
    <row r="13" spans="1:4">
      <c r="B13" t="s">
        <v>2627</v>
      </c>
      <c r="C13" t="s">
        <v>2628</v>
      </c>
      <c r="D13" s="23" t="s">
        <v>2637</v>
      </c>
    </row>
    <row r="14" spans="1:4">
      <c r="B14" t="s">
        <v>2629</v>
      </c>
      <c r="C14" t="s">
        <v>2630</v>
      </c>
      <c r="D14" s="23" t="s">
        <v>2637</v>
      </c>
    </row>
    <row r="15" spans="1:4">
      <c r="B15" t="s">
        <v>2631</v>
      </c>
      <c r="C15" t="s">
        <v>2632</v>
      </c>
      <c r="D15" s="23" t="s">
        <v>2637</v>
      </c>
    </row>
    <row r="16" spans="1:4">
      <c r="B16" t="s">
        <v>2633</v>
      </c>
      <c r="C16" t="s">
        <v>2634</v>
      </c>
      <c r="D16" s="23" t="s">
        <v>2637</v>
      </c>
    </row>
    <row r="17" spans="2:4">
      <c r="B17" t="s">
        <v>2635</v>
      </c>
      <c r="C17" t="s">
        <v>2636</v>
      </c>
      <c r="D17" s="23" t="s">
        <v>2637</v>
      </c>
    </row>
    <row r="18" spans="2:4">
      <c r="B18" t="s">
        <v>3031</v>
      </c>
      <c r="C18" t="s">
        <v>3036</v>
      </c>
      <c r="D18" s="23" t="s">
        <v>3030</v>
      </c>
    </row>
    <row r="19" spans="2:4">
      <c r="B19" t="s">
        <v>3032</v>
      </c>
      <c r="C19" t="s">
        <v>3037</v>
      </c>
      <c r="D19" s="23" t="s">
        <v>3030</v>
      </c>
    </row>
    <row r="20" spans="2:4">
      <c r="B20" t="s">
        <v>3033</v>
      </c>
      <c r="C20" t="s">
        <v>3038</v>
      </c>
      <c r="D20" s="23" t="s">
        <v>3030</v>
      </c>
    </row>
    <row r="21" spans="2:4">
      <c r="B21" t="s">
        <v>3034</v>
      </c>
      <c r="C21" t="s">
        <v>3039</v>
      </c>
      <c r="D21" s="23" t="s">
        <v>3030</v>
      </c>
    </row>
    <row r="22" spans="2:4">
      <c r="B22" t="s">
        <v>3035</v>
      </c>
      <c r="C22" t="s">
        <v>3040</v>
      </c>
      <c r="D22" s="23" t="s">
        <v>3030</v>
      </c>
    </row>
    <row r="23" spans="2:4">
      <c r="B23" t="s">
        <v>2611</v>
      </c>
      <c r="C23" t="s">
        <v>2612</v>
      </c>
      <c r="D23" s="23" t="s">
        <v>3444</v>
      </c>
    </row>
    <row r="24" spans="2:4">
      <c r="B24" t="s">
        <v>2613</v>
      </c>
      <c r="C24" t="s">
        <v>2614</v>
      </c>
      <c r="D24" s="23" t="s">
        <v>3444</v>
      </c>
    </row>
    <row r="25" spans="2:4">
      <c r="B25" t="s">
        <v>2615</v>
      </c>
      <c r="C25" t="s">
        <v>2616</v>
      </c>
      <c r="D25" s="23" t="s">
        <v>3444</v>
      </c>
    </row>
    <row r="26" spans="2:4">
      <c r="B26" t="s">
        <v>2617</v>
      </c>
      <c r="C26" t="s">
        <v>2618</v>
      </c>
      <c r="D26" s="23" t="s">
        <v>3444</v>
      </c>
    </row>
    <row r="27" spans="2:4">
      <c r="B27" t="s">
        <v>2619</v>
      </c>
      <c r="C27" t="s">
        <v>2620</v>
      </c>
      <c r="D27" s="23" t="s">
        <v>3444</v>
      </c>
    </row>
    <row r="28" spans="2:4">
      <c r="B28" t="s">
        <v>2621</v>
      </c>
      <c r="C28" t="s">
        <v>2622</v>
      </c>
      <c r="D28" s="23" t="s">
        <v>3444</v>
      </c>
    </row>
    <row r="29" spans="2:4">
      <c r="B29" t="s">
        <v>2623</v>
      </c>
      <c r="C29" t="s">
        <v>2624</v>
      </c>
      <c r="D29" s="23" t="s">
        <v>3444</v>
      </c>
    </row>
    <row r="30" spans="2:4">
      <c r="B30" t="s">
        <v>2625</v>
      </c>
      <c r="C30" t="s">
        <v>2626</v>
      </c>
      <c r="D30" s="23" t="s">
        <v>3444</v>
      </c>
    </row>
    <row r="31" spans="2:4">
      <c r="B31" t="s">
        <v>2587</v>
      </c>
      <c r="C31" t="s">
        <v>2592</v>
      </c>
      <c r="D31" t="s">
        <v>2586</v>
      </c>
    </row>
    <row r="32" spans="2:4">
      <c r="B32" t="s">
        <v>2588</v>
      </c>
      <c r="C32" t="s">
        <v>2593</v>
      </c>
      <c r="D32" t="s">
        <v>2586</v>
      </c>
    </row>
    <row r="33" spans="2:4">
      <c r="B33" t="s">
        <v>2589</v>
      </c>
      <c r="C33" t="s">
        <v>2594</v>
      </c>
      <c r="D33" t="s">
        <v>2586</v>
      </c>
    </row>
    <row r="34" spans="2:4">
      <c r="B34" t="s">
        <v>2590</v>
      </c>
      <c r="C34" t="s">
        <v>2595</v>
      </c>
      <c r="D34" t="s">
        <v>2586</v>
      </c>
    </row>
    <row r="35" spans="2:4">
      <c r="B35" t="s">
        <v>2591</v>
      </c>
      <c r="C35" t="s">
        <v>2596</v>
      </c>
      <c r="D35" t="s">
        <v>2586</v>
      </c>
    </row>
    <row r="36" spans="2:4">
      <c r="B36" s="124" t="s">
        <v>2609</v>
      </c>
      <c r="C36" t="s">
        <v>2610</v>
      </c>
      <c r="D36" t="s">
        <v>2600</v>
      </c>
    </row>
    <row r="37" spans="2:4">
      <c r="B37" s="124" t="s">
        <v>2608</v>
      </c>
      <c r="C37" t="s">
        <v>2607</v>
      </c>
      <c r="D37" t="s">
        <v>2600</v>
      </c>
    </row>
    <row r="38" spans="2:4">
      <c r="B38" s="124" t="s">
        <v>2606</v>
      </c>
      <c r="C38" t="s">
        <v>2605</v>
      </c>
      <c r="D38" t="s">
        <v>2600</v>
      </c>
    </row>
    <row r="39" spans="2:4">
      <c r="B39" s="124" t="s">
        <v>2603</v>
      </c>
      <c r="C39" t="s">
        <v>2604</v>
      </c>
      <c r="D39" t="s">
        <v>2600</v>
      </c>
    </row>
    <row r="40" spans="2:4">
      <c r="B40" s="124" t="s">
        <v>2602</v>
      </c>
      <c r="C40" t="s">
        <v>2601</v>
      </c>
      <c r="D40" t="s">
        <v>2600</v>
      </c>
    </row>
    <row r="41" spans="2:4">
      <c r="B41" t="s">
        <v>2671</v>
      </c>
      <c r="C41" t="s">
        <v>2672</v>
      </c>
      <c r="D41" t="s">
        <v>2670</v>
      </c>
    </row>
    <row r="42" spans="2:4">
      <c r="B42" t="s">
        <v>2673</v>
      </c>
      <c r="C42" t="s">
        <v>2674</v>
      </c>
      <c r="D42" t="s">
        <v>2670</v>
      </c>
    </row>
    <row r="43" spans="2:4">
      <c r="B43" t="s">
        <v>2675</v>
      </c>
      <c r="C43" t="s">
        <v>2676</v>
      </c>
      <c r="D43" t="s">
        <v>2670</v>
      </c>
    </row>
    <row r="44" spans="2:4">
      <c r="B44" t="s">
        <v>2677</v>
      </c>
      <c r="C44" t="s">
        <v>2678</v>
      </c>
      <c r="D44" t="s">
        <v>2670</v>
      </c>
    </row>
    <row r="45" spans="2:4">
      <c r="B45" t="s">
        <v>2652</v>
      </c>
      <c r="C45" t="s">
        <v>2655</v>
      </c>
      <c r="D45" s="131" t="s">
        <v>2658</v>
      </c>
    </row>
    <row r="46" spans="2:4">
      <c r="B46" t="s">
        <v>2653</v>
      </c>
      <c r="C46" t="s">
        <v>2656</v>
      </c>
      <c r="D46" s="131" t="s">
        <v>2658</v>
      </c>
    </row>
    <row r="47" spans="2:4">
      <c r="B47" t="s">
        <v>2654</v>
      </c>
      <c r="C47" t="s">
        <v>2657</v>
      </c>
      <c r="D47" s="131" t="s">
        <v>2658</v>
      </c>
    </row>
    <row r="48" spans="2:4">
      <c r="B48" s="23" t="s">
        <v>2667</v>
      </c>
      <c r="C48" t="s">
        <v>2666</v>
      </c>
      <c r="D48" t="s">
        <v>3445</v>
      </c>
    </row>
    <row r="49" spans="2:6">
      <c r="B49" s="23" t="s">
        <v>2668</v>
      </c>
      <c r="C49" t="s">
        <v>2669</v>
      </c>
    </row>
    <row r="50" spans="2:6">
      <c r="B50" s="23" t="s">
        <v>2679</v>
      </c>
      <c r="C50" t="s">
        <v>2680</v>
      </c>
      <c r="D50" t="s">
        <v>3446</v>
      </c>
    </row>
    <row r="51" spans="2:6">
      <c r="B51" s="23" t="s">
        <v>2857</v>
      </c>
      <c r="C51" t="s">
        <v>2858</v>
      </c>
      <c r="D51" t="s">
        <v>3447</v>
      </c>
    </row>
    <row r="52" spans="2:6">
      <c r="B52" t="s">
        <v>2869</v>
      </c>
      <c r="C52" t="s">
        <v>2872</v>
      </c>
      <c r="D52" s="23" t="s">
        <v>2868</v>
      </c>
    </row>
    <row r="53" spans="2:6">
      <c r="B53" t="s">
        <v>2870</v>
      </c>
      <c r="C53" t="s">
        <v>2873</v>
      </c>
      <c r="D53" s="23" t="s">
        <v>2868</v>
      </c>
    </row>
    <row r="54" spans="2:6">
      <c r="B54" t="s">
        <v>2871</v>
      </c>
      <c r="C54" t="s">
        <v>2874</v>
      </c>
      <c r="D54" s="23" t="s">
        <v>2868</v>
      </c>
    </row>
    <row r="55" spans="2:6">
      <c r="B55" s="23" t="s">
        <v>3448</v>
      </c>
      <c r="C55" t="s">
        <v>3449</v>
      </c>
      <c r="D55" s="124" t="s">
        <v>3450</v>
      </c>
    </row>
    <row r="56" spans="2:6">
      <c r="B56" s="23" t="s">
        <v>3451</v>
      </c>
      <c r="C56" t="s">
        <v>3452</v>
      </c>
      <c r="D56" t="str">
        <f>CONCATENATE(E56,$A$1,F56)</f>
        <v>Yo, en tu lugar, lo habría hecho.　私が君の立場だったらそれをしただろう。</v>
      </c>
      <c r="E56" t="s">
        <v>2880</v>
      </c>
      <c r="F56" t="s">
        <v>2881</v>
      </c>
    </row>
    <row r="57" spans="2:6">
      <c r="B57" s="23" t="s">
        <v>2935</v>
      </c>
      <c r="C57" t="s">
        <v>2936</v>
      </c>
      <c r="D57" t="str">
        <f t="shared" ref="D57:D116" si="0">CONCATENATE(E57,$A$1,F57)</f>
        <v>¿Qué te parace si vamos al cine juntos?　一緒に映画に行かない？ ¿Qué te parace si escuchamos música? 音楽でも聞かない？</v>
      </c>
      <c r="E57" t="s">
        <v>2937</v>
      </c>
      <c r="F57" t="s">
        <v>3466</v>
      </c>
    </row>
    <row r="58" spans="2:6">
      <c r="B58" s="23" t="s">
        <v>2938</v>
      </c>
      <c r="C58" t="s">
        <v>2939</v>
      </c>
      <c r="D58" t="str">
        <f t="shared" si="0"/>
        <v>lo malo es que hay mucho ruido por la noche en este barrio.　残念なことに、この地区は夜に騒音が多い</v>
      </c>
      <c r="E58" t="s">
        <v>3453</v>
      </c>
      <c r="F58" t="s">
        <v>2940</v>
      </c>
    </row>
    <row r="59" spans="2:6">
      <c r="B59" s="23" t="s">
        <v>3454</v>
      </c>
      <c r="C59" t="s">
        <v>3455</v>
      </c>
      <c r="D59" t="str">
        <f t="shared" si="0"/>
        <v>Hazlo a tu manera.　君のやり方でやってくれ</v>
      </c>
      <c r="E59" t="s">
        <v>2941</v>
      </c>
      <c r="F59" t="s">
        <v>2942</v>
      </c>
    </row>
    <row r="60" spans="2:6">
      <c r="B60" s="23" t="s">
        <v>2994</v>
      </c>
      <c r="C60" t="s">
        <v>2995</v>
      </c>
      <c r="D60" t="str">
        <f t="shared" si="0"/>
        <v>Para mí que va a llover.　雨が降りそうな感じだ</v>
      </c>
      <c r="E60" t="s">
        <v>2996</v>
      </c>
      <c r="F60" t="s">
        <v>2997</v>
      </c>
    </row>
    <row r="61" spans="2:6">
      <c r="B61" s="23" t="s">
        <v>3001</v>
      </c>
      <c r="C61" t="s">
        <v>3002</v>
      </c>
      <c r="D61" t="str">
        <f t="shared" si="0"/>
        <v>A menos que me pidas perdón, no te voy a ayudar nada.　君が謝らない限り、手伝ってあげないから</v>
      </c>
      <c r="E61" t="s">
        <v>3456</v>
      </c>
      <c r="F61" t="s">
        <v>3457</v>
      </c>
    </row>
    <row r="62" spans="2:6">
      <c r="B62" s="23" t="s">
        <v>3006</v>
      </c>
      <c r="C62" t="s">
        <v>3007</v>
      </c>
      <c r="D62" t="str">
        <f t="shared" si="0"/>
        <v>No doy la menor inportancia a las palabras de lod demás. 　私は他人の言葉に少しも重きを置かない</v>
      </c>
      <c r="E62" t="s">
        <v>3458</v>
      </c>
      <c r="F62" t="s">
        <v>3008</v>
      </c>
    </row>
    <row r="63" spans="2:6">
      <c r="B63" s="23" t="s">
        <v>3015</v>
      </c>
      <c r="C63" t="s">
        <v>3016</v>
      </c>
      <c r="D63" t="str">
        <f t="shared" si="0"/>
        <v>Ella habló por medio de un intérprete.　彼女は通訳を通して話した</v>
      </c>
      <c r="E63" t="s">
        <v>3017</v>
      </c>
      <c r="F63" t="s">
        <v>3018</v>
      </c>
    </row>
    <row r="64" spans="2:6">
      <c r="B64" s="23" t="s">
        <v>3023</v>
      </c>
      <c r="C64" t="s">
        <v>3024</v>
      </c>
      <c r="D64" t="str">
        <f t="shared" si="0"/>
        <v>Voy a viajar a Colombia a mediados de agosto.　私は8月の中旬にコロンビアを旅行するつもりだ</v>
      </c>
      <c r="E64" t="s">
        <v>3052</v>
      </c>
      <c r="F64" t="s">
        <v>3025</v>
      </c>
    </row>
    <row r="65" spans="2:6">
      <c r="B65" s="23" t="s">
        <v>3026</v>
      </c>
      <c r="C65" t="s">
        <v>3027</v>
      </c>
      <c r="D65" t="str">
        <f t="shared" si="0"/>
        <v>La mayoría de turista extranjena vista kyoto.　外国人観光客の多くは京都を訪れる</v>
      </c>
      <c r="E65" t="s">
        <v>3028</v>
      </c>
      <c r="F65" t="s">
        <v>3029</v>
      </c>
    </row>
    <row r="66" spans="2:6">
      <c r="B66" s="23" t="s">
        <v>3041</v>
      </c>
      <c r="C66" t="s">
        <v>3042</v>
      </c>
      <c r="D66" t="str">
        <f t="shared" si="0"/>
        <v>Hoy no tengo más que mil peso　今日は1000ペソしか持ってない</v>
      </c>
      <c r="E66" t="s">
        <v>3043</v>
      </c>
      <c r="F66" t="s">
        <v>3044</v>
      </c>
    </row>
    <row r="67" spans="2:6">
      <c r="B67" s="23" t="s">
        <v>3048</v>
      </c>
      <c r="C67" t="s">
        <v>3049</v>
      </c>
      <c r="D67" t="str">
        <f t="shared" si="0"/>
        <v>Ninguno de mis amigos me echó una mano.　友達誰一人、私に手を貸してくれる人はいなかった</v>
      </c>
      <c r="E67" t="s">
        <v>3051</v>
      </c>
      <c r="F67" t="s">
        <v>3050</v>
      </c>
    </row>
    <row r="68" spans="2:6">
      <c r="B68" s="23" t="s">
        <v>3056</v>
      </c>
      <c r="C68" t="s">
        <v>3057</v>
      </c>
      <c r="D68" t="str">
        <f t="shared" si="0"/>
        <v>No había manera de convencerle.　彼を説得するのは無理だった</v>
      </c>
      <c r="E68" t="s">
        <v>3058</v>
      </c>
      <c r="F68" t="s">
        <v>3059</v>
      </c>
    </row>
    <row r="69" spans="2:6">
      <c r="B69" s="23" t="s">
        <v>3060</v>
      </c>
      <c r="C69" t="s">
        <v>3063</v>
      </c>
      <c r="D69" t="str">
        <f t="shared" si="0"/>
        <v>Ayer no fui, de manera que tengo que ir hoy.　私は昨日行かなったので、今日行かなかればならない</v>
      </c>
      <c r="E69" t="s">
        <v>3064</v>
      </c>
      <c r="F69" t="s">
        <v>3065</v>
      </c>
    </row>
    <row r="70" spans="2:6">
      <c r="B70" s="23" t="s">
        <v>3061</v>
      </c>
      <c r="C70" t="s">
        <v>3062</v>
      </c>
      <c r="D70" t="str">
        <f t="shared" si="0"/>
        <v>　</v>
      </c>
    </row>
    <row r="71" spans="2:6">
      <c r="B71" s="23" t="s">
        <v>3118</v>
      </c>
      <c r="C71" t="s">
        <v>3119</v>
      </c>
      <c r="D71" t="str">
        <f t="shared" si="0"/>
        <v>Me da lo mismo que lo digas o no.　君がそれを言おうが、言わまいが、私には同じこと</v>
      </c>
      <c r="E71" s="124" t="s">
        <v>3120</v>
      </c>
      <c r="F71" t="s">
        <v>3121</v>
      </c>
    </row>
    <row r="72" spans="2:6">
      <c r="B72" s="23" t="s">
        <v>3344</v>
      </c>
      <c r="C72" t="s">
        <v>3345</v>
      </c>
      <c r="D72" t="str">
        <f t="shared" si="0"/>
        <v>No te tomes la molestia de recogerme en el aeropuerto.　わざわざ空港に迎えに来なくてもいいです</v>
      </c>
      <c r="E72" t="s">
        <v>3459</v>
      </c>
      <c r="F72" t="s">
        <v>3346</v>
      </c>
    </row>
    <row r="73" spans="2:6">
      <c r="B73" s="23" t="s">
        <v>3350</v>
      </c>
      <c r="C73" t="s">
        <v>3351</v>
      </c>
      <c r="D73" t="str">
        <f t="shared" si="0"/>
        <v>Llegará de un momento a otro.　彼はもう着くだろう</v>
      </c>
      <c r="E73" t="s">
        <v>3352</v>
      </c>
      <c r="F73" t="s">
        <v>3353</v>
      </c>
    </row>
    <row r="74" spans="2:6">
      <c r="B74" s="23" t="s">
        <v>3354</v>
      </c>
      <c r="C74" t="s">
        <v>3355</v>
      </c>
      <c r="D74" t="str">
        <f t="shared" si="0"/>
        <v>Fui a Tokyo con motivo de un congreso.　私は会議に出席するために東京へ行った</v>
      </c>
      <c r="E74" t="s">
        <v>3356</v>
      </c>
      <c r="F74" t="s">
        <v>3357</v>
      </c>
    </row>
    <row r="75" spans="2:6">
      <c r="B75" s="23" t="s">
        <v>3360</v>
      </c>
      <c r="C75" t="s">
        <v>3361</v>
      </c>
      <c r="D75" t="str">
        <f t="shared" si="0"/>
        <v>Tardaré dos horas como mucho en terminarlo.　せいぜい2時間もあれば、(私はそれを)終わらせられるよ</v>
      </c>
      <c r="E75" t="s">
        <v>3362</v>
      </c>
      <c r="F75" t="s">
        <v>3363</v>
      </c>
    </row>
    <row r="76" spans="2:6">
      <c r="B76" s="23" t="s">
        <v>3364</v>
      </c>
      <c r="C76" t="s">
        <v>3365</v>
      </c>
      <c r="D76" t="str">
        <f t="shared" si="0"/>
        <v>Dentro de nada saberemos el resultado.　直ぐに結果を知れるだろう。</v>
      </c>
      <c r="E76" t="s">
        <v>3366</v>
      </c>
      <c r="F76" t="s">
        <v>3367</v>
      </c>
    </row>
    <row r="77" spans="2:6">
      <c r="B77" s="23" t="s">
        <v>3368</v>
      </c>
      <c r="C77" t="s">
        <v>3369</v>
      </c>
      <c r="D77" t="str">
        <f t="shared" si="0"/>
        <v>¿Algo más? - No, nada más.　他に何か如何ですか? いいえ、それだけです</v>
      </c>
      <c r="E77" t="s">
        <v>3370</v>
      </c>
      <c r="F77" t="s">
        <v>3371</v>
      </c>
    </row>
    <row r="78" spans="2:6">
      <c r="B78" s="23" t="s">
        <v>3372</v>
      </c>
      <c r="C78" t="s">
        <v>3373</v>
      </c>
      <c r="D78" t="str">
        <f t="shared" si="0"/>
        <v>Tranquilo. No es nada.　落ち着いて。大したこと無いよ</v>
      </c>
      <c r="E78" t="s">
        <v>3374</v>
      </c>
      <c r="F78" t="s">
        <v>3375</v>
      </c>
    </row>
    <row r="79" spans="2:6">
      <c r="B79" s="23" t="s">
        <v>3376</v>
      </c>
      <c r="C79" t="s">
        <v>3377</v>
      </c>
      <c r="D79" t="str">
        <f t="shared" si="0"/>
        <v>Se enoja por nada. 　彼は些細なことで怒る No se preocupa por nada. 彼は全く気にしていない</v>
      </c>
      <c r="E79" t="s">
        <v>3460</v>
      </c>
      <c r="F79" t="s">
        <v>3461</v>
      </c>
    </row>
    <row r="80" spans="2:6">
      <c r="B80" s="23" t="s">
        <v>3378</v>
      </c>
      <c r="C80" t="s">
        <v>3379</v>
      </c>
      <c r="D80" t="str">
        <f t="shared" si="0"/>
        <v>Su esposa comenzó a trabajar por necesidad.　彼の奥さんはやむなく仕事を始めた</v>
      </c>
      <c r="E80" t="s">
        <v>3380</v>
      </c>
      <c r="F80" t="s">
        <v>3381</v>
      </c>
    </row>
    <row r="81" spans="2:6">
      <c r="B81" t="s">
        <v>3394</v>
      </c>
      <c r="C81" t="s">
        <v>3395</v>
      </c>
      <c r="D81" t="str">
        <f t="shared" si="0"/>
        <v>肉体的精神的にボロボロに疲弊している ⇨ hacer polvo : 粉にする から転換 　</v>
      </c>
      <c r="E81" t="s">
        <v>3462</v>
      </c>
    </row>
    <row r="82" spans="2:6">
      <c r="B82" s="23" t="s">
        <v>3463</v>
      </c>
      <c r="C82" t="s">
        <v>3464</v>
      </c>
      <c r="D82" t="str">
        <f t="shared" si="0"/>
        <v>El hospital dio de alta al paciente con coronavirus　病院がコロナ患者を退院させた。</v>
      </c>
      <c r="E82" t="s">
        <v>3358</v>
      </c>
      <c r="F82" t="s">
        <v>3359</v>
      </c>
    </row>
    <row r="83" spans="2:6">
      <c r="B83" t="s">
        <v>3347</v>
      </c>
      <c r="C83" t="s">
        <v>3348</v>
      </c>
      <c r="D83" t="str">
        <f t="shared" si="0"/>
        <v>requerir ～を必要とする　</v>
      </c>
      <c r="E83" t="s">
        <v>3349</v>
      </c>
    </row>
    <row r="84" spans="2:6">
      <c r="B84" t="s">
        <v>3067</v>
      </c>
      <c r="C84" t="s">
        <v>3073</v>
      </c>
      <c r="D84" t="str">
        <f t="shared" si="0"/>
        <v>動詞seguir の使い方　</v>
      </c>
      <c r="E84" t="s">
        <v>3066</v>
      </c>
    </row>
    <row r="85" spans="2:6">
      <c r="B85" t="s">
        <v>3068</v>
      </c>
      <c r="C85" t="s">
        <v>3074</v>
      </c>
      <c r="D85" t="str">
        <f t="shared" si="0"/>
        <v>動詞seguir の使い方　</v>
      </c>
      <c r="E85" t="s">
        <v>3066</v>
      </c>
    </row>
    <row r="86" spans="2:6">
      <c r="B86" t="s">
        <v>3069</v>
      </c>
      <c r="C86" t="s">
        <v>3075</v>
      </c>
      <c r="D86" t="str">
        <f t="shared" si="0"/>
        <v>動詞seguir の使い方　</v>
      </c>
      <c r="E86" t="s">
        <v>3066</v>
      </c>
    </row>
    <row r="87" spans="2:6">
      <c r="B87" t="s">
        <v>3070</v>
      </c>
      <c r="C87" t="s">
        <v>3076</v>
      </c>
      <c r="D87" t="str">
        <f t="shared" si="0"/>
        <v>動詞seguir の使い方　</v>
      </c>
      <c r="E87" t="s">
        <v>3066</v>
      </c>
    </row>
    <row r="88" spans="2:6">
      <c r="B88" t="s">
        <v>3071</v>
      </c>
      <c r="C88" t="s">
        <v>3077</v>
      </c>
      <c r="D88" t="str">
        <f t="shared" si="0"/>
        <v>動詞seguir の使い方　</v>
      </c>
      <c r="E88" t="s">
        <v>3066</v>
      </c>
    </row>
    <row r="89" spans="2:6">
      <c r="B89" t="s">
        <v>3072</v>
      </c>
      <c r="C89" t="s">
        <v>3078</v>
      </c>
      <c r="D89" t="str">
        <f t="shared" si="0"/>
        <v>動詞seguir の使い方　</v>
      </c>
      <c r="E89" t="s">
        <v>3066</v>
      </c>
    </row>
    <row r="90" spans="2:6">
      <c r="B90" t="s">
        <v>2918</v>
      </c>
      <c r="C90" t="s">
        <v>2929</v>
      </c>
      <c r="D90" t="str">
        <f t="shared" si="0"/>
        <v>el gol　名詞の末尾を "-azo/a"にすると ”物凄い○○”や打撃等を表す単語に変わる</v>
      </c>
      <c r="E90" t="s">
        <v>2917</v>
      </c>
      <c r="F90" t="s">
        <v>2916</v>
      </c>
    </row>
    <row r="91" spans="2:6">
      <c r="B91" t="s">
        <v>2920</v>
      </c>
      <c r="C91" t="s">
        <v>2930</v>
      </c>
      <c r="D91" t="str">
        <f t="shared" si="0"/>
        <v>el coche　名詞の末尾を "-azo/a"にすると ”物凄い○○”や打撃等を表す単語に変わる</v>
      </c>
      <c r="E91" t="s">
        <v>2919</v>
      </c>
      <c r="F91" t="s">
        <v>2916</v>
      </c>
    </row>
    <row r="92" spans="2:6">
      <c r="B92" t="s">
        <v>2922</v>
      </c>
      <c r="C92" t="s">
        <v>2931</v>
      </c>
      <c r="D92" t="str">
        <f t="shared" si="0"/>
        <v>la casa　名詞の末尾を "-azo/a"にすると ”物凄い○○”や打撃等を表す単語に変わる</v>
      </c>
      <c r="E92" t="s">
        <v>2921</v>
      </c>
      <c r="F92" t="s">
        <v>2916</v>
      </c>
    </row>
    <row r="93" spans="2:6">
      <c r="B93" t="s">
        <v>2924</v>
      </c>
      <c r="C93" t="s">
        <v>2932</v>
      </c>
      <c r="D93" t="str">
        <f t="shared" si="0"/>
        <v>el codo　名詞の末尾を "-azo/a"にすると ”物凄い○○”や打撃等を表す単語に変わる</v>
      </c>
      <c r="E93" t="s">
        <v>2923</v>
      </c>
      <c r="F93" t="s">
        <v>2916</v>
      </c>
    </row>
    <row r="94" spans="2:6">
      <c r="B94" t="s">
        <v>2927</v>
      </c>
      <c r="C94" t="s">
        <v>2933</v>
      </c>
      <c r="D94" t="str">
        <f t="shared" si="0"/>
        <v>la cabeza　名詞の末尾を "-azo/a"にすると ”物凄い○○”や打撃等を表す単語に変わる</v>
      </c>
      <c r="E94" t="s">
        <v>2925</v>
      </c>
      <c r="F94" t="s">
        <v>2916</v>
      </c>
    </row>
    <row r="95" spans="2:6">
      <c r="B95" t="s">
        <v>2928</v>
      </c>
      <c r="C95" t="s">
        <v>2934</v>
      </c>
      <c r="D95" t="str">
        <f t="shared" si="0"/>
        <v>la botella　名詞の末尾を "-azo/a"にすると ”物凄い○○”や打撃等を表す単語に変わる</v>
      </c>
      <c r="E95" t="s">
        <v>2926</v>
      </c>
      <c r="F95" t="s">
        <v>2916</v>
      </c>
    </row>
    <row r="96" spans="2:6">
      <c r="B96" t="s">
        <v>2944</v>
      </c>
      <c r="C96" t="s">
        <v>2943</v>
      </c>
      <c r="D96" t="str">
        <f t="shared" si="0"/>
        <v>La última cosa que (yo) quiero hacer es repetir los mismos errores de siempre.　私が最もやりたくない事はいつもと同じ過ちを繰り返す事だ</v>
      </c>
      <c r="E96" t="s">
        <v>2945</v>
      </c>
      <c r="F96" t="s">
        <v>2946</v>
      </c>
    </row>
    <row r="97" spans="2:6">
      <c r="B97" t="s">
        <v>2992</v>
      </c>
      <c r="C97" t="s">
        <v>2986</v>
      </c>
      <c r="D97" t="str">
        <f t="shared" si="0"/>
        <v>El apellido de soltera de María es el mismo que el mío.　マリアの旧姓は私と同じだ</v>
      </c>
      <c r="E97" t="s">
        <v>2987</v>
      </c>
      <c r="F97" t="s">
        <v>2988</v>
      </c>
    </row>
    <row r="98" spans="2:6">
      <c r="B98" t="s">
        <v>2992</v>
      </c>
      <c r="C98" t="s">
        <v>2986</v>
      </c>
      <c r="D98" t="str">
        <f t="shared" si="0"/>
        <v>Mi hija hace lo mismo que cuando todavía era muy pequeña.　私の娘はまだ小さかった時ち同じことをする</v>
      </c>
      <c r="E98" t="s">
        <v>2991</v>
      </c>
      <c r="F98" t="s">
        <v>2993</v>
      </c>
    </row>
    <row r="99" spans="2:6">
      <c r="B99" t="s">
        <v>3012</v>
      </c>
      <c r="C99" t="s">
        <v>3013</v>
      </c>
      <c r="D99" t="str">
        <f t="shared" si="0"/>
        <v>mucho más denero より沢山のお金 muchos más libros より沢山の本 mucha más agua より沢山の水 muchas más personas より沢山の人々 　</v>
      </c>
      <c r="E99" t="s">
        <v>3465</v>
      </c>
    </row>
    <row r="100" spans="2:6">
      <c r="B100" t="s">
        <v>3054</v>
      </c>
      <c r="C100" t="s">
        <v>3053</v>
      </c>
      <c r="D100" t="str">
        <f t="shared" si="0"/>
        <v>Yo soy el que manda(mando) aquí.　ここでは私が命令する人物だ Yo fui la que recibí(recibió) la llamada.　私位がその電話を受け取った人物だ / 主語が女性なら la que ～</v>
      </c>
      <c r="E100" t="s">
        <v>3055</v>
      </c>
      <c r="F100" t="s">
        <v>3467</v>
      </c>
    </row>
    <row r="101" spans="2:6">
      <c r="B101" t="s">
        <v>3468</v>
      </c>
      <c r="C101" t="s">
        <v>3469</v>
      </c>
      <c r="D101" t="str">
        <f t="shared" si="0"/>
        <v>Aquí suene llover mucho en verano　ココではいつも夏に沢山の雨が降る Antes (yo) soliá ir al mercado los lunes. 以前は月曜に市場に行く習慣があった / 現在形/線過去で使用されること多し</v>
      </c>
      <c r="E101" t="s">
        <v>3470</v>
      </c>
      <c r="F101" t="s">
        <v>3471</v>
      </c>
    </row>
    <row r="102" spans="2:6">
      <c r="B102" t="s">
        <v>3473</v>
      </c>
      <c r="C102" t="s">
        <v>3472</v>
      </c>
      <c r="D102" t="str">
        <f t="shared" si="0"/>
        <v>(Yo) Me equivoqué de nomble al llamarlo.　彼を呼ぶ時に名前を間違えた (Yo) Siento haber tardado, me he equivocado de calle al venir.　遅れてごめん、来る時に道を間違えた</v>
      </c>
      <c r="E102" t="s">
        <v>2706</v>
      </c>
      <c r="F102" t="s">
        <v>3474</v>
      </c>
    </row>
    <row r="103" spans="2:6">
      <c r="B103" t="s">
        <v>3486</v>
      </c>
      <c r="C103" t="s">
        <v>3488</v>
      </c>
      <c r="D103" t="str">
        <f t="shared" si="0"/>
        <v>He dejado de fumar.　私はタバコをやめた</v>
      </c>
      <c r="E103" t="s">
        <v>3489</v>
      </c>
      <c r="F103" t="s">
        <v>3490</v>
      </c>
    </row>
    <row r="104" spans="2:6">
      <c r="B104" t="s">
        <v>3485</v>
      </c>
      <c r="C104" t="s">
        <v>3487</v>
      </c>
      <c r="D104" t="str">
        <f t="shared" si="0"/>
        <v>No dejes de llamarme　きっと電話しなさいね</v>
      </c>
      <c r="E104" t="s">
        <v>3491</v>
      </c>
      <c r="F104" t="s">
        <v>3492</v>
      </c>
    </row>
    <row r="105" spans="2:6">
      <c r="B105" t="s">
        <v>3545</v>
      </c>
      <c r="C105" t="s">
        <v>3546</v>
      </c>
      <c r="D105" t="str">
        <f t="shared" si="0"/>
        <v>La mantención hecha hace 1 mes, y no se ha ultilizado desde entonces.　メンテナンスは1ヶ月前に行われ、それ以降使用されていません</v>
      </c>
      <c r="E105" t="s">
        <v>3547</v>
      </c>
      <c r="F105" t="s">
        <v>3548</v>
      </c>
    </row>
    <row r="106" spans="2:6">
      <c r="B106" t="s">
        <v>3556</v>
      </c>
      <c r="C106" t="s">
        <v>3557</v>
      </c>
      <c r="D106" t="str">
        <f t="shared" si="0"/>
        <v>　</v>
      </c>
    </row>
    <row r="107" spans="2:6">
      <c r="B107" t="s">
        <v>3605</v>
      </c>
      <c r="C107" t="s">
        <v>3606</v>
      </c>
      <c r="D107" t="str">
        <f>CONCATENATE(E107,$A$1,F107)</f>
        <v>「confiar en～」 : ～を信頼する = 「fiarse + de」 / 「desconfiar + de」 : ～を信用しない　</v>
      </c>
      <c r="E107" t="s">
        <v>3607</v>
      </c>
    </row>
    <row r="108" spans="2:6">
      <c r="B108" t="s">
        <v>3609</v>
      </c>
      <c r="C108" t="s">
        <v>3608</v>
      </c>
      <c r="D108" t="str">
        <f t="shared" si="0"/>
        <v>En este barrio vive un gran número de extranjeros.　この地区には多数の外国人が住んでいる</v>
      </c>
      <c r="E108" t="s">
        <v>3610</v>
      </c>
      <c r="F108" t="s">
        <v>3611</v>
      </c>
    </row>
    <row r="109" spans="2:6">
      <c r="B109" t="s">
        <v>3612</v>
      </c>
      <c r="C109" t="s">
        <v>3613</v>
      </c>
      <c r="D109" t="str">
        <f t="shared" si="0"/>
        <v>No te he mentido nunca jamás.　私は一度だって君に嘘をついたことはない</v>
      </c>
      <c r="E109" t="s">
        <v>3614</v>
      </c>
      <c r="F109" t="s">
        <v>3615</v>
      </c>
    </row>
    <row r="110" spans="2:6">
      <c r="B110" t="s">
        <v>3622</v>
      </c>
      <c r="C110" t="s">
        <v>3623</v>
      </c>
      <c r="D110" t="str">
        <f t="shared" si="0"/>
        <v>Nunca más debemos repetir la devastación de la guerra.　二度と戦争の惨禍を繰り返してはならない</v>
      </c>
      <c r="E110" t="s">
        <v>3624</v>
      </c>
      <c r="F110" t="s">
        <v>3625</v>
      </c>
    </row>
    <row r="111" spans="2:6">
      <c r="B111" t="s">
        <v>3633</v>
      </c>
      <c r="C111" t="s">
        <v>3634</v>
      </c>
      <c r="D111" t="str">
        <f t="shared" si="0"/>
        <v>La mamá de Juan es mi tía, o sea, hermana de mi mamá.　フアンの母親は私の叔母、つまり私の母親の姉です</v>
      </c>
      <c r="E111" t="s">
        <v>3635</v>
      </c>
      <c r="F111" t="s">
        <v>3636</v>
      </c>
    </row>
    <row r="112" spans="2:6">
      <c r="B112" t="s">
        <v>3637</v>
      </c>
      <c r="C112" t="s">
        <v>3638</v>
      </c>
      <c r="D112" t="str">
        <f t="shared" si="0"/>
        <v>Pueda o no pueda, tengo que ir.　どんなことがあっても私は行かないといけない</v>
      </c>
      <c r="E112" t="s">
        <v>3639</v>
      </c>
      <c r="F112" t="s">
        <v>3640</v>
      </c>
    </row>
    <row r="113" spans="2:6">
      <c r="B113" t="s">
        <v>3641</v>
      </c>
      <c r="C113" t="s">
        <v>3642</v>
      </c>
      <c r="D113" t="str">
        <f t="shared" si="0"/>
        <v>Fue a España con el objeto de estudiar español.　彼はスペイン語を勉強しにスペインへ行った</v>
      </c>
      <c r="E113" t="s">
        <v>3643</v>
      </c>
      <c r="F113" t="s">
        <v>3644</v>
      </c>
    </row>
    <row r="114" spans="2:6">
      <c r="B114" t="s">
        <v>3645</v>
      </c>
      <c r="C114" t="s">
        <v>3646</v>
      </c>
      <c r="D114" t="str">
        <f t="shared" si="0"/>
        <v>Estoy muy ocupado, no obstante, te dedicaré un rato.　私はとても忙しいけど、君のために時間をつくるよ</v>
      </c>
      <c r="E114" t="s">
        <v>3647</v>
      </c>
      <c r="F114" t="s">
        <v>3648</v>
      </c>
    </row>
    <row r="115" spans="2:6">
      <c r="B115" t="s">
        <v>3649</v>
      </c>
      <c r="C115" t="s">
        <v>3650</v>
      </c>
      <c r="D115" t="str">
        <f t="shared" si="0"/>
        <v>Se me ocurre buena idea.　良いことを思いついた</v>
      </c>
      <c r="E115" t="s">
        <v>3651</v>
      </c>
      <c r="F115" t="s">
        <v>3652</v>
      </c>
    </row>
    <row r="116" spans="2:6" s="86" customFormat="1">
      <c r="D116" s="86" t="str">
        <f t="shared" si="0"/>
        <v>　</v>
      </c>
    </row>
    <row r="117" spans="2:6">
      <c r="B117" t="s">
        <v>3855</v>
      </c>
      <c r="C117" t="s">
        <v>3856</v>
      </c>
      <c r="D117" t="s">
        <v>3857</v>
      </c>
    </row>
    <row r="118" spans="2:6">
      <c r="B118" t="s">
        <v>3858</v>
      </c>
      <c r="C118" t="s">
        <v>3859</v>
      </c>
      <c r="D118" t="s">
        <v>3860</v>
      </c>
    </row>
    <row r="119" spans="2:6">
      <c r="B119" t="s">
        <v>3861</v>
      </c>
      <c r="C119" t="s">
        <v>3862</v>
      </c>
      <c r="D119" t="s">
        <v>3863</v>
      </c>
    </row>
    <row r="120" spans="2:6">
      <c r="B120" t="s">
        <v>3864</v>
      </c>
      <c r="C120" t="s">
        <v>3865</v>
      </c>
      <c r="D120" t="s">
        <v>3866</v>
      </c>
    </row>
    <row r="121" spans="2:6">
      <c r="B121" t="s">
        <v>3867</v>
      </c>
      <c r="C121" t="s">
        <v>3868</v>
      </c>
      <c r="D121" t="s">
        <v>3869</v>
      </c>
    </row>
    <row r="122" spans="2:6">
      <c r="B122" t="s">
        <v>3870</v>
      </c>
      <c r="C122" t="s">
        <v>3871</v>
      </c>
      <c r="D122" t="s">
        <v>3872</v>
      </c>
    </row>
    <row r="123" spans="2:6">
      <c r="B123" t="s">
        <v>3873</v>
      </c>
      <c r="C123" t="s">
        <v>3874</v>
      </c>
      <c r="D123" t="s">
        <v>3875</v>
      </c>
    </row>
    <row r="124" spans="2:6">
      <c r="B124" t="s">
        <v>3876</v>
      </c>
      <c r="C124" t="s">
        <v>3877</v>
      </c>
      <c r="D124" t="s">
        <v>3878</v>
      </c>
    </row>
    <row r="125" spans="2:6">
      <c r="B125" t="s">
        <v>3879</v>
      </c>
      <c r="C125" t="s">
        <v>3880</v>
      </c>
      <c r="D125" t="s">
        <v>3881</v>
      </c>
    </row>
    <row r="126" spans="2:6">
      <c r="B126" t="s">
        <v>3882</v>
      </c>
      <c r="C126" t="s">
        <v>3883</v>
      </c>
      <c r="D126" t="s">
        <v>3884</v>
      </c>
    </row>
    <row r="127" spans="2:6">
      <c r="B127" t="s">
        <v>3885</v>
      </c>
      <c r="C127" t="s">
        <v>3886</v>
      </c>
      <c r="D127" t="s">
        <v>3887</v>
      </c>
    </row>
    <row r="128" spans="2:6">
      <c r="B128" t="s">
        <v>4085</v>
      </c>
      <c r="C128" t="s">
        <v>4086</v>
      </c>
      <c r="D128" t="s">
        <v>4087</v>
      </c>
    </row>
    <row r="129" spans="2:4">
      <c r="B129" t="s">
        <v>4088</v>
      </c>
      <c r="C129" t="s">
        <v>4089</v>
      </c>
      <c r="D129" t="s">
        <v>4090</v>
      </c>
    </row>
    <row r="130" spans="2:4">
      <c r="B130" t="s">
        <v>4091</v>
      </c>
      <c r="C130" t="s">
        <v>4092</v>
      </c>
      <c r="D130" t="s">
        <v>4093</v>
      </c>
    </row>
    <row r="131" spans="2:4">
      <c r="B131" t="s">
        <v>4094</v>
      </c>
      <c r="C131" t="s">
        <v>4095</v>
      </c>
      <c r="D131" t="s">
        <v>4096</v>
      </c>
    </row>
    <row r="132" spans="2:4">
      <c r="B132" t="s">
        <v>4097</v>
      </c>
      <c r="C132" t="s">
        <v>4098</v>
      </c>
      <c r="D132" t="s">
        <v>4099</v>
      </c>
    </row>
    <row r="133" spans="2:4">
      <c r="B133" t="s">
        <v>4100</v>
      </c>
      <c r="C133" t="s">
        <v>4101</v>
      </c>
      <c r="D133" t="s">
        <v>4102</v>
      </c>
    </row>
    <row r="134" spans="2:4">
      <c r="B134" t="s">
        <v>4103</v>
      </c>
      <c r="C134" t="s">
        <v>4104</v>
      </c>
    </row>
    <row r="135" spans="2:4">
      <c r="B135" t="s">
        <v>4105</v>
      </c>
      <c r="C135" t="s">
        <v>4106</v>
      </c>
      <c r="D135" t="s">
        <v>4107</v>
      </c>
    </row>
    <row r="136" spans="2:4">
      <c r="B136" t="s">
        <v>4108</v>
      </c>
      <c r="C136" t="s">
        <v>4109</v>
      </c>
      <c r="D136" t="s">
        <v>4110</v>
      </c>
    </row>
    <row r="137" spans="2:4">
      <c r="B137" t="s">
        <v>4111</v>
      </c>
      <c r="C137" t="s">
        <v>4112</v>
      </c>
      <c r="D137" t="s">
        <v>4113</v>
      </c>
    </row>
    <row r="138" spans="2:4">
      <c r="B138" t="s">
        <v>4114</v>
      </c>
      <c r="C138" t="s">
        <v>4115</v>
      </c>
      <c r="D138" t="s">
        <v>4116</v>
      </c>
    </row>
    <row r="139" spans="2:4">
      <c r="B139" t="s">
        <v>4117</v>
      </c>
      <c r="C139" t="s">
        <v>4118</v>
      </c>
      <c r="D139" t="s">
        <v>4119</v>
      </c>
    </row>
    <row r="140" spans="2:4">
      <c r="B140" t="s">
        <v>4120</v>
      </c>
      <c r="C140" t="s">
        <v>4121</v>
      </c>
      <c r="D140" t="s">
        <v>4122</v>
      </c>
    </row>
    <row r="141" spans="2:4">
      <c r="B141" t="s">
        <v>4123</v>
      </c>
      <c r="C141" t="s">
        <v>4124</v>
      </c>
      <c r="D141" t="s">
        <v>4125</v>
      </c>
    </row>
    <row r="142" spans="2:4">
      <c r="B142" t="s">
        <v>4126</v>
      </c>
      <c r="C142" t="s">
        <v>4127</v>
      </c>
      <c r="D142" t="s">
        <v>4128</v>
      </c>
    </row>
    <row r="143" spans="2:4">
      <c r="B143" t="s">
        <v>4129</v>
      </c>
      <c r="C143" t="s">
        <v>4130</v>
      </c>
      <c r="D143" t="s">
        <v>4131</v>
      </c>
    </row>
    <row r="144" spans="2:4">
      <c r="B144" t="s">
        <v>4132</v>
      </c>
      <c r="C144" t="s">
        <v>4133</v>
      </c>
      <c r="D144" t="s">
        <v>4134</v>
      </c>
    </row>
    <row r="145" spans="2:4">
      <c r="B145" t="s">
        <v>4135</v>
      </c>
      <c r="C145" t="s">
        <v>4136</v>
      </c>
      <c r="D145" t="s">
        <v>4137</v>
      </c>
    </row>
    <row r="146" spans="2:4">
      <c r="B146" t="s">
        <v>4138</v>
      </c>
      <c r="C146" t="s">
        <v>4139</v>
      </c>
      <c r="D146" t="s">
        <v>4140</v>
      </c>
    </row>
    <row r="147" spans="2:4">
      <c r="B147" t="s">
        <v>4229</v>
      </c>
      <c r="C147" t="s">
        <v>4230</v>
      </c>
    </row>
    <row r="148" spans="2:4">
      <c r="B148" t="s">
        <v>4231</v>
      </c>
      <c r="C148" t="s">
        <v>4232</v>
      </c>
    </row>
    <row r="149" spans="2:4">
      <c r="B149" t="s">
        <v>4233</v>
      </c>
      <c r="C149" t="s">
        <v>4234</v>
      </c>
    </row>
    <row r="150" spans="2:4">
      <c r="B150" t="s">
        <v>4235</v>
      </c>
      <c r="C150" t="s">
        <v>4238</v>
      </c>
    </row>
    <row r="151" spans="2:4">
      <c r="B151" t="s">
        <v>4237</v>
      </c>
      <c r="C151" t="s">
        <v>4239</v>
      </c>
    </row>
    <row r="152" spans="2:4">
      <c r="B152" t="s">
        <v>4236</v>
      </c>
      <c r="C152" t="s">
        <v>4240</v>
      </c>
    </row>
    <row r="153" spans="2:4">
      <c r="B153" t="s">
        <v>4307</v>
      </c>
      <c r="C153" t="s">
        <v>4308</v>
      </c>
      <c r="D153" t="s">
        <v>4309</v>
      </c>
    </row>
    <row r="154" spans="2:4">
      <c r="B154" t="s">
        <v>4310</v>
      </c>
      <c r="C154" t="s">
        <v>4311</v>
      </c>
      <c r="D154" t="s">
        <v>4312</v>
      </c>
    </row>
    <row r="155" spans="2:4">
      <c r="B155" t="s">
        <v>4313</v>
      </c>
      <c r="C155" t="s">
        <v>4314</v>
      </c>
      <c r="D155" t="s">
        <v>4315</v>
      </c>
    </row>
    <row r="156" spans="2:4">
      <c r="B156" t="s">
        <v>4316</v>
      </c>
      <c r="C156" t="s">
        <v>4317</v>
      </c>
      <c r="D156" t="s">
        <v>4318</v>
      </c>
    </row>
    <row r="157" spans="2:4">
      <c r="B157" t="s">
        <v>4319</v>
      </c>
      <c r="C157" t="s">
        <v>4320</v>
      </c>
      <c r="D157" t="s">
        <v>4321</v>
      </c>
    </row>
    <row r="158" spans="2:4">
      <c r="B158" t="s">
        <v>4322</v>
      </c>
      <c r="C158" t="s">
        <v>4323</v>
      </c>
      <c r="D158" t="s">
        <v>4324</v>
      </c>
    </row>
    <row r="159" spans="2:4">
      <c r="B159" t="s">
        <v>4325</v>
      </c>
      <c r="C159" t="s">
        <v>4326</v>
      </c>
      <c r="D159" t="s">
        <v>4327</v>
      </c>
    </row>
    <row r="160" spans="2:4">
      <c r="B160" t="s">
        <v>4328</v>
      </c>
      <c r="C160" t="s">
        <v>4329</v>
      </c>
      <c r="D160" t="s">
        <v>4330</v>
      </c>
    </row>
    <row r="161" spans="2:4">
      <c r="B161" t="s">
        <v>4331</v>
      </c>
      <c r="C161" t="s">
        <v>4332</v>
      </c>
      <c r="D161" t="s">
        <v>4333</v>
      </c>
    </row>
    <row r="162" spans="2:4">
      <c r="B162" t="s">
        <v>4334</v>
      </c>
      <c r="C162" t="s">
        <v>4335</v>
      </c>
      <c r="D162" t="s">
        <v>4336</v>
      </c>
    </row>
    <row r="163" spans="2:4">
      <c r="B163" t="s">
        <v>4337</v>
      </c>
      <c r="C163" t="s">
        <v>4338</v>
      </c>
      <c r="D163" t="s">
        <v>4339</v>
      </c>
    </row>
    <row r="164" spans="2:4">
      <c r="B164" t="s">
        <v>4444</v>
      </c>
      <c r="C164" t="s">
        <v>4445</v>
      </c>
      <c r="D164" t="s">
        <v>4446</v>
      </c>
    </row>
    <row r="165" spans="2:4">
      <c r="B165" t="s">
        <v>4468</v>
      </c>
      <c r="C165" t="s">
        <v>4469</v>
      </c>
      <c r="D165" t="s">
        <v>4470</v>
      </c>
    </row>
    <row r="166" spans="2:4">
      <c r="B166" t="s">
        <v>4486</v>
      </c>
      <c r="C166" t="s">
        <v>4487</v>
      </c>
      <c r="D166" t="s">
        <v>4488</v>
      </c>
    </row>
    <row r="167" spans="2:4">
      <c r="B167" t="s">
        <v>4507</v>
      </c>
      <c r="C167" t="s">
        <v>4508</v>
      </c>
      <c r="D167" t="s">
        <v>4509</v>
      </c>
    </row>
    <row r="168" spans="2:4">
      <c r="B168" t="s">
        <v>4578</v>
      </c>
      <c r="C168" t="s">
        <v>4579</v>
      </c>
      <c r="D168" t="s">
        <v>4580</v>
      </c>
    </row>
    <row r="169" spans="2:4">
      <c r="B169" t="s">
        <v>4581</v>
      </c>
      <c r="C169" t="s">
        <v>4582</v>
      </c>
      <c r="D169" t="s">
        <v>4583</v>
      </c>
    </row>
    <row r="170" spans="2:4">
      <c r="B170" t="s">
        <v>4594</v>
      </c>
      <c r="C170" t="s">
        <v>4595</v>
      </c>
      <c r="D170" t="s">
        <v>4596</v>
      </c>
    </row>
    <row r="171" spans="2:4">
      <c r="B171" t="s">
        <v>4597</v>
      </c>
      <c r="C171" t="s">
        <v>4598</v>
      </c>
      <c r="D171" t="s">
        <v>4599</v>
      </c>
    </row>
    <row r="172" spans="2:4">
      <c r="B172" t="s">
        <v>4600</v>
      </c>
      <c r="C172" t="s">
        <v>4601</v>
      </c>
      <c r="D172" t="s">
        <v>4602</v>
      </c>
    </row>
    <row r="173" spans="2:4">
      <c r="B173" t="s">
        <v>4613</v>
      </c>
      <c r="C173" t="s">
        <v>4614</v>
      </c>
      <c r="D173" t="s">
        <v>4615</v>
      </c>
    </row>
    <row r="174" spans="2:4">
      <c r="B174" t="s">
        <v>4616</v>
      </c>
      <c r="C174" t="s">
        <v>4617</v>
      </c>
      <c r="D174" t="s">
        <v>4618</v>
      </c>
    </row>
    <row r="175" spans="2:4">
      <c r="B175" t="s">
        <v>4619</v>
      </c>
      <c r="C175" t="s">
        <v>4620</v>
      </c>
      <c r="D175" t="s">
        <v>4621</v>
      </c>
    </row>
    <row r="176" spans="2:4">
      <c r="B176" t="s">
        <v>4633</v>
      </c>
      <c r="C176" t="s">
        <v>4634</v>
      </c>
      <c r="D176" t="s">
        <v>4622</v>
      </c>
    </row>
    <row r="177" spans="2:4">
      <c r="B177" t="s">
        <v>4631</v>
      </c>
      <c r="C177" t="s">
        <v>4632</v>
      </c>
      <c r="D177" t="s">
        <v>4622</v>
      </c>
    </row>
    <row r="178" spans="2:4">
      <c r="B178" t="s">
        <v>4629</v>
      </c>
      <c r="C178" t="s">
        <v>4630</v>
      </c>
      <c r="D178" t="s">
        <v>4622</v>
      </c>
    </row>
    <row r="179" spans="2:4">
      <c r="B179" t="s">
        <v>4627</v>
      </c>
      <c r="C179" t="s">
        <v>4628</v>
      </c>
      <c r="D179" t="s">
        <v>4622</v>
      </c>
    </row>
    <row r="180" spans="2:4">
      <c r="B180" t="s">
        <v>4625</v>
      </c>
      <c r="C180" t="s">
        <v>4626</v>
      </c>
      <c r="D180" t="s">
        <v>4622</v>
      </c>
    </row>
    <row r="181" spans="2:4">
      <c r="B181" t="s">
        <v>4623</v>
      </c>
      <c r="C181" t="s">
        <v>4624</v>
      </c>
      <c r="D181" t="s">
        <v>4622</v>
      </c>
    </row>
    <row r="182" spans="2:4">
      <c r="B182" t="s">
        <v>4635</v>
      </c>
      <c r="C182" t="s">
        <v>4636</v>
      </c>
      <c r="D182" t="s">
        <v>4637</v>
      </c>
    </row>
    <row r="183" spans="2:4">
      <c r="B183" t="s">
        <v>4638</v>
      </c>
      <c r="C183" t="s">
        <v>4639</v>
      </c>
      <c r="D183" t="s">
        <v>4640</v>
      </c>
    </row>
    <row r="184" spans="2:4">
      <c r="B184" t="s">
        <v>4679</v>
      </c>
      <c r="C184" t="s">
        <v>4680</v>
      </c>
      <c r="D184" t="s">
        <v>4681</v>
      </c>
    </row>
    <row r="185" spans="2:4">
      <c r="B185" t="s">
        <v>4696</v>
      </c>
      <c r="C185" t="s">
        <v>4697</v>
      </c>
      <c r="D185" t="s">
        <v>4698</v>
      </c>
    </row>
    <row r="186" spans="2:4">
      <c r="B186" t="s">
        <v>4699</v>
      </c>
      <c r="C186" t="s">
        <v>4700</v>
      </c>
      <c r="D186" t="s">
        <v>4701</v>
      </c>
    </row>
  </sheetData>
  <phoneticPr fontId="2"/>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3F95-4C1A-45B7-88B9-01AA9E16A9FD}">
  <dimension ref="B2:F112"/>
  <sheetViews>
    <sheetView topLeftCell="A103" zoomScaleNormal="100" workbookViewId="0">
      <selection activeCell="C127" sqref="C127"/>
    </sheetView>
  </sheetViews>
  <sheetFormatPr defaultRowHeight="18.75"/>
  <cols>
    <col min="1" max="1" width="3.625" customWidth="1"/>
    <col min="2" max="2" width="32" style="130" bestFit="1" customWidth="1"/>
    <col min="3" max="3" width="42.5" style="130" customWidth="1"/>
    <col min="4" max="4" width="66" style="46" bestFit="1" customWidth="1"/>
    <col min="5" max="5" width="57.875" bestFit="1" customWidth="1"/>
  </cols>
  <sheetData>
    <row r="2" spans="2:5">
      <c r="B2" s="152" t="s">
        <v>3901</v>
      </c>
      <c r="C2" s="152"/>
      <c r="D2" s="140" t="s">
        <v>3902</v>
      </c>
      <c r="E2" s="2" t="s">
        <v>3903</v>
      </c>
    </row>
    <row r="3" spans="2:5">
      <c r="B3" s="150" t="s">
        <v>3905</v>
      </c>
      <c r="C3" s="150" t="s">
        <v>3906</v>
      </c>
      <c r="D3" s="46" t="s">
        <v>3904</v>
      </c>
    </row>
    <row r="4" spans="2:5">
      <c r="B4" s="150"/>
      <c r="C4" s="150"/>
      <c r="D4" s="46" t="s">
        <v>3896</v>
      </c>
      <c r="E4" t="s">
        <v>3897</v>
      </c>
    </row>
    <row r="5" spans="2:5">
      <c r="B5" s="150" t="s">
        <v>3907</v>
      </c>
      <c r="C5" s="150" t="s">
        <v>3908</v>
      </c>
      <c r="D5" s="46" t="s">
        <v>3898</v>
      </c>
    </row>
    <row r="6" spans="2:5">
      <c r="B6" s="150"/>
      <c r="C6" s="150"/>
      <c r="D6" s="46" t="s">
        <v>3899</v>
      </c>
      <c r="E6" t="s">
        <v>3900</v>
      </c>
    </row>
    <row r="7" spans="2:5">
      <c r="B7" s="151" t="s">
        <v>3910</v>
      </c>
      <c r="C7" s="130" t="s">
        <v>3909</v>
      </c>
      <c r="D7" s="46" t="s">
        <v>3654</v>
      </c>
      <c r="E7" t="s">
        <v>3657</v>
      </c>
    </row>
    <row r="8" spans="2:5">
      <c r="B8" s="151"/>
      <c r="C8" s="130" t="s">
        <v>3653</v>
      </c>
      <c r="D8" s="46" t="s">
        <v>3655</v>
      </c>
      <c r="E8" t="s">
        <v>3656</v>
      </c>
    </row>
    <row r="9" spans="2:5">
      <c r="B9" s="150" t="s">
        <v>3911</v>
      </c>
      <c r="C9" s="151" t="s">
        <v>3912</v>
      </c>
      <c r="D9" s="46" t="s">
        <v>3658</v>
      </c>
      <c r="E9" t="s">
        <v>3660</v>
      </c>
    </row>
    <row r="10" spans="2:5">
      <c r="B10" s="150"/>
      <c r="C10" s="150"/>
      <c r="D10" s="46" t="s">
        <v>3659</v>
      </c>
      <c r="E10" t="s">
        <v>3661</v>
      </c>
    </row>
    <row r="11" spans="2:5">
      <c r="B11" s="150" t="s">
        <v>3626</v>
      </c>
      <c r="C11" s="150" t="s">
        <v>3913</v>
      </c>
      <c r="D11" s="46" t="s">
        <v>3627</v>
      </c>
      <c r="E11" t="s">
        <v>3629</v>
      </c>
    </row>
    <row r="12" spans="2:5">
      <c r="B12" s="150"/>
      <c r="C12" s="150"/>
      <c r="D12" s="46" t="s">
        <v>3628</v>
      </c>
      <c r="E12" t="s">
        <v>3630</v>
      </c>
    </row>
    <row r="13" spans="2:5">
      <c r="B13" s="130" t="s">
        <v>3631</v>
      </c>
      <c r="C13" s="130" t="s">
        <v>3913</v>
      </c>
      <c r="D13" s="46" t="s">
        <v>3632</v>
      </c>
      <c r="E13" t="s">
        <v>3629</v>
      </c>
    </row>
    <row r="14" spans="2:5">
      <c r="B14" s="150" t="s">
        <v>3914</v>
      </c>
      <c r="C14" s="150" t="s">
        <v>3915</v>
      </c>
      <c r="D14" s="46" t="s">
        <v>3616</v>
      </c>
      <c r="E14" t="s">
        <v>3617</v>
      </c>
    </row>
    <row r="15" spans="2:5">
      <c r="B15" s="150"/>
      <c r="C15" s="150"/>
      <c r="D15" s="46" t="s">
        <v>3618</v>
      </c>
      <c r="E15" t="s">
        <v>3619</v>
      </c>
    </row>
    <row r="16" spans="2:5">
      <c r="B16" s="150"/>
      <c r="C16" s="150"/>
      <c r="D16" s="46" t="s">
        <v>3620</v>
      </c>
      <c r="E16" t="s">
        <v>3621</v>
      </c>
    </row>
    <row r="17" spans="2:5">
      <c r="B17" s="30" t="s">
        <v>3916</v>
      </c>
      <c r="C17" s="30" t="s">
        <v>3917</v>
      </c>
      <c r="D17" s="46" t="s">
        <v>3918</v>
      </c>
      <c r="E17" t="s">
        <v>3919</v>
      </c>
    </row>
    <row r="18" spans="2:5">
      <c r="B18" s="30" t="s">
        <v>3920</v>
      </c>
      <c r="C18" s="30" t="s">
        <v>3921</v>
      </c>
      <c r="D18" s="46" t="s">
        <v>3922</v>
      </c>
      <c r="E18" t="s">
        <v>3923</v>
      </c>
    </row>
    <row r="19" spans="2:5">
      <c r="B19" s="30" t="s">
        <v>3924</v>
      </c>
      <c r="C19" s="30" t="s">
        <v>3925</v>
      </c>
      <c r="D19" s="46" t="s">
        <v>3926</v>
      </c>
      <c r="E19" t="s">
        <v>3927</v>
      </c>
    </row>
    <row r="20" spans="2:5">
      <c r="B20" s="150" t="s">
        <v>3928</v>
      </c>
      <c r="C20" s="150" t="s">
        <v>3929</v>
      </c>
      <c r="D20" s="46" t="s">
        <v>3583</v>
      </c>
      <c r="E20" t="s">
        <v>3585</v>
      </c>
    </row>
    <row r="21" spans="2:5">
      <c r="B21" s="150"/>
      <c r="C21" s="150"/>
      <c r="D21" s="46" t="s">
        <v>3584</v>
      </c>
      <c r="E21" t="s">
        <v>3586</v>
      </c>
    </row>
    <row r="22" spans="2:5">
      <c r="B22" s="150" t="s">
        <v>2875</v>
      </c>
      <c r="C22" s="30" t="s">
        <v>2876</v>
      </c>
      <c r="D22" s="46" t="s">
        <v>3930</v>
      </c>
      <c r="E22" t="s">
        <v>2879</v>
      </c>
    </row>
    <row r="23" spans="2:5">
      <c r="B23" s="150"/>
      <c r="C23" s="30" t="s">
        <v>2877</v>
      </c>
      <c r="D23" s="46" t="s">
        <v>3931</v>
      </c>
      <c r="E23" t="s">
        <v>2878</v>
      </c>
    </row>
    <row r="24" spans="2:5">
      <c r="B24" s="151" t="s">
        <v>3932</v>
      </c>
      <c r="C24" s="30" t="s">
        <v>3019</v>
      </c>
      <c r="D24" s="46" t="s">
        <v>3020</v>
      </c>
    </row>
    <row r="25" spans="2:5">
      <c r="B25" s="150"/>
      <c r="C25" s="30" t="s">
        <v>3021</v>
      </c>
      <c r="D25" s="46" t="s">
        <v>3022</v>
      </c>
    </row>
    <row r="26" spans="2:5">
      <c r="B26" s="150" t="s">
        <v>3933</v>
      </c>
      <c r="C26" s="150" t="s">
        <v>3934</v>
      </c>
      <c r="D26" s="46" t="s">
        <v>3935</v>
      </c>
      <c r="E26" t="s">
        <v>3582</v>
      </c>
    </row>
    <row r="27" spans="2:5">
      <c r="B27" s="150"/>
      <c r="C27" s="150"/>
      <c r="D27" s="46" t="s">
        <v>3936</v>
      </c>
      <c r="E27" t="s">
        <v>3937</v>
      </c>
    </row>
    <row r="28" spans="2:5">
      <c r="B28" s="150" t="s">
        <v>3938</v>
      </c>
      <c r="C28" s="150" t="s">
        <v>3939</v>
      </c>
      <c r="D28" s="46" t="s">
        <v>3940</v>
      </c>
      <c r="E28" t="s">
        <v>3942</v>
      </c>
    </row>
    <row r="29" spans="2:5">
      <c r="B29" s="150"/>
      <c r="C29" s="150"/>
      <c r="D29" s="46" t="s">
        <v>3941</v>
      </c>
      <c r="E29" t="s">
        <v>3943</v>
      </c>
    </row>
    <row r="30" spans="2:5">
      <c r="B30" s="151" t="s">
        <v>3944</v>
      </c>
      <c r="C30" s="30" t="s">
        <v>3945</v>
      </c>
      <c r="D30" s="46" t="s">
        <v>3946</v>
      </c>
      <c r="E30" t="s">
        <v>3948</v>
      </c>
    </row>
    <row r="31" spans="2:5">
      <c r="B31" s="151"/>
      <c r="C31" s="30" t="s">
        <v>2446</v>
      </c>
      <c r="D31" s="46" t="s">
        <v>3947</v>
      </c>
      <c r="E31" t="s">
        <v>3949</v>
      </c>
    </row>
    <row r="32" spans="2:5">
      <c r="B32" s="150" t="s">
        <v>3950</v>
      </c>
      <c r="C32" s="30" t="s">
        <v>3951</v>
      </c>
      <c r="D32" s="46" t="s">
        <v>3954</v>
      </c>
    </row>
    <row r="33" spans="2:6">
      <c r="B33" s="150"/>
      <c r="C33" s="130" t="s">
        <v>3952</v>
      </c>
      <c r="D33" s="125" t="s">
        <v>3955</v>
      </c>
    </row>
    <row r="34" spans="2:6">
      <c r="B34" s="150"/>
      <c r="C34" s="130" t="s">
        <v>3953</v>
      </c>
      <c r="D34" s="125" t="s">
        <v>3956</v>
      </c>
    </row>
    <row r="35" spans="2:6">
      <c r="B35" s="150" t="s">
        <v>3957</v>
      </c>
      <c r="C35" s="150" t="s">
        <v>3958</v>
      </c>
      <c r="D35" s="125" t="s">
        <v>3959</v>
      </c>
      <c r="E35" t="s">
        <v>3961</v>
      </c>
    </row>
    <row r="36" spans="2:6">
      <c r="B36" s="150"/>
      <c r="C36" s="150"/>
      <c r="D36" s="125" t="s">
        <v>3960</v>
      </c>
      <c r="E36" t="s">
        <v>3962</v>
      </c>
    </row>
    <row r="37" spans="2:6">
      <c r="B37" s="151" t="s">
        <v>3963</v>
      </c>
      <c r="C37" s="130" t="s">
        <v>936</v>
      </c>
      <c r="D37" s="125" t="s">
        <v>3964</v>
      </c>
    </row>
    <row r="38" spans="2:6">
      <c r="B38" s="150"/>
      <c r="C38" s="130" t="s">
        <v>705</v>
      </c>
      <c r="D38" s="125" t="s">
        <v>3965</v>
      </c>
    </row>
    <row r="39" spans="2:6">
      <c r="B39" s="150" t="s">
        <v>3966</v>
      </c>
      <c r="C39" s="130" t="s">
        <v>3967</v>
      </c>
      <c r="D39" s="46" t="s">
        <v>3969</v>
      </c>
      <c r="E39" t="s">
        <v>3970</v>
      </c>
      <c r="F39" t="s">
        <v>3971</v>
      </c>
    </row>
    <row r="40" spans="2:6">
      <c r="B40" s="150"/>
      <c r="C40" s="130" t="s">
        <v>3968</v>
      </c>
      <c r="D40" s="46" t="s">
        <v>3973</v>
      </c>
      <c r="E40" t="s">
        <v>3972</v>
      </c>
    </row>
    <row r="41" spans="2:6">
      <c r="B41" s="150" t="s">
        <v>3974</v>
      </c>
      <c r="C41" s="130" t="s">
        <v>3975</v>
      </c>
      <c r="D41" s="46" t="s">
        <v>3977</v>
      </c>
      <c r="E41" t="s">
        <v>3980</v>
      </c>
    </row>
    <row r="42" spans="2:6">
      <c r="B42" s="150"/>
      <c r="C42" s="130" t="s">
        <v>3976</v>
      </c>
      <c r="D42" s="46" t="s">
        <v>3978</v>
      </c>
      <c r="E42" t="s">
        <v>3979</v>
      </c>
    </row>
    <row r="43" spans="2:6">
      <c r="B43" s="151" t="s">
        <v>3981</v>
      </c>
      <c r="C43" s="130" t="s">
        <v>3983</v>
      </c>
      <c r="D43" s="46" t="s">
        <v>3984</v>
      </c>
      <c r="E43" t="s">
        <v>3985</v>
      </c>
    </row>
    <row r="44" spans="2:6">
      <c r="B44" s="150"/>
      <c r="C44" s="130" t="s">
        <v>3982</v>
      </c>
    </row>
    <row r="45" spans="2:6">
      <c r="B45" s="150" t="s">
        <v>3986</v>
      </c>
      <c r="C45" s="130" t="s">
        <v>3987</v>
      </c>
      <c r="D45" s="46" t="s">
        <v>3989</v>
      </c>
      <c r="E45" t="s">
        <v>3991</v>
      </c>
    </row>
    <row r="46" spans="2:6">
      <c r="B46" s="150"/>
      <c r="C46" s="130" t="s">
        <v>3988</v>
      </c>
      <c r="D46" s="46" t="s">
        <v>3990</v>
      </c>
      <c r="E46" t="s">
        <v>3992</v>
      </c>
    </row>
    <row r="47" spans="2:6">
      <c r="B47" s="150" t="s">
        <v>3993</v>
      </c>
      <c r="C47" s="130" t="s">
        <v>3995</v>
      </c>
      <c r="D47" s="46" t="s">
        <v>3996</v>
      </c>
      <c r="E47" t="s">
        <v>3998</v>
      </c>
    </row>
    <row r="48" spans="2:6">
      <c r="B48" s="150"/>
      <c r="C48" s="130" t="s">
        <v>3994</v>
      </c>
      <c r="D48" s="46" t="s">
        <v>3997</v>
      </c>
      <c r="E48" t="s">
        <v>3999</v>
      </c>
    </row>
    <row r="49" spans="2:5">
      <c r="B49" s="150" t="s">
        <v>4000</v>
      </c>
      <c r="C49" s="130" t="s">
        <v>4001</v>
      </c>
      <c r="D49" s="46" t="s">
        <v>4002</v>
      </c>
    </row>
    <row r="50" spans="2:5">
      <c r="B50" s="150"/>
      <c r="C50" s="130" t="s">
        <v>4003</v>
      </c>
      <c r="D50" s="141" t="s">
        <v>4004</v>
      </c>
    </row>
    <row r="51" spans="2:5">
      <c r="B51" s="151" t="s">
        <v>4011</v>
      </c>
      <c r="C51" s="142" t="s">
        <v>4006</v>
      </c>
      <c r="D51" s="46" t="s">
        <v>4007</v>
      </c>
      <c r="E51" t="s">
        <v>4010</v>
      </c>
    </row>
    <row r="52" spans="2:5">
      <c r="B52" s="150"/>
      <c r="C52" s="142" t="s">
        <v>4005</v>
      </c>
      <c r="D52" s="46" t="s">
        <v>4008</v>
      </c>
      <c r="E52" t="s">
        <v>4009</v>
      </c>
    </row>
    <row r="53" spans="2:5">
      <c r="B53" s="150" t="s">
        <v>4186</v>
      </c>
      <c r="C53" s="151" t="s">
        <v>4187</v>
      </c>
      <c r="D53" s="46" t="s">
        <v>4188</v>
      </c>
      <c r="E53" t="s">
        <v>4191</v>
      </c>
    </row>
    <row r="54" spans="2:5">
      <c r="B54" s="150"/>
      <c r="C54" s="150"/>
      <c r="D54" s="46" t="s">
        <v>4189</v>
      </c>
      <c r="E54" t="s">
        <v>4190</v>
      </c>
    </row>
    <row r="55" spans="2:5">
      <c r="B55" s="150" t="s">
        <v>4192</v>
      </c>
      <c r="C55" s="130" t="s">
        <v>4193</v>
      </c>
      <c r="D55" s="46" t="s">
        <v>4197</v>
      </c>
    </row>
    <row r="56" spans="2:5">
      <c r="B56" s="150"/>
      <c r="C56" s="130" t="s">
        <v>4194</v>
      </c>
      <c r="D56" s="46" t="s">
        <v>4198</v>
      </c>
    </row>
    <row r="57" spans="2:5">
      <c r="B57" s="150"/>
      <c r="C57" s="130" t="s">
        <v>4195</v>
      </c>
      <c r="D57" s="46" t="s">
        <v>4199</v>
      </c>
    </row>
    <row r="58" spans="2:5">
      <c r="B58" s="150"/>
      <c r="C58" s="130" t="s">
        <v>4196</v>
      </c>
      <c r="D58" s="46" t="s">
        <v>4200</v>
      </c>
    </row>
    <row r="59" spans="2:5">
      <c r="B59" s="150" t="s">
        <v>4206</v>
      </c>
      <c r="C59" s="130" t="s">
        <v>4207</v>
      </c>
      <c r="D59" s="46" t="s">
        <v>4208</v>
      </c>
      <c r="E59" t="s">
        <v>4209</v>
      </c>
    </row>
    <row r="60" spans="2:5">
      <c r="B60" s="150"/>
      <c r="C60" s="130" t="s">
        <v>4211</v>
      </c>
      <c r="D60" s="46" t="s">
        <v>4210</v>
      </c>
      <c r="E60" t="s">
        <v>4212</v>
      </c>
    </row>
    <row r="61" spans="2:5">
      <c r="B61" s="150" t="s">
        <v>4215</v>
      </c>
      <c r="C61" s="130" t="s">
        <v>4216</v>
      </c>
      <c r="D61" s="46" t="s">
        <v>4218</v>
      </c>
      <c r="E61" t="s">
        <v>4220</v>
      </c>
    </row>
    <row r="62" spans="2:5">
      <c r="B62" s="150"/>
      <c r="C62" s="130" t="s">
        <v>4217</v>
      </c>
      <c r="D62" s="46" t="s">
        <v>4219</v>
      </c>
      <c r="E62" t="s">
        <v>4221</v>
      </c>
    </row>
    <row r="63" spans="2:5">
      <c r="B63" s="151" t="s">
        <v>4222</v>
      </c>
      <c r="C63" s="130" t="s">
        <v>4223</v>
      </c>
      <c r="D63" s="46" t="s">
        <v>4225</v>
      </c>
      <c r="E63" t="s">
        <v>4227</v>
      </c>
    </row>
    <row r="64" spans="2:5">
      <c r="B64" s="150"/>
      <c r="C64" s="130" t="s">
        <v>4224</v>
      </c>
      <c r="D64" s="46" t="s">
        <v>4226</v>
      </c>
      <c r="E64" t="s">
        <v>4228</v>
      </c>
    </row>
    <row r="65" spans="2:5">
      <c r="B65" s="150" t="s">
        <v>4241</v>
      </c>
      <c r="C65" s="130" t="s">
        <v>4242</v>
      </c>
      <c r="D65" s="46" t="s">
        <v>4244</v>
      </c>
      <c r="E65" t="s">
        <v>4247</v>
      </c>
    </row>
    <row r="66" spans="2:5">
      <c r="B66" s="150"/>
      <c r="C66" s="130" t="s">
        <v>4243</v>
      </c>
      <c r="D66" s="46" t="s">
        <v>4245</v>
      </c>
      <c r="E66" t="s">
        <v>4246</v>
      </c>
    </row>
    <row r="67" spans="2:5">
      <c r="B67" s="150" t="s">
        <v>4248</v>
      </c>
      <c r="C67" s="151" t="s">
        <v>4249</v>
      </c>
      <c r="D67" s="46" t="s">
        <v>4250</v>
      </c>
      <c r="E67" t="s">
        <v>4252</v>
      </c>
    </row>
    <row r="68" spans="2:5">
      <c r="B68" s="150"/>
      <c r="C68" s="150"/>
      <c r="D68" s="46" t="s">
        <v>4251</v>
      </c>
      <c r="E68" t="s">
        <v>4253</v>
      </c>
    </row>
    <row r="69" spans="2:5">
      <c r="B69" s="150" t="s">
        <v>2109</v>
      </c>
      <c r="C69" s="130" t="s">
        <v>4254</v>
      </c>
      <c r="D69" s="46" t="s">
        <v>4256</v>
      </c>
      <c r="E69" t="s">
        <v>4258</v>
      </c>
    </row>
    <row r="70" spans="2:5">
      <c r="B70" s="150"/>
      <c r="C70" s="130" t="s">
        <v>4255</v>
      </c>
      <c r="D70" s="46" t="s">
        <v>4257</v>
      </c>
      <c r="E70" t="s">
        <v>4259</v>
      </c>
    </row>
    <row r="71" spans="2:5">
      <c r="B71" s="150" t="s">
        <v>4361</v>
      </c>
      <c r="C71" s="130" t="s">
        <v>4363</v>
      </c>
      <c r="D71" s="46" t="s">
        <v>4364</v>
      </c>
      <c r="E71" t="s">
        <v>4366</v>
      </c>
    </row>
    <row r="72" spans="2:5">
      <c r="B72" s="150"/>
      <c r="C72" s="130" t="s">
        <v>4362</v>
      </c>
      <c r="D72" s="46" t="s">
        <v>4365</v>
      </c>
      <c r="E72" t="s">
        <v>4367</v>
      </c>
    </row>
    <row r="73" spans="2:5">
      <c r="B73" s="150" t="s">
        <v>4368</v>
      </c>
      <c r="C73" s="130" t="s">
        <v>4369</v>
      </c>
      <c r="D73" s="46" t="s">
        <v>4371</v>
      </c>
      <c r="E73" t="s">
        <v>4372</v>
      </c>
    </row>
    <row r="74" spans="2:5">
      <c r="B74" s="150"/>
      <c r="C74" s="130" t="s">
        <v>4370</v>
      </c>
      <c r="D74" s="46" t="s">
        <v>4373</v>
      </c>
      <c r="E74" t="s">
        <v>4374</v>
      </c>
    </row>
    <row r="75" spans="2:5">
      <c r="B75" s="150" t="s">
        <v>4375</v>
      </c>
      <c r="C75" s="150" t="s">
        <v>4376</v>
      </c>
      <c r="D75" s="46" t="s">
        <v>4377</v>
      </c>
      <c r="E75" t="s">
        <v>4380</v>
      </c>
    </row>
    <row r="76" spans="2:5">
      <c r="B76" s="150"/>
      <c r="C76" s="150"/>
      <c r="D76" s="46" t="s">
        <v>4378</v>
      </c>
      <c r="E76" t="s">
        <v>4381</v>
      </c>
    </row>
    <row r="77" spans="2:5">
      <c r="B77" s="150"/>
      <c r="C77" s="150"/>
      <c r="D77" s="46" t="s">
        <v>4379</v>
      </c>
      <c r="E77" t="s">
        <v>4382</v>
      </c>
    </row>
    <row r="78" spans="2:5">
      <c r="B78" s="150" t="s">
        <v>4383</v>
      </c>
      <c r="C78" s="143" t="s">
        <v>4384</v>
      </c>
      <c r="D78" s="46" t="s">
        <v>4386</v>
      </c>
      <c r="E78" t="s">
        <v>4388</v>
      </c>
    </row>
    <row r="79" spans="2:5">
      <c r="B79" s="150"/>
      <c r="C79" s="143" t="s">
        <v>4385</v>
      </c>
      <c r="D79" s="46" t="s">
        <v>4387</v>
      </c>
      <c r="E79" t="s">
        <v>4389</v>
      </c>
    </row>
    <row r="80" spans="2:5">
      <c r="B80" s="150" t="s">
        <v>4418</v>
      </c>
      <c r="C80" s="130" t="s">
        <v>4419</v>
      </c>
      <c r="D80" s="46" t="s">
        <v>4421</v>
      </c>
      <c r="E80" t="s">
        <v>4423</v>
      </c>
    </row>
    <row r="81" spans="2:6">
      <c r="B81" s="150"/>
      <c r="C81" s="130" t="s">
        <v>4420</v>
      </c>
      <c r="D81" s="46" t="s">
        <v>4422</v>
      </c>
      <c r="E81" t="s">
        <v>4424</v>
      </c>
    </row>
    <row r="82" spans="2:6">
      <c r="B82" s="150" t="s">
        <v>4430</v>
      </c>
      <c r="C82" s="130" t="s">
        <v>4431</v>
      </c>
      <c r="D82" s="46" t="s">
        <v>4433</v>
      </c>
      <c r="E82" t="s">
        <v>4436</v>
      </c>
    </row>
    <row r="83" spans="2:6">
      <c r="B83" s="150"/>
      <c r="C83" s="130" t="s">
        <v>4432</v>
      </c>
      <c r="D83" s="46" t="s">
        <v>4434</v>
      </c>
      <c r="E83" t="s">
        <v>4435</v>
      </c>
    </row>
    <row r="84" spans="2:6">
      <c r="B84" s="150" t="s">
        <v>4437</v>
      </c>
      <c r="C84" s="130" t="s">
        <v>4442</v>
      </c>
      <c r="D84" s="46" t="s">
        <v>4438</v>
      </c>
      <c r="E84" t="s">
        <v>4439</v>
      </c>
    </row>
    <row r="85" spans="2:6">
      <c r="B85" s="150"/>
      <c r="C85" s="130" t="s">
        <v>4443</v>
      </c>
      <c r="D85" s="46" t="s">
        <v>4441</v>
      </c>
      <c r="E85" t="s">
        <v>4440</v>
      </c>
    </row>
    <row r="86" spans="2:6">
      <c r="B86" s="150" t="s">
        <v>4461</v>
      </c>
      <c r="C86" s="130" t="s">
        <v>4462</v>
      </c>
      <c r="D86" s="46" t="s">
        <v>4464</v>
      </c>
      <c r="E86" t="s">
        <v>4467</v>
      </c>
    </row>
    <row r="87" spans="2:6">
      <c r="B87" s="150"/>
      <c r="C87" s="130" t="s">
        <v>4463</v>
      </c>
      <c r="D87" s="46" t="s">
        <v>4465</v>
      </c>
      <c r="E87" t="s">
        <v>4466</v>
      </c>
    </row>
    <row r="88" spans="2:6">
      <c r="B88" s="150" t="s">
        <v>4471</v>
      </c>
      <c r="C88" s="130" t="s">
        <v>4472</v>
      </c>
      <c r="D88" s="46" t="s">
        <v>4474</v>
      </c>
      <c r="E88" t="s">
        <v>4476</v>
      </c>
    </row>
    <row r="89" spans="2:6">
      <c r="B89" s="150"/>
      <c r="C89" s="130" t="s">
        <v>4473</v>
      </c>
      <c r="D89" s="46" t="s">
        <v>4475</v>
      </c>
      <c r="E89" t="s">
        <v>4477</v>
      </c>
    </row>
    <row r="90" spans="2:6">
      <c r="B90" s="150" t="s">
        <v>4478</v>
      </c>
      <c r="C90" s="130" t="s">
        <v>4479</v>
      </c>
      <c r="D90" s="46" t="s">
        <v>4482</v>
      </c>
      <c r="E90" t="s">
        <v>4484</v>
      </c>
    </row>
    <row r="91" spans="2:6">
      <c r="B91" s="150"/>
      <c r="C91" s="130" t="s">
        <v>4480</v>
      </c>
      <c r="D91" s="46" t="s">
        <v>4483</v>
      </c>
      <c r="E91" t="s">
        <v>4485</v>
      </c>
      <c r="F91" t="s">
        <v>4481</v>
      </c>
    </row>
    <row r="92" spans="2:6">
      <c r="B92" s="150" t="s">
        <v>4541</v>
      </c>
      <c r="C92" s="150" t="s">
        <v>4542</v>
      </c>
      <c r="D92" s="46" t="s">
        <v>4543</v>
      </c>
      <c r="E92" t="s">
        <v>4544</v>
      </c>
    </row>
    <row r="93" spans="2:6">
      <c r="B93" s="150"/>
      <c r="C93" s="150"/>
      <c r="D93" s="46" t="s">
        <v>4545</v>
      </c>
      <c r="E93" t="s">
        <v>4546</v>
      </c>
    </row>
    <row r="94" spans="2:6">
      <c r="B94" s="150" t="s">
        <v>4547</v>
      </c>
      <c r="C94" s="130" t="s">
        <v>4548</v>
      </c>
      <c r="D94" s="46" t="s">
        <v>4550</v>
      </c>
      <c r="E94" t="s">
        <v>4552</v>
      </c>
    </row>
    <row r="95" spans="2:6">
      <c r="B95" s="150"/>
      <c r="C95" s="130" t="s">
        <v>4549</v>
      </c>
      <c r="D95" s="46" t="s">
        <v>4551</v>
      </c>
      <c r="E95" t="s">
        <v>4553</v>
      </c>
    </row>
    <row r="96" spans="2:6">
      <c r="B96" s="130" t="s">
        <v>4565</v>
      </c>
      <c r="C96" s="130" t="s">
        <v>4566</v>
      </c>
      <c r="D96" s="46" t="s">
        <v>4567</v>
      </c>
      <c r="E96" t="s">
        <v>4568</v>
      </c>
    </row>
    <row r="97" spans="2:5">
      <c r="B97" s="150" t="s">
        <v>4584</v>
      </c>
      <c r="C97" s="130" t="s">
        <v>4585</v>
      </c>
      <c r="D97" s="46" t="s">
        <v>4588</v>
      </c>
      <c r="E97" t="s">
        <v>4589</v>
      </c>
    </row>
    <row r="98" spans="2:5">
      <c r="B98" s="150"/>
      <c r="C98" s="130" t="s">
        <v>4586</v>
      </c>
      <c r="D98" s="46" t="s">
        <v>4590</v>
      </c>
      <c r="E98" t="s">
        <v>4591</v>
      </c>
    </row>
    <row r="99" spans="2:5">
      <c r="B99" s="150"/>
      <c r="C99" s="130" t="s">
        <v>4587</v>
      </c>
      <c r="D99" s="46" t="s">
        <v>4592</v>
      </c>
      <c r="E99" t="s">
        <v>4593</v>
      </c>
    </row>
    <row r="100" spans="2:5">
      <c r="B100" s="151" t="s">
        <v>4603</v>
      </c>
      <c r="C100" s="150" t="s">
        <v>4604</v>
      </c>
      <c r="D100" s="46" t="s">
        <v>4605</v>
      </c>
      <c r="E100" t="s">
        <v>4607</v>
      </c>
    </row>
    <row r="101" spans="2:5">
      <c r="B101" s="150"/>
      <c r="C101" s="150"/>
      <c r="D101" s="46" t="s">
        <v>4606</v>
      </c>
      <c r="E101" t="s">
        <v>4608</v>
      </c>
    </row>
    <row r="102" spans="2:5">
      <c r="B102" s="130" t="s">
        <v>4609</v>
      </c>
      <c r="C102" s="130" t="s">
        <v>4610</v>
      </c>
      <c r="D102" s="46" t="s">
        <v>4611</v>
      </c>
      <c r="E102" t="s">
        <v>4612</v>
      </c>
    </row>
    <row r="103" spans="2:5">
      <c r="B103" s="150" t="s">
        <v>4641</v>
      </c>
      <c r="C103" s="151" t="s">
        <v>4646</v>
      </c>
      <c r="D103" s="46" t="s">
        <v>4642</v>
      </c>
      <c r="E103" t="s">
        <v>4644</v>
      </c>
    </row>
    <row r="104" spans="2:5">
      <c r="B104" s="150"/>
      <c r="C104" s="150"/>
      <c r="D104" s="46" t="s">
        <v>4643</v>
      </c>
      <c r="E104" t="s">
        <v>4645</v>
      </c>
    </row>
    <row r="105" spans="2:5">
      <c r="B105" s="150" t="s">
        <v>4647</v>
      </c>
      <c r="C105" s="130" t="s">
        <v>4648</v>
      </c>
      <c r="D105" s="46" t="s">
        <v>4650</v>
      </c>
      <c r="E105" t="s">
        <v>4652</v>
      </c>
    </row>
    <row r="106" spans="2:5">
      <c r="B106" s="150"/>
      <c r="C106" s="130" t="s">
        <v>4649</v>
      </c>
      <c r="D106" s="46" t="s">
        <v>4651</v>
      </c>
      <c r="E106" t="s">
        <v>4653</v>
      </c>
    </row>
    <row r="107" spans="2:5">
      <c r="B107" s="150" t="s">
        <v>4673</v>
      </c>
      <c r="C107" s="130" t="s">
        <v>4672</v>
      </c>
      <c r="D107" s="46" t="s">
        <v>4675</v>
      </c>
      <c r="E107" t="s">
        <v>4676</v>
      </c>
    </row>
    <row r="108" spans="2:5">
      <c r="B108" s="150"/>
      <c r="C108" s="130" t="s">
        <v>4674</v>
      </c>
      <c r="D108" s="46" t="s">
        <v>4677</v>
      </c>
      <c r="E108" t="s">
        <v>4678</v>
      </c>
    </row>
    <row r="109" spans="2:5">
      <c r="B109" s="150" t="s">
        <v>4682</v>
      </c>
      <c r="C109" s="130" t="s">
        <v>4683</v>
      </c>
      <c r="D109" s="46" t="s">
        <v>4685</v>
      </c>
      <c r="E109" t="s">
        <v>4687</v>
      </c>
    </row>
    <row r="110" spans="2:5">
      <c r="B110" s="150"/>
      <c r="C110" s="130" t="s">
        <v>4684</v>
      </c>
      <c r="D110" s="46" t="s">
        <v>4686</v>
      </c>
      <c r="E110" t="s">
        <v>4688</v>
      </c>
    </row>
    <row r="111" spans="2:5">
      <c r="B111" s="150" t="s">
        <v>4689</v>
      </c>
      <c r="C111" s="130" t="s">
        <v>4690</v>
      </c>
      <c r="D111" s="46" t="s">
        <v>4692</v>
      </c>
      <c r="E111" t="s">
        <v>4694</v>
      </c>
    </row>
    <row r="112" spans="2:5">
      <c r="B112" s="150"/>
      <c r="C112" s="130" t="s">
        <v>4691</v>
      </c>
      <c r="D112" s="46" t="s">
        <v>4693</v>
      </c>
      <c r="E112" t="s">
        <v>4695</v>
      </c>
    </row>
  </sheetData>
  <mergeCells count="65">
    <mergeCell ref="B2:C2"/>
    <mergeCell ref="C14:C16"/>
    <mergeCell ref="B14:B16"/>
    <mergeCell ref="C3:C4"/>
    <mergeCell ref="C5:C6"/>
    <mergeCell ref="B3:B4"/>
    <mergeCell ref="B5:B6"/>
    <mergeCell ref="B7:B8"/>
    <mergeCell ref="B9:B10"/>
    <mergeCell ref="C9:C10"/>
    <mergeCell ref="B11:B12"/>
    <mergeCell ref="C11:C12"/>
    <mergeCell ref="B20:B21"/>
    <mergeCell ref="C20:C21"/>
    <mergeCell ref="B22:B23"/>
    <mergeCell ref="B24:B25"/>
    <mergeCell ref="C26:C27"/>
    <mergeCell ref="B26:B27"/>
    <mergeCell ref="B28:B29"/>
    <mergeCell ref="C28:C29"/>
    <mergeCell ref="B30:B31"/>
    <mergeCell ref="B32:B34"/>
    <mergeCell ref="B35:B36"/>
    <mergeCell ref="C35:C36"/>
    <mergeCell ref="B49:B50"/>
    <mergeCell ref="B51:B52"/>
    <mergeCell ref="B37:B38"/>
    <mergeCell ref="B39:B40"/>
    <mergeCell ref="B41:B42"/>
    <mergeCell ref="B43:B44"/>
    <mergeCell ref="B45:B46"/>
    <mergeCell ref="B47:B48"/>
    <mergeCell ref="C67:C68"/>
    <mergeCell ref="B53:B54"/>
    <mergeCell ref="C53:C54"/>
    <mergeCell ref="B55:B58"/>
    <mergeCell ref="B59:B60"/>
    <mergeCell ref="B69:B70"/>
    <mergeCell ref="B61:B62"/>
    <mergeCell ref="B63:B64"/>
    <mergeCell ref="B65:B66"/>
    <mergeCell ref="B67:B68"/>
    <mergeCell ref="B71:B72"/>
    <mergeCell ref="B73:B74"/>
    <mergeCell ref="B75:B77"/>
    <mergeCell ref="C75:C77"/>
    <mergeCell ref="B78:B79"/>
    <mergeCell ref="B80:B81"/>
    <mergeCell ref="B82:B83"/>
    <mergeCell ref="B84:B85"/>
    <mergeCell ref="B86:B87"/>
    <mergeCell ref="B88:B89"/>
    <mergeCell ref="B90:B91"/>
    <mergeCell ref="B92:B93"/>
    <mergeCell ref="C92:C93"/>
    <mergeCell ref="B94:B95"/>
    <mergeCell ref="B97:B99"/>
    <mergeCell ref="B107:B108"/>
    <mergeCell ref="B109:B110"/>
    <mergeCell ref="B111:B112"/>
    <mergeCell ref="B100:B101"/>
    <mergeCell ref="C100:C101"/>
    <mergeCell ref="B103:B104"/>
    <mergeCell ref="C103:C104"/>
    <mergeCell ref="B105:B106"/>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0CA0-9AA9-4690-A103-BF490A5667D3}">
  <dimension ref="B2:L95"/>
  <sheetViews>
    <sheetView topLeftCell="A22" zoomScaleNormal="100" workbookViewId="0">
      <selection activeCell="B58" sqref="B58"/>
    </sheetView>
  </sheetViews>
  <sheetFormatPr defaultRowHeight="18.75"/>
  <cols>
    <col min="3" max="3" width="10.5" customWidth="1"/>
    <col min="10" max="10" width="15.875" bestFit="1" customWidth="1"/>
    <col min="11" max="11" width="35.375" customWidth="1"/>
  </cols>
  <sheetData>
    <row r="2" spans="2:12">
      <c r="B2" t="s">
        <v>4409</v>
      </c>
      <c r="J2" t="s">
        <v>1954</v>
      </c>
      <c r="K2" t="s">
        <v>1955</v>
      </c>
    </row>
    <row r="3" spans="2:12">
      <c r="B3">
        <v>10</v>
      </c>
      <c r="C3" t="s">
        <v>4410</v>
      </c>
      <c r="D3">
        <v>31</v>
      </c>
      <c r="E3" t="s">
        <v>4406</v>
      </c>
      <c r="J3" t="s">
        <v>1934</v>
      </c>
      <c r="K3" t="s">
        <v>1936</v>
      </c>
    </row>
    <row r="4" spans="2:12">
      <c r="B4">
        <v>20</v>
      </c>
      <c r="C4" t="s">
        <v>4411</v>
      </c>
      <c r="D4">
        <v>54</v>
      </c>
      <c r="E4" t="s">
        <v>4407</v>
      </c>
      <c r="J4" t="s">
        <v>1123</v>
      </c>
      <c r="K4" t="s">
        <v>1124</v>
      </c>
      <c r="L4" s="37" t="s">
        <v>1125</v>
      </c>
    </row>
    <row r="5" spans="2:12">
      <c r="B5">
        <v>30</v>
      </c>
      <c r="C5" t="s">
        <v>4412</v>
      </c>
      <c r="D5">
        <v>89</v>
      </c>
      <c r="E5" t="s">
        <v>4408</v>
      </c>
      <c r="J5" t="s">
        <v>1126</v>
      </c>
      <c r="K5" t="s">
        <v>1127</v>
      </c>
    </row>
    <row r="6" spans="2:12">
      <c r="J6" t="s">
        <v>1128</v>
      </c>
      <c r="K6" t="s">
        <v>1129</v>
      </c>
    </row>
    <row r="7" spans="2:12">
      <c r="J7" t="s">
        <v>1137</v>
      </c>
      <c r="K7" t="s">
        <v>1138</v>
      </c>
    </row>
    <row r="8" spans="2:12">
      <c r="J8" t="s">
        <v>1160</v>
      </c>
      <c r="K8" t="s">
        <v>1161</v>
      </c>
    </row>
    <row r="9" spans="2:12">
      <c r="B9" t="s">
        <v>2989</v>
      </c>
      <c r="F9" t="s">
        <v>3009</v>
      </c>
      <c r="J9" t="s">
        <v>1169</v>
      </c>
      <c r="K9" t="s">
        <v>1170</v>
      </c>
    </row>
    <row r="10" spans="2:12">
      <c r="B10" t="s">
        <v>2990</v>
      </c>
      <c r="F10" t="s">
        <v>3011</v>
      </c>
      <c r="G10" t="s">
        <v>3010</v>
      </c>
      <c r="J10" t="s">
        <v>1244</v>
      </c>
      <c r="K10" t="s">
        <v>1245</v>
      </c>
      <c r="L10" t="s">
        <v>1246</v>
      </c>
    </row>
    <row r="11" spans="2:12">
      <c r="J11" t="s">
        <v>1252</v>
      </c>
      <c r="K11" t="s">
        <v>1253</v>
      </c>
    </row>
    <row r="12" spans="2:12">
      <c r="B12" t="s">
        <v>3005</v>
      </c>
      <c r="J12" t="s">
        <v>1258</v>
      </c>
      <c r="K12" t="s">
        <v>1259</v>
      </c>
      <c r="L12" t="s">
        <v>1260</v>
      </c>
    </row>
    <row r="13" spans="2:12">
      <c r="B13" t="s">
        <v>3003</v>
      </c>
      <c r="J13" t="s">
        <v>1261</v>
      </c>
      <c r="K13" t="s">
        <v>1262</v>
      </c>
    </row>
    <row r="14" spans="2:12">
      <c r="B14" t="s">
        <v>3004</v>
      </c>
      <c r="J14" t="s">
        <v>1263</v>
      </c>
      <c r="K14" t="s">
        <v>1264</v>
      </c>
      <c r="L14" t="s">
        <v>1265</v>
      </c>
    </row>
    <row r="15" spans="2:12">
      <c r="J15" t="s">
        <v>1930</v>
      </c>
      <c r="K15" t="s">
        <v>1935</v>
      </c>
      <c r="L15" t="s">
        <v>1933</v>
      </c>
    </row>
    <row r="16" spans="2:12">
      <c r="B16" s="41" t="s">
        <v>4413</v>
      </c>
      <c r="J16" t="s">
        <v>1931</v>
      </c>
      <c r="K16" t="s">
        <v>1932</v>
      </c>
    </row>
    <row r="17" spans="2:12">
      <c r="B17" t="s">
        <v>4414</v>
      </c>
      <c r="J17" t="s">
        <v>1937</v>
      </c>
      <c r="K17" t="s">
        <v>1938</v>
      </c>
    </row>
    <row r="18" spans="2:12">
      <c r="B18" t="s">
        <v>4415</v>
      </c>
      <c r="J18" t="s">
        <v>1948</v>
      </c>
      <c r="K18" t="s">
        <v>1949</v>
      </c>
      <c r="L18" t="s">
        <v>1950</v>
      </c>
    </row>
    <row r="19" spans="2:12">
      <c r="J19" t="s">
        <v>1960</v>
      </c>
      <c r="K19" t="s">
        <v>1961</v>
      </c>
    </row>
    <row r="20" spans="2:12">
      <c r="B20" t="s">
        <v>4425</v>
      </c>
      <c r="J20" t="s">
        <v>2139</v>
      </c>
      <c r="K20" t="s">
        <v>2140</v>
      </c>
    </row>
    <row r="21" spans="2:12">
      <c r="B21" t="s">
        <v>4426</v>
      </c>
      <c r="J21" t="s">
        <v>2541</v>
      </c>
      <c r="K21" t="s">
        <v>2542</v>
      </c>
    </row>
    <row r="22" spans="2:12">
      <c r="B22" t="s">
        <v>4427</v>
      </c>
      <c r="J22" s="125" t="s">
        <v>2597</v>
      </c>
      <c r="K22" t="s">
        <v>2599</v>
      </c>
    </row>
    <row r="23" spans="2:12">
      <c r="J23" s="125"/>
      <c r="K23" t="s">
        <v>2598</v>
      </c>
    </row>
    <row r="24" spans="2:12">
      <c r="B24" t="s">
        <v>3045</v>
      </c>
      <c r="D24" t="s">
        <v>3047</v>
      </c>
      <c r="J24" t="s">
        <v>3251</v>
      </c>
      <c r="K24" t="s">
        <v>3233</v>
      </c>
      <c r="L24" s="41"/>
    </row>
    <row r="25" spans="2:12">
      <c r="B25" t="s">
        <v>3046</v>
      </c>
      <c r="J25" t="s">
        <v>3249</v>
      </c>
      <c r="K25" t="s">
        <v>3250</v>
      </c>
    </row>
    <row r="26" spans="2:12">
      <c r="J26" t="s">
        <v>3247</v>
      </c>
      <c r="K26" t="s">
        <v>3248</v>
      </c>
    </row>
    <row r="27" spans="2:12">
      <c r="I27">
        <v>621</v>
      </c>
      <c r="J27" t="s">
        <v>3313</v>
      </c>
      <c r="K27" t="s">
        <v>3314</v>
      </c>
    </row>
    <row r="28" spans="2:12">
      <c r="B28" t="s">
        <v>2906</v>
      </c>
      <c r="I28">
        <v>70</v>
      </c>
      <c r="J28" t="s">
        <v>3315</v>
      </c>
      <c r="K28" t="s">
        <v>3316</v>
      </c>
    </row>
    <row r="29" spans="2:12">
      <c r="B29" t="s">
        <v>2907</v>
      </c>
      <c r="I29">
        <v>298</v>
      </c>
      <c r="J29" t="s">
        <v>3321</v>
      </c>
      <c r="K29" t="s">
        <v>3322</v>
      </c>
    </row>
    <row r="30" spans="2:12">
      <c r="B30" t="s">
        <v>2908</v>
      </c>
      <c r="I30">
        <v>138</v>
      </c>
      <c r="J30" t="s">
        <v>3382</v>
      </c>
      <c r="K30" t="s">
        <v>3383</v>
      </c>
    </row>
    <row r="31" spans="2:12">
      <c r="I31">
        <v>858</v>
      </c>
      <c r="J31" t="s">
        <v>3553</v>
      </c>
      <c r="K31" t="s">
        <v>3554</v>
      </c>
      <c r="L31" t="s">
        <v>3555</v>
      </c>
    </row>
    <row r="32" spans="2:12">
      <c r="B32" t="s">
        <v>3578</v>
      </c>
      <c r="I32">
        <v>349</v>
      </c>
      <c r="J32" t="s">
        <v>3711</v>
      </c>
      <c r="K32" t="s">
        <v>3712</v>
      </c>
      <c r="L32" t="s">
        <v>3713</v>
      </c>
    </row>
    <row r="33" spans="2:11">
      <c r="B33" t="s">
        <v>3581</v>
      </c>
      <c r="I33">
        <v>145</v>
      </c>
      <c r="J33" t="s">
        <v>3714</v>
      </c>
      <c r="K33" t="s">
        <v>3715</v>
      </c>
    </row>
    <row r="34" spans="2:11">
      <c r="B34" t="s">
        <v>3579</v>
      </c>
      <c r="I34">
        <v>88</v>
      </c>
      <c r="J34" t="s">
        <v>3718</v>
      </c>
      <c r="K34" t="s">
        <v>3719</v>
      </c>
    </row>
    <row r="35" spans="2:11">
      <c r="B35" t="s">
        <v>3580</v>
      </c>
      <c r="I35">
        <v>438</v>
      </c>
      <c r="J35" t="s">
        <v>3720</v>
      </c>
      <c r="K35" t="s">
        <v>3721</v>
      </c>
    </row>
    <row r="36" spans="2:11">
      <c r="I36">
        <v>879</v>
      </c>
      <c r="J36" t="s">
        <v>3734</v>
      </c>
      <c r="K36" t="s">
        <v>3735</v>
      </c>
    </row>
    <row r="38" spans="2:11">
      <c r="J38" t="s">
        <v>3587</v>
      </c>
      <c r="K38" t="s">
        <v>3596</v>
      </c>
    </row>
    <row r="39" spans="2:11">
      <c r="J39" t="s">
        <v>3588</v>
      </c>
      <c r="K39" t="s">
        <v>3597</v>
      </c>
    </row>
    <row r="40" spans="2:11">
      <c r="J40" t="s">
        <v>3589</v>
      </c>
      <c r="K40" t="s">
        <v>3598</v>
      </c>
    </row>
    <row r="41" spans="2:11">
      <c r="B41" t="s">
        <v>4081</v>
      </c>
      <c r="J41" t="s">
        <v>3590</v>
      </c>
      <c r="K41" t="s">
        <v>3599</v>
      </c>
    </row>
    <row r="42" spans="2:11">
      <c r="J42" t="s">
        <v>3591</v>
      </c>
      <c r="K42" t="s">
        <v>3600</v>
      </c>
    </row>
    <row r="43" spans="2:11">
      <c r="B43" t="s">
        <v>4416</v>
      </c>
      <c r="J43" t="s">
        <v>3592</v>
      </c>
      <c r="K43" t="s">
        <v>3601</v>
      </c>
    </row>
    <row r="44" spans="2:11">
      <c r="J44" t="s">
        <v>3593</v>
      </c>
      <c r="K44" t="s">
        <v>3602</v>
      </c>
    </row>
    <row r="45" spans="2:11">
      <c r="B45" t="s">
        <v>4428</v>
      </c>
      <c r="J45" t="s">
        <v>3594</v>
      </c>
      <c r="K45" t="s">
        <v>3603</v>
      </c>
    </row>
    <row r="46" spans="2:11">
      <c r="B46" t="s">
        <v>4429</v>
      </c>
      <c r="J46" t="s">
        <v>3595</v>
      </c>
      <c r="K46" t="s">
        <v>3604</v>
      </c>
    </row>
    <row r="48" spans="2:11">
      <c r="B48" t="s">
        <v>4447</v>
      </c>
      <c r="I48">
        <v>51</v>
      </c>
      <c r="J48" t="s">
        <v>3662</v>
      </c>
      <c r="K48" t="s">
        <v>3663</v>
      </c>
    </row>
    <row r="49" spans="2:11">
      <c r="B49" t="s">
        <v>4448</v>
      </c>
      <c r="I49">
        <v>820</v>
      </c>
      <c r="J49" t="s">
        <v>3672</v>
      </c>
      <c r="K49" t="s">
        <v>3673</v>
      </c>
    </row>
    <row r="50" spans="2:11">
      <c r="B50" t="s">
        <v>4449</v>
      </c>
    </row>
    <row r="51" spans="2:11">
      <c r="B51" t="s">
        <v>4450</v>
      </c>
      <c r="I51">
        <v>889</v>
      </c>
      <c r="J51" t="s">
        <v>3664</v>
      </c>
      <c r="K51" t="s">
        <v>3667</v>
      </c>
    </row>
    <row r="52" spans="2:11">
      <c r="B52" t="s">
        <v>4451</v>
      </c>
      <c r="I52">
        <v>132</v>
      </c>
      <c r="J52" t="s">
        <v>3665</v>
      </c>
      <c r="K52" t="s">
        <v>3666</v>
      </c>
    </row>
    <row r="53" spans="2:11">
      <c r="B53" t="s">
        <v>4452</v>
      </c>
      <c r="I53">
        <v>217</v>
      </c>
      <c r="J53" t="s">
        <v>3668</v>
      </c>
      <c r="K53" t="s">
        <v>3669</v>
      </c>
    </row>
    <row r="54" spans="2:11">
      <c r="I54">
        <v>838</v>
      </c>
      <c r="J54" t="s">
        <v>3670</v>
      </c>
      <c r="K54" t="s">
        <v>3671</v>
      </c>
    </row>
    <row r="55" spans="2:11">
      <c r="B55" t="s">
        <v>4723</v>
      </c>
      <c r="I55">
        <v>806</v>
      </c>
      <c r="J55" t="s">
        <v>3732</v>
      </c>
      <c r="K55" t="s">
        <v>3733</v>
      </c>
    </row>
    <row r="56" spans="2:11">
      <c r="B56" t="s">
        <v>4724</v>
      </c>
    </row>
    <row r="57" spans="2:11">
      <c r="B57" t="s">
        <v>4726</v>
      </c>
    </row>
    <row r="58" spans="2:11">
      <c r="B58" t="s">
        <v>4725</v>
      </c>
    </row>
    <row r="59" spans="2:11">
      <c r="I59">
        <v>531</v>
      </c>
      <c r="J59" t="s">
        <v>3853</v>
      </c>
      <c r="K59" t="s">
        <v>3854</v>
      </c>
    </row>
    <row r="60" spans="2:11">
      <c r="I60">
        <v>274</v>
      </c>
      <c r="J60" t="s">
        <v>3828</v>
      </c>
      <c r="K60" t="s">
        <v>3829</v>
      </c>
    </row>
    <row r="61" spans="2:11">
      <c r="I61">
        <v>230</v>
      </c>
      <c r="J61" t="s">
        <v>3699</v>
      </c>
      <c r="K61" t="s">
        <v>3700</v>
      </c>
    </row>
    <row r="62" spans="2:11">
      <c r="I62">
        <v>757</v>
      </c>
      <c r="J62" t="s">
        <v>3701</v>
      </c>
      <c r="K62" t="s">
        <v>3702</v>
      </c>
    </row>
    <row r="63" spans="2:11">
      <c r="I63">
        <v>335</v>
      </c>
      <c r="J63" t="s">
        <v>3703</v>
      </c>
      <c r="K63" t="s">
        <v>3704</v>
      </c>
    </row>
    <row r="66" spans="9:12">
      <c r="I66">
        <v>140</v>
      </c>
      <c r="J66" t="s">
        <v>3751</v>
      </c>
      <c r="K66" t="s">
        <v>3752</v>
      </c>
      <c r="L66" t="s">
        <v>3753</v>
      </c>
    </row>
    <row r="67" spans="9:12">
      <c r="I67">
        <v>555</v>
      </c>
      <c r="J67" t="s">
        <v>3758</v>
      </c>
      <c r="K67" t="s">
        <v>3759</v>
      </c>
    </row>
    <row r="68" spans="9:12">
      <c r="I68">
        <v>286</v>
      </c>
      <c r="J68" t="s">
        <v>3830</v>
      </c>
      <c r="K68" t="s">
        <v>3831</v>
      </c>
    </row>
    <row r="69" spans="9:12">
      <c r="I69">
        <v>680</v>
      </c>
      <c r="J69" t="s">
        <v>3832</v>
      </c>
      <c r="K69" t="s">
        <v>3833</v>
      </c>
    </row>
    <row r="70" spans="9:12">
      <c r="I70">
        <v>668</v>
      </c>
      <c r="J70" t="s">
        <v>4529</v>
      </c>
      <c r="K70" t="s">
        <v>4530</v>
      </c>
    </row>
    <row r="72" spans="9:12">
      <c r="J72" t="s">
        <v>4391</v>
      </c>
      <c r="K72" t="s">
        <v>4398</v>
      </c>
    </row>
    <row r="73" spans="9:12">
      <c r="J73" t="s">
        <v>4392</v>
      </c>
      <c r="K73" t="s">
        <v>4399</v>
      </c>
    </row>
    <row r="74" spans="9:12">
      <c r="J74" t="s">
        <v>4393</v>
      </c>
      <c r="K74" t="s">
        <v>4400</v>
      </c>
    </row>
    <row r="75" spans="9:12">
      <c r="J75" t="s">
        <v>4394</v>
      </c>
      <c r="K75" t="s">
        <v>4401</v>
      </c>
    </row>
    <row r="76" spans="9:12">
      <c r="J76" t="s">
        <v>4390</v>
      </c>
      <c r="K76" t="s">
        <v>4402</v>
      </c>
    </row>
    <row r="77" spans="9:12">
      <c r="J77" t="s">
        <v>4395</v>
      </c>
      <c r="K77" t="s">
        <v>4403</v>
      </c>
    </row>
    <row r="78" spans="9:12">
      <c r="J78" t="s">
        <v>4396</v>
      </c>
      <c r="K78" t="s">
        <v>4404</v>
      </c>
    </row>
    <row r="79" spans="9:12">
      <c r="J79" t="s">
        <v>4397</v>
      </c>
      <c r="K79" t="s">
        <v>4405</v>
      </c>
    </row>
    <row r="81" spans="9:11">
      <c r="J81" t="s">
        <v>4569</v>
      </c>
      <c r="K81" s="153" t="s">
        <v>4574</v>
      </c>
    </row>
    <row r="82" spans="9:11">
      <c r="J82" t="s">
        <v>4570</v>
      </c>
      <c r="K82" s="153"/>
    </row>
    <row r="83" spans="9:11">
      <c r="J83" t="s">
        <v>4571</v>
      </c>
      <c r="K83" t="s">
        <v>4575</v>
      </c>
    </row>
    <row r="84" spans="9:11">
      <c r="I84" t="s">
        <v>4572</v>
      </c>
      <c r="K84" t="s">
        <v>4576</v>
      </c>
    </row>
    <row r="85" spans="9:11">
      <c r="I85" t="s">
        <v>4573</v>
      </c>
      <c r="K85" t="s">
        <v>4577</v>
      </c>
    </row>
    <row r="87" spans="9:11">
      <c r="J87" t="s">
        <v>4654</v>
      </c>
      <c r="K87" t="s">
        <v>4663</v>
      </c>
    </row>
    <row r="88" spans="9:11">
      <c r="J88" t="s">
        <v>4655</v>
      </c>
      <c r="K88" t="s">
        <v>4664</v>
      </c>
    </row>
    <row r="89" spans="9:11">
      <c r="J89" t="s">
        <v>4656</v>
      </c>
      <c r="K89" t="s">
        <v>4665</v>
      </c>
    </row>
    <row r="90" spans="9:11">
      <c r="J90" t="s">
        <v>4657</v>
      </c>
      <c r="K90" t="s">
        <v>4666</v>
      </c>
    </row>
    <row r="91" spans="9:11">
      <c r="J91" t="s">
        <v>4658</v>
      </c>
      <c r="K91" t="s">
        <v>4667</v>
      </c>
    </row>
    <row r="92" spans="9:11">
      <c r="J92" t="s">
        <v>4659</v>
      </c>
      <c r="K92" t="s">
        <v>4668</v>
      </c>
    </row>
    <row r="93" spans="9:11">
      <c r="J93" t="s">
        <v>4660</v>
      </c>
      <c r="K93" t="s">
        <v>4669</v>
      </c>
    </row>
    <row r="94" spans="9:11">
      <c r="J94" t="s">
        <v>4661</v>
      </c>
      <c r="K94" t="s">
        <v>4670</v>
      </c>
    </row>
    <row r="95" spans="9:11">
      <c r="J95" t="s">
        <v>4662</v>
      </c>
      <c r="K95" t="s">
        <v>4671</v>
      </c>
    </row>
  </sheetData>
  <mergeCells count="1">
    <mergeCell ref="K81:K82"/>
  </mergeCells>
  <phoneticPr fontId="2"/>
  <hyperlinks>
    <hyperlink ref="L4" r:id="rId1" xr:uid="{972A2B49-5154-40DD-9539-8580CEC1566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9204-940B-49B4-B436-0CE596207BF5}">
  <dimension ref="B2:AA85"/>
  <sheetViews>
    <sheetView zoomScaleNormal="100" workbookViewId="0">
      <selection activeCell="M86" sqref="M86"/>
    </sheetView>
  </sheetViews>
  <sheetFormatPr defaultRowHeight="18.75"/>
  <cols>
    <col min="2" max="2" width="4.375" bestFit="1" customWidth="1"/>
    <col min="3" max="3" width="9" style="30"/>
    <col min="4" max="4" width="4.375" bestFit="1" customWidth="1"/>
    <col min="5" max="5" width="11.125" style="30" bestFit="1" customWidth="1"/>
    <col min="6" max="6" width="3.625" customWidth="1"/>
    <col min="7" max="7" width="4.375" bestFit="1" customWidth="1"/>
    <col min="8" max="8" width="12.125" style="30" bestFit="1" customWidth="1"/>
    <col min="9" max="9" width="4.375" bestFit="1" customWidth="1"/>
    <col min="10" max="10" width="12.125" style="30" bestFit="1" customWidth="1"/>
    <col min="11" max="11" width="3.625" customWidth="1"/>
    <col min="12" max="12" width="4.875" customWidth="1"/>
    <col min="13" max="13" width="9" style="30"/>
    <col min="15" max="15" width="4.375" bestFit="1" customWidth="1"/>
    <col min="16" max="16" width="11" style="30" bestFit="1" customWidth="1"/>
    <col min="17" max="17" width="4.375" bestFit="1" customWidth="1"/>
    <col min="18" max="18" width="11.125" style="30" bestFit="1" customWidth="1"/>
    <col min="19" max="19" width="3.625" customWidth="1"/>
    <col min="20" max="20" width="4.375" bestFit="1" customWidth="1"/>
    <col min="21" max="21" width="12.125" style="30" bestFit="1" customWidth="1"/>
    <col min="22" max="22" width="4.375" bestFit="1" customWidth="1"/>
    <col min="23" max="23" width="12.125" style="30" bestFit="1" customWidth="1"/>
    <col min="24" max="24" width="3.625" customWidth="1"/>
    <col min="25" max="25" width="4.375" bestFit="1" customWidth="1"/>
    <col min="26" max="26" width="11" style="30" bestFit="1" customWidth="1"/>
  </cols>
  <sheetData>
    <row r="2" spans="2:26">
      <c r="B2" t="s">
        <v>808</v>
      </c>
      <c r="C2" s="30" t="s">
        <v>708</v>
      </c>
      <c r="D2" t="s">
        <v>809</v>
      </c>
      <c r="E2" s="30" t="s">
        <v>2787</v>
      </c>
      <c r="G2" s="30" t="s">
        <v>810</v>
      </c>
      <c r="H2" s="30" t="s">
        <v>2788</v>
      </c>
      <c r="O2" t="s">
        <v>808</v>
      </c>
      <c r="P2" s="30" t="s">
        <v>707</v>
      </c>
      <c r="Q2" t="s">
        <v>809</v>
      </c>
      <c r="R2" s="30" t="s">
        <v>2741</v>
      </c>
      <c r="T2" s="30" t="s">
        <v>810</v>
      </c>
      <c r="U2" s="30" t="s">
        <v>1224</v>
      </c>
    </row>
    <row r="3" spans="2:26">
      <c r="B3" s="154" t="s">
        <v>726</v>
      </c>
      <c r="C3" s="154"/>
      <c r="D3" s="154"/>
      <c r="E3" s="154"/>
      <c r="G3" s="154" t="s">
        <v>727</v>
      </c>
      <c r="H3" s="154"/>
      <c r="I3" s="154"/>
      <c r="J3" s="154"/>
      <c r="L3" s="154" t="s">
        <v>730</v>
      </c>
      <c r="M3" s="154"/>
      <c r="O3" s="154" t="s">
        <v>726</v>
      </c>
      <c r="P3" s="154"/>
      <c r="Q3" s="154"/>
      <c r="R3" s="154"/>
      <c r="T3" s="154" t="s">
        <v>727</v>
      </c>
      <c r="U3" s="154"/>
      <c r="V3" s="154"/>
      <c r="W3" s="154"/>
      <c r="Y3" s="154" t="s">
        <v>730</v>
      </c>
      <c r="Z3" s="154"/>
    </row>
    <row r="4" spans="2:26">
      <c r="C4" s="30" t="s">
        <v>722</v>
      </c>
      <c r="E4" s="30" t="s">
        <v>723</v>
      </c>
      <c r="H4" s="30" t="s">
        <v>722</v>
      </c>
      <c r="L4" t="s">
        <v>718</v>
      </c>
      <c r="M4" s="30" t="s">
        <v>763</v>
      </c>
      <c r="P4" s="30" t="s">
        <v>722</v>
      </c>
      <c r="R4" s="30" t="s">
        <v>723</v>
      </c>
      <c r="U4" s="30" t="s">
        <v>722</v>
      </c>
      <c r="Y4" t="s">
        <v>718</v>
      </c>
      <c r="Z4" s="30" t="s">
        <v>2744</v>
      </c>
    </row>
    <row r="5" spans="2:26">
      <c r="B5" t="s">
        <v>717</v>
      </c>
      <c r="C5" s="30" t="s">
        <v>710</v>
      </c>
      <c r="D5" t="s">
        <v>717</v>
      </c>
      <c r="E5" s="30" t="s">
        <v>731</v>
      </c>
      <c r="G5" t="s">
        <v>717</v>
      </c>
      <c r="H5" s="30" t="s">
        <v>748</v>
      </c>
      <c r="L5" t="s">
        <v>720</v>
      </c>
      <c r="M5" s="30" t="s">
        <v>764</v>
      </c>
      <c r="O5" t="s">
        <v>717</v>
      </c>
      <c r="P5" s="30" t="s">
        <v>2742</v>
      </c>
      <c r="Q5" t="s">
        <v>717</v>
      </c>
      <c r="R5" s="30" t="s">
        <v>2759</v>
      </c>
      <c r="T5" t="s">
        <v>717</v>
      </c>
      <c r="U5" s="30" t="s">
        <v>2771</v>
      </c>
      <c r="Y5" t="s">
        <v>720</v>
      </c>
      <c r="Z5" s="30" t="s">
        <v>2786</v>
      </c>
    </row>
    <row r="6" spans="2:26">
      <c r="B6" t="s">
        <v>718</v>
      </c>
      <c r="C6" s="30" t="s">
        <v>711</v>
      </c>
      <c r="D6" t="s">
        <v>718</v>
      </c>
      <c r="E6" s="30" t="s">
        <v>732</v>
      </c>
      <c r="G6" t="s">
        <v>718</v>
      </c>
      <c r="H6" s="30" t="s">
        <v>749</v>
      </c>
      <c r="O6" t="s">
        <v>718</v>
      </c>
      <c r="P6" s="30" t="s">
        <v>2743</v>
      </c>
      <c r="Q6" t="s">
        <v>718</v>
      </c>
      <c r="R6" s="30" t="s">
        <v>2760</v>
      </c>
      <c r="T6" t="s">
        <v>718</v>
      </c>
      <c r="U6" s="30" t="s">
        <v>2772</v>
      </c>
    </row>
    <row r="7" spans="2:26">
      <c r="B7" t="s">
        <v>716</v>
      </c>
      <c r="C7" s="30" t="s">
        <v>712</v>
      </c>
      <c r="D7" t="s">
        <v>716</v>
      </c>
      <c r="E7" s="30" t="s">
        <v>733</v>
      </c>
      <c r="G7" t="s">
        <v>716</v>
      </c>
      <c r="H7" s="30" t="s">
        <v>748</v>
      </c>
      <c r="O7" t="s">
        <v>716</v>
      </c>
      <c r="P7" s="30" t="s">
        <v>2744</v>
      </c>
      <c r="Q7" t="s">
        <v>716</v>
      </c>
      <c r="R7" s="30" t="s">
        <v>2761</v>
      </c>
      <c r="T7" t="s">
        <v>716</v>
      </c>
      <c r="U7" s="30" t="s">
        <v>2771</v>
      </c>
    </row>
    <row r="8" spans="2:26">
      <c r="B8" t="s">
        <v>719</v>
      </c>
      <c r="C8" s="30" t="s">
        <v>713</v>
      </c>
      <c r="D8" t="s">
        <v>719</v>
      </c>
      <c r="E8" s="30" t="s">
        <v>734</v>
      </c>
      <c r="G8" t="s">
        <v>719</v>
      </c>
      <c r="H8" s="30" t="s">
        <v>750</v>
      </c>
      <c r="O8" t="s">
        <v>719</v>
      </c>
      <c r="P8" s="30" t="s">
        <v>2745</v>
      </c>
      <c r="Q8" t="s">
        <v>719</v>
      </c>
      <c r="R8" s="30" t="s">
        <v>2762</v>
      </c>
      <c r="T8" t="s">
        <v>719</v>
      </c>
      <c r="U8" s="30" t="s">
        <v>2773</v>
      </c>
    </row>
    <row r="9" spans="2:26">
      <c r="B9" t="s">
        <v>720</v>
      </c>
      <c r="C9" s="30" t="s">
        <v>714</v>
      </c>
      <c r="D9" t="s">
        <v>720</v>
      </c>
      <c r="E9" s="30" t="s">
        <v>735</v>
      </c>
      <c r="G9" t="s">
        <v>720</v>
      </c>
      <c r="H9" s="30" t="s">
        <v>751</v>
      </c>
      <c r="O9" t="s">
        <v>720</v>
      </c>
      <c r="P9" s="30" t="s">
        <v>2746</v>
      </c>
      <c r="Q9" t="s">
        <v>720</v>
      </c>
      <c r="R9" s="30" t="s">
        <v>2763</v>
      </c>
      <c r="T9" t="s">
        <v>720</v>
      </c>
      <c r="U9" s="30" t="s">
        <v>2774</v>
      </c>
    </row>
    <row r="10" spans="2:26">
      <c r="B10" t="s">
        <v>721</v>
      </c>
      <c r="C10" s="30" t="s">
        <v>715</v>
      </c>
      <c r="D10" t="s">
        <v>721</v>
      </c>
      <c r="E10" s="30" t="s">
        <v>736</v>
      </c>
      <c r="G10" t="s">
        <v>721</v>
      </c>
      <c r="H10" s="30" t="s">
        <v>752</v>
      </c>
      <c r="O10" t="s">
        <v>721</v>
      </c>
      <c r="P10" s="30" t="s">
        <v>2747</v>
      </c>
      <c r="Q10" t="s">
        <v>721</v>
      </c>
      <c r="R10" s="30" t="s">
        <v>2764</v>
      </c>
      <c r="T10" t="s">
        <v>721</v>
      </c>
      <c r="U10" s="30" t="s">
        <v>2775</v>
      </c>
    </row>
    <row r="11" spans="2:26">
      <c r="C11" s="30" t="s">
        <v>724</v>
      </c>
      <c r="E11" s="30" t="s">
        <v>725</v>
      </c>
      <c r="H11" s="30" t="s">
        <v>729</v>
      </c>
      <c r="J11" s="30" t="s">
        <v>728</v>
      </c>
      <c r="L11" s="154" t="s">
        <v>3164</v>
      </c>
      <c r="M11" s="154"/>
      <c r="P11" s="30" t="s">
        <v>724</v>
      </c>
      <c r="R11" s="30" t="s">
        <v>725</v>
      </c>
      <c r="U11" s="30" t="s">
        <v>729</v>
      </c>
      <c r="W11" s="30" t="s">
        <v>728</v>
      </c>
      <c r="Y11" s="154" t="s">
        <v>3164</v>
      </c>
      <c r="Z11" s="154"/>
    </row>
    <row r="12" spans="2:26">
      <c r="B12" t="s">
        <v>717</v>
      </c>
      <c r="C12" s="30" t="s">
        <v>737</v>
      </c>
      <c r="D12" t="s">
        <v>717</v>
      </c>
      <c r="E12" s="30" t="s">
        <v>743</v>
      </c>
      <c r="G12" t="s">
        <v>717</v>
      </c>
      <c r="H12" s="30" t="s">
        <v>753</v>
      </c>
      <c r="I12" t="s">
        <v>717</v>
      </c>
      <c r="J12" s="30" t="s">
        <v>758</v>
      </c>
      <c r="L12" t="s">
        <v>717</v>
      </c>
      <c r="O12" t="s">
        <v>717</v>
      </c>
      <c r="P12" s="30" t="s">
        <v>2748</v>
      </c>
      <c r="Q12" t="s">
        <v>717</v>
      </c>
      <c r="R12" s="30" t="s">
        <v>2754</v>
      </c>
      <c r="T12" t="s">
        <v>717</v>
      </c>
      <c r="U12" s="30" t="s">
        <v>2776</v>
      </c>
      <c r="V12" t="s">
        <v>717</v>
      </c>
      <c r="W12" s="30" t="s">
        <v>2781</v>
      </c>
      <c r="Y12" t="s">
        <v>717</v>
      </c>
      <c r="Z12" s="30" t="s">
        <v>2766</v>
      </c>
    </row>
    <row r="13" spans="2:26">
      <c r="B13" t="s">
        <v>718</v>
      </c>
      <c r="C13" s="30" t="s">
        <v>738</v>
      </c>
      <c r="D13" t="s">
        <v>718</v>
      </c>
      <c r="E13" s="30" t="s">
        <v>744</v>
      </c>
      <c r="G13" t="s">
        <v>718</v>
      </c>
      <c r="H13" s="30" t="s">
        <v>754</v>
      </c>
      <c r="I13" t="s">
        <v>718</v>
      </c>
      <c r="J13" s="30" t="s">
        <v>759</v>
      </c>
      <c r="L13" t="s">
        <v>718</v>
      </c>
      <c r="O13" t="s">
        <v>718</v>
      </c>
      <c r="P13" s="30" t="s">
        <v>2749</v>
      </c>
      <c r="Q13" t="s">
        <v>718</v>
      </c>
      <c r="R13" s="30" t="s">
        <v>2755</v>
      </c>
      <c r="T13" t="s">
        <v>718</v>
      </c>
      <c r="U13" s="30" t="s">
        <v>2777</v>
      </c>
      <c r="V13" t="s">
        <v>718</v>
      </c>
      <c r="W13" s="30" t="s">
        <v>2782</v>
      </c>
      <c r="Y13" t="s">
        <v>718</v>
      </c>
      <c r="Z13" s="30" t="s">
        <v>2767</v>
      </c>
    </row>
    <row r="14" spans="2:26">
      <c r="B14" t="s">
        <v>716</v>
      </c>
      <c r="C14" s="30" t="s">
        <v>739</v>
      </c>
      <c r="D14" t="s">
        <v>716</v>
      </c>
      <c r="E14" s="30" t="s">
        <v>743</v>
      </c>
      <c r="G14" t="s">
        <v>716</v>
      </c>
      <c r="H14" s="30" t="s">
        <v>753</v>
      </c>
      <c r="I14" t="s">
        <v>716</v>
      </c>
      <c r="J14" s="30" t="s">
        <v>758</v>
      </c>
      <c r="L14" t="s">
        <v>716</v>
      </c>
      <c r="O14" t="s">
        <v>716</v>
      </c>
      <c r="P14" s="30" t="s">
        <v>2750</v>
      </c>
      <c r="Q14" t="s">
        <v>716</v>
      </c>
      <c r="R14" s="30" t="s">
        <v>2754</v>
      </c>
      <c r="T14" t="s">
        <v>716</v>
      </c>
      <c r="U14" s="30" t="s">
        <v>2776</v>
      </c>
      <c r="V14" t="s">
        <v>716</v>
      </c>
      <c r="W14" s="30" t="s">
        <v>2781</v>
      </c>
      <c r="Y14" t="s">
        <v>716</v>
      </c>
      <c r="Z14" s="30" t="s">
        <v>2766</v>
      </c>
    </row>
    <row r="15" spans="2:26">
      <c r="B15" t="s">
        <v>719</v>
      </c>
      <c r="C15" s="30" t="s">
        <v>740</v>
      </c>
      <c r="D15" t="s">
        <v>719</v>
      </c>
      <c r="E15" s="30" t="s">
        <v>745</v>
      </c>
      <c r="G15" t="s">
        <v>719</v>
      </c>
      <c r="H15" s="30" t="s">
        <v>755</v>
      </c>
      <c r="I15" t="s">
        <v>719</v>
      </c>
      <c r="J15" s="30" t="s">
        <v>760</v>
      </c>
      <c r="L15" t="s">
        <v>719</v>
      </c>
      <c r="O15" t="s">
        <v>719</v>
      </c>
      <c r="P15" s="30" t="s">
        <v>2751</v>
      </c>
      <c r="Q15" t="s">
        <v>719</v>
      </c>
      <c r="R15" s="30" t="s">
        <v>2756</v>
      </c>
      <c r="T15" t="s">
        <v>719</v>
      </c>
      <c r="U15" s="30" t="s">
        <v>2778</v>
      </c>
      <c r="V15" t="s">
        <v>719</v>
      </c>
      <c r="W15" s="30" t="s">
        <v>2783</v>
      </c>
      <c r="Y15" t="s">
        <v>719</v>
      </c>
      <c r="Z15" s="30" t="s">
        <v>2768</v>
      </c>
    </row>
    <row r="16" spans="2:26">
      <c r="B16" t="s">
        <v>720</v>
      </c>
      <c r="C16" s="30" t="s">
        <v>741</v>
      </c>
      <c r="D16" t="s">
        <v>720</v>
      </c>
      <c r="E16" s="30" t="s">
        <v>746</v>
      </c>
      <c r="G16" t="s">
        <v>720</v>
      </c>
      <c r="H16" s="30" t="s">
        <v>756</v>
      </c>
      <c r="I16" t="s">
        <v>720</v>
      </c>
      <c r="J16" s="30" t="s">
        <v>761</v>
      </c>
      <c r="L16" t="s">
        <v>720</v>
      </c>
      <c r="O16" t="s">
        <v>720</v>
      </c>
      <c r="P16" s="30" t="s">
        <v>2752</v>
      </c>
      <c r="Q16" t="s">
        <v>720</v>
      </c>
      <c r="R16" s="30" t="s">
        <v>2757</v>
      </c>
      <c r="T16" t="s">
        <v>720</v>
      </c>
      <c r="U16" s="30" t="s">
        <v>2779</v>
      </c>
      <c r="V16" t="s">
        <v>720</v>
      </c>
      <c r="W16" s="30" t="s">
        <v>2784</v>
      </c>
      <c r="Y16" t="s">
        <v>720</v>
      </c>
      <c r="Z16" s="30" t="s">
        <v>2769</v>
      </c>
    </row>
    <row r="17" spans="2:26">
      <c r="B17" t="s">
        <v>721</v>
      </c>
      <c r="C17" s="30" t="s">
        <v>742</v>
      </c>
      <c r="D17" t="s">
        <v>721</v>
      </c>
      <c r="E17" s="30" t="s">
        <v>747</v>
      </c>
      <c r="G17" t="s">
        <v>721</v>
      </c>
      <c r="H17" s="30" t="s">
        <v>757</v>
      </c>
      <c r="I17" t="s">
        <v>721</v>
      </c>
      <c r="J17" s="30" t="s">
        <v>762</v>
      </c>
      <c r="L17" t="s">
        <v>721</v>
      </c>
      <c r="O17" t="s">
        <v>721</v>
      </c>
      <c r="P17" s="30" t="s">
        <v>2753</v>
      </c>
      <c r="Q17" t="s">
        <v>721</v>
      </c>
      <c r="R17" s="30" t="s">
        <v>2758</v>
      </c>
      <c r="T17" t="s">
        <v>721</v>
      </c>
      <c r="U17" s="30" t="s">
        <v>2780</v>
      </c>
      <c r="V17" t="s">
        <v>721</v>
      </c>
      <c r="W17" s="30" t="s">
        <v>2785</v>
      </c>
      <c r="Y17" t="s">
        <v>721</v>
      </c>
      <c r="Z17" s="30" t="s">
        <v>2770</v>
      </c>
    </row>
    <row r="19" spans="2:26">
      <c r="B19" t="s">
        <v>808</v>
      </c>
      <c r="C19" s="30" t="s">
        <v>2791</v>
      </c>
      <c r="D19" t="s">
        <v>809</v>
      </c>
      <c r="E19" s="30" t="s">
        <v>806</v>
      </c>
      <c r="G19" s="30" t="s">
        <v>810</v>
      </c>
      <c r="H19" s="30" t="s">
        <v>807</v>
      </c>
      <c r="O19" t="s">
        <v>808</v>
      </c>
      <c r="P19" s="30" t="s">
        <v>2645</v>
      </c>
      <c r="Q19" t="s">
        <v>809</v>
      </c>
      <c r="R19" s="30" t="s">
        <v>2792</v>
      </c>
      <c r="T19" s="30" t="s">
        <v>810</v>
      </c>
      <c r="U19" s="30" t="s">
        <v>2793</v>
      </c>
    </row>
    <row r="20" spans="2:26">
      <c r="B20" s="154" t="s">
        <v>726</v>
      </c>
      <c r="C20" s="154"/>
      <c r="D20" s="154"/>
      <c r="E20" s="154"/>
      <c r="G20" s="154" t="s">
        <v>727</v>
      </c>
      <c r="H20" s="154"/>
      <c r="I20" s="154"/>
      <c r="J20" s="154"/>
      <c r="L20" s="154" t="s">
        <v>730</v>
      </c>
      <c r="M20" s="154"/>
      <c r="O20" s="154" t="s">
        <v>726</v>
      </c>
      <c r="P20" s="154"/>
      <c r="Q20" s="154"/>
      <c r="R20" s="154"/>
      <c r="T20" s="154" t="s">
        <v>727</v>
      </c>
      <c r="U20" s="154"/>
      <c r="V20" s="154"/>
      <c r="W20" s="154"/>
      <c r="Y20" s="154" t="s">
        <v>730</v>
      </c>
      <c r="Z20" s="154"/>
    </row>
    <row r="21" spans="2:26">
      <c r="C21" s="30" t="s">
        <v>722</v>
      </c>
      <c r="E21" s="30" t="s">
        <v>723</v>
      </c>
      <c r="H21" s="30" t="s">
        <v>722</v>
      </c>
      <c r="L21" t="s">
        <v>718</v>
      </c>
      <c r="M21" s="30" t="s">
        <v>771</v>
      </c>
      <c r="P21" s="30" t="s">
        <v>722</v>
      </c>
      <c r="R21" s="30" t="s">
        <v>723</v>
      </c>
      <c r="U21" s="30" t="s">
        <v>722</v>
      </c>
      <c r="Y21" t="s">
        <v>718</v>
      </c>
      <c r="Z21" s="30" t="s">
        <v>2794</v>
      </c>
    </row>
    <row r="22" spans="2:26">
      <c r="B22" t="s">
        <v>717</v>
      </c>
      <c r="C22" s="30" t="s">
        <v>769</v>
      </c>
      <c r="D22" t="s">
        <v>717</v>
      </c>
      <c r="E22" s="30" t="s">
        <v>777</v>
      </c>
      <c r="G22" t="s">
        <v>717</v>
      </c>
      <c r="H22" s="30" t="s">
        <v>790</v>
      </c>
      <c r="L22" t="s">
        <v>720</v>
      </c>
      <c r="M22" s="30" t="s">
        <v>805</v>
      </c>
      <c r="O22" t="s">
        <v>717</v>
      </c>
      <c r="P22" s="30" t="s">
        <v>2794</v>
      </c>
      <c r="Q22" t="s">
        <v>717</v>
      </c>
      <c r="R22" s="30" t="s">
        <v>2811</v>
      </c>
      <c r="T22" t="s">
        <v>717</v>
      </c>
      <c r="U22" s="30" t="s">
        <v>2822</v>
      </c>
      <c r="Y22" t="s">
        <v>720</v>
      </c>
      <c r="Z22" s="30" t="s">
        <v>2837</v>
      </c>
    </row>
    <row r="23" spans="2:26">
      <c r="B23" t="s">
        <v>718</v>
      </c>
      <c r="C23" s="30" t="s">
        <v>770</v>
      </c>
      <c r="D23" t="s">
        <v>718</v>
      </c>
      <c r="E23" s="30" t="s">
        <v>3126</v>
      </c>
      <c r="G23" t="s">
        <v>718</v>
      </c>
      <c r="H23" s="30" t="s">
        <v>791</v>
      </c>
      <c r="O23" t="s">
        <v>718</v>
      </c>
      <c r="P23" s="30" t="s">
        <v>2795</v>
      </c>
      <c r="Q23" t="s">
        <v>718</v>
      </c>
      <c r="R23" s="30" t="s">
        <v>2812</v>
      </c>
      <c r="T23" t="s">
        <v>718</v>
      </c>
      <c r="U23" s="30" t="s">
        <v>2823</v>
      </c>
    </row>
    <row r="24" spans="2:26">
      <c r="B24" t="s">
        <v>716</v>
      </c>
      <c r="C24" s="30" t="s">
        <v>771</v>
      </c>
      <c r="D24" t="s">
        <v>716</v>
      </c>
      <c r="E24" s="30" t="s">
        <v>778</v>
      </c>
      <c r="G24" t="s">
        <v>716</v>
      </c>
      <c r="H24" s="30" t="s">
        <v>790</v>
      </c>
      <c r="O24" t="s">
        <v>716</v>
      </c>
      <c r="P24" s="30" t="s">
        <v>2796</v>
      </c>
      <c r="Q24" t="s">
        <v>716</v>
      </c>
      <c r="R24" s="30" t="s">
        <v>2813</v>
      </c>
      <c r="T24" t="s">
        <v>716</v>
      </c>
      <c r="U24" s="30" t="s">
        <v>2822</v>
      </c>
    </row>
    <row r="25" spans="2:26">
      <c r="B25" t="s">
        <v>719</v>
      </c>
      <c r="C25" s="30" t="s">
        <v>772</v>
      </c>
      <c r="D25" t="s">
        <v>719</v>
      </c>
      <c r="E25" s="30" t="s">
        <v>779</v>
      </c>
      <c r="G25" t="s">
        <v>719</v>
      </c>
      <c r="H25" s="30" t="s">
        <v>792</v>
      </c>
      <c r="O25" t="s">
        <v>719</v>
      </c>
      <c r="P25" s="30" t="s">
        <v>2797</v>
      </c>
      <c r="Q25" t="s">
        <v>719</v>
      </c>
      <c r="R25" s="30" t="s">
        <v>2814</v>
      </c>
      <c r="T25" t="s">
        <v>719</v>
      </c>
      <c r="U25" s="30" t="s">
        <v>2824</v>
      </c>
    </row>
    <row r="26" spans="2:26">
      <c r="B26" t="s">
        <v>720</v>
      </c>
      <c r="C26" s="30" t="s">
        <v>775</v>
      </c>
      <c r="D26" t="s">
        <v>720</v>
      </c>
      <c r="E26" s="30" t="s">
        <v>780</v>
      </c>
      <c r="G26" t="s">
        <v>720</v>
      </c>
      <c r="H26" s="30" t="s">
        <v>793</v>
      </c>
      <c r="O26" t="s">
        <v>720</v>
      </c>
      <c r="P26" s="30" t="s">
        <v>2798</v>
      </c>
      <c r="Q26" t="s">
        <v>720</v>
      </c>
      <c r="R26" s="30" t="s">
        <v>2815</v>
      </c>
      <c r="T26" t="s">
        <v>720</v>
      </c>
      <c r="U26" s="30" t="s">
        <v>2825</v>
      </c>
    </row>
    <row r="27" spans="2:26">
      <c r="B27" t="s">
        <v>721</v>
      </c>
      <c r="C27" s="30" t="s">
        <v>776</v>
      </c>
      <c r="D27" t="s">
        <v>721</v>
      </c>
      <c r="E27" s="30" t="s">
        <v>781</v>
      </c>
      <c r="G27" t="s">
        <v>721</v>
      </c>
      <c r="H27" s="30" t="s">
        <v>794</v>
      </c>
      <c r="O27" t="s">
        <v>721</v>
      </c>
      <c r="P27" s="30" t="s">
        <v>2799</v>
      </c>
      <c r="Q27" t="s">
        <v>721</v>
      </c>
      <c r="R27" s="30" t="s">
        <v>2816</v>
      </c>
      <c r="T27" t="s">
        <v>721</v>
      </c>
      <c r="U27" s="30" t="s">
        <v>2826</v>
      </c>
    </row>
    <row r="28" spans="2:26">
      <c r="C28" s="30" t="s">
        <v>724</v>
      </c>
      <c r="E28" s="30" t="s">
        <v>725</v>
      </c>
      <c r="H28" s="30" t="s">
        <v>729</v>
      </c>
      <c r="J28" s="30" t="s">
        <v>728</v>
      </c>
      <c r="L28" s="154" t="s">
        <v>3164</v>
      </c>
      <c r="M28" s="154"/>
      <c r="P28" s="30" t="s">
        <v>724</v>
      </c>
      <c r="R28" s="30" t="s">
        <v>725</v>
      </c>
      <c r="U28" s="30" t="s">
        <v>729</v>
      </c>
      <c r="W28" s="30" t="s">
        <v>728</v>
      </c>
      <c r="Y28" s="154" t="s">
        <v>3164</v>
      </c>
      <c r="Z28" s="154"/>
    </row>
    <row r="29" spans="2:26">
      <c r="B29" t="s">
        <v>717</v>
      </c>
      <c r="C29" s="30" t="s">
        <v>782</v>
      </c>
      <c r="D29" t="s">
        <v>717</v>
      </c>
      <c r="E29" s="30" t="s">
        <v>785</v>
      </c>
      <c r="G29" t="s">
        <v>717</v>
      </c>
      <c r="H29" s="30" t="s">
        <v>795</v>
      </c>
      <c r="I29" t="s">
        <v>717</v>
      </c>
      <c r="J29" s="30" t="s">
        <v>801</v>
      </c>
      <c r="L29" t="s">
        <v>717</v>
      </c>
      <c r="O29" t="s">
        <v>717</v>
      </c>
      <c r="P29" s="30" t="s">
        <v>2800</v>
      </c>
      <c r="Q29" t="s">
        <v>717</v>
      </c>
      <c r="R29" s="30" t="s">
        <v>2806</v>
      </c>
      <c r="T29" t="s">
        <v>717</v>
      </c>
      <c r="U29" s="30" t="s">
        <v>2827</v>
      </c>
      <c r="V29" t="s">
        <v>717</v>
      </c>
      <c r="W29" s="30" t="s">
        <v>2832</v>
      </c>
      <c r="Y29" t="s">
        <v>717</v>
      </c>
      <c r="Z29" s="30" t="s">
        <v>2817</v>
      </c>
    </row>
    <row r="30" spans="2:26">
      <c r="B30" t="s">
        <v>718</v>
      </c>
      <c r="C30" s="30" t="s">
        <v>783</v>
      </c>
      <c r="D30" t="s">
        <v>718</v>
      </c>
      <c r="E30" s="30" t="s">
        <v>786</v>
      </c>
      <c r="G30" t="s">
        <v>718</v>
      </c>
      <c r="H30" s="30" t="s">
        <v>796</v>
      </c>
      <c r="I30" t="s">
        <v>718</v>
      </c>
      <c r="J30" s="30" t="s">
        <v>802</v>
      </c>
      <c r="L30" t="s">
        <v>718</v>
      </c>
      <c r="O30" t="s">
        <v>718</v>
      </c>
      <c r="P30" s="30" t="s">
        <v>2801</v>
      </c>
      <c r="Q30" t="s">
        <v>718</v>
      </c>
      <c r="R30" s="30" t="s">
        <v>2807</v>
      </c>
      <c r="T30" t="s">
        <v>718</v>
      </c>
      <c r="U30" s="30" t="s">
        <v>2828</v>
      </c>
      <c r="V30" t="s">
        <v>718</v>
      </c>
      <c r="W30" s="30" t="s">
        <v>2833</v>
      </c>
      <c r="Y30" t="s">
        <v>718</v>
      </c>
      <c r="Z30" s="30" t="s">
        <v>2818</v>
      </c>
    </row>
    <row r="31" spans="2:26">
      <c r="B31" t="s">
        <v>716</v>
      </c>
      <c r="C31" s="30" t="s">
        <v>784</v>
      </c>
      <c r="D31" t="s">
        <v>716</v>
      </c>
      <c r="E31" s="30" t="s">
        <v>785</v>
      </c>
      <c r="G31" t="s">
        <v>716</v>
      </c>
      <c r="H31" s="30" t="s">
        <v>795</v>
      </c>
      <c r="I31" t="s">
        <v>716</v>
      </c>
      <c r="J31" s="30" t="s">
        <v>801</v>
      </c>
      <c r="L31" t="s">
        <v>716</v>
      </c>
      <c r="O31" t="s">
        <v>716</v>
      </c>
      <c r="P31" s="30" t="s">
        <v>2802</v>
      </c>
      <c r="Q31" t="s">
        <v>716</v>
      </c>
      <c r="R31" s="30" t="s">
        <v>2806</v>
      </c>
      <c r="T31" t="s">
        <v>716</v>
      </c>
      <c r="U31" s="30" t="s">
        <v>2827</v>
      </c>
      <c r="V31" t="s">
        <v>716</v>
      </c>
      <c r="W31" s="30" t="s">
        <v>2832</v>
      </c>
      <c r="Y31" t="s">
        <v>716</v>
      </c>
      <c r="Z31" s="30" t="s">
        <v>2817</v>
      </c>
    </row>
    <row r="32" spans="2:26">
      <c r="B32" t="s">
        <v>719</v>
      </c>
      <c r="C32" s="30" t="s">
        <v>772</v>
      </c>
      <c r="D32" t="s">
        <v>719</v>
      </c>
      <c r="E32" s="30" t="s">
        <v>787</v>
      </c>
      <c r="G32" t="s">
        <v>719</v>
      </c>
      <c r="H32" s="30" t="s">
        <v>798</v>
      </c>
      <c r="I32" t="s">
        <v>719</v>
      </c>
      <c r="J32" s="30" t="s">
        <v>797</v>
      </c>
      <c r="L32" t="s">
        <v>719</v>
      </c>
      <c r="O32" t="s">
        <v>719</v>
      </c>
      <c r="P32" s="30" t="s">
        <v>2803</v>
      </c>
      <c r="Q32" t="s">
        <v>719</v>
      </c>
      <c r="R32" s="30" t="s">
        <v>2808</v>
      </c>
      <c r="T32" t="s">
        <v>719</v>
      </c>
      <c r="U32" s="30" t="s">
        <v>2829</v>
      </c>
      <c r="V32" t="s">
        <v>719</v>
      </c>
      <c r="W32" s="30" t="s">
        <v>2834</v>
      </c>
      <c r="Y32" t="s">
        <v>719</v>
      </c>
      <c r="Z32" s="30" t="s">
        <v>2819</v>
      </c>
    </row>
    <row r="33" spans="2:27">
      <c r="B33" t="s">
        <v>720</v>
      </c>
      <c r="C33" s="30" t="s">
        <v>773</v>
      </c>
      <c r="D33" t="s">
        <v>720</v>
      </c>
      <c r="E33" s="30" t="s">
        <v>788</v>
      </c>
      <c r="G33" t="s">
        <v>720</v>
      </c>
      <c r="H33" s="30" t="s">
        <v>799</v>
      </c>
      <c r="I33" t="s">
        <v>720</v>
      </c>
      <c r="J33" s="30" t="s">
        <v>803</v>
      </c>
      <c r="L33" t="s">
        <v>720</v>
      </c>
      <c r="O33" t="s">
        <v>720</v>
      </c>
      <c r="P33" s="30" t="s">
        <v>2804</v>
      </c>
      <c r="Q33" t="s">
        <v>720</v>
      </c>
      <c r="R33" s="30" t="s">
        <v>2809</v>
      </c>
      <c r="T33" t="s">
        <v>720</v>
      </c>
      <c r="U33" s="30" t="s">
        <v>2830</v>
      </c>
      <c r="V33" t="s">
        <v>720</v>
      </c>
      <c r="W33" s="30" t="s">
        <v>2835</v>
      </c>
      <c r="Y33" t="s">
        <v>720</v>
      </c>
      <c r="Z33" s="30" t="s">
        <v>2820</v>
      </c>
    </row>
    <row r="34" spans="2:27">
      <c r="B34" t="s">
        <v>721</v>
      </c>
      <c r="C34" s="30" t="s">
        <v>774</v>
      </c>
      <c r="D34" t="s">
        <v>721</v>
      </c>
      <c r="E34" s="30" t="s">
        <v>789</v>
      </c>
      <c r="G34" t="s">
        <v>721</v>
      </c>
      <c r="H34" s="30" t="s">
        <v>800</v>
      </c>
      <c r="I34" t="s">
        <v>721</v>
      </c>
      <c r="J34" s="30" t="s">
        <v>804</v>
      </c>
      <c r="L34" t="s">
        <v>721</v>
      </c>
      <c r="O34" t="s">
        <v>721</v>
      </c>
      <c r="P34" s="30" t="s">
        <v>2805</v>
      </c>
      <c r="Q34" t="s">
        <v>721</v>
      </c>
      <c r="R34" s="30" t="s">
        <v>2810</v>
      </c>
      <c r="T34" t="s">
        <v>721</v>
      </c>
      <c r="U34" s="30" t="s">
        <v>2831</v>
      </c>
      <c r="V34" t="s">
        <v>721</v>
      </c>
      <c r="W34" s="30" t="s">
        <v>2836</v>
      </c>
      <c r="Y34" t="s">
        <v>721</v>
      </c>
      <c r="Z34" s="30" t="s">
        <v>2821</v>
      </c>
    </row>
    <row r="36" spans="2:27">
      <c r="B36" t="s">
        <v>808</v>
      </c>
      <c r="C36" s="30" t="s">
        <v>2790</v>
      </c>
      <c r="D36" t="s">
        <v>809</v>
      </c>
      <c r="E36" s="30" t="s">
        <v>817</v>
      </c>
      <c r="G36" s="30" t="s">
        <v>810</v>
      </c>
      <c r="H36" s="30" t="s">
        <v>818</v>
      </c>
      <c r="O36" s="81"/>
      <c r="P36" s="132"/>
      <c r="Q36" s="81"/>
      <c r="R36" s="132"/>
      <c r="S36" s="81"/>
      <c r="T36" s="132"/>
      <c r="U36" s="132"/>
      <c r="V36" s="81"/>
      <c r="W36" s="132"/>
      <c r="X36" s="81"/>
      <c r="Y36" s="81"/>
      <c r="Z36" s="132"/>
    </row>
    <row r="37" spans="2:27">
      <c r="B37" s="154" t="s">
        <v>726</v>
      </c>
      <c r="C37" s="154"/>
      <c r="D37" s="154"/>
      <c r="E37" s="154"/>
      <c r="G37" s="154" t="s">
        <v>727</v>
      </c>
      <c r="H37" s="154"/>
      <c r="I37" s="154"/>
      <c r="J37" s="154"/>
      <c r="L37" s="154" t="s">
        <v>730</v>
      </c>
      <c r="M37" s="154"/>
      <c r="O37" s="133" t="s">
        <v>3127</v>
      </c>
      <c r="P37" s="134"/>
      <c r="Q37" s="134"/>
      <c r="R37" s="134"/>
      <c r="S37" s="134"/>
      <c r="T37" s="134"/>
      <c r="U37" s="136" t="s">
        <v>3142</v>
      </c>
      <c r="V37" s="134"/>
      <c r="W37" s="134"/>
      <c r="X37" s="134"/>
      <c r="Y37" s="134"/>
      <c r="Z37" s="134"/>
      <c r="AA37" s="137" t="s">
        <v>3162</v>
      </c>
    </row>
    <row r="38" spans="2:27">
      <c r="C38" s="30" t="s">
        <v>722</v>
      </c>
      <c r="E38" s="30" t="s">
        <v>723</v>
      </c>
      <c r="H38" s="30" t="s">
        <v>722</v>
      </c>
      <c r="L38" t="s">
        <v>718</v>
      </c>
      <c r="M38" s="30" t="s">
        <v>821</v>
      </c>
      <c r="O38" s="133" t="s">
        <v>3128</v>
      </c>
      <c r="P38" s="134"/>
      <c r="Q38" s="134"/>
      <c r="R38" s="134"/>
      <c r="S38" s="134"/>
      <c r="T38" s="134"/>
      <c r="U38" s="135" t="s">
        <v>3143</v>
      </c>
      <c r="V38" s="134"/>
      <c r="W38" s="134"/>
      <c r="X38" s="134"/>
      <c r="Y38" s="134"/>
      <c r="Z38" s="134"/>
      <c r="AA38" s="135" t="s">
        <v>3154</v>
      </c>
    </row>
    <row r="39" spans="2:27">
      <c r="B39" t="s">
        <v>717</v>
      </c>
      <c r="C39" s="30" t="s">
        <v>819</v>
      </c>
      <c r="D39" t="s">
        <v>717</v>
      </c>
      <c r="E39" s="30" t="s">
        <v>836</v>
      </c>
      <c r="G39" t="s">
        <v>717</v>
      </c>
      <c r="H39" s="30" t="s">
        <v>842</v>
      </c>
      <c r="L39" t="s">
        <v>720</v>
      </c>
      <c r="M39" s="30" t="s">
        <v>857</v>
      </c>
      <c r="O39" s="133" t="s">
        <v>3129</v>
      </c>
      <c r="P39" s="134"/>
      <c r="Q39" s="134"/>
      <c r="R39" s="134"/>
      <c r="S39" s="134"/>
      <c r="T39" s="134"/>
      <c r="U39" s="134" t="s">
        <v>3144</v>
      </c>
      <c r="V39" s="134"/>
      <c r="W39" s="134"/>
      <c r="X39" s="134"/>
      <c r="Y39" s="134"/>
      <c r="Z39" s="134"/>
      <c r="AA39" s="134" t="s">
        <v>3155</v>
      </c>
    </row>
    <row r="40" spans="2:27">
      <c r="B40" t="s">
        <v>718</v>
      </c>
      <c r="C40" s="30" t="s">
        <v>820</v>
      </c>
      <c r="D40" t="s">
        <v>718</v>
      </c>
      <c r="E40" s="30" t="s">
        <v>837</v>
      </c>
      <c r="G40" t="s">
        <v>718</v>
      </c>
      <c r="H40" s="30" t="s">
        <v>843</v>
      </c>
      <c r="O40" s="134" t="s">
        <v>3141</v>
      </c>
      <c r="P40" s="134"/>
      <c r="Q40" s="134"/>
      <c r="R40" s="134"/>
      <c r="S40" s="134"/>
      <c r="T40" s="134"/>
      <c r="U40" s="134" t="s">
        <v>3157</v>
      </c>
      <c r="V40" s="134"/>
      <c r="W40" s="134"/>
      <c r="X40" s="134"/>
      <c r="Y40" s="134"/>
      <c r="Z40" s="134"/>
      <c r="AA40" t="s">
        <v>3156</v>
      </c>
    </row>
    <row r="41" spans="2:27">
      <c r="B41" t="s">
        <v>716</v>
      </c>
      <c r="C41" s="30" t="s">
        <v>821</v>
      </c>
      <c r="D41" t="s">
        <v>716</v>
      </c>
      <c r="E41" s="30" t="s">
        <v>838</v>
      </c>
      <c r="G41" t="s">
        <v>716</v>
      </c>
      <c r="H41" s="30" t="s">
        <v>842</v>
      </c>
      <c r="O41" s="136" t="s">
        <v>3130</v>
      </c>
      <c r="P41" s="134"/>
      <c r="Q41" s="134"/>
      <c r="R41" s="134"/>
      <c r="S41" s="134"/>
      <c r="T41" s="134"/>
      <c r="U41" s="134"/>
      <c r="V41" s="134"/>
      <c r="W41" s="134"/>
      <c r="X41" s="134"/>
      <c r="Y41" s="134"/>
      <c r="Z41" s="134"/>
    </row>
    <row r="42" spans="2:27">
      <c r="B42" t="s">
        <v>719</v>
      </c>
      <c r="C42" s="30" t="s">
        <v>822</v>
      </c>
      <c r="D42" t="s">
        <v>719</v>
      </c>
      <c r="E42" s="30" t="s">
        <v>839</v>
      </c>
      <c r="G42" t="s">
        <v>719</v>
      </c>
      <c r="H42" s="30" t="s">
        <v>844</v>
      </c>
      <c r="O42" s="134"/>
      <c r="P42" s="134" t="s">
        <v>3131</v>
      </c>
      <c r="Q42" s="135" t="s">
        <v>3133</v>
      </c>
      <c r="R42" s="134"/>
      <c r="S42" s="134"/>
      <c r="T42" s="134"/>
      <c r="U42" s="136" t="s">
        <v>3147</v>
      </c>
      <c r="V42" s="134"/>
      <c r="W42" s="134"/>
      <c r="X42" s="134"/>
      <c r="Y42" s="134"/>
      <c r="Z42" s="134"/>
      <c r="AA42" s="137" t="s">
        <v>3158</v>
      </c>
    </row>
    <row r="43" spans="2:27">
      <c r="B43" t="s">
        <v>720</v>
      </c>
      <c r="C43" s="30" t="s">
        <v>823</v>
      </c>
      <c r="D43" t="s">
        <v>720</v>
      </c>
      <c r="E43" s="30" t="s">
        <v>840</v>
      </c>
      <c r="G43" t="s">
        <v>720</v>
      </c>
      <c r="H43" s="30" t="s">
        <v>845</v>
      </c>
      <c r="O43" s="134"/>
      <c r="P43" s="134" t="s">
        <v>3132</v>
      </c>
      <c r="Q43" s="135" t="s">
        <v>3134</v>
      </c>
      <c r="R43" s="134"/>
      <c r="S43" s="134"/>
      <c r="T43" s="134"/>
      <c r="U43" s="134" t="s">
        <v>3131</v>
      </c>
      <c r="V43" s="135" t="s">
        <v>3145</v>
      </c>
      <c r="W43" s="134"/>
      <c r="X43" s="134"/>
      <c r="Y43" s="134"/>
      <c r="Z43" s="134"/>
      <c r="AA43" t="s">
        <v>3159</v>
      </c>
    </row>
    <row r="44" spans="2:27">
      <c r="B44" t="s">
        <v>721</v>
      </c>
      <c r="C44" s="30" t="s">
        <v>824</v>
      </c>
      <c r="D44" t="s">
        <v>721</v>
      </c>
      <c r="E44" s="30" t="s">
        <v>841</v>
      </c>
      <c r="G44" t="s">
        <v>721</v>
      </c>
      <c r="H44" s="30" t="s">
        <v>846</v>
      </c>
      <c r="O44" s="136" t="s">
        <v>3137</v>
      </c>
      <c r="P44" s="134"/>
      <c r="Q44" s="134"/>
      <c r="R44" s="134"/>
      <c r="S44" s="134"/>
      <c r="T44" s="134"/>
      <c r="U44" s="134" t="s">
        <v>3132</v>
      </c>
      <c r="V44" s="135" t="s">
        <v>3146</v>
      </c>
      <c r="W44" s="134"/>
      <c r="X44" s="134"/>
      <c r="Y44" s="134"/>
      <c r="Z44" s="134"/>
      <c r="AA44" t="s">
        <v>3163</v>
      </c>
    </row>
    <row r="45" spans="2:27">
      <c r="C45" s="30" t="s">
        <v>724</v>
      </c>
      <c r="E45" s="30" t="s">
        <v>725</v>
      </c>
      <c r="H45" s="30" t="s">
        <v>729</v>
      </c>
      <c r="J45" s="30" t="s">
        <v>728</v>
      </c>
      <c r="L45" s="154" t="s">
        <v>3164</v>
      </c>
      <c r="M45" s="154"/>
      <c r="O45" s="134"/>
      <c r="P45" s="134" t="s">
        <v>3131</v>
      </c>
      <c r="Q45" s="135" t="s">
        <v>3135</v>
      </c>
      <c r="R45" s="134"/>
      <c r="S45" s="134"/>
      <c r="T45" s="134"/>
      <c r="U45" s="136" t="s">
        <v>3148</v>
      </c>
      <c r="V45" s="134"/>
      <c r="W45" s="134"/>
      <c r="X45" s="134"/>
      <c r="Y45" s="134"/>
      <c r="Z45" s="134"/>
      <c r="AA45" t="s">
        <v>3160</v>
      </c>
    </row>
    <row r="46" spans="2:27">
      <c r="B46" t="s">
        <v>717</v>
      </c>
      <c r="C46" s="30" t="s">
        <v>825</v>
      </c>
      <c r="D46" t="s">
        <v>717</v>
      </c>
      <c r="E46" s="30" t="s">
        <v>831</v>
      </c>
      <c r="G46" t="s">
        <v>717</v>
      </c>
      <c r="H46" s="30" t="s">
        <v>847</v>
      </c>
      <c r="I46" t="s">
        <v>717</v>
      </c>
      <c r="J46" s="30" t="s">
        <v>852</v>
      </c>
      <c r="L46" t="s">
        <v>717</v>
      </c>
      <c r="O46" s="134"/>
      <c r="P46" s="134" t="s">
        <v>3132</v>
      </c>
      <c r="Q46" s="135" t="s">
        <v>3136</v>
      </c>
      <c r="R46" s="134"/>
      <c r="S46" s="134"/>
      <c r="T46" s="134"/>
      <c r="U46" s="134" t="s">
        <v>3131</v>
      </c>
      <c r="V46" s="135" t="s">
        <v>3149</v>
      </c>
      <c r="W46" s="134"/>
      <c r="X46" s="134"/>
      <c r="Y46" s="134"/>
      <c r="Z46" s="134"/>
      <c r="AA46" t="s">
        <v>3161</v>
      </c>
    </row>
    <row r="47" spans="2:27">
      <c r="B47" t="s">
        <v>718</v>
      </c>
      <c r="C47" s="30" t="s">
        <v>826</v>
      </c>
      <c r="D47" t="s">
        <v>718</v>
      </c>
      <c r="E47" s="30" t="s">
        <v>832</v>
      </c>
      <c r="G47" t="s">
        <v>718</v>
      </c>
      <c r="H47" s="30" t="s">
        <v>848</v>
      </c>
      <c r="I47" t="s">
        <v>718</v>
      </c>
      <c r="J47" s="30" t="s">
        <v>853</v>
      </c>
      <c r="L47" t="s">
        <v>718</v>
      </c>
      <c r="O47" s="134"/>
      <c r="P47" s="134"/>
      <c r="Q47" s="134"/>
      <c r="R47" s="134"/>
      <c r="S47" s="134"/>
      <c r="T47" s="134"/>
      <c r="U47" s="134" t="s">
        <v>3132</v>
      </c>
      <c r="V47" s="135" t="s">
        <v>3150</v>
      </c>
      <c r="W47" s="134"/>
      <c r="X47" s="134"/>
      <c r="Y47" s="134"/>
      <c r="Z47" s="134"/>
    </row>
    <row r="48" spans="2:27">
      <c r="B48" t="s">
        <v>716</v>
      </c>
      <c r="C48" s="30" t="s">
        <v>827</v>
      </c>
      <c r="D48" t="s">
        <v>716</v>
      </c>
      <c r="E48" s="30" t="s">
        <v>831</v>
      </c>
      <c r="G48" t="s">
        <v>716</v>
      </c>
      <c r="H48" s="30" t="s">
        <v>847</v>
      </c>
      <c r="I48" t="s">
        <v>716</v>
      </c>
      <c r="J48" s="30" t="s">
        <v>852</v>
      </c>
      <c r="L48" t="s">
        <v>716</v>
      </c>
      <c r="O48" s="134" t="s">
        <v>3138</v>
      </c>
      <c r="P48" s="134"/>
      <c r="Q48" s="134"/>
      <c r="R48" s="134"/>
      <c r="S48" s="134"/>
      <c r="T48" s="134"/>
      <c r="U48" s="134"/>
      <c r="V48" s="134"/>
      <c r="W48" s="134"/>
      <c r="X48" s="134"/>
      <c r="Y48" s="134"/>
      <c r="Z48" s="134"/>
    </row>
    <row r="49" spans="2:26">
      <c r="B49" t="s">
        <v>719</v>
      </c>
      <c r="C49" s="30" t="s">
        <v>828</v>
      </c>
      <c r="D49" t="s">
        <v>719</v>
      </c>
      <c r="E49" s="30" t="s">
        <v>833</v>
      </c>
      <c r="G49" t="s">
        <v>719</v>
      </c>
      <c r="H49" s="30" t="s">
        <v>849</v>
      </c>
      <c r="I49" t="s">
        <v>719</v>
      </c>
      <c r="J49" s="30" t="s">
        <v>854</v>
      </c>
      <c r="L49" t="s">
        <v>719</v>
      </c>
      <c r="O49" s="134" t="s">
        <v>3139</v>
      </c>
      <c r="P49" s="134"/>
      <c r="Q49" s="134"/>
      <c r="R49" s="134"/>
      <c r="S49" s="134"/>
      <c r="T49" s="134"/>
      <c r="U49" s="136" t="s">
        <v>3151</v>
      </c>
      <c r="V49" s="134"/>
      <c r="W49" s="134"/>
      <c r="X49" s="134"/>
      <c r="Y49" s="134"/>
      <c r="Z49" s="134"/>
    </row>
    <row r="50" spans="2:26">
      <c r="B50" t="s">
        <v>720</v>
      </c>
      <c r="C50" s="30" t="s">
        <v>829</v>
      </c>
      <c r="D50" t="s">
        <v>720</v>
      </c>
      <c r="E50" s="30" t="s">
        <v>834</v>
      </c>
      <c r="G50" t="s">
        <v>720</v>
      </c>
      <c r="H50" s="30" t="s">
        <v>850</v>
      </c>
      <c r="I50" t="s">
        <v>720</v>
      </c>
      <c r="J50" s="30" t="s">
        <v>855</v>
      </c>
      <c r="L50" t="s">
        <v>720</v>
      </c>
      <c r="O50" s="134" t="s">
        <v>3140</v>
      </c>
      <c r="P50" s="134"/>
      <c r="Q50" s="134"/>
      <c r="R50" s="134"/>
      <c r="S50" s="134"/>
      <c r="T50" s="134"/>
      <c r="U50" s="134" t="s">
        <v>3131</v>
      </c>
      <c r="V50" s="135" t="s">
        <v>3152</v>
      </c>
      <c r="W50" s="134"/>
      <c r="X50" s="134"/>
      <c r="Y50" s="134"/>
      <c r="Z50" s="134"/>
    </row>
    <row r="51" spans="2:26">
      <c r="B51" t="s">
        <v>721</v>
      </c>
      <c r="C51" s="30" t="s">
        <v>830</v>
      </c>
      <c r="D51" t="s">
        <v>721</v>
      </c>
      <c r="E51" s="30" t="s">
        <v>835</v>
      </c>
      <c r="G51" t="s">
        <v>721</v>
      </c>
      <c r="H51" s="30" t="s">
        <v>851</v>
      </c>
      <c r="I51" t="s">
        <v>721</v>
      </c>
      <c r="J51" s="30" t="s">
        <v>856</v>
      </c>
      <c r="L51" t="s">
        <v>721</v>
      </c>
      <c r="O51" s="134"/>
      <c r="P51" s="134"/>
      <c r="Q51" s="134"/>
      <c r="R51" s="134"/>
      <c r="S51" s="134"/>
      <c r="T51" s="134"/>
      <c r="U51" s="134" t="s">
        <v>3132</v>
      </c>
      <c r="V51" s="135" t="s">
        <v>3153</v>
      </c>
      <c r="W51" s="134"/>
      <c r="X51" s="134"/>
      <c r="Y51" s="134"/>
      <c r="Z51" s="134"/>
    </row>
    <row r="53" spans="2:26">
      <c r="B53" t="s">
        <v>808</v>
      </c>
      <c r="C53" s="30" t="s">
        <v>2789</v>
      </c>
      <c r="D53" t="s">
        <v>809</v>
      </c>
      <c r="E53" s="30" t="s">
        <v>864</v>
      </c>
      <c r="G53" s="30" t="s">
        <v>810</v>
      </c>
      <c r="H53" s="30" t="s">
        <v>865</v>
      </c>
      <c r="O53" t="s">
        <v>808</v>
      </c>
      <c r="P53" s="30" t="s">
        <v>3178</v>
      </c>
      <c r="Q53" t="s">
        <v>809</v>
      </c>
      <c r="R53" s="30" t="s">
        <v>3179</v>
      </c>
      <c r="T53" s="30" t="s">
        <v>810</v>
      </c>
      <c r="U53" s="30" t="s">
        <v>3180</v>
      </c>
    </row>
    <row r="54" spans="2:26">
      <c r="B54" s="154" t="s">
        <v>726</v>
      </c>
      <c r="C54" s="154"/>
      <c r="D54" s="154"/>
      <c r="E54" s="154"/>
      <c r="G54" s="154" t="s">
        <v>727</v>
      </c>
      <c r="H54" s="154"/>
      <c r="I54" s="154"/>
      <c r="J54" s="154"/>
      <c r="L54" s="154" t="s">
        <v>730</v>
      </c>
      <c r="M54" s="154"/>
      <c r="O54" s="154" t="s">
        <v>726</v>
      </c>
      <c r="P54" s="154"/>
      <c r="Q54" s="154"/>
      <c r="R54" s="154"/>
      <c r="T54" s="154" t="s">
        <v>727</v>
      </c>
      <c r="U54" s="154"/>
      <c r="V54" s="154"/>
      <c r="W54" s="154"/>
      <c r="Y54" s="154" t="s">
        <v>730</v>
      </c>
      <c r="Z54" s="154"/>
    </row>
    <row r="55" spans="2:26">
      <c r="C55" s="30" t="s">
        <v>722</v>
      </c>
      <c r="E55" s="30" t="s">
        <v>723</v>
      </c>
      <c r="H55" s="30" t="s">
        <v>722</v>
      </c>
      <c r="L55" t="s">
        <v>718</v>
      </c>
      <c r="M55" s="30" t="s">
        <v>868</v>
      </c>
      <c r="P55" s="30" t="s">
        <v>722</v>
      </c>
      <c r="R55" s="30" t="s">
        <v>723</v>
      </c>
      <c r="U55" s="30" t="s">
        <v>722</v>
      </c>
      <c r="Y55" t="s">
        <v>718</v>
      </c>
    </row>
    <row r="56" spans="2:26">
      <c r="B56" t="s">
        <v>717</v>
      </c>
      <c r="C56" s="30" t="s">
        <v>866</v>
      </c>
      <c r="D56" t="s">
        <v>717</v>
      </c>
      <c r="E56" s="30" t="s">
        <v>882</v>
      </c>
      <c r="G56" t="s">
        <v>717</v>
      </c>
      <c r="H56" s="30" t="s">
        <v>888</v>
      </c>
      <c r="L56" t="s">
        <v>720</v>
      </c>
      <c r="M56" s="30" t="s">
        <v>903</v>
      </c>
      <c r="O56" t="s">
        <v>717</v>
      </c>
      <c r="P56" s="30" t="s">
        <v>3181</v>
      </c>
      <c r="Q56" t="s">
        <v>717</v>
      </c>
      <c r="R56" s="30" t="s">
        <v>3187</v>
      </c>
      <c r="T56" t="s">
        <v>717</v>
      </c>
      <c r="U56" s="30" t="s">
        <v>3204</v>
      </c>
      <c r="Y56" t="s">
        <v>720</v>
      </c>
    </row>
    <row r="57" spans="2:26">
      <c r="B57" t="s">
        <v>718</v>
      </c>
      <c r="C57" s="30" t="s">
        <v>867</v>
      </c>
      <c r="D57" t="s">
        <v>718</v>
      </c>
      <c r="E57" s="30" t="s">
        <v>883</v>
      </c>
      <c r="G57" t="s">
        <v>718</v>
      </c>
      <c r="H57" s="30" t="s">
        <v>889</v>
      </c>
      <c r="O57" t="s">
        <v>718</v>
      </c>
      <c r="P57" s="30" t="s">
        <v>3182</v>
      </c>
      <c r="Q57" t="s">
        <v>718</v>
      </c>
      <c r="R57" s="30" t="s">
        <v>3188</v>
      </c>
      <c r="T57" t="s">
        <v>718</v>
      </c>
      <c r="U57" s="30" t="s">
        <v>3205</v>
      </c>
    </row>
    <row r="58" spans="2:26">
      <c r="B58" t="s">
        <v>716</v>
      </c>
      <c r="C58" s="30" t="s">
        <v>868</v>
      </c>
      <c r="D58" t="s">
        <v>716</v>
      </c>
      <c r="E58" s="30" t="s">
        <v>884</v>
      </c>
      <c r="G58" t="s">
        <v>716</v>
      </c>
      <c r="H58" s="30" t="s">
        <v>888</v>
      </c>
      <c r="O58" t="s">
        <v>716</v>
      </c>
      <c r="P58" s="30" t="s">
        <v>3183</v>
      </c>
      <c r="Q58" t="s">
        <v>716</v>
      </c>
      <c r="R58" s="30" t="s">
        <v>3189</v>
      </c>
      <c r="T58" t="s">
        <v>716</v>
      </c>
      <c r="U58" s="30" t="s">
        <v>3204</v>
      </c>
    </row>
    <row r="59" spans="2:26">
      <c r="B59" t="s">
        <v>719</v>
      </c>
      <c r="C59" s="30" t="s">
        <v>869</v>
      </c>
      <c r="D59" t="s">
        <v>719</v>
      </c>
      <c r="E59" s="30" t="s">
        <v>885</v>
      </c>
      <c r="G59" t="s">
        <v>719</v>
      </c>
      <c r="H59" s="30" t="s">
        <v>890</v>
      </c>
      <c r="O59" t="s">
        <v>719</v>
      </c>
      <c r="P59" s="30" t="s">
        <v>3184</v>
      </c>
      <c r="Q59" t="s">
        <v>719</v>
      </c>
      <c r="R59" s="30" t="s">
        <v>3190</v>
      </c>
      <c r="T59" t="s">
        <v>719</v>
      </c>
      <c r="U59" s="30" t="s">
        <v>3206</v>
      </c>
    </row>
    <row r="60" spans="2:26">
      <c r="B60" t="s">
        <v>720</v>
      </c>
      <c r="C60" s="30" t="s">
        <v>870</v>
      </c>
      <c r="D60" t="s">
        <v>720</v>
      </c>
      <c r="E60" s="30" t="s">
        <v>886</v>
      </c>
      <c r="G60" t="s">
        <v>720</v>
      </c>
      <c r="H60" s="30" t="s">
        <v>891</v>
      </c>
      <c r="O60" t="s">
        <v>720</v>
      </c>
      <c r="P60" s="30" t="s">
        <v>3185</v>
      </c>
      <c r="Q60" t="s">
        <v>720</v>
      </c>
      <c r="R60" s="30" t="s">
        <v>3191</v>
      </c>
      <c r="T60" t="s">
        <v>720</v>
      </c>
      <c r="U60" s="30" t="s">
        <v>3207</v>
      </c>
    </row>
    <row r="61" spans="2:26">
      <c r="B61" t="s">
        <v>721</v>
      </c>
      <c r="C61" s="30" t="s">
        <v>871</v>
      </c>
      <c r="D61" t="s">
        <v>721</v>
      </c>
      <c r="E61" s="30" t="s">
        <v>887</v>
      </c>
      <c r="G61" t="s">
        <v>721</v>
      </c>
      <c r="H61" s="30" t="s">
        <v>892</v>
      </c>
      <c r="O61" t="s">
        <v>721</v>
      </c>
      <c r="P61" s="30" t="s">
        <v>3186</v>
      </c>
      <c r="Q61" t="s">
        <v>721</v>
      </c>
      <c r="R61" s="30" t="s">
        <v>3192</v>
      </c>
      <c r="T61" t="s">
        <v>721</v>
      </c>
      <c r="U61" s="30" t="s">
        <v>3208</v>
      </c>
    </row>
    <row r="62" spans="2:26">
      <c r="C62" s="30" t="s">
        <v>724</v>
      </c>
      <c r="E62" s="30" t="s">
        <v>725</v>
      </c>
      <c r="H62" s="30" t="s">
        <v>729</v>
      </c>
      <c r="J62" s="30" t="s">
        <v>728</v>
      </c>
      <c r="L62" s="154" t="s">
        <v>3164</v>
      </c>
      <c r="M62" s="154"/>
      <c r="P62" s="30" t="s">
        <v>724</v>
      </c>
      <c r="R62" s="30" t="s">
        <v>725</v>
      </c>
      <c r="U62" s="30" t="s">
        <v>729</v>
      </c>
      <c r="W62" s="30" t="s">
        <v>728</v>
      </c>
      <c r="Y62" s="154" t="s">
        <v>3164</v>
      </c>
      <c r="Z62" s="154"/>
    </row>
    <row r="63" spans="2:26">
      <c r="B63" t="s">
        <v>717</v>
      </c>
      <c r="C63" s="30" t="s">
        <v>872</v>
      </c>
      <c r="D63" t="s">
        <v>717</v>
      </c>
      <c r="E63" s="30" t="s">
        <v>877</v>
      </c>
      <c r="G63" t="s">
        <v>717</v>
      </c>
      <c r="H63" s="30" t="s">
        <v>893</v>
      </c>
      <c r="I63" t="s">
        <v>717</v>
      </c>
      <c r="J63" s="30" t="s">
        <v>898</v>
      </c>
      <c r="L63" t="s">
        <v>717</v>
      </c>
      <c r="O63" t="s">
        <v>717</v>
      </c>
      <c r="P63" s="30" t="s">
        <v>3193</v>
      </c>
      <c r="Q63" t="s">
        <v>717</v>
      </c>
      <c r="R63" s="30" t="s">
        <v>3198</v>
      </c>
      <c r="T63" t="s">
        <v>717</v>
      </c>
      <c r="U63" s="30" t="s">
        <v>3209</v>
      </c>
      <c r="V63" t="s">
        <v>717</v>
      </c>
      <c r="Y63" t="s">
        <v>717</v>
      </c>
      <c r="Z63" s="30" t="s">
        <v>3214</v>
      </c>
    </row>
    <row r="64" spans="2:26">
      <c r="B64" t="s">
        <v>718</v>
      </c>
      <c r="C64" s="30" t="s">
        <v>873</v>
      </c>
      <c r="D64" t="s">
        <v>718</v>
      </c>
      <c r="E64" s="30" t="s">
        <v>878</v>
      </c>
      <c r="G64" t="s">
        <v>718</v>
      </c>
      <c r="H64" s="30" t="s">
        <v>894</v>
      </c>
      <c r="I64" t="s">
        <v>718</v>
      </c>
      <c r="J64" s="30" t="s">
        <v>899</v>
      </c>
      <c r="L64" t="s">
        <v>718</v>
      </c>
      <c r="O64" t="s">
        <v>718</v>
      </c>
      <c r="P64" s="30" t="s">
        <v>3194</v>
      </c>
      <c r="Q64" t="s">
        <v>718</v>
      </c>
      <c r="R64" s="30" t="s">
        <v>3199</v>
      </c>
      <c r="T64" t="s">
        <v>718</v>
      </c>
      <c r="U64" s="30" t="s">
        <v>3210</v>
      </c>
      <c r="V64" t="s">
        <v>718</v>
      </c>
      <c r="Y64" t="s">
        <v>718</v>
      </c>
      <c r="Z64" s="30" t="s">
        <v>3215</v>
      </c>
    </row>
    <row r="65" spans="2:26">
      <c r="B65" t="s">
        <v>716</v>
      </c>
      <c r="C65" s="30" t="s">
        <v>874</v>
      </c>
      <c r="D65" t="s">
        <v>716</v>
      </c>
      <c r="E65" s="30" t="s">
        <v>878</v>
      </c>
      <c r="G65" t="s">
        <v>716</v>
      </c>
      <c r="H65" s="30" t="s">
        <v>893</v>
      </c>
      <c r="I65" t="s">
        <v>716</v>
      </c>
      <c r="J65" s="30" t="s">
        <v>898</v>
      </c>
      <c r="L65" t="s">
        <v>716</v>
      </c>
      <c r="O65" t="s">
        <v>716</v>
      </c>
      <c r="P65" s="30" t="s">
        <v>3195</v>
      </c>
      <c r="Q65" t="s">
        <v>716</v>
      </c>
      <c r="R65" s="30" t="s">
        <v>3200</v>
      </c>
      <c r="T65" t="s">
        <v>716</v>
      </c>
      <c r="U65" s="30" t="s">
        <v>3209</v>
      </c>
      <c r="V65" t="s">
        <v>716</v>
      </c>
      <c r="Y65" t="s">
        <v>716</v>
      </c>
      <c r="Z65" s="30" t="s">
        <v>3214</v>
      </c>
    </row>
    <row r="66" spans="2:26">
      <c r="B66" t="s">
        <v>719</v>
      </c>
      <c r="C66" s="30" t="s">
        <v>869</v>
      </c>
      <c r="D66" t="s">
        <v>719</v>
      </c>
      <c r="E66" s="30" t="s">
        <v>879</v>
      </c>
      <c r="G66" t="s">
        <v>719</v>
      </c>
      <c r="H66" s="30" t="s">
        <v>895</v>
      </c>
      <c r="I66" t="s">
        <v>719</v>
      </c>
      <c r="J66" s="30" t="s">
        <v>900</v>
      </c>
      <c r="L66" t="s">
        <v>719</v>
      </c>
      <c r="O66" t="s">
        <v>719</v>
      </c>
      <c r="P66" s="30" t="s">
        <v>3184</v>
      </c>
      <c r="Q66" t="s">
        <v>719</v>
      </c>
      <c r="R66" s="30" t="s">
        <v>3201</v>
      </c>
      <c r="T66" t="s">
        <v>719</v>
      </c>
      <c r="U66" s="30" t="s">
        <v>3211</v>
      </c>
      <c r="V66" t="s">
        <v>719</v>
      </c>
      <c r="Y66" t="s">
        <v>719</v>
      </c>
      <c r="Z66" s="30" t="s">
        <v>3216</v>
      </c>
    </row>
    <row r="67" spans="2:26">
      <c r="B67" t="s">
        <v>720</v>
      </c>
      <c r="C67" s="30" t="s">
        <v>875</v>
      </c>
      <c r="D67" t="s">
        <v>720</v>
      </c>
      <c r="E67" s="30" t="s">
        <v>880</v>
      </c>
      <c r="G67" t="s">
        <v>720</v>
      </c>
      <c r="H67" s="30" t="s">
        <v>896</v>
      </c>
      <c r="I67" t="s">
        <v>720</v>
      </c>
      <c r="J67" s="30" t="s">
        <v>901</v>
      </c>
      <c r="L67" t="s">
        <v>720</v>
      </c>
      <c r="O67" t="s">
        <v>720</v>
      </c>
      <c r="P67" s="30" t="s">
        <v>3196</v>
      </c>
      <c r="Q67" t="s">
        <v>720</v>
      </c>
      <c r="R67" s="30" t="s">
        <v>3202</v>
      </c>
      <c r="T67" t="s">
        <v>720</v>
      </c>
      <c r="U67" s="30" t="s">
        <v>3212</v>
      </c>
      <c r="V67" t="s">
        <v>720</v>
      </c>
      <c r="Y67" t="s">
        <v>720</v>
      </c>
      <c r="Z67" s="30" t="s">
        <v>3217</v>
      </c>
    </row>
    <row r="68" spans="2:26">
      <c r="B68" t="s">
        <v>721</v>
      </c>
      <c r="C68" s="30" t="s">
        <v>876</v>
      </c>
      <c r="D68" t="s">
        <v>721</v>
      </c>
      <c r="E68" s="30" t="s">
        <v>881</v>
      </c>
      <c r="G68" t="s">
        <v>721</v>
      </c>
      <c r="H68" s="30" t="s">
        <v>897</v>
      </c>
      <c r="I68" t="s">
        <v>721</v>
      </c>
      <c r="J68" s="30" t="s">
        <v>902</v>
      </c>
      <c r="L68" t="s">
        <v>721</v>
      </c>
      <c r="O68" t="s">
        <v>721</v>
      </c>
      <c r="P68" s="30" t="s">
        <v>3197</v>
      </c>
      <c r="Q68" t="s">
        <v>721</v>
      </c>
      <c r="R68" s="30" t="s">
        <v>3203</v>
      </c>
      <c r="T68" t="s">
        <v>721</v>
      </c>
      <c r="U68" s="30" t="s">
        <v>3213</v>
      </c>
      <c r="V68" t="s">
        <v>721</v>
      </c>
      <c r="Y68" t="s">
        <v>721</v>
      </c>
      <c r="Z68" s="30" t="s">
        <v>3218</v>
      </c>
    </row>
    <row r="70" spans="2:26">
      <c r="B70" t="s">
        <v>808</v>
      </c>
      <c r="C70" s="30" t="s">
        <v>921</v>
      </c>
      <c r="D70" t="s">
        <v>809</v>
      </c>
      <c r="E70" s="30" t="s">
        <v>3768</v>
      </c>
      <c r="G70" s="30" t="s">
        <v>810</v>
      </c>
      <c r="H70" s="30" t="s">
        <v>3769</v>
      </c>
      <c r="O70" t="s">
        <v>808</v>
      </c>
      <c r="Q70" t="s">
        <v>809</v>
      </c>
      <c r="T70" s="30" t="s">
        <v>810</v>
      </c>
    </row>
    <row r="71" spans="2:26">
      <c r="B71" s="154" t="s">
        <v>726</v>
      </c>
      <c r="C71" s="154"/>
      <c r="D71" s="154"/>
      <c r="E71" s="154"/>
      <c r="G71" s="154" t="s">
        <v>727</v>
      </c>
      <c r="H71" s="154"/>
      <c r="I71" s="154"/>
      <c r="J71" s="154"/>
      <c r="L71" s="154" t="s">
        <v>730</v>
      </c>
      <c r="M71" s="154"/>
      <c r="O71" s="154" t="s">
        <v>726</v>
      </c>
      <c r="P71" s="154"/>
      <c r="Q71" s="154"/>
      <c r="R71" s="154"/>
      <c r="T71" s="154" t="s">
        <v>727</v>
      </c>
      <c r="U71" s="154"/>
      <c r="V71" s="154"/>
      <c r="W71" s="154"/>
      <c r="Y71" s="154" t="s">
        <v>730</v>
      </c>
      <c r="Z71" s="154"/>
    </row>
    <row r="72" spans="2:26">
      <c r="C72" s="30" t="s">
        <v>722</v>
      </c>
      <c r="E72" s="30" t="s">
        <v>723</v>
      </c>
      <c r="H72" s="30" t="s">
        <v>722</v>
      </c>
      <c r="L72" t="s">
        <v>718</v>
      </c>
      <c r="M72" s="30" t="s">
        <v>3798</v>
      </c>
      <c r="P72" s="30" t="s">
        <v>722</v>
      </c>
      <c r="R72" s="30" t="s">
        <v>723</v>
      </c>
      <c r="U72" s="30" t="s">
        <v>722</v>
      </c>
      <c r="Y72" t="s">
        <v>718</v>
      </c>
    </row>
    <row r="73" spans="2:26">
      <c r="B73" t="s">
        <v>717</v>
      </c>
      <c r="C73" s="30" t="s">
        <v>3770</v>
      </c>
      <c r="D73" t="s">
        <v>717</v>
      </c>
      <c r="E73" s="30" t="s">
        <v>3776</v>
      </c>
      <c r="G73" t="s">
        <v>717</v>
      </c>
      <c r="H73" s="30" t="s">
        <v>3793</v>
      </c>
      <c r="L73" t="s">
        <v>720</v>
      </c>
      <c r="M73" s="30" t="s">
        <v>3799</v>
      </c>
      <c r="O73" t="s">
        <v>717</v>
      </c>
      <c r="Q73" t="s">
        <v>717</v>
      </c>
      <c r="T73" t="s">
        <v>717</v>
      </c>
      <c r="Y73" t="s">
        <v>720</v>
      </c>
    </row>
    <row r="74" spans="2:26">
      <c r="B74" t="s">
        <v>718</v>
      </c>
      <c r="C74" s="30" t="s">
        <v>3771</v>
      </c>
      <c r="D74" t="s">
        <v>718</v>
      </c>
      <c r="E74" s="30" t="s">
        <v>3777</v>
      </c>
      <c r="G74" t="s">
        <v>718</v>
      </c>
      <c r="H74" s="30" t="s">
        <v>3794</v>
      </c>
      <c r="O74" t="s">
        <v>718</v>
      </c>
      <c r="Q74" t="s">
        <v>718</v>
      </c>
      <c r="T74" t="s">
        <v>718</v>
      </c>
    </row>
    <row r="75" spans="2:26">
      <c r="B75" t="s">
        <v>716</v>
      </c>
      <c r="C75" s="30" t="s">
        <v>3772</v>
      </c>
      <c r="D75" t="s">
        <v>716</v>
      </c>
      <c r="E75" s="30" t="s">
        <v>3778</v>
      </c>
      <c r="G75" t="s">
        <v>716</v>
      </c>
      <c r="H75" s="30" t="s">
        <v>3793</v>
      </c>
      <c r="O75" t="s">
        <v>716</v>
      </c>
      <c r="Q75" t="s">
        <v>716</v>
      </c>
      <c r="T75" t="s">
        <v>716</v>
      </c>
    </row>
    <row r="76" spans="2:26">
      <c r="B76" t="s">
        <v>719</v>
      </c>
      <c r="C76" s="30" t="s">
        <v>3773</v>
      </c>
      <c r="D76" t="s">
        <v>719</v>
      </c>
      <c r="E76" s="30" t="s">
        <v>3779</v>
      </c>
      <c r="G76" t="s">
        <v>719</v>
      </c>
      <c r="H76" s="30" t="s">
        <v>3795</v>
      </c>
      <c r="O76" t="s">
        <v>719</v>
      </c>
      <c r="Q76" t="s">
        <v>719</v>
      </c>
      <c r="T76" t="s">
        <v>719</v>
      </c>
    </row>
    <row r="77" spans="2:26">
      <c r="B77" t="s">
        <v>720</v>
      </c>
      <c r="C77" s="30" t="s">
        <v>3774</v>
      </c>
      <c r="D77" t="s">
        <v>720</v>
      </c>
      <c r="E77" s="30" t="s">
        <v>3780</v>
      </c>
      <c r="G77" t="s">
        <v>720</v>
      </c>
      <c r="H77" s="30" t="s">
        <v>3796</v>
      </c>
      <c r="O77" t="s">
        <v>720</v>
      </c>
      <c r="Q77" t="s">
        <v>720</v>
      </c>
      <c r="T77" t="s">
        <v>720</v>
      </c>
    </row>
    <row r="78" spans="2:26">
      <c r="B78" t="s">
        <v>721</v>
      </c>
      <c r="C78" s="30" t="s">
        <v>3775</v>
      </c>
      <c r="D78" t="s">
        <v>721</v>
      </c>
      <c r="E78" s="30" t="s">
        <v>3781</v>
      </c>
      <c r="G78" t="s">
        <v>721</v>
      </c>
      <c r="H78" s="30" t="s">
        <v>3797</v>
      </c>
      <c r="O78" t="s">
        <v>721</v>
      </c>
      <c r="Q78" t="s">
        <v>721</v>
      </c>
      <c r="T78" t="s">
        <v>721</v>
      </c>
    </row>
    <row r="79" spans="2:26">
      <c r="C79" s="30" t="s">
        <v>724</v>
      </c>
      <c r="E79" s="30" t="s">
        <v>725</v>
      </c>
      <c r="H79" s="30" t="s">
        <v>729</v>
      </c>
      <c r="J79" s="30" t="s">
        <v>728</v>
      </c>
      <c r="L79" s="154" t="s">
        <v>2765</v>
      </c>
      <c r="M79" s="154"/>
      <c r="P79" s="30" t="s">
        <v>724</v>
      </c>
      <c r="R79" s="30" t="s">
        <v>725</v>
      </c>
      <c r="U79" s="30" t="s">
        <v>729</v>
      </c>
      <c r="W79" s="30" t="s">
        <v>728</v>
      </c>
      <c r="Y79" s="154" t="s">
        <v>2765</v>
      </c>
      <c r="Z79" s="154"/>
    </row>
    <row r="80" spans="2:26">
      <c r="B80" t="s">
        <v>717</v>
      </c>
      <c r="C80" s="30" t="s">
        <v>3782</v>
      </c>
      <c r="D80" t="s">
        <v>717</v>
      </c>
      <c r="E80" s="30" t="s">
        <v>3788</v>
      </c>
      <c r="G80" t="s">
        <v>717</v>
      </c>
      <c r="H80" s="30" t="s">
        <v>3800</v>
      </c>
      <c r="I80" t="s">
        <v>717</v>
      </c>
      <c r="L80" t="s">
        <v>717</v>
      </c>
      <c r="M80" s="30" t="s">
        <v>3805</v>
      </c>
      <c r="O80" t="s">
        <v>717</v>
      </c>
      <c r="Q80" t="s">
        <v>717</v>
      </c>
      <c r="T80" t="s">
        <v>717</v>
      </c>
      <c r="V80" t="s">
        <v>717</v>
      </c>
      <c r="Y80" t="s">
        <v>717</v>
      </c>
    </row>
    <row r="81" spans="2:25">
      <c r="B81" t="s">
        <v>718</v>
      </c>
      <c r="C81" s="30" t="s">
        <v>3783</v>
      </c>
      <c r="D81" t="s">
        <v>718</v>
      </c>
      <c r="E81" s="30" t="s">
        <v>3789</v>
      </c>
      <c r="G81" t="s">
        <v>718</v>
      </c>
      <c r="H81" s="30" t="s">
        <v>3801</v>
      </c>
      <c r="I81" t="s">
        <v>718</v>
      </c>
      <c r="L81" t="s">
        <v>718</v>
      </c>
      <c r="M81" s="30" t="s">
        <v>3806</v>
      </c>
      <c r="O81" t="s">
        <v>718</v>
      </c>
      <c r="Q81" t="s">
        <v>718</v>
      </c>
      <c r="T81" t="s">
        <v>718</v>
      </c>
      <c r="V81" t="s">
        <v>718</v>
      </c>
      <c r="Y81" t="s">
        <v>718</v>
      </c>
    </row>
    <row r="82" spans="2:25">
      <c r="B82" t="s">
        <v>716</v>
      </c>
      <c r="C82" s="30" t="s">
        <v>3784</v>
      </c>
      <c r="D82" t="s">
        <v>716</v>
      </c>
      <c r="E82" s="30" t="s">
        <v>3788</v>
      </c>
      <c r="G82" t="s">
        <v>716</v>
      </c>
      <c r="H82" s="30" t="s">
        <v>3800</v>
      </c>
      <c r="I82" t="s">
        <v>716</v>
      </c>
      <c r="L82" t="s">
        <v>716</v>
      </c>
      <c r="M82" s="30" t="s">
        <v>3805</v>
      </c>
      <c r="O82" t="s">
        <v>716</v>
      </c>
      <c r="Q82" t="s">
        <v>716</v>
      </c>
      <c r="T82" t="s">
        <v>716</v>
      </c>
      <c r="V82" t="s">
        <v>716</v>
      </c>
      <c r="Y82" t="s">
        <v>716</v>
      </c>
    </row>
    <row r="83" spans="2:25">
      <c r="B83" t="s">
        <v>719</v>
      </c>
      <c r="C83" s="30" t="s">
        <v>3785</v>
      </c>
      <c r="D83" t="s">
        <v>719</v>
      </c>
      <c r="E83" s="30" t="s">
        <v>3790</v>
      </c>
      <c r="G83" t="s">
        <v>719</v>
      </c>
      <c r="H83" s="30" t="s">
        <v>3802</v>
      </c>
      <c r="I83" t="s">
        <v>719</v>
      </c>
      <c r="L83" t="s">
        <v>719</v>
      </c>
      <c r="M83" s="30" t="s">
        <v>3807</v>
      </c>
      <c r="O83" t="s">
        <v>719</v>
      </c>
      <c r="Q83" t="s">
        <v>719</v>
      </c>
      <c r="T83" t="s">
        <v>719</v>
      </c>
      <c r="V83" t="s">
        <v>719</v>
      </c>
      <c r="Y83" t="s">
        <v>719</v>
      </c>
    </row>
    <row r="84" spans="2:25">
      <c r="B84" t="s">
        <v>720</v>
      </c>
      <c r="C84" s="30" t="s">
        <v>3786</v>
      </c>
      <c r="D84" t="s">
        <v>720</v>
      </c>
      <c r="E84" s="30" t="s">
        <v>3791</v>
      </c>
      <c r="G84" t="s">
        <v>720</v>
      </c>
      <c r="H84" s="30" t="s">
        <v>3803</v>
      </c>
      <c r="I84" t="s">
        <v>720</v>
      </c>
      <c r="L84" t="s">
        <v>720</v>
      </c>
      <c r="M84" s="30" t="s">
        <v>3808</v>
      </c>
      <c r="O84" t="s">
        <v>720</v>
      </c>
      <c r="Q84" t="s">
        <v>720</v>
      </c>
      <c r="T84" t="s">
        <v>720</v>
      </c>
      <c r="V84" t="s">
        <v>720</v>
      </c>
      <c r="Y84" t="s">
        <v>720</v>
      </c>
    </row>
    <row r="85" spans="2:25">
      <c r="B85" t="s">
        <v>721</v>
      </c>
      <c r="C85" s="30" t="s">
        <v>3787</v>
      </c>
      <c r="D85" t="s">
        <v>721</v>
      </c>
      <c r="E85" s="30" t="s">
        <v>3792</v>
      </c>
      <c r="G85" t="s">
        <v>721</v>
      </c>
      <c r="H85" s="30" t="s">
        <v>3804</v>
      </c>
      <c r="I85" t="s">
        <v>721</v>
      </c>
      <c r="L85" t="s">
        <v>721</v>
      </c>
      <c r="M85" s="30" t="s">
        <v>3809</v>
      </c>
      <c r="O85" t="s">
        <v>721</v>
      </c>
      <c r="Q85" t="s">
        <v>721</v>
      </c>
      <c r="T85" t="s">
        <v>721</v>
      </c>
      <c r="V85" t="s">
        <v>721</v>
      </c>
      <c r="Y85" t="s">
        <v>721</v>
      </c>
    </row>
  </sheetData>
  <mergeCells count="36">
    <mergeCell ref="Y79:Z79"/>
    <mergeCell ref="L79:M79"/>
    <mergeCell ref="L62:M62"/>
    <mergeCell ref="L45:M45"/>
    <mergeCell ref="O71:R71"/>
    <mergeCell ref="T71:W71"/>
    <mergeCell ref="Y71:Z71"/>
    <mergeCell ref="L54:M54"/>
    <mergeCell ref="B71:E71"/>
    <mergeCell ref="G71:J71"/>
    <mergeCell ref="L71:M71"/>
    <mergeCell ref="Y28:Z28"/>
    <mergeCell ref="O54:R54"/>
    <mergeCell ref="T54:W54"/>
    <mergeCell ref="Y54:Z54"/>
    <mergeCell ref="B37:E37"/>
    <mergeCell ref="G37:J37"/>
    <mergeCell ref="L37:M37"/>
    <mergeCell ref="B54:E54"/>
    <mergeCell ref="G54:J54"/>
    <mergeCell ref="L28:M28"/>
    <mergeCell ref="Y62:Z62"/>
    <mergeCell ref="O3:R3"/>
    <mergeCell ref="T3:W3"/>
    <mergeCell ref="Y3:Z3"/>
    <mergeCell ref="O20:R20"/>
    <mergeCell ref="T20:W20"/>
    <mergeCell ref="Y20:Z20"/>
    <mergeCell ref="Y11:Z11"/>
    <mergeCell ref="B3:E3"/>
    <mergeCell ref="G3:J3"/>
    <mergeCell ref="L3:M3"/>
    <mergeCell ref="B20:E20"/>
    <mergeCell ref="G20:J20"/>
    <mergeCell ref="L20:M20"/>
    <mergeCell ref="L11:M1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生活費</vt:lpstr>
      <vt:lpstr>記憶</vt:lpstr>
      <vt:lpstr>スペイン語</vt:lpstr>
      <vt:lpstr>辞典</vt:lpstr>
      <vt:lpstr>2分講座</vt:lpstr>
      <vt:lpstr>会話</vt:lpstr>
      <vt:lpstr>twitter講座</vt:lpstr>
      <vt:lpstr>残</vt:lpstr>
      <vt:lpstr>活用</vt:lpstr>
      <vt:lpstr>その他</vt:lpstr>
      <vt:lpstr>ブラジル旅行</vt:lpstr>
      <vt:lpstr>ウユニ塩湖旅行</vt:lpstr>
      <vt:lpstr>ウユニ旅行2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Tatsuro Wakamiya</dc:creator>
  <cp:lastModifiedBy>Tatsuro Wakamiya</cp:lastModifiedBy>
  <cp:lastPrinted>2020-01-27T02:37:05Z</cp:lastPrinted>
  <dcterms:created xsi:type="dcterms:W3CDTF">2015-06-05T18:19:34Z</dcterms:created>
  <dcterms:modified xsi:type="dcterms:W3CDTF">2020-08-04T02:58:37Z</dcterms:modified>
</cp:coreProperties>
</file>