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buki\Dropbox\it-chiba\データ解析入門\analysis\excel\"/>
    </mc:Choice>
  </mc:AlternateContent>
  <xr:revisionPtr revIDLastSave="0" documentId="13_ncr:1_{85929AC5-9CD6-4235-8DD7-B3C8A105E346}" xr6:coauthVersionLast="44" xr6:coauthVersionMax="44" xr10:uidLastSave="{00000000-0000-0000-0000-000000000000}"/>
  <bookViews>
    <workbookView xWindow="6270" yWindow="3570" windowWidth="19470" windowHeight="14750" xr2:uid="{00000000-000D-0000-FFFF-FFFF0000000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87" i="1" l="1"/>
  <c r="C378" i="1"/>
  <c r="C375" i="1"/>
  <c r="C366" i="1"/>
  <c r="B364" i="1"/>
  <c r="C364" i="1" s="1"/>
  <c r="B365" i="1"/>
  <c r="C365" i="1" s="1"/>
  <c r="B366" i="1"/>
  <c r="B367" i="1"/>
  <c r="C367" i="1" s="1"/>
  <c r="B368" i="1"/>
  <c r="C368" i="1" s="1"/>
  <c r="B369" i="1"/>
  <c r="C369" i="1" s="1"/>
  <c r="B370" i="1"/>
  <c r="C370" i="1" s="1"/>
  <c r="B371" i="1"/>
  <c r="C371" i="1" s="1"/>
  <c r="B372" i="1"/>
  <c r="C372" i="1" s="1"/>
  <c r="B373" i="1"/>
  <c r="C373" i="1" s="1"/>
  <c r="B374" i="1"/>
  <c r="C374" i="1" s="1"/>
  <c r="B375" i="1"/>
  <c r="B376" i="1"/>
  <c r="C376" i="1" s="1"/>
  <c r="B377" i="1"/>
  <c r="C377" i="1" s="1"/>
  <c r="B378" i="1"/>
  <c r="B379" i="1"/>
  <c r="C379" i="1" s="1"/>
  <c r="B380" i="1"/>
  <c r="C380" i="1" s="1"/>
  <c r="B381" i="1"/>
  <c r="C381" i="1" s="1"/>
  <c r="B382" i="1"/>
  <c r="C382" i="1" s="1"/>
  <c r="B383" i="1"/>
  <c r="C383" i="1" s="1"/>
  <c r="B384" i="1"/>
  <c r="C384" i="1" s="1"/>
  <c r="B385" i="1"/>
  <c r="C385" i="1" s="1"/>
  <c r="B386" i="1"/>
  <c r="C386" i="1" s="1"/>
  <c r="B387" i="1"/>
  <c r="B388" i="1"/>
  <c r="C388" i="1" s="1"/>
  <c r="B389" i="1"/>
  <c r="C389" i="1" s="1"/>
  <c r="CV73" i="1" l="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B73" i="1"/>
  <c r="A73" i="1"/>
  <c r="A77" i="1" l="1"/>
  <c r="B51" i="1"/>
</calcChain>
</file>

<file path=xl/sharedStrings.xml><?xml version="1.0" encoding="utf-8"?>
<sst xmlns="http://schemas.openxmlformats.org/spreadsheetml/2006/main" count="194" uniqueCount="172">
  <si>
    <t>今，列ラベルが10の位，行ラベルが1の位であるような表を作りたいとしましょう．</t>
    <rPh sb="0" eb="1">
      <t>イマ</t>
    </rPh>
    <rPh sb="2" eb="3">
      <t>レツ</t>
    </rPh>
    <rPh sb="10" eb="11">
      <t>クライ</t>
    </rPh>
    <rPh sb="12" eb="13">
      <t>ギョウ</t>
    </rPh>
    <rPh sb="19" eb="20">
      <t>クライ</t>
    </rPh>
    <rPh sb="26" eb="27">
      <t>ヒョウ</t>
    </rPh>
    <rPh sb="28" eb="29">
      <t>ツク</t>
    </rPh>
    <phoneticPr fontId="3"/>
  </si>
  <si>
    <t>赤いところは手で入力します．</t>
    <rPh sb="0" eb="1">
      <t>アカ</t>
    </rPh>
    <rPh sb="6" eb="7">
      <t>テ</t>
    </rPh>
    <rPh sb="8" eb="10">
      <t>ニュウリョク</t>
    </rPh>
    <phoneticPr fontId="3"/>
  </si>
  <si>
    <t>それ以外はコピペです．</t>
    <rPh sb="2" eb="4">
      <t>イガイ</t>
    </rPh>
    <phoneticPr fontId="3"/>
  </si>
  <si>
    <t>塗りつぶしたセルの式の意味がわからない人は，第2回の内容を復習してください．</t>
    <rPh sb="0" eb="1">
      <t>ヌ</t>
    </rPh>
    <rPh sb="9" eb="10">
      <t>シキ</t>
    </rPh>
    <rPh sb="11" eb="13">
      <t>イミ</t>
    </rPh>
    <rPh sb="19" eb="20">
      <t>ヒト</t>
    </rPh>
    <rPh sb="22" eb="23">
      <t>ダイ</t>
    </rPh>
    <rPh sb="24" eb="25">
      <t>カイ</t>
    </rPh>
    <rPh sb="26" eb="28">
      <t>ナイヨウ</t>
    </rPh>
    <rPh sb="29" eb="31">
      <t>フクシュウ</t>
    </rPh>
    <phoneticPr fontId="3"/>
  </si>
  <si>
    <t>まず，計算例を作ります．</t>
    <rPh sb="3" eb="6">
      <t>ケイサンレイ</t>
    </rPh>
    <rPh sb="7" eb="8">
      <t>ツク</t>
    </rPh>
    <phoneticPr fontId="3"/>
  </si>
  <si>
    <t>←10の位（計算例）</t>
    <rPh sb="4" eb="5">
      <t>クライ</t>
    </rPh>
    <rPh sb="6" eb="9">
      <t>ケイサンレイ</t>
    </rPh>
    <phoneticPr fontId="3"/>
  </si>
  <si>
    <t>←1の位（計算例）</t>
    <rPh sb="3" eb="4">
      <t>クライ</t>
    </rPh>
    <rPh sb="5" eb="8">
      <t>ケイサンレイ</t>
    </rPh>
    <phoneticPr fontId="3"/>
  </si>
  <si>
    <t>塗りつぶしたセルを選択→データ→予測の「What If分析」→データテーブル</t>
    <rPh sb="0" eb="1">
      <t>ヌ</t>
    </rPh>
    <rPh sb="9" eb="11">
      <t>センタク</t>
    </rPh>
    <rPh sb="16" eb="18">
      <t>ヨソク</t>
    </rPh>
    <rPh sb="27" eb="29">
      <t>ブンセキ</t>
    </rPh>
    <phoneticPr fontId="3"/>
  </si>
  <si>
    <t>今日やること</t>
  </si>
  <si>
    <t>2. 報告</t>
    <phoneticPr fontId="2"/>
  </si>
  <si>
    <t>第10回</t>
    <phoneticPr fontId="2"/>
  </si>
  <si>
    <t>1. 教科書の第10章（続き）</t>
    <rPh sb="12" eb="13">
      <t>ツヅ</t>
    </rPh>
    <phoneticPr fontId="2"/>
  </si>
  <si>
    <t>データテーブル</t>
    <phoneticPr fontId="2"/>
  </si>
  <si>
    <t>コイン投げ（ベルヌーイ試行）</t>
    <rPh sb="3" eb="4">
      <t>ナ</t>
    </rPh>
    <rPh sb="11" eb="13">
      <t>シコウ</t>
    </rPh>
    <phoneticPr fontId="3"/>
  </si>
  <si>
    <t>二項分布</t>
    <rPh sb="0" eb="2">
      <t>ニコウ</t>
    </rPh>
    <rPh sb="2" eb="4">
      <t>ブンプ</t>
    </rPh>
    <phoneticPr fontId="3"/>
  </si>
  <si>
    <t>正規分布</t>
    <rPh sb="0" eb="2">
      <t>セイキ</t>
    </rPh>
    <rPh sb="2" eb="4">
      <t>ブンプ</t>
    </rPh>
    <phoneticPr fontId="3"/>
  </si>
  <si>
    <t>変数Xの値を，表が出る確率が0.5，つまり普通のコインを1回投げて，表が出たら1，裏が出たら0とします．</t>
    <rPh sb="0" eb="2">
      <t>ヘンスウ</t>
    </rPh>
    <rPh sb="4" eb="5">
      <t>アタイ</t>
    </rPh>
    <rPh sb="7" eb="8">
      <t>オモテ</t>
    </rPh>
    <rPh sb="9" eb="10">
      <t>デ</t>
    </rPh>
    <rPh sb="11" eb="13">
      <t>カクリツ</t>
    </rPh>
    <rPh sb="21" eb="23">
      <t>フツウ</t>
    </rPh>
    <rPh sb="29" eb="30">
      <t>カイ</t>
    </rPh>
    <rPh sb="30" eb="31">
      <t>ナ</t>
    </rPh>
    <rPh sb="34" eb="35">
      <t>オモテ</t>
    </rPh>
    <rPh sb="36" eb="37">
      <t>デ</t>
    </rPh>
    <rPh sb="41" eb="42">
      <t>ウラ</t>
    </rPh>
    <rPh sb="43" eb="44">
      <t>デ</t>
    </rPh>
    <phoneticPr fontId="2"/>
  </si>
  <si>
    <t>Xの値は確率的に決まるので，Xは確率変数です．</t>
    <rPh sb="2" eb="3">
      <t>アタイ</t>
    </rPh>
    <rPh sb="4" eb="7">
      <t>カクリツテキ</t>
    </rPh>
    <rPh sb="8" eb="9">
      <t>キ</t>
    </rPh>
    <rPh sb="16" eb="18">
      <t>カクリツ</t>
    </rPh>
    <rPh sb="18" eb="20">
      <t>ヘンスウ</t>
    </rPh>
    <phoneticPr fontId="2"/>
  </si>
  <si>
    <t>Xの期待値と分散を求めましょう．</t>
    <rPh sb="2" eb="5">
      <t>キタイチ</t>
    </rPh>
    <rPh sb="6" eb="8">
      <t>ブンサン</t>
    </rPh>
    <rPh sb="9" eb="10">
      <t>モト</t>
    </rPh>
    <phoneticPr fontId="2"/>
  </si>
  <si>
    <t>それが何なのかを忘れた人は，第9回の内容を復習してください．</t>
    <rPh sb="3" eb="4">
      <t>ナン</t>
    </rPh>
    <rPh sb="8" eb="9">
      <t>ワス</t>
    </rPh>
    <rPh sb="11" eb="12">
      <t>ヒト</t>
    </rPh>
    <rPh sb="14" eb="15">
      <t>ダイ</t>
    </rPh>
    <rPh sb="16" eb="17">
      <t>カイ</t>
    </rPh>
    <rPh sb="18" eb="20">
      <t>ナイヨウ</t>
    </rPh>
    <rPh sb="21" eb="23">
      <t>フクシュウ</t>
    </rPh>
    <phoneticPr fontId="2"/>
  </si>
  <si>
    <t>X</t>
    <phoneticPr fontId="2"/>
  </si>
  <si>
    <t>確率</t>
    <rPh sb="0" eb="2">
      <t>カクリツ</t>
    </rPh>
    <phoneticPr fontId="2"/>
  </si>
  <si>
    <t>↑期待値</t>
    <rPh sb="1" eb="4">
      <t>キタイチ</t>
    </rPh>
    <phoneticPr fontId="2"/>
  </si>
  <si>
    <t>(X-期待値)^2</t>
    <rPh sb="3" eb="6">
      <t>キタイチ</t>
    </rPh>
    <phoneticPr fontId="2"/>
  </si>
  <si>
    <t>↑分散</t>
    <rPh sb="1" eb="3">
      <t>ブンサン</t>
    </rPh>
    <phoneticPr fontId="2"/>
  </si>
  <si>
    <t>少し手計算をすると，表が出る確率がpの場合の期待値はp，分散はp(1-p)になることがわかります．</t>
    <rPh sb="0" eb="1">
      <t>スコ</t>
    </rPh>
    <rPh sb="2" eb="3">
      <t>テ</t>
    </rPh>
    <rPh sb="3" eb="5">
      <t>ケイサン</t>
    </rPh>
    <rPh sb="10" eb="11">
      <t>オモテ</t>
    </rPh>
    <rPh sb="12" eb="13">
      <t>デ</t>
    </rPh>
    <rPh sb="14" eb="16">
      <t>カクリツ</t>
    </rPh>
    <rPh sb="19" eb="21">
      <t>バアイ</t>
    </rPh>
    <rPh sb="22" eb="25">
      <t>キタイチ</t>
    </rPh>
    <rPh sb="28" eb="30">
      <t>ブンサン</t>
    </rPh>
    <phoneticPr fontId="2"/>
  </si>
  <si>
    <t>分散はともかく，期待値は納得しやすい結果です．</t>
    <rPh sb="0" eb="2">
      <t>ブンサン</t>
    </rPh>
    <rPh sb="8" eb="11">
      <t>キタイチ</t>
    </rPh>
    <rPh sb="12" eb="14">
      <t>ナットク</t>
    </rPh>
    <rPh sb="18" eb="20">
      <t>ケッカ</t>
    </rPh>
    <phoneticPr fontId="2"/>
  </si>
  <si>
    <t>たとえば，表が出る確率がp=0.7のコインを1回投げるなら，平均的には表はp=0.7回出るでしょう．</t>
    <rPh sb="5" eb="6">
      <t>オモテ</t>
    </rPh>
    <rPh sb="7" eb="8">
      <t>デ</t>
    </rPh>
    <rPh sb="9" eb="11">
      <t>カクリツ</t>
    </rPh>
    <rPh sb="23" eb="24">
      <t>カイ</t>
    </rPh>
    <rPh sb="24" eb="25">
      <t>ナ</t>
    </rPh>
    <rPh sb="30" eb="33">
      <t>ヘイキンテキ</t>
    </rPh>
    <rPh sb="35" eb="36">
      <t>オモテ</t>
    </rPh>
    <rPh sb="42" eb="43">
      <t>カイ</t>
    </rPh>
    <rPh sb="43" eb="44">
      <t>デ</t>
    </rPh>
    <phoneticPr fontId="2"/>
  </si>
  <si>
    <t>このコイン投げは，「=IF(RAND()&lt;0.5,1,0)」で試せます．</t>
    <rPh sb="5" eb="6">
      <t>ナ</t>
    </rPh>
    <rPh sb="31" eb="32">
      <t>タメ</t>
    </rPh>
    <phoneticPr fontId="2"/>
  </si>
  <si>
    <t>RAND()の結果は0以上1未満の乱数で，その結果が0.5未満なら1（表），そうでなければ0（裏）というわけです．</t>
    <rPh sb="7" eb="9">
      <t>ケッカ</t>
    </rPh>
    <rPh sb="11" eb="13">
      <t>イジョウ</t>
    </rPh>
    <rPh sb="14" eb="16">
      <t>ミマン</t>
    </rPh>
    <rPh sb="17" eb="19">
      <t>ランスウ</t>
    </rPh>
    <rPh sb="23" eb="25">
      <t>ケッカ</t>
    </rPh>
    <rPh sb="29" eb="31">
      <t>ミマン</t>
    </rPh>
    <rPh sb="35" eb="36">
      <t>オモテ</t>
    </rPh>
    <rPh sb="47" eb="48">
      <t>ウラ</t>
    </rPh>
    <phoneticPr fontId="2"/>
  </si>
  <si>
    <t>←ここで試してください．</t>
    <rPh sb="4" eb="5">
      <t>タメ</t>
    </rPh>
    <phoneticPr fontId="2"/>
  </si>
  <si>
    <t>さて，勘のいい人は，次はコインを何回も投げる話になると思うでしょう．</t>
    <rPh sb="3" eb="4">
      <t>カン</t>
    </rPh>
    <rPh sb="7" eb="8">
      <t>ヒト</t>
    </rPh>
    <rPh sb="10" eb="11">
      <t>ツギ</t>
    </rPh>
    <rPh sb="16" eb="18">
      <t>ナンカイ</t>
    </rPh>
    <rPh sb="19" eb="20">
      <t>ナ</t>
    </rPh>
    <rPh sb="22" eb="23">
      <t>ハナシ</t>
    </rPh>
    <rPh sb="27" eb="28">
      <t>オモ</t>
    </rPh>
    <phoneticPr fontId="2"/>
  </si>
  <si>
    <t>そのとおりなのですが，前回のサイコロのようなやり方で，コインを何回も投げるのはつらいので，別の方法を紹介します．</t>
    <rPh sb="11" eb="13">
      <t>ゼンカイ</t>
    </rPh>
    <rPh sb="24" eb="25">
      <t>カタ</t>
    </rPh>
    <rPh sb="31" eb="33">
      <t>ナンカイ</t>
    </rPh>
    <rPh sb="34" eb="35">
      <t>ナ</t>
    </rPh>
    <rPh sb="45" eb="46">
      <t>ベツ</t>
    </rPh>
    <rPh sb="47" eb="49">
      <t>ホウホウ</t>
    </rPh>
    <rPh sb="50" eb="52">
      <t>ショウカイ</t>
    </rPh>
    <phoneticPr fontId="2"/>
  </si>
  <si>
    <t>ちなみに，前回の方法を使うなら，コインを2回投げるときは，「=IF(RAND()&lt;0.5,1,0)+IF(RAND()&lt;0.5,1,0)」になるわけですが，この方法で100回投げるのはつらいですよね．</t>
    <rPh sb="5" eb="7">
      <t>ゼンカイ</t>
    </rPh>
    <rPh sb="8" eb="10">
      <t>ホウホウ</t>
    </rPh>
    <rPh sb="11" eb="12">
      <t>ツカ</t>
    </rPh>
    <rPh sb="21" eb="22">
      <t>カイ</t>
    </rPh>
    <rPh sb="22" eb="23">
      <t>ナ</t>
    </rPh>
    <rPh sb="80" eb="82">
      <t>ホウホウ</t>
    </rPh>
    <rPh sb="86" eb="87">
      <t>カイ</t>
    </rPh>
    <rPh sb="87" eb="88">
      <t>ナ</t>
    </rPh>
    <phoneticPr fontId="2"/>
  </si>
  <si>
    <t>「プログラム言語とプログラミング」を履修している人は，サイコロを100回投げるシミュレーションくらい，あっさりできることは今は忘れてください．</t>
    <rPh sb="6" eb="8">
      <t>ゲンゴ</t>
    </rPh>
    <rPh sb="18" eb="20">
      <t>リシュウ</t>
    </rPh>
    <rPh sb="24" eb="25">
      <t>ヒト</t>
    </rPh>
    <rPh sb="35" eb="36">
      <t>カイ</t>
    </rPh>
    <rPh sb="36" eb="37">
      <t>ナ</t>
    </rPh>
    <rPh sb="61" eb="62">
      <t>イマ</t>
    </rPh>
    <rPh sb="63" eb="64">
      <t>ワス</t>
    </rPh>
    <phoneticPr fontId="2"/>
  </si>
  <si>
    <t>データテーブルという機能を使います．</t>
    <rPh sb="10" eb="12">
      <t>キノウ</t>
    </rPh>
    <rPh sb="13" eb="14">
      <t>ツカ</t>
    </rPh>
    <phoneticPr fontId="2"/>
  </si>
  <si>
    <t>本題に入る前に，データテーブルの普通の使い方を説明します．</t>
    <rPh sb="0" eb="2">
      <t>ホンダイ</t>
    </rPh>
    <rPh sb="3" eb="4">
      <t>ハイ</t>
    </rPh>
    <rPh sb="5" eb="6">
      <t>マエ</t>
    </rPh>
    <rPh sb="16" eb="18">
      <t>フツウ</t>
    </rPh>
    <rPh sb="19" eb="20">
      <t>ツカ</t>
    </rPh>
    <rPh sb="21" eb="22">
      <t>カタ</t>
    </rPh>
    <rPh sb="23" eb="25">
      <t>セツメイ</t>
    </rPh>
    <phoneticPr fontId="3"/>
  </si>
  <si>
    <t>この表を，別の方法「データテーブル」を作って作ります．動画→</t>
    <rPh sb="2" eb="3">
      <t>ヒョウ</t>
    </rPh>
    <rPh sb="5" eb="6">
      <t>ベツ</t>
    </rPh>
    <rPh sb="7" eb="9">
      <t>ホウホウ</t>
    </rPh>
    <rPh sb="19" eb="20">
      <t>ツク</t>
    </rPh>
    <rPh sb="22" eb="23">
      <t>ツク</t>
    </rPh>
    <rPh sb="27" eb="29">
      <t>ドウガ</t>
    </rPh>
    <phoneticPr fontId="3"/>
  </si>
  <si>
    <t>最初に紹介した方法の方が簡単なので，はっきり言って，何のためにこの機能があるのかよくわかりません．</t>
    <rPh sb="0" eb="2">
      <t>サイショ</t>
    </rPh>
    <rPh sb="3" eb="5">
      <t>ショウカイ</t>
    </rPh>
    <rPh sb="7" eb="9">
      <t>ホウホウ</t>
    </rPh>
    <rPh sb="10" eb="11">
      <t>ホウ</t>
    </rPh>
    <rPh sb="12" eb="14">
      <t>カンタン</t>
    </rPh>
    <rPh sb="22" eb="23">
      <t>イ</t>
    </rPh>
    <rPh sb="26" eb="27">
      <t>ナン</t>
    </rPh>
    <rPh sb="33" eb="35">
      <t>キノウ</t>
    </rPh>
    <phoneticPr fontId="2"/>
  </si>
  <si>
    <t>しかし，シミュレーションには使えるのです．</t>
    <rPh sb="14" eb="15">
      <t>ツカ</t>
    </rPh>
    <phoneticPr fontId="2"/>
  </si>
  <si>
    <t>コイン投げ</t>
    <rPh sb="3" eb="4">
      <t>ナ</t>
    </rPh>
    <phoneticPr fontId="2"/>
  </si>
  <si>
    <t>↑はコインを100回投げるシミュレーションです．</t>
    <rPh sb="9" eb="10">
      <t>カイ</t>
    </rPh>
    <rPh sb="10" eb="11">
      <t>ナ</t>
    </rPh>
    <phoneticPr fontId="2"/>
  </si>
  <si>
    <t>←表の回数は「=sum(a73:cv73)」です．</t>
    <rPh sb="1" eb="2">
      <t>オモテ</t>
    </rPh>
    <rPh sb="3" eb="5">
      <t>カイスウ</t>
    </rPh>
    <phoneticPr fontId="2"/>
  </si>
  <si>
    <t>「コインを100回投げて，表の回数を数える」という実験を100回やってみましょう．</t>
    <rPh sb="8" eb="9">
      <t>カイ</t>
    </rPh>
    <rPh sb="9" eb="10">
      <t>ナ</t>
    </rPh>
    <rPh sb="13" eb="14">
      <t>オモテ</t>
    </rPh>
    <rPh sb="15" eb="17">
      <t>カイスウ</t>
    </rPh>
    <rPh sb="18" eb="19">
      <t>カゾ</t>
    </rPh>
    <rPh sb="25" eb="27">
      <t>ジッケン</t>
    </rPh>
    <rPh sb="31" eb="32">
      <t>カイ</t>
    </rPh>
    <phoneticPr fontId="2"/>
  </si>
  <si>
    <t>次の方法ではうまく行きません．</t>
    <rPh sb="0" eb="1">
      <t>ツギ</t>
    </rPh>
    <rPh sb="2" eb="4">
      <t>ホウホウ</t>
    </rPh>
    <rPh sb="9" eb="10">
      <t>イ</t>
    </rPh>
    <phoneticPr fontId="2"/>
  </si>
  <si>
    <t>↑「=sum($a73:$cv73)」を入力して，100列目までコピペ．</t>
    <rPh sb="20" eb="22">
      <t>ニュウリョク</t>
    </rPh>
    <rPh sb="28" eb="30">
      <t>レツメ</t>
    </rPh>
    <phoneticPr fontId="2"/>
  </si>
  <si>
    <t>全部同じ結果になってしまいます．</t>
    <rPh sb="0" eb="2">
      <t>ゼンブ</t>
    </rPh>
    <rPh sb="2" eb="3">
      <t>オナ</t>
    </rPh>
    <rPh sb="4" eb="6">
      <t>ケッカ</t>
    </rPh>
    <phoneticPr fontId="2"/>
  </si>
  <si>
    <t>こでは，73行の値が確定してからsumの計算が行われるためです．</t>
    <rPh sb="6" eb="7">
      <t>ギョウ</t>
    </rPh>
    <rPh sb="8" eb="9">
      <t>アタイ</t>
    </rPh>
    <rPh sb="10" eb="12">
      <t>カクテイ</t>
    </rPh>
    <rPh sb="20" eb="22">
      <t>ケイサン</t>
    </rPh>
    <rPh sb="23" eb="24">
      <t>オコナ</t>
    </rPh>
    <phoneticPr fontId="2"/>
  </si>
  <si>
    <t>今は，sumの計算のたびに，73行の計算がやり直されるようにしたいのです．</t>
    <rPh sb="0" eb="1">
      <t>イマ</t>
    </rPh>
    <rPh sb="7" eb="9">
      <t>ケイサン</t>
    </rPh>
    <rPh sb="16" eb="17">
      <t>ギョウ</t>
    </rPh>
    <rPh sb="18" eb="20">
      <t>ケイサン</t>
    </rPh>
    <rPh sb="23" eb="24">
      <t>ナオ</t>
    </rPh>
    <phoneticPr fontId="2"/>
  </si>
  <si>
    <t>そのため，データテーブルを使います．（他にどんな用途があるんでしょうね．）</t>
    <rPh sb="13" eb="14">
      <t>ツカ</t>
    </rPh>
    <rPh sb="19" eb="20">
      <t>ホカ</t>
    </rPh>
    <rPh sb="24" eb="26">
      <t>ヨウト</t>
    </rPh>
    <phoneticPr fontId="2"/>
  </si>
  <si>
    <t>↓計算例「=sum(a73:cv73)」を入力します．</t>
    <rPh sb="1" eb="4">
      <t>ケイサンレイ</t>
    </rPh>
    <rPh sb="21" eb="23">
      <t>ニュウリョク</t>
    </rPh>
    <phoneticPr fontId="2"/>
  </si>
  <si>
    <t>データテーブルを作ります．</t>
    <rPh sb="8" eb="9">
      <t>ツク</t>
    </rPh>
    <phoneticPr fontId="2"/>
  </si>
  <si>
    <t>←表が最も少なかった場合「=MIN(B95:CW95)」</t>
    <rPh sb="1" eb="2">
      <t>オモテ</t>
    </rPh>
    <rPh sb="3" eb="4">
      <t>モット</t>
    </rPh>
    <rPh sb="5" eb="6">
      <t>スク</t>
    </rPh>
    <rPh sb="10" eb="12">
      <t>バアイ</t>
    </rPh>
    <phoneticPr fontId="2"/>
  </si>
  <si>
    <t>←表が最も多かった場合「=MAX(B95:CW95)」</t>
    <rPh sb="1" eb="2">
      <t>オモテ</t>
    </rPh>
    <rPh sb="3" eb="4">
      <t>モット</t>
    </rPh>
    <rPh sb="5" eb="6">
      <t>オオ</t>
    </rPh>
    <rPh sb="9" eb="11">
      <t>バアイ</t>
    </rPh>
    <phoneticPr fontId="2"/>
  </si>
  <si>
    <t>25から75の間でしょうね．</t>
    <rPh sb="7" eb="8">
      <t>アイダ</t>
    </rPh>
    <phoneticPr fontId="2"/>
  </si>
  <si>
    <t>表の回数</t>
    <rPh sb="0" eb="1">
      <t>オモテ</t>
    </rPh>
    <rPh sb="2" eb="4">
      <t>カイスウ</t>
    </rPh>
    <phoneticPr fontId="2"/>
  </si>
  <si>
    <t>度数</t>
    <rPh sb="0" eb="2">
      <t>ドスウ</t>
    </rPh>
    <phoneticPr fontId="2"/>
  </si>
  <si>
    <t>ヒストグラムを描いてみましょう．例を貼っておきます．</t>
    <rPh sb="7" eb="8">
      <t>エガ</t>
    </rPh>
    <rPh sb="16" eb="17">
      <t>レイ</t>
    </rPh>
    <rPh sb="18" eb="19">
      <t>ハ</t>
    </rPh>
    <phoneticPr fontId="2"/>
  </si>
  <si>
    <t>コインを100回投げたら，表はだいたい50回くらい出るということです．（あたりまえ）</t>
    <rPh sb="7" eb="8">
      <t>カイ</t>
    </rPh>
    <rPh sb="8" eb="9">
      <t>ナ</t>
    </rPh>
    <rPh sb="13" eb="14">
      <t>オモテ</t>
    </rPh>
    <rPh sb="21" eb="22">
      <t>カイ</t>
    </rPh>
    <rPh sb="25" eb="26">
      <t>デ</t>
    </rPh>
    <phoneticPr fontId="2"/>
  </si>
  <si>
    <t>二項分布</t>
    <rPh sb="0" eb="2">
      <t>ニコウ</t>
    </rPh>
    <rPh sb="2" eb="4">
      <t>ブンプ</t>
    </rPh>
    <phoneticPr fontId="2"/>
  </si>
  <si>
    <t>この方法を使えば，第9回でやったサイコロ投げの，サイコロを10回投げた場合のシミュレーションなんかも簡単にできるので，余力のある人はやってみてください．（結果は前回の資料に掲載済み．）</t>
    <rPh sb="2" eb="4">
      <t>ホウホウ</t>
    </rPh>
    <rPh sb="5" eb="6">
      <t>ツカ</t>
    </rPh>
    <rPh sb="9" eb="10">
      <t>ダイ</t>
    </rPh>
    <rPh sb="11" eb="12">
      <t>カイ</t>
    </rPh>
    <rPh sb="20" eb="21">
      <t>ナ</t>
    </rPh>
    <rPh sb="31" eb="32">
      <t>カイ</t>
    </rPh>
    <rPh sb="32" eb="33">
      <t>ナ</t>
    </rPh>
    <rPh sb="35" eb="37">
      <t>バアイ</t>
    </rPh>
    <rPh sb="50" eb="52">
      <t>カンタン</t>
    </rPh>
    <rPh sb="59" eb="61">
      <t>ヨリョク</t>
    </rPh>
    <rPh sb="64" eb="65">
      <t>ヒト</t>
    </rPh>
    <rPh sb="77" eb="79">
      <t>ケッカ</t>
    </rPh>
    <rPh sb="80" eb="82">
      <t>ゼンカイ</t>
    </rPh>
    <rPh sb="83" eb="85">
      <t>シリョウ</t>
    </rPh>
    <rPh sb="86" eb="88">
      <t>ケイサイ</t>
    </rPh>
    <rPh sb="88" eb="89">
      <t>ズ</t>
    </rPh>
    <phoneticPr fontId="2"/>
  </si>
  <si>
    <t>第9回でやったサイコロの目の和は，シミュレーションは簡単でしたが，確率分布を正確に求めるのは面倒でした．</t>
    <rPh sb="0" eb="1">
      <t>ダイ</t>
    </rPh>
    <rPh sb="2" eb="3">
      <t>カイ</t>
    </rPh>
    <rPh sb="12" eb="13">
      <t>メ</t>
    </rPh>
    <rPh sb="14" eb="15">
      <t>ワ</t>
    </rPh>
    <rPh sb="33" eb="35">
      <t>カクリツ</t>
    </rPh>
    <rPh sb="35" eb="37">
      <t>ブンプ</t>
    </rPh>
    <rPh sb="38" eb="40">
      <t>セイカク</t>
    </rPh>
    <rPh sb="41" eb="42">
      <t>モト</t>
    </rPh>
    <rPh sb="46" eb="48">
      <t>メンドウ</t>
    </rPh>
    <phoneticPr fontId="2"/>
  </si>
  <si>
    <t>今回やっているコインの表の回数は，シミュレーションはもちろん，確率分布を正確に求めるのも簡単です．</t>
    <rPh sb="0" eb="2">
      <t>コンカイ</t>
    </rPh>
    <rPh sb="11" eb="12">
      <t>オモテ</t>
    </rPh>
    <rPh sb="13" eb="15">
      <t>カイスウ</t>
    </rPh>
    <rPh sb="31" eb="33">
      <t>カクリツ</t>
    </rPh>
    <rPh sb="33" eb="35">
      <t>ブンプ</t>
    </rPh>
    <rPh sb="36" eb="38">
      <t>セイカク</t>
    </rPh>
    <rPh sb="39" eb="40">
      <t>モト</t>
    </rPh>
    <rPh sb="44" eb="46">
      <t>カンタン</t>
    </rPh>
    <phoneticPr fontId="2"/>
  </si>
  <si>
    <t>（中学の数学を忘れた人，ここで焦らなくていいです．計算はコンピュータがやってくれるので．）</t>
    <rPh sb="1" eb="3">
      <t>チュウガク</t>
    </rPh>
    <rPh sb="4" eb="6">
      <t>スウガク</t>
    </rPh>
    <rPh sb="7" eb="8">
      <t>ワス</t>
    </rPh>
    <rPh sb="10" eb="11">
      <t>ヒト</t>
    </rPh>
    <rPh sb="15" eb="16">
      <t>アセ</t>
    </rPh>
    <rPh sb="25" eb="27">
      <t>ケイサン</t>
    </rPh>
    <phoneticPr fontId="2"/>
  </si>
  <si>
    <r>
      <t>たとえば，コインを10回投げて表が3回出る確率は，</t>
    </r>
    <r>
      <rPr>
        <vertAlign val="subscript"/>
        <sz val="11"/>
        <color theme="1"/>
        <rFont val="Yu Gothic"/>
        <family val="3"/>
        <charset val="128"/>
        <scheme val="minor"/>
      </rPr>
      <t>10</t>
    </r>
    <r>
      <rPr>
        <sz val="11"/>
        <color theme="1"/>
        <rFont val="Yu Gothic"/>
        <family val="2"/>
        <scheme val="minor"/>
      </rPr>
      <t>C</t>
    </r>
    <r>
      <rPr>
        <vertAlign val="subscript"/>
        <sz val="11"/>
        <color theme="1"/>
        <rFont val="Yu Gothic"/>
        <family val="3"/>
        <charset val="128"/>
        <scheme val="minor"/>
      </rPr>
      <t>3</t>
    </r>
    <r>
      <rPr>
        <sz val="11"/>
        <color theme="1"/>
        <rFont val="Yu Gothic"/>
        <family val="2"/>
        <scheme val="minor"/>
      </rPr>
      <t xml:space="preserve"> * 0.5</t>
    </r>
    <r>
      <rPr>
        <vertAlign val="superscript"/>
        <sz val="11"/>
        <color theme="1"/>
        <rFont val="Yu Gothic"/>
        <family val="3"/>
        <charset val="128"/>
        <scheme val="minor"/>
      </rPr>
      <t>3</t>
    </r>
    <r>
      <rPr>
        <sz val="11"/>
        <color theme="1"/>
        <rFont val="Yu Gothic"/>
        <family val="2"/>
        <scheme val="minor"/>
      </rPr>
      <t xml:space="preserve"> * 0.5</t>
    </r>
    <r>
      <rPr>
        <vertAlign val="superscript"/>
        <sz val="11"/>
        <color theme="1"/>
        <rFont val="Yu Gothic"/>
        <family val="3"/>
        <charset val="128"/>
        <scheme val="minor"/>
      </rPr>
      <t xml:space="preserve">7  </t>
    </r>
    <r>
      <rPr>
        <sz val="11"/>
        <color theme="1"/>
        <rFont val="Yu Gothic"/>
        <family val="2"/>
        <scheme val="minor"/>
      </rPr>
      <t>=</t>
    </r>
    <r>
      <rPr>
        <vertAlign val="subscript"/>
        <sz val="11"/>
        <color theme="1"/>
        <rFont val="Yu Gothic"/>
        <family val="3"/>
        <charset val="128"/>
        <scheme val="minor"/>
      </rPr>
      <t>10</t>
    </r>
    <r>
      <rPr>
        <sz val="11"/>
        <color theme="1"/>
        <rFont val="Yu Gothic"/>
        <family val="2"/>
        <scheme val="minor"/>
      </rPr>
      <t>C</t>
    </r>
    <r>
      <rPr>
        <vertAlign val="subscript"/>
        <sz val="11"/>
        <color theme="1"/>
        <rFont val="Yu Gothic"/>
        <family val="3"/>
        <charset val="128"/>
        <scheme val="minor"/>
      </rPr>
      <t>3</t>
    </r>
    <r>
      <rPr>
        <sz val="11"/>
        <color theme="1"/>
        <rFont val="Yu Gothic"/>
        <family val="2"/>
        <scheme val="minor"/>
      </rPr>
      <t xml:space="preserve"> * 0.5</t>
    </r>
    <r>
      <rPr>
        <vertAlign val="superscript"/>
        <sz val="11"/>
        <color theme="1"/>
        <rFont val="Yu Gothic"/>
        <family val="3"/>
        <charset val="128"/>
        <scheme val="minor"/>
      </rPr>
      <t>10</t>
    </r>
    <r>
      <rPr>
        <sz val="11"/>
        <color theme="1"/>
        <rFont val="Yu Gothic"/>
        <family val="2"/>
        <scheme val="minor"/>
      </rPr>
      <t>です．</t>
    </r>
    <rPh sb="11" eb="12">
      <t>カイ</t>
    </rPh>
    <rPh sb="12" eb="13">
      <t>ナ</t>
    </rPh>
    <rPh sb="15" eb="16">
      <t>オモテ</t>
    </rPh>
    <rPh sb="18" eb="19">
      <t>カイ</t>
    </rPh>
    <rPh sb="19" eb="20">
      <t>デ</t>
    </rPh>
    <rPh sb="21" eb="23">
      <t>カクリツ</t>
    </rPh>
    <phoneticPr fontId="2"/>
  </si>
  <si>
    <t>これを次のように計算します．</t>
    <rPh sb="3" eb="4">
      <t>ツギ</t>
    </rPh>
    <rPh sb="8" eb="10">
      <t>ケイサン</t>
    </rPh>
    <phoneticPr fontId="2"/>
  </si>
  <si>
    <t>←=COMBIN(10,3)*0.5^10</t>
    <phoneticPr fontId="2"/>
  </si>
  <si>
    <t>確率</t>
    <rPh sb="0" eb="2">
      <t>カクリツ</t>
    </rPh>
    <phoneticPr fontId="2"/>
  </si>
  <si>
    <t>期待値はXと確率のSUMPODUCTです．</t>
    <rPh sb="0" eb="3">
      <t>キタイチ</t>
    </rPh>
    <rPh sb="6" eb="8">
      <t>カクリツ</t>
    </rPh>
    <phoneticPr fontId="2"/>
  </si>
  <si>
    <t>また，釣りがね形の分布が出てきました．</t>
    <rPh sb="3" eb="4">
      <t>ツ</t>
    </rPh>
    <rPh sb="7" eb="8">
      <t>ガタ</t>
    </rPh>
    <rPh sb="9" eb="11">
      <t>ブンプ</t>
    </rPh>
    <rPh sb="12" eb="13">
      <t>デ</t>
    </rPh>
    <phoneticPr fontId="2"/>
  </si>
  <si>
    <t>二項分布は，nとpで決まるので，Bi(n, p)などと書くこともあります．</t>
    <rPh sb="0" eb="2">
      <t>ニコウ</t>
    </rPh>
    <rPh sb="2" eb="4">
      <t>ブンプ</t>
    </rPh>
    <rPh sb="10" eb="11">
      <t>キ</t>
    </rPh>
    <rPh sb="27" eb="28">
      <t>カ</t>
    </rPh>
    <phoneticPr fontId="2"/>
  </si>
  <si>
    <t>←ここで試してみる．</t>
    <rPh sb="4" eb="5">
      <t>タメ</t>
    </rPh>
    <phoneticPr fontId="2"/>
  </si>
  <si>
    <t>確率（その1）</t>
    <rPh sb="0" eb="2">
      <t>カクリツ</t>
    </rPh>
    <phoneticPr fontId="2"/>
  </si>
  <si>
    <t>確率（その2）</t>
    <rPh sb="0" eb="2">
      <t>カクリツ</t>
    </rPh>
    <phoneticPr fontId="2"/>
  </si>
  <si>
    <t>確率（その1）はCOMBINで，確率（その2）はBINOM.DISTで計算してください．</t>
    <rPh sb="0" eb="2">
      <t>カクリツ</t>
    </rPh>
    <rPh sb="16" eb="18">
      <t>カクリツ</t>
    </rPh>
    <rPh sb="35" eb="37">
      <t>ケイサン</t>
    </rPh>
    <phoneticPr fontId="2"/>
  </si>
  <si>
    <t>第9回の話を思い出すと，ある分布に従う確率変数を足し合わせたものの分布は，正規分布に近づくのでした．</t>
    <rPh sb="0" eb="1">
      <t>ダイ</t>
    </rPh>
    <rPh sb="2" eb="3">
      <t>カイ</t>
    </rPh>
    <rPh sb="4" eb="5">
      <t>ハナシ</t>
    </rPh>
    <rPh sb="6" eb="7">
      <t>オモ</t>
    </rPh>
    <rPh sb="8" eb="9">
      <t>ダ</t>
    </rPh>
    <rPh sb="14" eb="16">
      <t>ブンプ</t>
    </rPh>
    <rPh sb="17" eb="18">
      <t>シタガ</t>
    </rPh>
    <rPh sb="19" eb="21">
      <t>カクリツ</t>
    </rPh>
    <rPh sb="21" eb="23">
      <t>ヘンスウ</t>
    </rPh>
    <rPh sb="24" eb="25">
      <t>タ</t>
    </rPh>
    <rPh sb="26" eb="27">
      <t>ア</t>
    </rPh>
    <rPh sb="33" eb="35">
      <t>ブンプ</t>
    </rPh>
    <rPh sb="37" eb="39">
      <t>セイキ</t>
    </rPh>
    <rPh sb="39" eb="41">
      <t>ブンプ</t>
    </rPh>
    <rPh sb="42" eb="43">
      <t>チカ</t>
    </rPh>
    <phoneticPr fontId="2"/>
  </si>
  <si>
    <t>ここでは，ベルヌーイ試行の確率変数（1または0）を足し合わせているので，コインを投げる回数が多くなると，正規分布に近づくのです．</t>
    <rPh sb="10" eb="12">
      <t>シコウ</t>
    </rPh>
    <rPh sb="13" eb="15">
      <t>カクリツ</t>
    </rPh>
    <rPh sb="15" eb="17">
      <t>ヘンスウ</t>
    </rPh>
    <rPh sb="25" eb="26">
      <t>タ</t>
    </rPh>
    <rPh sb="27" eb="28">
      <t>ア</t>
    </rPh>
    <rPh sb="40" eb="41">
      <t>ナ</t>
    </rPh>
    <rPh sb="43" eb="45">
      <t>カイスウ</t>
    </rPh>
    <rPh sb="46" eb="47">
      <t>オオ</t>
    </rPh>
    <rPh sb="52" eb="54">
      <t>セイキ</t>
    </rPh>
    <rPh sb="54" eb="56">
      <t>ブンプ</t>
    </rPh>
    <rPh sb="57" eb="58">
      <t>チカ</t>
    </rPh>
    <phoneticPr fontId="2"/>
  </si>
  <si>
    <t>第9回では，「サイコロ，つまり1から6が等確率である分布」に従う確率変数を足し合わせたら釣りがね形でした．</t>
    <rPh sb="0" eb="1">
      <t>ダイ</t>
    </rPh>
    <rPh sb="2" eb="3">
      <t>カイ</t>
    </rPh>
    <rPh sb="20" eb="23">
      <t>トウカクリツ</t>
    </rPh>
    <rPh sb="26" eb="28">
      <t>ブンプ</t>
    </rPh>
    <rPh sb="30" eb="31">
      <t>シタガ</t>
    </rPh>
    <rPh sb="32" eb="34">
      <t>カクリツ</t>
    </rPh>
    <rPh sb="34" eb="36">
      <t>ヘンスウ</t>
    </rPh>
    <rPh sb="37" eb="38">
      <t>タ</t>
    </rPh>
    <rPh sb="39" eb="40">
      <t>ア</t>
    </rPh>
    <rPh sb="44" eb="45">
      <t>ツ</t>
    </rPh>
    <rPh sb="48" eb="49">
      <t>ガタ</t>
    </rPh>
    <phoneticPr fontId="2"/>
  </si>
  <si>
    <t>今回は，「コイン，つまり1か0が等確率である分布」に従う確率変数を足し合わせたら釣りがね形になりました．</t>
    <rPh sb="0" eb="2">
      <t>コンカイ</t>
    </rPh>
    <rPh sb="16" eb="19">
      <t>トウカクリツ</t>
    </rPh>
    <rPh sb="22" eb="24">
      <t>ブンプ</t>
    </rPh>
    <rPh sb="26" eb="27">
      <t>シタガ</t>
    </rPh>
    <rPh sb="28" eb="30">
      <t>カクリツ</t>
    </rPh>
    <rPh sb="30" eb="32">
      <t>ヘンスウ</t>
    </rPh>
    <rPh sb="33" eb="34">
      <t>タ</t>
    </rPh>
    <rPh sb="35" eb="36">
      <t>ア</t>
    </rPh>
    <rPh sb="40" eb="41">
      <t>ツ</t>
    </rPh>
    <rPh sb="44" eb="45">
      <t>ガタ</t>
    </rPh>
    <phoneticPr fontId="2"/>
  </si>
  <si>
    <t>練習です．</t>
    <rPh sb="0" eb="2">
      <t>レンシュウ</t>
    </rPh>
    <phoneticPr fontId="2"/>
  </si>
  <si>
    <t>表が出る確率が0.5のコインを10回投げて表が出る回数をXとします．</t>
    <rPh sb="0" eb="1">
      <t>オモテ</t>
    </rPh>
    <rPh sb="2" eb="3">
      <t>デ</t>
    </rPh>
    <rPh sb="4" eb="6">
      <t>カクリツ</t>
    </rPh>
    <rPh sb="17" eb="18">
      <t>カイ</t>
    </rPh>
    <rPh sb="18" eb="19">
      <t>ナ</t>
    </rPh>
    <rPh sb="21" eb="22">
      <t>オモテ</t>
    </rPh>
    <rPh sb="23" eb="24">
      <t>デ</t>
    </rPh>
    <rPh sb="25" eb="27">
      <t>カイスウ</t>
    </rPh>
    <phoneticPr fontId="2"/>
  </si>
  <si>
    <t>Xの確率分布を求め，可視化してください．</t>
    <rPh sb="2" eb="4">
      <t>カクリツ</t>
    </rPh>
    <rPh sb="4" eb="6">
      <t>ブンプ</t>
    </rPh>
    <rPh sb="7" eb="8">
      <t>モト</t>
    </rPh>
    <rPh sb="10" eb="13">
      <t>カシカ</t>
    </rPh>
    <phoneticPr fontId="2"/>
  </si>
  <si>
    <t>X</t>
    <phoneticPr fontId="2"/>
  </si>
  <si>
    <t>さらに，Xの期待値，分散，標準偏差を求めてください．</t>
    <rPh sb="6" eb="9">
      <t>キタイチ</t>
    </rPh>
    <rPh sb="10" eb="12">
      <t>ブンサン</t>
    </rPh>
    <rPh sb="13" eb="15">
      <t>ヒョウジュン</t>
    </rPh>
    <rPh sb="15" eb="17">
      <t>ヘンサ</t>
    </rPh>
    <rPh sb="18" eb="19">
      <t>モト</t>
    </rPh>
    <phoneticPr fontId="2"/>
  </si>
  <si>
    <t>わからない人は，今回の資料の最初を見てください．</t>
    <rPh sb="5" eb="6">
      <t>ヒト</t>
    </rPh>
    <rPh sb="8" eb="10">
      <t>コンカイ</t>
    </rPh>
    <rPh sb="11" eb="13">
      <t>シリョウ</t>
    </rPh>
    <rPh sb="14" eb="16">
      <t>サイショ</t>
    </rPh>
    <rPh sb="17" eb="18">
      <t>ミ</t>
    </rPh>
    <phoneticPr fontId="2"/>
  </si>
  <si>
    <t>↑期待値</t>
    <rPh sb="1" eb="4">
      <t>キタイチ</t>
    </rPh>
    <phoneticPr fontId="2"/>
  </si>
  <si>
    <t>↑分散</t>
    <rPh sb="1" eb="3">
      <t>ブンサン</t>
    </rPh>
    <phoneticPr fontId="2"/>
  </si>
  <si>
    <t>↑標準偏差</t>
    <rPh sb="1" eb="3">
      <t>ヒョウジュン</t>
    </rPh>
    <rPh sb="3" eb="5">
      <t>ヘンサ</t>
    </rPh>
    <phoneticPr fontId="2"/>
  </si>
  <si>
    <t>↑標準偏差（分散の平方根）</t>
    <rPh sb="1" eb="3">
      <t>ヒョウジュン</t>
    </rPh>
    <rPh sb="3" eb="5">
      <t>ヘンサ</t>
    </rPh>
    <rPh sb="6" eb="8">
      <t>ブンサン</t>
    </rPh>
    <rPh sb="9" eb="12">
      <t>ヘイホウコン</t>
    </rPh>
    <phoneticPr fontId="2"/>
  </si>
  <si>
    <t>期待値は5になるはずです．これは直観的に明らかですね．</t>
    <rPh sb="0" eb="3">
      <t>キタイチ</t>
    </rPh>
    <rPh sb="16" eb="19">
      <t>チョッカンテキ</t>
    </rPh>
    <rPh sb="20" eb="21">
      <t>アキ</t>
    </rPh>
    <phoneticPr fontId="2"/>
  </si>
  <si>
    <t>分散は2.5になるはずです．</t>
    <rPh sb="0" eb="2">
      <t>ブンサン</t>
    </rPh>
    <phoneticPr fontId="2"/>
  </si>
  <si>
    <t>正規分布</t>
    <rPh sb="0" eb="2">
      <t>セイキ</t>
    </rPh>
    <rPh sb="2" eb="4">
      <t>ブンプ</t>
    </rPh>
    <phoneticPr fontId="2"/>
  </si>
  <si>
    <t>実は，確率分布を求めなくても，期待値，分散，標準偏差は，わかります．</t>
    <rPh sb="0" eb="1">
      <t>ジツ</t>
    </rPh>
    <rPh sb="15" eb="18">
      <t>キタイチ</t>
    </rPh>
    <rPh sb="19" eb="21">
      <t>ブンサン</t>
    </rPh>
    <rPh sb="22" eb="24">
      <t>ヒョウジュン</t>
    </rPh>
    <rPh sb="24" eb="26">
      <t>ヘンサ</t>
    </rPh>
    <phoneticPr fontId="2"/>
  </si>
  <si>
    <t>今回の最初の方で説明したように，ベルヌーイ試行の期待値はp，分散はp(1-p)です．</t>
    <rPh sb="0" eb="2">
      <t>コンカイ</t>
    </rPh>
    <rPh sb="3" eb="5">
      <t>サイショ</t>
    </rPh>
    <rPh sb="6" eb="7">
      <t>ホウ</t>
    </rPh>
    <rPh sb="8" eb="10">
      <t>セツメイ</t>
    </rPh>
    <rPh sb="21" eb="23">
      <t>シコウ</t>
    </rPh>
    <rPh sb="24" eb="27">
      <t>キタイチ</t>
    </rPh>
    <rPh sb="30" eb="32">
      <t>ブンサン</t>
    </rPh>
    <phoneticPr fontId="2"/>
  </si>
  <si>
    <t>裏が出る確率1-pをqと書くと，分散はnpqになります．</t>
    <rPh sb="0" eb="1">
      <t>ウラ</t>
    </rPh>
    <rPh sb="2" eb="3">
      <t>デ</t>
    </rPh>
    <rPh sb="4" eb="6">
      <t>カクリツ</t>
    </rPh>
    <rPh sb="12" eb="13">
      <t>カ</t>
    </rPh>
    <rPh sb="16" eb="18">
      <t>ブンサン</t>
    </rPh>
    <phoneticPr fontId="2"/>
  </si>
  <si>
    <t>これは憶えやすい結果です．</t>
    <rPh sb="3" eb="4">
      <t>オボ</t>
    </rPh>
    <rPh sb="8" eb="10">
      <t>ケッカ</t>
    </rPh>
    <phoneticPr fontId="2"/>
  </si>
  <si>
    <t>私は，大学1年生の時にこれを習って以降，忘れたことはありません．</t>
    <rPh sb="0" eb="1">
      <t>ワタシ</t>
    </rPh>
    <rPh sb="3" eb="5">
      <t>ダイガク</t>
    </rPh>
    <rPh sb="6" eb="8">
      <t>ネンセイ</t>
    </rPh>
    <rPh sb="9" eb="10">
      <t>トキ</t>
    </rPh>
    <rPh sb="14" eb="15">
      <t>ナラ</t>
    </rPh>
    <rPh sb="17" eb="19">
      <t>イコウ</t>
    </rPh>
    <rPh sb="20" eb="21">
      <t>ワス</t>
    </rPh>
    <phoneticPr fontId="2"/>
  </si>
  <si>
    <t>大事なことなのでもう一度書くと，二項分布の期待値はnp，分散はnpq=np(1-p)です．</t>
    <rPh sb="0" eb="2">
      <t>ダイジ</t>
    </rPh>
    <rPh sb="10" eb="12">
      <t>イチド</t>
    </rPh>
    <rPh sb="12" eb="13">
      <t>カ</t>
    </rPh>
    <rPh sb="16" eb="18">
      <t>ニコウ</t>
    </rPh>
    <rPh sb="18" eb="20">
      <t>ブンプ</t>
    </rPh>
    <rPh sb="21" eb="24">
      <t>キタイチ</t>
    </rPh>
    <rPh sb="28" eb="30">
      <t>ブンサン</t>
    </rPh>
    <phoneticPr fontId="2"/>
  </si>
  <si>
    <t>（標準偏差は分散の平方根なので，憶える必要はありません．）</t>
    <rPh sb="1" eb="3">
      <t>ヒョウジュン</t>
    </rPh>
    <rPh sb="3" eb="5">
      <t>ヘンサ</t>
    </rPh>
    <rPh sb="6" eb="8">
      <t>ブンサン</t>
    </rPh>
    <rPh sb="9" eb="12">
      <t>ヘイホウコン</t>
    </rPh>
    <rPh sb="16" eb="17">
      <t>オボ</t>
    </rPh>
    <rPh sb="19" eb="21">
      <t>ヒツヨウ</t>
    </rPh>
    <phoneticPr fontId="2"/>
  </si>
  <si>
    <t>確かめてみましょう．</t>
    <rPh sb="0" eb="1">
      <t>タシ</t>
    </rPh>
    <phoneticPr fontId="2"/>
  </si>
  <si>
    <t>ちなみに，分散100p(1-p)のグラフは右のようになって，これが最大になるのはp=0.5のときです．</t>
    <rPh sb="5" eb="7">
      <t>ブンサン</t>
    </rPh>
    <rPh sb="21" eb="22">
      <t>ミギ</t>
    </rPh>
    <rPh sb="33" eb="35">
      <t>サイダイ</t>
    </rPh>
    <phoneticPr fontId="2"/>
  </si>
  <si>
    <t>分散というのは散らばりの指標でした．</t>
    <rPh sb="0" eb="2">
      <t>ブンサン</t>
    </rPh>
    <rPh sb="7" eb="8">
      <t>チ</t>
    </rPh>
    <rPh sb="12" eb="14">
      <t>シヒョウ</t>
    </rPh>
    <phoneticPr fontId="2"/>
  </si>
  <si>
    <t>結果が最も散らばるのは表と裏が同じくらい出るときなので，この結果は納得できます．</t>
    <rPh sb="30" eb="32">
      <t>ケッカ</t>
    </rPh>
    <rPh sb="33" eb="35">
      <t>ナットク</t>
    </rPh>
    <phoneticPr fontId="2"/>
  </si>
  <si>
    <t>←「=10*0.5」　これが期待値</t>
    <rPh sb="14" eb="17">
      <t>キタイチ</t>
    </rPh>
    <phoneticPr fontId="2"/>
  </si>
  <si>
    <t>←「=10*0.5*(1-0.5)」　これが分散</t>
    <rPh sb="22" eb="24">
      <t>ブンサン</t>
    </rPh>
    <phoneticPr fontId="2"/>
  </si>
  <si>
    <t>さらに，上で紹介した公式を使ってXの期待値，分散，標準偏差を求めてください．</t>
    <rPh sb="4" eb="5">
      <t>ウエ</t>
    </rPh>
    <rPh sb="6" eb="8">
      <t>ショウカイ</t>
    </rPh>
    <rPh sb="10" eb="12">
      <t>コウシキ</t>
    </rPh>
    <rPh sb="13" eb="14">
      <t>ツカ</t>
    </rPh>
    <rPh sb="18" eb="21">
      <t>キタイチ</t>
    </rPh>
    <rPh sb="22" eb="24">
      <t>ブンサン</t>
    </rPh>
    <rPh sb="25" eb="27">
      <t>ヒョウジュン</t>
    </rPh>
    <rPh sb="27" eb="29">
      <t>ヘンサ</t>
    </rPh>
    <rPh sb="30" eb="31">
      <t>モト</t>
    </rPh>
    <phoneticPr fontId="2"/>
  </si>
  <si>
    <t>表が出る確率が0.5のコインを15回投げて表が出る回数をXとします．</t>
    <rPh sb="0" eb="1">
      <t>オモテ</t>
    </rPh>
    <rPh sb="2" eb="3">
      <t>デ</t>
    </rPh>
    <rPh sb="4" eb="6">
      <t>カクリツ</t>
    </rPh>
    <rPh sb="17" eb="18">
      <t>カイ</t>
    </rPh>
    <rPh sb="18" eb="19">
      <t>ナ</t>
    </rPh>
    <rPh sb="21" eb="22">
      <t>オモテ</t>
    </rPh>
    <rPh sb="23" eb="24">
      <t>デ</t>
    </rPh>
    <rPh sb="25" eb="27">
      <t>カイスウ</t>
    </rPh>
    <phoneticPr fontId="2"/>
  </si>
  <si>
    <t>↓期待値</t>
    <rPh sb="1" eb="4">
      <t>キタイチ</t>
    </rPh>
    <phoneticPr fontId="2"/>
  </si>
  <si>
    <t>↓分散</t>
    <rPh sb="1" eb="3">
      <t>ブンサン</t>
    </rPh>
    <phoneticPr fontId="2"/>
  </si>
  <si>
    <t>↓標準偏差（分散の平方根）</t>
    <rPh sb="1" eb="3">
      <t>ヒョウジュン</t>
    </rPh>
    <rPh sb="3" eb="5">
      <t>ヘンサ</t>
    </rPh>
    <rPh sb="6" eb="8">
      <t>ブンサン</t>
    </rPh>
    <rPh sb="9" eb="12">
      <t>ヘイホウコン</t>
    </rPh>
    <phoneticPr fontId="2"/>
  </si>
  <si>
    <t>さて，前回からちらほら出てくる正規分布について，学ぶときが来ました．</t>
    <rPh sb="3" eb="5">
      <t>ゼンカイ</t>
    </rPh>
    <rPh sb="11" eb="12">
      <t>デ</t>
    </rPh>
    <rPh sb="15" eb="17">
      <t>セイキ</t>
    </rPh>
    <rPh sb="17" eb="19">
      <t>ブンプ</t>
    </rPh>
    <rPh sb="24" eb="25">
      <t>マナ</t>
    </rPh>
    <rPh sb="29" eb="30">
      <t>キ</t>
    </rPh>
    <phoneticPr fontId="2"/>
  </si>
  <si>
    <t>名前の付いた確率分布はいろいろありますが，正規分布は最も重要な分布です．</t>
    <rPh sb="0" eb="2">
      <t>ナマエ</t>
    </rPh>
    <rPh sb="3" eb="4">
      <t>ツ</t>
    </rPh>
    <rPh sb="6" eb="8">
      <t>カクリツ</t>
    </rPh>
    <rPh sb="8" eb="10">
      <t>ブンプ</t>
    </rPh>
    <rPh sb="21" eb="23">
      <t>セイキ</t>
    </rPh>
    <rPh sb="23" eb="25">
      <t>ブンプ</t>
    </rPh>
    <rPh sb="26" eb="27">
      <t>モット</t>
    </rPh>
    <rPh sb="28" eb="30">
      <t>ジュウヨウ</t>
    </rPh>
    <rPh sb="31" eb="33">
      <t>ブンプ</t>
    </rPh>
    <phoneticPr fontId="2"/>
  </si>
  <si>
    <t>なぜなら，これまで見てきたように，サイコロ投げも，コイン投げも，その他何でも，足し合わせれば正規分布に近づくからです．（わずかな例外を除いて）</t>
    <rPh sb="9" eb="10">
      <t>ミ</t>
    </rPh>
    <rPh sb="21" eb="22">
      <t>ナ</t>
    </rPh>
    <rPh sb="28" eb="29">
      <t>ナ</t>
    </rPh>
    <rPh sb="34" eb="35">
      <t>タ</t>
    </rPh>
    <rPh sb="35" eb="36">
      <t>ナン</t>
    </rPh>
    <rPh sb="39" eb="40">
      <t>タ</t>
    </rPh>
    <rPh sb="41" eb="42">
      <t>ア</t>
    </rPh>
    <rPh sb="46" eb="48">
      <t>セイキ</t>
    </rPh>
    <rPh sb="48" eb="50">
      <t>ブンプ</t>
    </rPh>
    <rPh sb="51" eb="52">
      <t>チカ</t>
    </rPh>
    <rPh sb="64" eb="66">
      <t>レイガイ</t>
    </rPh>
    <rPh sb="67" eb="68">
      <t>ノゾ</t>
    </rPh>
    <phoneticPr fontId="2"/>
  </si>
  <si>
    <t>確率分布を使って，期待値，分散，標準偏差を求めてください．</t>
    <rPh sb="0" eb="2">
      <t>カクリツ</t>
    </rPh>
    <rPh sb="2" eb="4">
      <t>ブンプ</t>
    </rPh>
    <rPh sb="5" eb="6">
      <t>ツカ</t>
    </rPh>
    <rPh sb="9" eb="12">
      <t>キタイチ</t>
    </rPh>
    <rPh sb="13" eb="15">
      <t>ブンサン</t>
    </rPh>
    <rPh sb="16" eb="18">
      <t>ヒョウジュン</t>
    </rPh>
    <rPh sb="18" eb="20">
      <t>ヘンサ</t>
    </rPh>
    <rPh sb="21" eb="22">
      <t>モト</t>
    </rPh>
    <phoneticPr fontId="2"/>
  </si>
  <si>
    <t>形がかなり似ているでしょう．</t>
    <rPh sb="0" eb="1">
      <t>カタチ</t>
    </rPh>
    <rPh sb="5" eb="6">
      <t>ニ</t>
    </rPh>
    <phoneticPr fontId="2"/>
  </si>
  <si>
    <t>「正規分布に近づくと言っても，完全に一致するわけじゃないでしょ．二項分布でいいじゃん」と思うかもしれません．</t>
    <rPh sb="1" eb="3">
      <t>セイキ</t>
    </rPh>
    <rPh sb="3" eb="5">
      <t>ブンプ</t>
    </rPh>
    <rPh sb="6" eb="7">
      <t>チカ</t>
    </rPh>
    <rPh sb="10" eb="11">
      <t>イ</t>
    </rPh>
    <rPh sb="15" eb="17">
      <t>カンゼン</t>
    </rPh>
    <rPh sb="18" eb="20">
      <t>イッチ</t>
    </rPh>
    <rPh sb="32" eb="34">
      <t>ニコウ</t>
    </rPh>
    <rPh sb="34" eb="36">
      <t>ブンプ</t>
    </rPh>
    <rPh sb="44" eb="45">
      <t>オモ</t>
    </rPh>
    <phoneticPr fontId="2"/>
  </si>
  <si>
    <t>確かに，コンピュータがあれば，二項分布の計算はそんなに大変ではありません．</t>
    <rPh sb="0" eb="1">
      <t>タシ</t>
    </rPh>
    <rPh sb="15" eb="17">
      <t>ニコウ</t>
    </rPh>
    <rPh sb="17" eb="19">
      <t>ブンプ</t>
    </rPh>
    <rPh sb="20" eb="22">
      <t>ケイサン</t>
    </rPh>
    <rPh sb="27" eb="29">
      <t>タイヘン</t>
    </rPh>
    <phoneticPr fontId="2"/>
  </si>
  <si>
    <t>しかし，第9回でやったサイコロ投げはの正確な確率分布を求めるのはちょっと面倒です．</t>
    <rPh sb="15" eb="16">
      <t>ナ</t>
    </rPh>
    <rPh sb="36" eb="38">
      <t>メンドウ</t>
    </rPh>
    <phoneticPr fontId="2"/>
  </si>
  <si>
    <t>そういうときに，正規分布で近似してしまうと，話がとても簡単になるのです．</t>
    <rPh sb="8" eb="10">
      <t>セイキ</t>
    </rPh>
    <rPh sb="10" eb="12">
      <t>ブンプ</t>
    </rPh>
    <rPh sb="13" eb="15">
      <t>キンジ</t>
    </rPh>
    <rPh sb="22" eb="23">
      <t>ハナシ</t>
    </rPh>
    <rPh sb="27" eb="29">
      <t>カンタン</t>
    </rPh>
    <phoneticPr fontId="2"/>
  </si>
  <si>
    <t>サイコロを1個投げて出た目をXとします．</t>
    <rPh sb="6" eb="7">
      <t>コ</t>
    </rPh>
    <rPh sb="7" eb="8">
      <t>ナ</t>
    </rPh>
    <rPh sb="10" eb="11">
      <t>デ</t>
    </rPh>
    <rPh sb="12" eb="13">
      <t>メ</t>
    </rPh>
    <phoneticPr fontId="2"/>
  </si>
  <si>
    <t>Xの確率分布を作り，期待値，分散，標準偏差を求めてください．</t>
    <rPh sb="2" eb="4">
      <t>カクリツ</t>
    </rPh>
    <rPh sb="4" eb="6">
      <t>ブンプ</t>
    </rPh>
    <rPh sb="7" eb="8">
      <t>ツク</t>
    </rPh>
    <rPh sb="10" eb="13">
      <t>キタイチ</t>
    </rPh>
    <rPh sb="14" eb="16">
      <t>ブンサン</t>
    </rPh>
    <rPh sb="17" eb="19">
      <t>ヒョウジュン</t>
    </rPh>
    <rPh sb="19" eb="21">
      <t>ヘンサ</t>
    </rPh>
    <rPh sb="22" eb="23">
      <t>モト</t>
    </rPh>
    <phoneticPr fontId="2"/>
  </si>
  <si>
    <t>(X-期待値)^2</t>
    <rPh sb="3" eb="6">
      <t>キタイチ</t>
    </rPh>
    <phoneticPr fontId="2"/>
  </si>
  <si>
    <t>ヒント</t>
    <phoneticPr fontId="2"/>
  </si>
  <si>
    <t>確率は全部=1/6です．</t>
  </si>
  <si>
    <t>期待値は，Xと確率のSUMPRODUCTです．3.5になるはずです．</t>
    <rPh sb="0" eb="3">
      <t>キタイチ</t>
    </rPh>
    <rPh sb="7" eb="9">
      <t>カクリツ</t>
    </rPh>
    <phoneticPr fontId="2"/>
  </si>
  <si>
    <t>二項分布はそのn回分なので，期待値はnp，分散はnp(1-p)になります．（本当は証明が必要です．）</t>
    <rPh sb="0" eb="2">
      <t>ニコウ</t>
    </rPh>
    <rPh sb="2" eb="4">
      <t>ブンプ</t>
    </rPh>
    <rPh sb="8" eb="9">
      <t>カイ</t>
    </rPh>
    <rPh sb="9" eb="10">
      <t>ブン</t>
    </rPh>
    <rPh sb="14" eb="17">
      <t>キタイチ</t>
    </rPh>
    <rPh sb="21" eb="23">
      <t>ブンサン</t>
    </rPh>
    <rPh sb="38" eb="40">
      <t>ホントウ</t>
    </rPh>
    <rPh sb="41" eb="43">
      <t>ショウメイ</t>
    </rPh>
    <rPh sb="44" eb="46">
      <t>ヒツヨウ</t>
    </rPh>
    <phoneticPr fontId="2"/>
  </si>
  <si>
    <t>期待値は0.5になるはずです．</t>
    <rPh sb="0" eb="3">
      <t>キタイチ</t>
    </rPh>
    <phoneticPr fontId="2"/>
  </si>
  <si>
    <t>分散は(X-期待値)^2と確率のSUMPRODUCTです．第9回では(X-期待値)^2*確率の合計にしていましたが，一手間減らしました．</t>
    <rPh sb="0" eb="2">
      <t>ブンサン</t>
    </rPh>
    <rPh sb="6" eb="9">
      <t>キタイチ</t>
    </rPh>
    <rPh sb="13" eb="15">
      <t>カクリツ</t>
    </rPh>
    <rPh sb="29" eb="30">
      <t>ダイ</t>
    </rPh>
    <rPh sb="31" eb="32">
      <t>カイ</t>
    </rPh>
    <rPh sb="37" eb="40">
      <t>キタイチ</t>
    </rPh>
    <rPh sb="44" eb="46">
      <t>カクリツ</t>
    </rPh>
    <rPh sb="47" eb="49">
      <t>ゴウケイ</t>
    </rPh>
    <rPh sb="58" eb="61">
      <t>ヒトテマ</t>
    </rPh>
    <rPh sb="61" eb="62">
      <t>ヘ</t>
    </rPh>
    <phoneticPr fontId="2"/>
  </si>
  <si>
    <t>分散は0.25になるはずです．正解するまで先に進まないように．</t>
    <rPh sb="0" eb="2">
      <t>ブンサン</t>
    </rPh>
    <rPh sb="15" eb="17">
      <t>セイカイ</t>
    </rPh>
    <rPh sb="21" eb="22">
      <t>サキ</t>
    </rPh>
    <rPh sb="23" eb="24">
      <t>スス</t>
    </rPh>
    <phoneticPr fontId="2"/>
  </si>
  <si>
    <t>←公式を使う</t>
    <rPh sb="1" eb="3">
      <t>コウシキ</t>
    </rPh>
    <rPh sb="4" eb="5">
      <t>ツカ</t>
    </rPh>
    <phoneticPr fontId="2"/>
  </si>
  <si>
    <t>←確率分布を使う</t>
    <rPh sb="1" eb="3">
      <t>カクリツ</t>
    </rPh>
    <rPh sb="3" eb="5">
      <t>ブンプ</t>
    </rPh>
    <rPh sb="6" eb="7">
      <t>ツカ</t>
    </rPh>
    <phoneticPr fontId="2"/>
  </si>
  <si>
    <t>二項分布は英語でbinomial distributionなので，憶えるのは簡単ですが，COMBINの方が短いですね．</t>
    <rPh sb="0" eb="2">
      <t>ニコウ</t>
    </rPh>
    <rPh sb="2" eb="4">
      <t>ブンプ</t>
    </rPh>
    <rPh sb="5" eb="7">
      <t>エイゴ</t>
    </rPh>
    <rPh sb="33" eb="34">
      <t>オボ</t>
    </rPh>
    <rPh sb="38" eb="40">
      <t>カンタン</t>
    </rPh>
    <rPh sb="51" eb="52">
      <t>ホウ</t>
    </rPh>
    <rPh sb="53" eb="54">
      <t>ミジカ</t>
    </rPh>
    <phoneticPr fontId="2"/>
  </si>
  <si>
    <t>上で計算した確率は，「=BINOM.DIST(3,10,0.5,FALSE)」でも求められます．</t>
    <rPh sb="0" eb="1">
      <t>ウエ</t>
    </rPh>
    <rPh sb="2" eb="4">
      <t>ケイサン</t>
    </rPh>
    <rPh sb="6" eb="8">
      <t>カクリツ</t>
    </rPh>
    <rPh sb="41" eb="42">
      <t>モト</t>
    </rPh>
    <phoneticPr fontId="2"/>
  </si>
  <si>
    <t>ここで調べているような，「表が出る確率がpのコインをn回投げて表が出た回数X」の確率分布を，二項分布といいます．</t>
    <rPh sb="3" eb="4">
      <t>シラ</t>
    </rPh>
    <rPh sb="13" eb="14">
      <t>オモテ</t>
    </rPh>
    <rPh sb="15" eb="16">
      <t>デ</t>
    </rPh>
    <rPh sb="17" eb="19">
      <t>カクリツ</t>
    </rPh>
    <rPh sb="27" eb="28">
      <t>カイ</t>
    </rPh>
    <rPh sb="28" eb="29">
      <t>ナ</t>
    </rPh>
    <rPh sb="31" eb="32">
      <t>オモテ</t>
    </rPh>
    <rPh sb="33" eb="34">
      <t>デ</t>
    </rPh>
    <rPh sb="35" eb="37">
      <t>カイスウ</t>
    </rPh>
    <rPh sb="40" eb="42">
      <t>カクリツ</t>
    </rPh>
    <rPh sb="42" eb="44">
      <t>ブンプ</t>
    </rPh>
    <rPh sb="46" eb="48">
      <t>ニコウ</t>
    </rPh>
    <rPh sb="48" eb="50">
      <t>ブンプ</t>
    </rPh>
    <phoneticPr fontId="2"/>
  </si>
  <si>
    <t>上で作ったコインを15回投げた場合の確率分布（二項分布）と，それと近い正規分布を並べてみます．（左が二項分布，中央は両者を重ねたもの，右は正規分布）</t>
    <rPh sb="0" eb="1">
      <t>ウエ</t>
    </rPh>
    <rPh sb="2" eb="3">
      <t>ツク</t>
    </rPh>
    <rPh sb="11" eb="12">
      <t>カイ</t>
    </rPh>
    <rPh sb="12" eb="13">
      <t>ナ</t>
    </rPh>
    <rPh sb="15" eb="17">
      <t>バアイ</t>
    </rPh>
    <rPh sb="18" eb="20">
      <t>カクリツ</t>
    </rPh>
    <rPh sb="20" eb="22">
      <t>ブンプ</t>
    </rPh>
    <rPh sb="23" eb="25">
      <t>ニコウ</t>
    </rPh>
    <rPh sb="25" eb="27">
      <t>ブンプ</t>
    </rPh>
    <rPh sb="33" eb="34">
      <t>チカ</t>
    </rPh>
    <rPh sb="35" eb="37">
      <t>セイキ</t>
    </rPh>
    <rPh sb="37" eb="39">
      <t>ブンプ</t>
    </rPh>
    <rPh sb="40" eb="41">
      <t>ナラ</t>
    </rPh>
    <rPh sb="48" eb="49">
      <t>ヒダリ</t>
    </rPh>
    <rPh sb="50" eb="52">
      <t>ニコウ</t>
    </rPh>
    <rPh sb="52" eb="54">
      <t>ブンプ</t>
    </rPh>
    <rPh sb="55" eb="57">
      <t>チュウオウ</t>
    </rPh>
    <rPh sb="58" eb="60">
      <t>リョウシャ</t>
    </rPh>
    <rPh sb="61" eb="62">
      <t>カサ</t>
    </rPh>
    <rPh sb="67" eb="68">
      <t>ミギ</t>
    </rPh>
    <rPh sb="69" eb="71">
      <t>セイキ</t>
    </rPh>
    <rPh sb="71" eb="73">
      <t>ブンプ</t>
    </rPh>
    <phoneticPr fontId="2"/>
  </si>
  <si>
    <t>これからやりたいのは，左側で考えるのはめんどくさそうだから，右側で考えることにする，ということです．</t>
    <rPh sb="11" eb="13">
      <t>ヒダリガワ</t>
    </rPh>
    <rPh sb="14" eb="15">
      <t>カンガ</t>
    </rPh>
    <rPh sb="30" eb="32">
      <t>ミギガワ</t>
    </rPh>
    <rPh sb="33" eb="34">
      <t>カンガ</t>
    </rPh>
    <phoneticPr fontId="2"/>
  </si>
  <si>
    <t>では，具体的にどうやって近似するかというと，</t>
    <rPh sb="3" eb="6">
      <t>グタイテキ</t>
    </rPh>
    <rPh sb="12" eb="14">
      <t>キンジ</t>
    </rPh>
    <phoneticPr fontId="2"/>
  </si>
  <si>
    <t>元の分布の期待値と標準偏差を求め，同じ期待値と標準偏差の正規分布で近似する．</t>
    <rPh sb="0" eb="1">
      <t>モト</t>
    </rPh>
    <rPh sb="2" eb="4">
      <t>ブンプ</t>
    </rPh>
    <rPh sb="5" eb="8">
      <t>キタイチ</t>
    </rPh>
    <rPh sb="9" eb="11">
      <t>ヒョウジュン</t>
    </rPh>
    <rPh sb="11" eb="13">
      <t>ヘンサ</t>
    </rPh>
    <rPh sb="14" eb="15">
      <t>モト</t>
    </rPh>
    <rPh sb="17" eb="18">
      <t>オナ</t>
    </rPh>
    <rPh sb="19" eb="22">
      <t>キタイチ</t>
    </rPh>
    <rPh sb="23" eb="25">
      <t>ヒョウジュン</t>
    </rPh>
    <rPh sb="25" eb="27">
      <t>ヘンサ</t>
    </rPh>
    <rPh sb="28" eb="30">
      <t>セイキ</t>
    </rPh>
    <rPh sb="30" eb="32">
      <t>ブンプ</t>
    </rPh>
    <rPh sb="33" eb="35">
      <t>キンジ</t>
    </rPh>
    <phoneticPr fontId="2"/>
  </si>
  <si>
    <t>ということです．</t>
    <phoneticPr fontId="2"/>
  </si>
  <si>
    <t>大事なことなので，大きい文字で書きました．</t>
    <rPh sb="0" eb="2">
      <t>ダイジ</t>
    </rPh>
    <rPh sb="9" eb="10">
      <t>オオ</t>
    </rPh>
    <rPh sb="12" eb="14">
      <t>モジ</t>
    </rPh>
    <rPh sb="15" eb="16">
      <t>カ</t>
    </rPh>
    <phoneticPr fontId="2"/>
  </si>
  <si>
    <t>たとえば，表が出る確率が0.5のコインを10回投げて表が出た回数Xの分布Bi(10, 0.5)の期待値が5，分散が2.5，標準偏差が√2.5でした．</t>
    <rPh sb="5" eb="6">
      <t>オモテ</t>
    </rPh>
    <rPh sb="7" eb="8">
      <t>デ</t>
    </rPh>
    <rPh sb="9" eb="11">
      <t>カクリツ</t>
    </rPh>
    <rPh sb="22" eb="23">
      <t>カイ</t>
    </rPh>
    <rPh sb="23" eb="24">
      <t>ナ</t>
    </rPh>
    <rPh sb="26" eb="27">
      <t>オモテ</t>
    </rPh>
    <rPh sb="28" eb="29">
      <t>デ</t>
    </rPh>
    <rPh sb="30" eb="32">
      <t>カイスウ</t>
    </rPh>
    <rPh sb="34" eb="36">
      <t>ブンプ</t>
    </rPh>
    <rPh sb="48" eb="51">
      <t>キタイチ</t>
    </rPh>
    <rPh sb="54" eb="56">
      <t>ブンサン</t>
    </rPh>
    <rPh sb="61" eb="63">
      <t>ヒョウジュン</t>
    </rPh>
    <rPh sb="63" eb="65">
      <t>ヘンサ</t>
    </rPh>
    <phoneticPr fontId="2"/>
  </si>
  <si>
    <t>これがどんな分布になるかは，みんな大好きWolframAlphaに聞きましょう．→</t>
    <rPh sb="6" eb="8">
      <t>ブンプ</t>
    </rPh>
    <rPh sb="17" eb="19">
      <t>ダイス</t>
    </rPh>
    <rPh sb="33" eb="34">
      <t>キ</t>
    </rPh>
    <phoneticPr fontId="2"/>
  </si>
  <si>
    <t>ですから，Bi(10, 0.5)を，期待値が5，標準偏差が√2.5の正規分布で近似します．</t>
    <rPh sb="18" eb="21">
      <t>キタイチ</t>
    </rPh>
    <rPh sb="24" eb="26">
      <t>ヒョウジュン</t>
    </rPh>
    <rPh sb="26" eb="28">
      <t>ヘンサ</t>
    </rPh>
    <rPh sb="34" eb="36">
      <t>セイキ</t>
    </rPh>
    <rPh sb="36" eb="38">
      <t>ブンプ</t>
    </rPh>
    <rPh sb="39" eb="41">
      <t>キンジ</t>
    </rPh>
    <phoneticPr fontId="2"/>
  </si>
  <si>
    <t>https://www.wolframalpha.com/input/?i=%E6%AD%A3%E8%A6%8F%E5%88%86%E5%B8%83+%E6%9C%9F%E5%BE%85%E5%80%A45+%E6%A8%99%E6%BA%96%E5%81%8F%E5%B7%AEsqrt%282.5%29&amp;lang=ja</t>
    <phoneticPr fontId="2"/>
  </si>
  <si>
    <t>Excelでもがんばってみます．</t>
    <phoneticPr fontId="2"/>
  </si>
  <si>
    <t>二項分布で計算する確率</t>
    <rPh sb="0" eb="2">
      <t>ニコウ</t>
    </rPh>
    <rPh sb="2" eb="4">
      <t>ブンプ</t>
    </rPh>
    <rPh sb="5" eb="7">
      <t>ケイサン</t>
    </rPh>
    <rPh sb="9" eb="11">
      <t>カクリツ</t>
    </rPh>
    <phoneticPr fontId="2"/>
  </si>
  <si>
    <t>正規分布で近似計算</t>
    <rPh sb="0" eb="2">
      <t>セイキ</t>
    </rPh>
    <rPh sb="2" eb="4">
      <t>ブンプ</t>
    </rPh>
    <rPh sb="5" eb="7">
      <t>キンジ</t>
    </rPh>
    <rPh sb="7" eb="9">
      <t>ケイサン</t>
    </rPh>
    <phoneticPr fontId="2"/>
  </si>
  <si>
    <t>二項分布の確率は，binom.dist(X, n, p, false)で計算します．今，n=10, p=0.5です．</t>
    <rPh sb="0" eb="2">
      <t>ニコウ</t>
    </rPh>
    <rPh sb="2" eb="4">
      <t>ブンプ</t>
    </rPh>
    <rPh sb="5" eb="7">
      <t>カクリツ</t>
    </rPh>
    <rPh sb="36" eb="38">
      <t>ケイサン</t>
    </rPh>
    <rPh sb="42" eb="43">
      <t>イマ</t>
    </rPh>
    <phoneticPr fontId="2"/>
  </si>
  <si>
    <t>正規分布の確率は，norm.dist(X, 期待値, 標準偏差, false)で計算します．今，期待値=5, 標準偏差=sqrt(2.5)です．</t>
    <rPh sb="0" eb="2">
      <t>セイキ</t>
    </rPh>
    <rPh sb="2" eb="4">
      <t>ブンプ</t>
    </rPh>
    <rPh sb="5" eb="7">
      <t>カクリツ</t>
    </rPh>
    <rPh sb="22" eb="25">
      <t>キタイチ</t>
    </rPh>
    <rPh sb="27" eb="29">
      <t>ヒョウジュン</t>
    </rPh>
    <rPh sb="29" eb="31">
      <t>ヘンサ</t>
    </rPh>
    <rPh sb="40" eb="42">
      <t>ケイサン</t>
    </rPh>
    <rPh sb="46" eb="47">
      <t>イマ</t>
    </rPh>
    <rPh sb="48" eb="50">
      <t>キタイ</t>
    </rPh>
    <rPh sb="55" eb="57">
      <t>ヒョウジュン</t>
    </rPh>
    <rPh sb="57" eb="59">
      <t>ヘンサ</t>
    </rPh>
    <phoneticPr fontId="2"/>
  </si>
  <si>
    <t>確率分布を計算し，可視化してください．可視化結果を貼っておきます．</t>
    <rPh sb="0" eb="2">
      <t>カクリツ</t>
    </rPh>
    <rPh sb="2" eb="4">
      <t>ブンプ</t>
    </rPh>
    <rPh sb="5" eb="7">
      <t>ケイサン</t>
    </rPh>
    <rPh sb="9" eb="12">
      <t>カシカ</t>
    </rPh>
    <phoneticPr fontId="2"/>
  </si>
  <si>
    <t>表が出る確率が0.5のコインを20回投げて表が出る回数Xの確率分布を二項分布と正規分布（近似）で計算し，可視化してください．</t>
    <rPh sb="0" eb="1">
      <t>オモテ</t>
    </rPh>
    <rPh sb="2" eb="3">
      <t>デ</t>
    </rPh>
    <rPh sb="4" eb="6">
      <t>カクリツ</t>
    </rPh>
    <rPh sb="17" eb="18">
      <t>カイ</t>
    </rPh>
    <rPh sb="18" eb="19">
      <t>ナ</t>
    </rPh>
    <rPh sb="21" eb="22">
      <t>オモテ</t>
    </rPh>
    <rPh sb="23" eb="24">
      <t>デ</t>
    </rPh>
    <rPh sb="25" eb="27">
      <t>カイスウ</t>
    </rPh>
    <rPh sb="29" eb="31">
      <t>カクリツ</t>
    </rPh>
    <rPh sb="31" eb="33">
      <t>ブンプ</t>
    </rPh>
    <rPh sb="34" eb="36">
      <t>ニコウ</t>
    </rPh>
    <rPh sb="36" eb="38">
      <t>ブンプ</t>
    </rPh>
    <rPh sb="39" eb="41">
      <t>セイキ</t>
    </rPh>
    <rPh sb="41" eb="43">
      <t>ブンプ</t>
    </rPh>
    <rPh sb="44" eb="46">
      <t>キンジ</t>
    </rPh>
    <rPh sb="48" eb="50">
      <t>ケイサン</t>
    </rPh>
    <rPh sb="52" eb="55">
      <t>カシカ</t>
    </rPh>
    <phoneticPr fontId="2"/>
  </si>
  <si>
    <t>ヒント：正規分布で近似計算するためには，二項分布の期待値と標準偏差を求めなければなりません．</t>
    <rPh sb="4" eb="6">
      <t>セイキ</t>
    </rPh>
    <rPh sb="6" eb="8">
      <t>ブンプ</t>
    </rPh>
    <rPh sb="9" eb="11">
      <t>キンジ</t>
    </rPh>
    <rPh sb="11" eb="13">
      <t>ケイサン</t>
    </rPh>
    <rPh sb="20" eb="22">
      <t>ニコウ</t>
    </rPh>
    <rPh sb="22" eb="24">
      <t>ブンプ</t>
    </rPh>
    <rPh sb="25" eb="28">
      <t>キタイチ</t>
    </rPh>
    <rPh sb="29" eb="31">
      <t>ヒョウジュン</t>
    </rPh>
    <rPh sb="31" eb="33">
      <t>ヘンサ</t>
    </rPh>
    <rPh sb="34" eb="35">
      <t>モト</t>
    </rPh>
    <phoneticPr fontId="2"/>
  </si>
  <si>
    <t>おなかいっぱいの人は，今回はここで終わりにしていいです．</t>
    <rPh sb="8" eb="9">
      <t>ヒト</t>
    </rPh>
    <rPh sb="11" eb="13">
      <t>コンカイ</t>
    </rPh>
    <rPh sb="17" eb="18">
      <t>オ</t>
    </rPh>
    <phoneticPr fontId="2"/>
  </si>
  <si>
    <t>分散は，Xと(X-期待値)^2のSUMPRODUCTです．約2.92（正確には35/12）になるはずです．</t>
    <rPh sb="0" eb="2">
      <t>ブンサン</t>
    </rPh>
    <rPh sb="9" eb="12">
      <t>キタイチ</t>
    </rPh>
    <rPh sb="29" eb="30">
      <t>ヤク</t>
    </rPh>
    <rPh sb="35" eb="37">
      <t>セイカク</t>
    </rPh>
    <phoneticPr fontId="2"/>
  </si>
  <si>
    <t>標準偏差は分散の平方根なので，√35/12になるはずです．</t>
    <rPh sb="0" eb="2">
      <t>ヒョウジュン</t>
    </rPh>
    <rPh sb="2" eb="4">
      <t>ヘンサ</t>
    </rPh>
    <rPh sb="5" eb="7">
      <t>ブンサン</t>
    </rPh>
    <rPh sb="8" eb="11">
      <t>ヘイホウコン</t>
    </rPh>
    <phoneticPr fontId="2"/>
  </si>
  <si>
    <t>表の回数が35から65の場合の確率を計算して，棒グラフにしてみましょう．結果を貼っておきます．</t>
    <rPh sb="0" eb="1">
      <t>オモテ</t>
    </rPh>
    <rPh sb="2" eb="4">
      <t>カイスウ</t>
    </rPh>
    <rPh sb="12" eb="14">
      <t>バアイ</t>
    </rPh>
    <rPh sb="15" eb="17">
      <t>カクリツ</t>
    </rPh>
    <rPh sb="18" eb="20">
      <t>ケイサン</t>
    </rPh>
    <rPh sb="23" eb="24">
      <t>ボウ</t>
    </rPh>
    <rPh sb="36" eb="38">
      <t>ケッカ</t>
    </rPh>
    <rPh sb="39" eb="40">
      <t>ハ</t>
    </rPh>
    <phoneticPr fontId="2"/>
  </si>
  <si>
    <t>緑で塗りつぶしたセルは「=A59*10+A60」です．</t>
    <rPh sb="0" eb="1">
      <t>ミドリ</t>
    </rPh>
    <rPh sb="2" eb="3">
      <t>ヌ</t>
    </rPh>
    <phoneticPr fontId="3"/>
  </si>
  <si>
    <t>サイコロ5個投げて出た目の和の期待値と分散は，1個の場合の5倍なので，3.5*5=17.5と35/12*5=175/12です．</t>
    <rPh sb="5" eb="6">
      <t>コ</t>
    </rPh>
    <rPh sb="6" eb="7">
      <t>ナ</t>
    </rPh>
    <rPh sb="9" eb="10">
      <t>デ</t>
    </rPh>
    <rPh sb="11" eb="12">
      <t>メ</t>
    </rPh>
    <rPh sb="13" eb="14">
      <t>ワ</t>
    </rPh>
    <rPh sb="15" eb="18">
      <t>キタイチ</t>
    </rPh>
    <rPh sb="19" eb="21">
      <t>ブンサン</t>
    </rPh>
    <rPh sb="24" eb="25">
      <t>コ</t>
    </rPh>
    <rPh sb="26" eb="28">
      <t>バアイ</t>
    </rPh>
    <rPh sb="30" eb="31">
      <t>バイ</t>
    </rPh>
    <phoneticPr fontId="2"/>
  </si>
  <si>
    <t>サイコロ5個投げて出た目の平均は，和を5で割ったものなので，その期待値と分散は，17.5/5=3.5と175/12/5^2=7/12です．</t>
    <rPh sb="13" eb="15">
      <t>ヘイキン</t>
    </rPh>
    <rPh sb="17" eb="18">
      <t>ワ</t>
    </rPh>
    <rPh sb="21" eb="22">
      <t>ワ</t>
    </rPh>
    <rPh sb="32" eb="35">
      <t>キタイチ</t>
    </rPh>
    <rPh sb="36" eb="38">
      <t>ブンサン</t>
    </rPh>
    <phoneticPr fontId="2"/>
  </si>
  <si>
    <t>（分散は2乗の計算なので，Xを5で割ると，1/5^2になります．この説明はちょっと軽すぎるのですが，終わってからゆっくり考えてくれればいいです．）</t>
    <rPh sb="1" eb="3">
      <t>ブンサン</t>
    </rPh>
    <rPh sb="5" eb="6">
      <t>ジョウ</t>
    </rPh>
    <rPh sb="7" eb="9">
      <t>ケイサン</t>
    </rPh>
    <rPh sb="17" eb="18">
      <t>ワ</t>
    </rPh>
    <rPh sb="34" eb="36">
      <t>セツメイ</t>
    </rPh>
    <rPh sb="41" eb="42">
      <t>カル</t>
    </rPh>
    <rPh sb="50" eb="51">
      <t>オ</t>
    </rPh>
    <rPh sb="60" eb="61">
      <t>カンガ</t>
    </rPh>
    <phoneticPr fontId="2"/>
  </si>
  <si>
    <t>（正確に言うと，正規分布で計算するのは確率ではなく確率密度なのですが，ここでは気にしないでください．）</t>
    <rPh sb="1" eb="3">
      <t>セイカク</t>
    </rPh>
    <rPh sb="4" eb="5">
      <t>イ</t>
    </rPh>
    <rPh sb="8" eb="10">
      <t>セイキ</t>
    </rPh>
    <rPh sb="10" eb="12">
      <t>ブンプ</t>
    </rPh>
    <rPh sb="13" eb="15">
      <t>ケイサン</t>
    </rPh>
    <rPh sb="19" eb="21">
      <t>カクリツ</t>
    </rPh>
    <rPh sb="25" eb="27">
      <t>カクリツ</t>
    </rPh>
    <rPh sb="27" eb="29">
      <t>ミツド</t>
    </rPh>
    <rPh sb="39" eb="40">
      <t>キ</t>
    </rPh>
    <phoneticPr fontId="2"/>
  </si>
  <si>
    <t>今回の話は難しいので，まずは，「結果を出す」ことを目指してください．「理解する」にはとても時間がかかるでしょう．</t>
    <rPh sb="0" eb="2">
      <t>コンカイ</t>
    </rPh>
    <rPh sb="3" eb="4">
      <t>ハナシ</t>
    </rPh>
    <rPh sb="5" eb="6">
      <t>ムズカ</t>
    </rPh>
    <rPh sb="16" eb="18">
      <t>ケッカ</t>
    </rPh>
    <rPh sb="19" eb="20">
      <t>ダ</t>
    </rPh>
    <rPh sb="25" eb="27">
      <t>メザ</t>
    </rPh>
    <rPh sb="35" eb="37">
      <t>リカイ</t>
    </rPh>
    <rPh sb="45" eb="47">
      <t>ジカン</t>
    </rPh>
    <phoneticPr fontId="2"/>
  </si>
  <si>
    <t>というわけで，サイコロを5個投げて出た目の平均Xの確率分布は，期待値が3.5，標準偏差が√7/12の正規分布で近似できることになります．</t>
    <rPh sb="13" eb="14">
      <t>コ</t>
    </rPh>
    <rPh sb="14" eb="15">
      <t>ナ</t>
    </rPh>
    <rPh sb="17" eb="18">
      <t>デ</t>
    </rPh>
    <rPh sb="19" eb="20">
      <t>メ</t>
    </rPh>
    <rPh sb="21" eb="23">
      <t>ヘイキン</t>
    </rPh>
    <rPh sb="25" eb="27">
      <t>カクリツ</t>
    </rPh>
    <rPh sb="27" eb="29">
      <t>ブンプ</t>
    </rPh>
    <rPh sb="31" eb="34">
      <t>キタイチ</t>
    </rPh>
    <rPh sb="39" eb="41">
      <t>ヒョウジュン</t>
    </rPh>
    <rPh sb="41" eb="43">
      <t>ヘンサ</t>
    </rPh>
    <rPh sb="50" eb="52">
      <t>セイキ</t>
    </rPh>
    <rPh sb="52" eb="54">
      <t>ブンプ</t>
    </rPh>
    <rPh sb="55" eb="57">
      <t>キンジ</t>
    </rPh>
    <phoneticPr fontId="2"/>
  </si>
  <si>
    <t>正確な確率（参考）</t>
    <rPh sb="0" eb="2">
      <t>セイカク</t>
    </rPh>
    <rPh sb="3" eb="5">
      <t>カクリツ</t>
    </rPh>
    <rPh sb="6" eb="8">
      <t>サンコウ</t>
    </rPh>
    <phoneticPr fontId="2"/>
  </si>
  <si>
    <t>正規分布で計算した確率</t>
    <rPh sb="0" eb="2">
      <t>セイキ</t>
    </rPh>
    <rPh sb="2" eb="4">
      <t>ブンプ</t>
    </rPh>
    <rPh sb="5" eb="7">
      <t>ケイサン</t>
    </rPh>
    <rPh sb="9" eb="11">
      <t>カクリツ</t>
    </rPh>
    <phoneticPr fontId="2"/>
  </si>
  <si>
    <t>確率*5</t>
    <rPh sb="0" eb="2">
      <t>カクリツ</t>
    </rPh>
    <phoneticPr fontId="2"/>
  </si>
  <si>
    <t>正確に計算した確率を参考に載せておきます．（厳密な値は式を見てください．）</t>
    <rPh sb="0" eb="2">
      <t>セイカク</t>
    </rPh>
    <rPh sb="3" eb="5">
      <t>ケイサン</t>
    </rPh>
    <rPh sb="7" eb="9">
      <t>カクリツ</t>
    </rPh>
    <rPh sb="10" eb="12">
      <t>サンコウ</t>
    </rPh>
    <rPh sb="13" eb="14">
      <t>ノ</t>
    </rPh>
    <rPh sb="22" eb="24">
      <t>ゲンミツ</t>
    </rPh>
    <rPh sb="25" eb="26">
      <t>アタイ</t>
    </rPh>
    <rPh sb="27" eb="28">
      <t>シキ</t>
    </rPh>
    <rPh sb="29" eb="30">
      <t>ミ</t>
    </rPh>
    <phoneticPr fontId="2"/>
  </si>
  <si>
    <t>正規分布で確率を近似計算して，両者を一緒に可視化してください．結果を載せておきます．</t>
    <rPh sb="0" eb="2">
      <t>セイキ</t>
    </rPh>
    <rPh sb="2" eb="4">
      <t>ブンプ</t>
    </rPh>
    <rPh sb="5" eb="7">
      <t>カクリツ</t>
    </rPh>
    <rPh sb="8" eb="10">
      <t>キンジ</t>
    </rPh>
    <rPh sb="10" eb="12">
      <t>ケイサン</t>
    </rPh>
    <rPh sb="15" eb="17">
      <t>リョウシャ</t>
    </rPh>
    <rPh sb="18" eb="20">
      <t>イッショ</t>
    </rPh>
    <rPh sb="21" eb="24">
      <t>カシカ</t>
    </rPh>
    <rPh sb="31" eb="33">
      <t>ケッカ</t>
    </rPh>
    <rPh sb="34" eb="35">
      <t>ノ</t>
    </rPh>
    <phoneticPr fontId="2"/>
  </si>
  <si>
    <t>ちょっと説明していないズルをしています．棒グラフの棒全体の面積を1にするために，正確な確率そのものではなく，確率の5倍を使います．（棒の幅は1/5なのです．）</t>
    <rPh sb="4" eb="6">
      <t>セツメイ</t>
    </rPh>
    <rPh sb="40" eb="42">
      <t>セイカク</t>
    </rPh>
    <rPh sb="43" eb="45">
      <t>カクリツ</t>
    </rPh>
    <rPh sb="54" eb="56">
      <t>カクリツ</t>
    </rPh>
    <rPh sb="58" eb="59">
      <t>バイ</t>
    </rPh>
    <rPh sb="60" eb="61">
      <t>ツカ</t>
    </rPh>
    <rPh sb="66" eb="67">
      <t>ボウ</t>
    </rPh>
    <rPh sb="68" eb="69">
      <t>ハバ</t>
    </rPh>
    <phoneticPr fontId="2"/>
  </si>
  <si>
    <t>「なんかよくわからないなあ」という感じが残ることに耐えるのは，大学で勉強する上で大事なことです．（矢吹の説明が下手な可能性も大いにありますが．）</t>
    <rPh sb="17" eb="18">
      <t>カン</t>
    </rPh>
    <rPh sb="20" eb="21">
      <t>ノコ</t>
    </rPh>
    <rPh sb="25" eb="26">
      <t>タ</t>
    </rPh>
    <rPh sb="31" eb="33">
      <t>ダイガク</t>
    </rPh>
    <rPh sb="34" eb="36">
      <t>ベンキョウ</t>
    </rPh>
    <rPh sb="38" eb="39">
      <t>ウエ</t>
    </rPh>
    <rPh sb="40" eb="42">
      <t>ダイジ</t>
    </rPh>
    <rPh sb="49" eb="51">
      <t>ヤブキ</t>
    </rPh>
    <rPh sb="52" eb="54">
      <t>セツメイ</t>
    </rPh>
    <rPh sb="55" eb="57">
      <t>ヘタ</t>
    </rPh>
    <rPh sb="58" eb="61">
      <t>カノウセイ</t>
    </rPh>
    <rPh sb="62" eb="63">
      <t>オオ</t>
    </rPh>
    <phoneticPr fontId="2"/>
  </si>
  <si>
    <t>「行の代入セル」とか，いつもわからなくなるのですが，この後では使わないので気にしなくていいです．</t>
    <rPh sb="1" eb="2">
      <t>ギョウ</t>
    </rPh>
    <rPh sb="3" eb="5">
      <t>ダイニュウ</t>
    </rPh>
    <rPh sb="28" eb="29">
      <t>アト</t>
    </rPh>
    <rPh sb="31" eb="32">
      <t>ツカ</t>
    </rPh>
    <rPh sb="37" eb="38">
      <t>キ</t>
    </rPh>
    <phoneticPr fontId="2"/>
  </si>
  <si>
    <t>https://youtu.be/9-mRmXOlNQY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</si>
</sst>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1"/>
      <color rgb="FFFF0000"/>
      <name val="Yu Gothic"/>
      <family val="2"/>
      <charset val="128"/>
      <scheme val="minor"/>
    </font>
    <font>
      <sz val="6"/>
      <name val="Yu Gothic"/>
      <family val="3"/>
      <charset val="128"/>
      <scheme val="minor"/>
    </font>
    <font>
      <sz val="6"/>
      <name val="Yu Gothic"/>
      <family val="2"/>
      <charset val="128"/>
      <scheme val="minor"/>
    </font>
    <font>
      <sz val="11"/>
      <color rgb="FFFF0000"/>
      <name val="Yu Gothic"/>
      <family val="2"/>
      <scheme val="minor"/>
    </font>
    <font>
      <sz val="11"/>
      <color rgb="FFFF0000"/>
      <name val="Yu Gothic"/>
      <family val="3"/>
      <charset val="128"/>
      <scheme val="minor"/>
    </font>
    <font>
      <u/>
      <sz val="11"/>
      <color theme="10"/>
      <name val="Yu Gothic"/>
      <family val="2"/>
      <scheme val="minor"/>
    </font>
    <font>
      <vertAlign val="subscript"/>
      <sz val="11"/>
      <color theme="1"/>
      <name val="Yu Gothic"/>
      <family val="3"/>
      <charset val="128"/>
      <scheme val="minor"/>
    </font>
    <font>
      <vertAlign val="superscript"/>
      <sz val="11"/>
      <color theme="1"/>
      <name val="Yu Gothic"/>
      <family val="3"/>
      <charset val="128"/>
      <scheme val="minor"/>
    </font>
    <font>
      <sz val="11"/>
      <name val="Yu Gothic"/>
      <family val="3"/>
      <charset val="128"/>
      <scheme val="minor"/>
    </font>
    <font>
      <sz val="20"/>
      <color theme="1"/>
      <name val="Yu Gothic"/>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0" fillId="0" borderId="0" xfId="0" applyAlignment="1">
      <alignment vertical="center"/>
    </xf>
    <xf numFmtId="0" fontId="1" fillId="0" borderId="0" xfId="0" applyFont="1" applyAlignment="1">
      <alignment vertical="center"/>
    </xf>
    <xf numFmtId="0" fontId="1" fillId="2" borderId="0" xfId="0" applyFont="1" applyFill="1" applyAlignment="1">
      <alignment vertical="center"/>
    </xf>
    <xf numFmtId="0" fontId="0" fillId="3" borderId="0" xfId="0" applyFill="1" applyAlignment="1">
      <alignment vertical="center"/>
    </xf>
    <xf numFmtId="0" fontId="0" fillId="4" borderId="0" xfId="0" applyFill="1"/>
    <xf numFmtId="0" fontId="4" fillId="0" borderId="0" xfId="0" applyFont="1"/>
    <xf numFmtId="0" fontId="5" fillId="0" borderId="0" xfId="0" applyFont="1"/>
    <xf numFmtId="0" fontId="0" fillId="2" borderId="0" xfId="0" applyFill="1"/>
    <xf numFmtId="0" fontId="9" fillId="0" borderId="0" xfId="0" applyFont="1"/>
    <xf numFmtId="0" fontId="10" fillId="0" borderId="0" xfId="0" applyFont="1"/>
    <xf numFmtId="0" fontId="6" fillId="0" borderId="0" xfId="1"/>
    <xf numFmtId="0" fontId="4" fillId="0" borderId="0" xfId="0" applyFont="1" applyAlignment="1">
      <alignment vertical="center"/>
    </xf>
    <xf numFmtId="0" fontId="0" fillId="0" borderId="0" xfId="0" applyNumberFormat="1"/>
    <xf numFmtId="0" fontId="0" fillId="4" borderId="0" xfId="0" applyFill="1" applyAlignment="1">
      <alignment vertical="center"/>
    </xf>
    <xf numFmtId="0" fontId="1" fillId="4" borderId="0" xfId="0" applyFont="1" applyFill="1" applyAlignment="1">
      <alignment vertical="center"/>
    </xf>
    <xf numFmtId="0" fontId="6" fillId="0" borderId="0" xfId="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25400</xdr:colOff>
      <xdr:row>55</xdr:row>
      <xdr:rowOff>88900</xdr:rowOff>
    </xdr:from>
    <xdr:to>
      <xdr:col>15</xdr:col>
      <xdr:colOff>75781</xdr:colOff>
      <xdr:row>63</xdr:row>
      <xdr:rowOff>222005</xdr:rowOff>
    </xdr:to>
    <xdr:pic>
      <xdr:nvPicPr>
        <xdr:cNvPr id="3" name="図 2">
          <a:extLst>
            <a:ext uri="{FF2B5EF4-FFF2-40B4-BE49-F238E27FC236}">
              <a16:creationId xmlns:a16="http://schemas.microsoft.com/office/drawing/2014/main" id="{52A75153-5E4D-4BA6-BC18-BE9D42A816D3}"/>
            </a:ext>
          </a:extLst>
        </xdr:cNvPr>
        <xdr:cNvPicPr>
          <a:picLocks noChangeAspect="1"/>
        </xdr:cNvPicPr>
      </xdr:nvPicPr>
      <xdr:blipFill>
        <a:blip xmlns:r="http://schemas.openxmlformats.org/officeDocument/2006/relationships" r:embed="rId1"/>
        <a:stretch>
          <a:fillRect/>
        </a:stretch>
      </xdr:blipFill>
      <xdr:spPr>
        <a:xfrm>
          <a:off x="6953250" y="12661900"/>
          <a:ext cx="3352381" cy="1961905"/>
        </a:xfrm>
        <a:prstGeom prst="rect">
          <a:avLst/>
        </a:prstGeom>
      </xdr:spPr>
    </xdr:pic>
    <xdr:clientData/>
  </xdr:twoCellAnchor>
  <xdr:twoCellAnchor editAs="oneCell">
    <xdr:from>
      <xdr:col>7</xdr:col>
      <xdr:colOff>590550</xdr:colOff>
      <xdr:row>96</xdr:row>
      <xdr:rowOff>38100</xdr:rowOff>
    </xdr:from>
    <xdr:to>
      <xdr:col>12</xdr:col>
      <xdr:colOff>640931</xdr:colOff>
      <xdr:row>104</xdr:row>
      <xdr:rowOff>171205</xdr:rowOff>
    </xdr:to>
    <xdr:pic>
      <xdr:nvPicPr>
        <xdr:cNvPr id="2" name="図 1">
          <a:extLst>
            <a:ext uri="{FF2B5EF4-FFF2-40B4-BE49-F238E27FC236}">
              <a16:creationId xmlns:a16="http://schemas.microsoft.com/office/drawing/2014/main" id="{1285B7FD-157E-45D1-B14C-92BE02934621}"/>
            </a:ext>
          </a:extLst>
        </xdr:cNvPr>
        <xdr:cNvPicPr>
          <a:picLocks noChangeAspect="1"/>
        </xdr:cNvPicPr>
      </xdr:nvPicPr>
      <xdr:blipFill>
        <a:blip xmlns:r="http://schemas.openxmlformats.org/officeDocument/2006/relationships" r:embed="rId2"/>
        <a:stretch>
          <a:fillRect/>
        </a:stretch>
      </xdr:blipFill>
      <xdr:spPr>
        <a:xfrm>
          <a:off x="5213350" y="21983700"/>
          <a:ext cx="3352381" cy="1961905"/>
        </a:xfrm>
        <a:prstGeom prst="rect">
          <a:avLst/>
        </a:prstGeom>
      </xdr:spPr>
    </xdr:pic>
    <xdr:clientData/>
  </xdr:twoCellAnchor>
  <xdr:twoCellAnchor editAs="oneCell">
    <xdr:from>
      <xdr:col>6</xdr:col>
      <xdr:colOff>514350</xdr:colOff>
      <xdr:row>105</xdr:row>
      <xdr:rowOff>171450</xdr:rowOff>
    </xdr:from>
    <xdr:to>
      <xdr:col>13</xdr:col>
      <xdr:colOff>476139</xdr:colOff>
      <xdr:row>117</xdr:row>
      <xdr:rowOff>183881</xdr:rowOff>
    </xdr:to>
    <xdr:pic>
      <xdr:nvPicPr>
        <xdr:cNvPr id="7" name="図 6">
          <a:extLst>
            <a:ext uri="{FF2B5EF4-FFF2-40B4-BE49-F238E27FC236}">
              <a16:creationId xmlns:a16="http://schemas.microsoft.com/office/drawing/2014/main" id="{70E32829-D184-4CA4-94CD-25523C0F6693}"/>
            </a:ext>
          </a:extLst>
        </xdr:cNvPr>
        <xdr:cNvPicPr>
          <a:picLocks noChangeAspect="1"/>
        </xdr:cNvPicPr>
      </xdr:nvPicPr>
      <xdr:blipFill>
        <a:blip xmlns:r="http://schemas.openxmlformats.org/officeDocument/2006/relationships" r:embed="rId3"/>
        <a:stretch>
          <a:fillRect/>
        </a:stretch>
      </xdr:blipFill>
      <xdr:spPr>
        <a:xfrm>
          <a:off x="4476750" y="24174450"/>
          <a:ext cx="4584589" cy="2755631"/>
        </a:xfrm>
        <a:prstGeom prst="rect">
          <a:avLst/>
        </a:prstGeom>
      </xdr:spPr>
    </xdr:pic>
    <xdr:clientData/>
  </xdr:twoCellAnchor>
  <xdr:twoCellAnchor editAs="oneCell">
    <xdr:from>
      <xdr:col>6</xdr:col>
      <xdr:colOff>12700</xdr:colOff>
      <xdr:row>147</xdr:row>
      <xdr:rowOff>63500</xdr:rowOff>
    </xdr:from>
    <xdr:to>
      <xdr:col>12</xdr:col>
      <xdr:colOff>634889</xdr:colOff>
      <xdr:row>159</xdr:row>
      <xdr:rowOff>75931</xdr:rowOff>
    </xdr:to>
    <xdr:pic>
      <xdr:nvPicPr>
        <xdr:cNvPr id="9" name="図 8">
          <a:extLst>
            <a:ext uri="{FF2B5EF4-FFF2-40B4-BE49-F238E27FC236}">
              <a16:creationId xmlns:a16="http://schemas.microsoft.com/office/drawing/2014/main" id="{DC1FCFCA-6369-46F1-A1D2-1829F1DC5041}"/>
            </a:ext>
          </a:extLst>
        </xdr:cNvPr>
        <xdr:cNvPicPr>
          <a:picLocks noChangeAspect="1"/>
        </xdr:cNvPicPr>
      </xdr:nvPicPr>
      <xdr:blipFill>
        <a:blip xmlns:r="http://schemas.openxmlformats.org/officeDocument/2006/relationships" r:embed="rId4"/>
        <a:stretch>
          <a:fillRect/>
        </a:stretch>
      </xdr:blipFill>
      <xdr:spPr>
        <a:xfrm>
          <a:off x="3975100" y="32105600"/>
          <a:ext cx="4584589" cy="2755631"/>
        </a:xfrm>
        <a:prstGeom prst="rect">
          <a:avLst/>
        </a:prstGeom>
      </xdr:spPr>
    </xdr:pic>
    <xdr:clientData/>
  </xdr:twoCellAnchor>
  <xdr:twoCellAnchor editAs="oneCell">
    <xdr:from>
      <xdr:col>9</xdr:col>
      <xdr:colOff>323850</xdr:colOff>
      <xdr:row>216</xdr:row>
      <xdr:rowOff>31750</xdr:rowOff>
    </xdr:from>
    <xdr:to>
      <xdr:col>16</xdr:col>
      <xdr:colOff>273050</xdr:colOff>
      <xdr:row>228</xdr:row>
      <xdr:rowOff>31750</xdr:rowOff>
    </xdr:to>
    <xdr:pic>
      <xdr:nvPicPr>
        <xdr:cNvPr id="10" name="グラフィックス 9">
          <a:extLst>
            <a:ext uri="{FF2B5EF4-FFF2-40B4-BE49-F238E27FC236}">
              <a16:creationId xmlns:a16="http://schemas.microsoft.com/office/drawing/2014/main" id="{9A45536C-64BA-4841-AD7B-5C830D0CD4E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67450" y="49218850"/>
          <a:ext cx="4572000" cy="2743200"/>
        </a:xfrm>
        <a:prstGeom prst="rect">
          <a:avLst/>
        </a:prstGeom>
      </xdr:spPr>
    </xdr:pic>
    <xdr:clientData/>
  </xdr:twoCellAnchor>
  <xdr:twoCellAnchor editAs="oneCell">
    <xdr:from>
      <xdr:col>0</xdr:col>
      <xdr:colOff>387350</xdr:colOff>
      <xdr:row>262</xdr:row>
      <xdr:rowOff>76200</xdr:rowOff>
    </xdr:from>
    <xdr:to>
      <xdr:col>13</xdr:col>
      <xdr:colOff>307975</xdr:colOff>
      <xdr:row>270</xdr:row>
      <xdr:rowOff>66675</xdr:rowOff>
    </xdr:to>
    <xdr:pic>
      <xdr:nvPicPr>
        <xdr:cNvPr id="13" name="グラフィックス 12">
          <a:extLst>
            <a:ext uri="{FF2B5EF4-FFF2-40B4-BE49-F238E27FC236}">
              <a16:creationId xmlns:a16="http://schemas.microsoft.com/office/drawing/2014/main" id="{88B6E7F8-9293-43D6-8611-30DBDC8143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350" y="60007500"/>
          <a:ext cx="8829675" cy="1819275"/>
        </a:xfrm>
        <a:prstGeom prst="rect">
          <a:avLst/>
        </a:prstGeom>
      </xdr:spPr>
    </xdr:pic>
    <xdr:clientData/>
  </xdr:twoCellAnchor>
  <xdr:twoCellAnchor editAs="oneCell">
    <xdr:from>
      <xdr:col>10</xdr:col>
      <xdr:colOff>615950</xdr:colOff>
      <xdr:row>291</xdr:row>
      <xdr:rowOff>165100</xdr:rowOff>
    </xdr:from>
    <xdr:to>
      <xdr:col>17</xdr:col>
      <xdr:colOff>577739</xdr:colOff>
      <xdr:row>303</xdr:row>
      <xdr:rowOff>177531</xdr:rowOff>
    </xdr:to>
    <xdr:pic>
      <xdr:nvPicPr>
        <xdr:cNvPr id="15" name="図 14">
          <a:extLst>
            <a:ext uri="{FF2B5EF4-FFF2-40B4-BE49-F238E27FC236}">
              <a16:creationId xmlns:a16="http://schemas.microsoft.com/office/drawing/2014/main" id="{1287FF52-BF1E-401F-9F3F-6EED41F149B4}"/>
            </a:ext>
          </a:extLst>
        </xdr:cNvPr>
        <xdr:cNvPicPr>
          <a:picLocks noChangeAspect="1"/>
        </xdr:cNvPicPr>
      </xdr:nvPicPr>
      <xdr:blipFill>
        <a:blip xmlns:r="http://schemas.openxmlformats.org/officeDocument/2006/relationships" r:embed="rId9"/>
        <a:stretch>
          <a:fillRect/>
        </a:stretch>
      </xdr:blipFill>
      <xdr:spPr>
        <a:xfrm>
          <a:off x="7219950" y="67595750"/>
          <a:ext cx="4584589" cy="2755631"/>
        </a:xfrm>
        <a:prstGeom prst="rect">
          <a:avLst/>
        </a:prstGeom>
      </xdr:spPr>
    </xdr:pic>
    <xdr:clientData/>
  </xdr:twoCellAnchor>
  <xdr:twoCellAnchor editAs="oneCell">
    <xdr:from>
      <xdr:col>10</xdr:col>
      <xdr:colOff>323850</xdr:colOff>
      <xdr:row>371</xdr:row>
      <xdr:rowOff>76200</xdr:rowOff>
    </xdr:from>
    <xdr:to>
      <xdr:col>17</xdr:col>
      <xdr:colOff>285639</xdr:colOff>
      <xdr:row>383</xdr:row>
      <xdr:rowOff>88631</xdr:rowOff>
    </xdr:to>
    <xdr:pic>
      <xdr:nvPicPr>
        <xdr:cNvPr id="17" name="図 16">
          <a:extLst>
            <a:ext uri="{FF2B5EF4-FFF2-40B4-BE49-F238E27FC236}">
              <a16:creationId xmlns:a16="http://schemas.microsoft.com/office/drawing/2014/main" id="{B92053AB-5F60-487A-B2D3-3073834C0077}"/>
            </a:ext>
          </a:extLst>
        </xdr:cNvPr>
        <xdr:cNvPicPr>
          <a:picLocks noChangeAspect="1"/>
        </xdr:cNvPicPr>
      </xdr:nvPicPr>
      <xdr:blipFill>
        <a:blip xmlns:r="http://schemas.openxmlformats.org/officeDocument/2006/relationships" r:embed="rId10"/>
        <a:stretch>
          <a:fillRect/>
        </a:stretch>
      </xdr:blipFill>
      <xdr:spPr>
        <a:xfrm>
          <a:off x="7251700" y="84651850"/>
          <a:ext cx="4584589" cy="27556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9-mRmXOlNQY" TargetMode="External"/><Relationship Id="rId1" Type="http://schemas.openxmlformats.org/officeDocument/2006/relationships/hyperlink" Target="https://www.wolframalpha.com/input/?i=%E6%AD%A3%E8%A6%8F%E5%88%86%E5%B8%83+%E6%9C%9F%E5%BE%85%E5%80%A45+%E6%A8%99%E6%BA%96%E5%81%8F%E5%B7%AEsqrt%282.5%29&amp;lang=ja"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389"/>
  <sheetViews>
    <sheetView tabSelected="1" workbookViewId="0"/>
  </sheetViews>
  <sheetFormatPr defaultRowHeight="18"/>
  <cols>
    <col min="3" max="3" width="12.9140625" bestFit="1" customWidth="1"/>
  </cols>
  <sheetData>
    <row r="1" spans="1:1">
      <c r="A1" t="s">
        <v>10</v>
      </c>
    </row>
    <row r="2" spans="1:1">
      <c r="A2" t="s">
        <v>8</v>
      </c>
    </row>
    <row r="3" spans="1:1">
      <c r="A3" t="s">
        <v>11</v>
      </c>
    </row>
    <row r="4" spans="1:1">
      <c r="A4" t="s">
        <v>13</v>
      </c>
    </row>
    <row r="5" spans="1:1">
      <c r="A5" t="s">
        <v>12</v>
      </c>
    </row>
    <row r="6" spans="1:1">
      <c r="A6" t="s">
        <v>14</v>
      </c>
    </row>
    <row r="7" spans="1:1">
      <c r="A7" t="s">
        <v>15</v>
      </c>
    </row>
    <row r="8" spans="1:1">
      <c r="A8" t="s">
        <v>9</v>
      </c>
    </row>
    <row r="10" spans="1:1">
      <c r="A10" t="s">
        <v>161</v>
      </c>
    </row>
    <row r="11" spans="1:1">
      <c r="A11" t="s">
        <v>169</v>
      </c>
    </row>
    <row r="13" spans="1:1">
      <c r="A13" t="s">
        <v>13</v>
      </c>
    </row>
    <row r="15" spans="1:1">
      <c r="A15" t="s">
        <v>16</v>
      </c>
    </row>
    <row r="16" spans="1:1">
      <c r="A16" t="s">
        <v>17</v>
      </c>
    </row>
    <row r="18" spans="1:5">
      <c r="A18" t="s">
        <v>18</v>
      </c>
    </row>
    <row r="19" spans="1:5">
      <c r="A19" t="s">
        <v>19</v>
      </c>
    </row>
    <row r="21" spans="1:5">
      <c r="A21" t="s">
        <v>20</v>
      </c>
      <c r="B21" t="s">
        <v>21</v>
      </c>
      <c r="C21" t="s">
        <v>23</v>
      </c>
    </row>
    <row r="22" spans="1:5">
      <c r="A22">
        <v>1</v>
      </c>
      <c r="B22">
        <v>0.5</v>
      </c>
      <c r="C22" s="5"/>
      <c r="E22" t="s">
        <v>68</v>
      </c>
    </row>
    <row r="23" spans="1:5">
      <c r="A23">
        <v>0</v>
      </c>
      <c r="B23">
        <v>0.5</v>
      </c>
      <c r="C23" s="5"/>
      <c r="E23" t="s">
        <v>127</v>
      </c>
    </row>
    <row r="24" spans="1:5">
      <c r="B24" s="5"/>
      <c r="C24" s="5"/>
      <c r="E24" t="s">
        <v>126</v>
      </c>
    </row>
    <row r="25" spans="1:5">
      <c r="B25" s="6" t="s">
        <v>22</v>
      </c>
      <c r="C25" s="7" t="s">
        <v>24</v>
      </c>
      <c r="E25" t="s">
        <v>128</v>
      </c>
    </row>
    <row r="27" spans="1:5">
      <c r="A27" t="s">
        <v>25</v>
      </c>
    </row>
    <row r="28" spans="1:5">
      <c r="A28" t="s">
        <v>26</v>
      </c>
    </row>
    <row r="29" spans="1:5">
      <c r="A29" t="s">
        <v>27</v>
      </c>
    </row>
    <row r="31" spans="1:5">
      <c r="A31" t="s">
        <v>28</v>
      </c>
    </row>
    <row r="32" spans="1:5">
      <c r="A32" t="s">
        <v>29</v>
      </c>
    </row>
    <row r="33" spans="1:9">
      <c r="A33" s="5"/>
      <c r="B33" s="6" t="s">
        <v>30</v>
      </c>
    </row>
    <row r="35" spans="1:9">
      <c r="A35" t="s">
        <v>31</v>
      </c>
    </row>
    <row r="36" spans="1:9">
      <c r="A36" t="s">
        <v>32</v>
      </c>
    </row>
    <row r="37" spans="1:9">
      <c r="A37" t="s">
        <v>33</v>
      </c>
    </row>
    <row r="38" spans="1:9">
      <c r="A38" t="s">
        <v>34</v>
      </c>
    </row>
    <row r="40" spans="1:9">
      <c r="A40" t="s">
        <v>12</v>
      </c>
    </row>
    <row r="42" spans="1:9">
      <c r="A42" t="s">
        <v>35</v>
      </c>
    </row>
    <row r="43" spans="1:9">
      <c r="A43" s="1" t="s">
        <v>36</v>
      </c>
      <c r="B43" s="1"/>
      <c r="C43" s="1"/>
      <c r="D43" s="1"/>
      <c r="E43" s="1"/>
      <c r="F43" s="1"/>
      <c r="G43" s="1"/>
      <c r="H43" s="1"/>
      <c r="I43" s="1"/>
    </row>
    <row r="44" spans="1:9">
      <c r="A44" s="1"/>
      <c r="B44" s="1"/>
      <c r="C44" s="1"/>
      <c r="D44" s="1"/>
      <c r="E44" s="1"/>
      <c r="F44" s="1"/>
      <c r="G44" s="1"/>
      <c r="H44" s="1"/>
      <c r="I44" s="1"/>
    </row>
    <row r="45" spans="1:9">
      <c r="A45" s="1" t="s">
        <v>0</v>
      </c>
      <c r="B45" s="1"/>
      <c r="C45" s="1"/>
      <c r="D45" s="1"/>
      <c r="E45" s="1"/>
      <c r="F45" s="1"/>
      <c r="G45" s="1"/>
      <c r="H45" s="1"/>
      <c r="I45" s="1"/>
    </row>
    <row r="46" spans="1:9">
      <c r="A46" s="1" t="s">
        <v>1</v>
      </c>
      <c r="B46" s="1"/>
      <c r="C46" s="1"/>
      <c r="D46" s="1"/>
      <c r="E46" s="1"/>
      <c r="F46" s="1"/>
      <c r="G46" s="1"/>
      <c r="H46" s="1"/>
      <c r="I46" s="1"/>
    </row>
    <row r="47" spans="1:9">
      <c r="A47" s="1" t="s">
        <v>2</v>
      </c>
      <c r="B47" s="1"/>
      <c r="C47" s="1"/>
      <c r="D47" s="1"/>
      <c r="E47" s="1"/>
      <c r="F47" s="1"/>
      <c r="G47" s="1"/>
      <c r="H47" s="1"/>
      <c r="I47" s="1"/>
    </row>
    <row r="48" spans="1:9">
      <c r="A48" s="1" t="s">
        <v>3</v>
      </c>
      <c r="B48" s="1"/>
      <c r="C48" s="1"/>
      <c r="D48" s="1"/>
      <c r="E48" s="1"/>
      <c r="F48" s="1"/>
      <c r="G48" s="1"/>
      <c r="H48" s="1"/>
      <c r="I48" s="1"/>
    </row>
    <row r="49" spans="1:9">
      <c r="A49" s="1"/>
      <c r="B49" s="1"/>
      <c r="C49" s="1"/>
      <c r="D49" s="1"/>
      <c r="E49" s="1"/>
      <c r="F49" s="1"/>
      <c r="G49" s="1"/>
      <c r="H49" s="1"/>
      <c r="I49" s="1"/>
    </row>
    <row r="50" spans="1:9">
      <c r="A50" s="1"/>
      <c r="B50" s="2">
        <v>1</v>
      </c>
      <c r="C50" s="2">
        <v>2</v>
      </c>
      <c r="D50" s="2">
        <v>3</v>
      </c>
      <c r="E50" s="1"/>
      <c r="F50" s="1"/>
      <c r="G50" s="1"/>
      <c r="H50" s="1"/>
      <c r="I50" s="1"/>
    </row>
    <row r="51" spans="1:9">
      <c r="A51" s="2">
        <v>4</v>
      </c>
      <c r="B51" s="3">
        <f t="shared" ref="B51:D53" si="0">10*B$50+$A51</f>
        <v>14</v>
      </c>
      <c r="C51" s="14"/>
      <c r="D51" s="14"/>
      <c r="E51" s="1"/>
      <c r="F51" s="1"/>
      <c r="G51" s="1"/>
      <c r="H51" s="1"/>
      <c r="I51" s="1"/>
    </row>
    <row r="52" spans="1:9">
      <c r="A52" s="2">
        <v>5</v>
      </c>
      <c r="B52" s="14"/>
      <c r="C52" s="14"/>
      <c r="D52" s="14"/>
      <c r="E52" s="1"/>
      <c r="F52" s="1"/>
      <c r="G52" s="1"/>
      <c r="H52" s="1"/>
      <c r="I52" s="1"/>
    </row>
    <row r="53" spans="1:9">
      <c r="A53" s="2">
        <v>6</v>
      </c>
      <c r="B53" s="14"/>
      <c r="C53" s="14"/>
      <c r="D53" s="14"/>
      <c r="E53" s="1"/>
      <c r="F53" s="1"/>
      <c r="G53" s="1"/>
      <c r="H53" s="1"/>
      <c r="I53" s="1"/>
    </row>
    <row r="54" spans="1:9">
      <c r="A54" s="1"/>
      <c r="B54" s="1"/>
      <c r="C54" s="1"/>
      <c r="D54" s="1"/>
      <c r="E54" s="1"/>
      <c r="F54" s="1"/>
      <c r="G54" s="1"/>
      <c r="H54" s="1"/>
      <c r="I54" s="1"/>
    </row>
    <row r="55" spans="1:9">
      <c r="A55" s="1" t="s">
        <v>37</v>
      </c>
      <c r="B55" s="1"/>
      <c r="C55" s="1"/>
      <c r="D55" s="1"/>
      <c r="E55" s="1"/>
      <c r="F55" s="1"/>
      <c r="G55" s="16" t="s">
        <v>171</v>
      </c>
      <c r="H55" s="1"/>
      <c r="I55" s="1"/>
    </row>
    <row r="56" spans="1:9">
      <c r="A56" s="1" t="s">
        <v>4</v>
      </c>
      <c r="B56" s="1"/>
      <c r="C56" s="1"/>
      <c r="D56" s="1"/>
      <c r="E56" s="1"/>
      <c r="F56" s="1"/>
      <c r="G56" s="1"/>
      <c r="H56" s="1"/>
      <c r="I56" s="1"/>
    </row>
    <row r="57" spans="1:9">
      <c r="A57" s="12" t="s">
        <v>156</v>
      </c>
      <c r="B57" s="1"/>
      <c r="C57" s="1"/>
      <c r="D57" s="1"/>
      <c r="E57" s="1"/>
      <c r="F57" s="1"/>
      <c r="G57" s="1"/>
      <c r="H57" s="1"/>
      <c r="I57" s="1"/>
    </row>
    <row r="58" spans="1:9">
      <c r="A58" s="1"/>
      <c r="B58" s="1"/>
      <c r="C58" s="1"/>
      <c r="D58" s="1"/>
      <c r="E58" s="1"/>
      <c r="F58" s="1"/>
      <c r="G58" s="1"/>
      <c r="H58" s="1"/>
      <c r="I58" s="1"/>
    </row>
    <row r="59" spans="1:9">
      <c r="A59" s="1">
        <v>1</v>
      </c>
      <c r="B59" s="1" t="s">
        <v>5</v>
      </c>
      <c r="C59" s="1"/>
      <c r="D59" s="1"/>
      <c r="E59" s="1"/>
      <c r="F59" s="1"/>
      <c r="G59" s="1"/>
      <c r="H59" s="1"/>
      <c r="I59" s="1"/>
    </row>
    <row r="60" spans="1:9">
      <c r="A60" s="1">
        <v>4</v>
      </c>
      <c r="B60" s="1" t="s">
        <v>6</v>
      </c>
      <c r="C60" s="1"/>
      <c r="D60" s="1"/>
      <c r="E60" s="1"/>
      <c r="F60" s="1"/>
      <c r="G60" s="1"/>
      <c r="H60" s="1"/>
      <c r="I60" s="1"/>
    </row>
    <row r="61" spans="1:9">
      <c r="A61" s="4"/>
      <c r="B61" s="15"/>
      <c r="C61" s="15"/>
      <c r="D61" s="15"/>
      <c r="E61" s="1"/>
      <c r="F61" s="1"/>
      <c r="G61" s="1"/>
      <c r="H61" s="1"/>
      <c r="I61" s="1"/>
    </row>
    <row r="62" spans="1:9">
      <c r="A62" s="15"/>
      <c r="B62" s="14"/>
      <c r="C62" s="14"/>
      <c r="D62" s="14"/>
      <c r="E62" s="1"/>
      <c r="F62" s="1"/>
      <c r="G62" s="1"/>
      <c r="H62" s="1"/>
      <c r="I62" s="1"/>
    </row>
    <row r="63" spans="1:9">
      <c r="A63" s="15"/>
      <c r="B63" s="14"/>
      <c r="C63" s="14"/>
      <c r="D63" s="14"/>
      <c r="E63" s="1"/>
      <c r="F63" s="1"/>
      <c r="G63" s="1"/>
      <c r="H63" s="1"/>
      <c r="I63" s="1"/>
    </row>
    <row r="64" spans="1:9">
      <c r="A64" s="15"/>
      <c r="B64" s="14"/>
      <c r="C64" s="14"/>
      <c r="D64" s="14"/>
      <c r="E64" s="1"/>
      <c r="F64" s="1"/>
      <c r="G64" s="1"/>
      <c r="H64" s="1"/>
      <c r="I64" s="1"/>
    </row>
    <row r="65" spans="1:100">
      <c r="A65" s="1" t="s">
        <v>7</v>
      </c>
      <c r="B65" s="1"/>
      <c r="C65" s="1"/>
      <c r="D65" s="1"/>
      <c r="E65" s="1"/>
      <c r="F65" s="1"/>
      <c r="G65" s="1"/>
      <c r="H65" s="1"/>
      <c r="I65" s="1"/>
    </row>
    <row r="66" spans="1:100">
      <c r="A66" t="s">
        <v>170</v>
      </c>
      <c r="B66" s="1"/>
      <c r="C66" s="1"/>
      <c r="D66" s="1"/>
      <c r="E66" s="1"/>
      <c r="F66" s="1"/>
      <c r="G66" s="1"/>
      <c r="H66" s="1"/>
      <c r="I66" s="1"/>
    </row>
    <row r="68" spans="1:100">
      <c r="A68" t="s">
        <v>38</v>
      </c>
    </row>
    <row r="69" spans="1:100">
      <c r="A69" t="s">
        <v>39</v>
      </c>
    </row>
    <row r="71" spans="1:100">
      <c r="A71" t="s">
        <v>40</v>
      </c>
    </row>
    <row r="72" spans="1:100">
      <c r="A72">
        <v>1</v>
      </c>
      <c r="B72">
        <v>2</v>
      </c>
      <c r="C72">
        <v>3</v>
      </c>
      <c r="D72">
        <v>4</v>
      </c>
      <c r="E72">
        <v>5</v>
      </c>
      <c r="F72">
        <v>6</v>
      </c>
      <c r="G72">
        <v>7</v>
      </c>
      <c r="H72">
        <v>8</v>
      </c>
      <c r="I72">
        <v>9</v>
      </c>
      <c r="J72">
        <v>10</v>
      </c>
      <c r="K72">
        <v>11</v>
      </c>
      <c r="L72">
        <v>12</v>
      </c>
      <c r="M72">
        <v>13</v>
      </c>
      <c r="N72">
        <v>14</v>
      </c>
      <c r="O72">
        <v>15</v>
      </c>
      <c r="P72">
        <v>16</v>
      </c>
      <c r="Q72">
        <v>17</v>
      </c>
      <c r="R72">
        <v>18</v>
      </c>
      <c r="S72">
        <v>19</v>
      </c>
      <c r="T72">
        <v>20</v>
      </c>
      <c r="U72">
        <v>21</v>
      </c>
      <c r="V72">
        <v>22</v>
      </c>
      <c r="W72">
        <v>23</v>
      </c>
      <c r="X72">
        <v>24</v>
      </c>
      <c r="Y72">
        <v>25</v>
      </c>
      <c r="Z72">
        <v>26</v>
      </c>
      <c r="AA72">
        <v>27</v>
      </c>
      <c r="AB72">
        <v>28</v>
      </c>
      <c r="AC72">
        <v>29</v>
      </c>
      <c r="AD72">
        <v>30</v>
      </c>
      <c r="AE72">
        <v>31</v>
      </c>
      <c r="AF72">
        <v>32</v>
      </c>
      <c r="AG72">
        <v>33</v>
      </c>
      <c r="AH72">
        <v>34</v>
      </c>
      <c r="AI72">
        <v>35</v>
      </c>
      <c r="AJ72">
        <v>36</v>
      </c>
      <c r="AK72">
        <v>37</v>
      </c>
      <c r="AL72">
        <v>38</v>
      </c>
      <c r="AM72">
        <v>39</v>
      </c>
      <c r="AN72">
        <v>40</v>
      </c>
      <c r="AO72">
        <v>41</v>
      </c>
      <c r="AP72">
        <v>42</v>
      </c>
      <c r="AQ72">
        <v>43</v>
      </c>
      <c r="AR72">
        <v>44</v>
      </c>
      <c r="AS72">
        <v>45</v>
      </c>
      <c r="AT72">
        <v>46</v>
      </c>
      <c r="AU72">
        <v>47</v>
      </c>
      <c r="AV72">
        <v>48</v>
      </c>
      <c r="AW72">
        <v>49</v>
      </c>
      <c r="AX72">
        <v>50</v>
      </c>
      <c r="AY72">
        <v>51</v>
      </c>
      <c r="AZ72">
        <v>52</v>
      </c>
      <c r="BA72">
        <v>53</v>
      </c>
      <c r="BB72">
        <v>54</v>
      </c>
      <c r="BC72">
        <v>55</v>
      </c>
      <c r="BD72">
        <v>56</v>
      </c>
      <c r="BE72">
        <v>57</v>
      </c>
      <c r="BF72">
        <v>58</v>
      </c>
      <c r="BG72">
        <v>59</v>
      </c>
      <c r="BH72">
        <v>60</v>
      </c>
      <c r="BI72">
        <v>61</v>
      </c>
      <c r="BJ72">
        <v>62</v>
      </c>
      <c r="BK72">
        <v>63</v>
      </c>
      <c r="BL72">
        <v>64</v>
      </c>
      <c r="BM72">
        <v>65</v>
      </c>
      <c r="BN72">
        <v>66</v>
      </c>
      <c r="BO72">
        <v>67</v>
      </c>
      <c r="BP72">
        <v>68</v>
      </c>
      <c r="BQ72">
        <v>69</v>
      </c>
      <c r="BR72">
        <v>70</v>
      </c>
      <c r="BS72">
        <v>71</v>
      </c>
      <c r="BT72">
        <v>72</v>
      </c>
      <c r="BU72">
        <v>73</v>
      </c>
      <c r="BV72">
        <v>74</v>
      </c>
      <c r="BW72">
        <v>75</v>
      </c>
      <c r="BX72">
        <v>76</v>
      </c>
      <c r="BY72">
        <v>77</v>
      </c>
      <c r="BZ72">
        <v>78</v>
      </c>
      <c r="CA72">
        <v>79</v>
      </c>
      <c r="CB72">
        <v>80</v>
      </c>
      <c r="CC72">
        <v>81</v>
      </c>
      <c r="CD72">
        <v>82</v>
      </c>
      <c r="CE72">
        <v>83</v>
      </c>
      <c r="CF72">
        <v>84</v>
      </c>
      <c r="CG72">
        <v>85</v>
      </c>
      <c r="CH72">
        <v>86</v>
      </c>
      <c r="CI72">
        <v>87</v>
      </c>
      <c r="CJ72">
        <v>88</v>
      </c>
      <c r="CK72">
        <v>89</v>
      </c>
      <c r="CL72">
        <v>90</v>
      </c>
      <c r="CM72">
        <v>91</v>
      </c>
      <c r="CN72">
        <v>92</v>
      </c>
      <c r="CO72">
        <v>93</v>
      </c>
      <c r="CP72">
        <v>94</v>
      </c>
      <c r="CQ72">
        <v>95</v>
      </c>
      <c r="CR72">
        <v>96</v>
      </c>
      <c r="CS72">
        <v>97</v>
      </c>
      <c r="CT72">
        <v>98</v>
      </c>
      <c r="CU72">
        <v>99</v>
      </c>
      <c r="CV72">
        <v>100</v>
      </c>
    </row>
    <row r="73" spans="1:100">
      <c r="A73">
        <f ca="1">IF(RAND()&lt;0.5,1,0)</f>
        <v>0</v>
      </c>
      <c r="B73">
        <f t="shared" ref="B73:BM73" ca="1" si="1">IF(RAND()&lt;0.5,1,0)</f>
        <v>0</v>
      </c>
      <c r="C73">
        <f t="shared" ca="1" si="1"/>
        <v>1</v>
      </c>
      <c r="D73">
        <f t="shared" ca="1" si="1"/>
        <v>0</v>
      </c>
      <c r="E73">
        <f t="shared" ca="1" si="1"/>
        <v>1</v>
      </c>
      <c r="F73">
        <f t="shared" ca="1" si="1"/>
        <v>0</v>
      </c>
      <c r="G73">
        <f t="shared" ca="1" si="1"/>
        <v>0</v>
      </c>
      <c r="H73">
        <f t="shared" ca="1" si="1"/>
        <v>0</v>
      </c>
      <c r="I73">
        <f t="shared" ca="1" si="1"/>
        <v>1</v>
      </c>
      <c r="J73">
        <f t="shared" ca="1" si="1"/>
        <v>1</v>
      </c>
      <c r="K73">
        <f t="shared" ca="1" si="1"/>
        <v>1</v>
      </c>
      <c r="L73">
        <f t="shared" ca="1" si="1"/>
        <v>1</v>
      </c>
      <c r="M73">
        <f t="shared" ca="1" si="1"/>
        <v>0</v>
      </c>
      <c r="N73">
        <f t="shared" ca="1" si="1"/>
        <v>1</v>
      </c>
      <c r="O73">
        <f t="shared" ca="1" si="1"/>
        <v>1</v>
      </c>
      <c r="P73">
        <f t="shared" ca="1" si="1"/>
        <v>1</v>
      </c>
      <c r="Q73">
        <f t="shared" ca="1" si="1"/>
        <v>1</v>
      </c>
      <c r="R73">
        <f t="shared" ca="1" si="1"/>
        <v>0</v>
      </c>
      <c r="S73">
        <f t="shared" ca="1" si="1"/>
        <v>0</v>
      </c>
      <c r="T73">
        <f t="shared" ca="1" si="1"/>
        <v>1</v>
      </c>
      <c r="U73">
        <f t="shared" ca="1" si="1"/>
        <v>0</v>
      </c>
      <c r="V73">
        <f t="shared" ca="1" si="1"/>
        <v>1</v>
      </c>
      <c r="W73">
        <f t="shared" ca="1" si="1"/>
        <v>1</v>
      </c>
      <c r="X73">
        <f t="shared" ca="1" si="1"/>
        <v>1</v>
      </c>
      <c r="Y73">
        <f t="shared" ca="1" si="1"/>
        <v>1</v>
      </c>
      <c r="Z73">
        <f t="shared" ca="1" si="1"/>
        <v>0</v>
      </c>
      <c r="AA73">
        <f t="shared" ca="1" si="1"/>
        <v>0</v>
      </c>
      <c r="AB73">
        <f t="shared" ca="1" si="1"/>
        <v>1</v>
      </c>
      <c r="AC73">
        <f t="shared" ca="1" si="1"/>
        <v>0</v>
      </c>
      <c r="AD73">
        <f t="shared" ca="1" si="1"/>
        <v>0</v>
      </c>
      <c r="AE73">
        <f t="shared" ca="1" si="1"/>
        <v>0</v>
      </c>
      <c r="AF73">
        <f t="shared" ca="1" si="1"/>
        <v>1</v>
      </c>
      <c r="AG73">
        <f t="shared" ca="1" si="1"/>
        <v>0</v>
      </c>
      <c r="AH73">
        <f t="shared" ca="1" si="1"/>
        <v>1</v>
      </c>
      <c r="AI73">
        <f t="shared" ca="1" si="1"/>
        <v>1</v>
      </c>
      <c r="AJ73">
        <f t="shared" ca="1" si="1"/>
        <v>1</v>
      </c>
      <c r="AK73">
        <f t="shared" ca="1" si="1"/>
        <v>1</v>
      </c>
      <c r="AL73">
        <f t="shared" ca="1" si="1"/>
        <v>1</v>
      </c>
      <c r="AM73">
        <f t="shared" ca="1" si="1"/>
        <v>1</v>
      </c>
      <c r="AN73">
        <f t="shared" ca="1" si="1"/>
        <v>1</v>
      </c>
      <c r="AO73">
        <f t="shared" ca="1" si="1"/>
        <v>0</v>
      </c>
      <c r="AP73">
        <f t="shared" ca="1" si="1"/>
        <v>0</v>
      </c>
      <c r="AQ73">
        <f t="shared" ca="1" si="1"/>
        <v>1</v>
      </c>
      <c r="AR73">
        <f t="shared" ca="1" si="1"/>
        <v>0</v>
      </c>
      <c r="AS73">
        <f t="shared" ca="1" si="1"/>
        <v>1</v>
      </c>
      <c r="AT73">
        <f t="shared" ca="1" si="1"/>
        <v>1</v>
      </c>
      <c r="AU73">
        <f t="shared" ca="1" si="1"/>
        <v>1</v>
      </c>
      <c r="AV73">
        <f t="shared" ca="1" si="1"/>
        <v>0</v>
      </c>
      <c r="AW73">
        <f t="shared" ca="1" si="1"/>
        <v>0</v>
      </c>
      <c r="AX73">
        <f t="shared" ca="1" si="1"/>
        <v>0</v>
      </c>
      <c r="AY73">
        <f t="shared" ca="1" si="1"/>
        <v>0</v>
      </c>
      <c r="AZ73">
        <f t="shared" ca="1" si="1"/>
        <v>1</v>
      </c>
      <c r="BA73">
        <f t="shared" ca="1" si="1"/>
        <v>1</v>
      </c>
      <c r="BB73">
        <f t="shared" ca="1" si="1"/>
        <v>1</v>
      </c>
      <c r="BC73">
        <f t="shared" ca="1" si="1"/>
        <v>1</v>
      </c>
      <c r="BD73">
        <f t="shared" ca="1" si="1"/>
        <v>1</v>
      </c>
      <c r="BE73">
        <f t="shared" ca="1" si="1"/>
        <v>1</v>
      </c>
      <c r="BF73">
        <f t="shared" ca="1" si="1"/>
        <v>0</v>
      </c>
      <c r="BG73">
        <f t="shared" ca="1" si="1"/>
        <v>1</v>
      </c>
      <c r="BH73">
        <f t="shared" ca="1" si="1"/>
        <v>0</v>
      </c>
      <c r="BI73">
        <f t="shared" ca="1" si="1"/>
        <v>1</v>
      </c>
      <c r="BJ73">
        <f t="shared" ca="1" si="1"/>
        <v>0</v>
      </c>
      <c r="BK73">
        <f t="shared" ca="1" si="1"/>
        <v>1</v>
      </c>
      <c r="BL73">
        <f t="shared" ca="1" si="1"/>
        <v>0</v>
      </c>
      <c r="BM73">
        <f t="shared" ca="1" si="1"/>
        <v>0</v>
      </c>
      <c r="BN73">
        <f t="shared" ref="BN73:CV73" ca="1" si="2">IF(RAND()&lt;0.5,1,0)</f>
        <v>1</v>
      </c>
      <c r="BO73">
        <f t="shared" ca="1" si="2"/>
        <v>0</v>
      </c>
      <c r="BP73">
        <f t="shared" ca="1" si="2"/>
        <v>1</v>
      </c>
      <c r="BQ73">
        <f t="shared" ca="1" si="2"/>
        <v>0</v>
      </c>
      <c r="BR73">
        <f t="shared" ca="1" si="2"/>
        <v>0</v>
      </c>
      <c r="BS73">
        <f t="shared" ca="1" si="2"/>
        <v>0</v>
      </c>
      <c r="BT73">
        <f t="shared" ca="1" si="2"/>
        <v>1</v>
      </c>
      <c r="BU73">
        <f t="shared" ca="1" si="2"/>
        <v>0</v>
      </c>
      <c r="BV73">
        <f t="shared" ca="1" si="2"/>
        <v>1</v>
      </c>
      <c r="BW73">
        <f t="shared" ca="1" si="2"/>
        <v>0</v>
      </c>
      <c r="BX73">
        <f t="shared" ca="1" si="2"/>
        <v>1</v>
      </c>
      <c r="BY73">
        <f t="shared" ca="1" si="2"/>
        <v>0</v>
      </c>
      <c r="BZ73">
        <f t="shared" ca="1" si="2"/>
        <v>0</v>
      </c>
      <c r="CA73">
        <f t="shared" ca="1" si="2"/>
        <v>1</v>
      </c>
      <c r="CB73">
        <f t="shared" ca="1" si="2"/>
        <v>1</v>
      </c>
      <c r="CC73">
        <f t="shared" ca="1" si="2"/>
        <v>1</v>
      </c>
      <c r="CD73">
        <f t="shared" ca="1" si="2"/>
        <v>0</v>
      </c>
      <c r="CE73">
        <f t="shared" ca="1" si="2"/>
        <v>0</v>
      </c>
      <c r="CF73">
        <f t="shared" ca="1" si="2"/>
        <v>0</v>
      </c>
      <c r="CG73">
        <f t="shared" ca="1" si="2"/>
        <v>0</v>
      </c>
      <c r="CH73">
        <f t="shared" ca="1" si="2"/>
        <v>1</v>
      </c>
      <c r="CI73">
        <f t="shared" ca="1" si="2"/>
        <v>1</v>
      </c>
      <c r="CJ73">
        <f t="shared" ca="1" si="2"/>
        <v>0</v>
      </c>
      <c r="CK73">
        <f t="shared" ca="1" si="2"/>
        <v>0</v>
      </c>
      <c r="CL73">
        <f t="shared" ca="1" si="2"/>
        <v>0</v>
      </c>
      <c r="CM73">
        <f t="shared" ca="1" si="2"/>
        <v>0</v>
      </c>
      <c r="CN73">
        <f t="shared" ca="1" si="2"/>
        <v>1</v>
      </c>
      <c r="CO73">
        <f t="shared" ca="1" si="2"/>
        <v>1</v>
      </c>
      <c r="CP73">
        <f t="shared" ca="1" si="2"/>
        <v>0</v>
      </c>
      <c r="CQ73">
        <f t="shared" ca="1" si="2"/>
        <v>0</v>
      </c>
      <c r="CR73">
        <f t="shared" ca="1" si="2"/>
        <v>0</v>
      </c>
      <c r="CS73">
        <f t="shared" ca="1" si="2"/>
        <v>0</v>
      </c>
      <c r="CT73">
        <f t="shared" ca="1" si="2"/>
        <v>0</v>
      </c>
      <c r="CU73">
        <f t="shared" ca="1" si="2"/>
        <v>0</v>
      </c>
      <c r="CV73">
        <f t="shared" ca="1" si="2"/>
        <v>1</v>
      </c>
    </row>
    <row r="75" spans="1:100">
      <c r="A75" t="s">
        <v>41</v>
      </c>
    </row>
    <row r="77" spans="1:100">
      <c r="A77" s="5">
        <f ca="1">SUM(A73:CV73)</f>
        <v>50</v>
      </c>
      <c r="B77" t="s">
        <v>42</v>
      </c>
    </row>
    <row r="79" spans="1:100">
      <c r="A79" t="s">
        <v>43</v>
      </c>
    </row>
    <row r="81" spans="1:101">
      <c r="A81" t="s">
        <v>44</v>
      </c>
    </row>
    <row r="83" spans="1:101">
      <c r="A83">
        <v>1</v>
      </c>
      <c r="B83">
        <v>2</v>
      </c>
      <c r="C83">
        <v>3</v>
      </c>
      <c r="D83">
        <v>4</v>
      </c>
      <c r="E83">
        <v>5</v>
      </c>
      <c r="F83">
        <v>6</v>
      </c>
      <c r="G83">
        <v>7</v>
      </c>
      <c r="H83">
        <v>8</v>
      </c>
      <c r="I83">
        <v>9</v>
      </c>
      <c r="J83">
        <v>10</v>
      </c>
      <c r="K83">
        <v>11</v>
      </c>
      <c r="L83">
        <v>12</v>
      </c>
      <c r="M83">
        <v>13</v>
      </c>
      <c r="N83">
        <v>14</v>
      </c>
      <c r="O83">
        <v>15</v>
      </c>
      <c r="P83">
        <v>16</v>
      </c>
      <c r="Q83">
        <v>17</v>
      </c>
      <c r="R83">
        <v>18</v>
      </c>
      <c r="S83">
        <v>19</v>
      </c>
      <c r="T83">
        <v>20</v>
      </c>
      <c r="U83">
        <v>21</v>
      </c>
      <c r="V83">
        <v>22</v>
      </c>
      <c r="W83">
        <v>23</v>
      </c>
      <c r="X83">
        <v>24</v>
      </c>
      <c r="Y83">
        <v>25</v>
      </c>
      <c r="Z83">
        <v>26</v>
      </c>
      <c r="AA83">
        <v>27</v>
      </c>
      <c r="AB83">
        <v>28</v>
      </c>
      <c r="AC83">
        <v>29</v>
      </c>
      <c r="AD83">
        <v>30</v>
      </c>
      <c r="AE83">
        <v>31</v>
      </c>
      <c r="AF83">
        <v>32</v>
      </c>
      <c r="AG83">
        <v>33</v>
      </c>
      <c r="AH83">
        <v>34</v>
      </c>
      <c r="AI83">
        <v>35</v>
      </c>
      <c r="AJ83">
        <v>36</v>
      </c>
      <c r="AK83">
        <v>37</v>
      </c>
      <c r="AL83">
        <v>38</v>
      </c>
      <c r="AM83">
        <v>39</v>
      </c>
      <c r="AN83">
        <v>40</v>
      </c>
      <c r="AO83">
        <v>41</v>
      </c>
      <c r="AP83">
        <v>42</v>
      </c>
      <c r="AQ83">
        <v>43</v>
      </c>
      <c r="AR83">
        <v>44</v>
      </c>
      <c r="AS83">
        <v>45</v>
      </c>
      <c r="AT83">
        <v>46</v>
      </c>
      <c r="AU83">
        <v>47</v>
      </c>
      <c r="AV83">
        <v>48</v>
      </c>
      <c r="AW83">
        <v>49</v>
      </c>
      <c r="AX83">
        <v>50</v>
      </c>
      <c r="AY83">
        <v>51</v>
      </c>
      <c r="AZ83">
        <v>52</v>
      </c>
      <c r="BA83">
        <v>53</v>
      </c>
      <c r="BB83">
        <v>54</v>
      </c>
      <c r="BC83">
        <v>55</v>
      </c>
      <c r="BD83">
        <v>56</v>
      </c>
      <c r="BE83">
        <v>57</v>
      </c>
      <c r="BF83">
        <v>58</v>
      </c>
      <c r="BG83">
        <v>59</v>
      </c>
      <c r="BH83">
        <v>60</v>
      </c>
      <c r="BI83">
        <v>61</v>
      </c>
      <c r="BJ83">
        <v>62</v>
      </c>
      <c r="BK83">
        <v>63</v>
      </c>
      <c r="BL83">
        <v>64</v>
      </c>
      <c r="BM83">
        <v>65</v>
      </c>
      <c r="BN83">
        <v>66</v>
      </c>
      <c r="BO83">
        <v>67</v>
      </c>
      <c r="BP83">
        <v>68</v>
      </c>
      <c r="BQ83">
        <v>69</v>
      </c>
      <c r="BR83">
        <v>70</v>
      </c>
      <c r="BS83">
        <v>71</v>
      </c>
      <c r="BT83">
        <v>72</v>
      </c>
      <c r="BU83">
        <v>73</v>
      </c>
      <c r="BV83">
        <v>74</v>
      </c>
      <c r="BW83">
        <v>75</v>
      </c>
      <c r="BX83">
        <v>76</v>
      </c>
      <c r="BY83">
        <v>77</v>
      </c>
      <c r="BZ83">
        <v>78</v>
      </c>
      <c r="CA83">
        <v>79</v>
      </c>
      <c r="CB83">
        <v>80</v>
      </c>
      <c r="CC83">
        <v>81</v>
      </c>
      <c r="CD83">
        <v>82</v>
      </c>
      <c r="CE83">
        <v>83</v>
      </c>
      <c r="CF83">
        <v>84</v>
      </c>
      <c r="CG83">
        <v>85</v>
      </c>
      <c r="CH83">
        <v>86</v>
      </c>
      <c r="CI83">
        <v>87</v>
      </c>
      <c r="CJ83">
        <v>88</v>
      </c>
      <c r="CK83">
        <v>89</v>
      </c>
      <c r="CL83">
        <v>90</v>
      </c>
      <c r="CM83">
        <v>91</v>
      </c>
      <c r="CN83">
        <v>92</v>
      </c>
      <c r="CO83">
        <v>93</v>
      </c>
      <c r="CP83">
        <v>94</v>
      </c>
      <c r="CQ83">
        <v>95</v>
      </c>
      <c r="CR83">
        <v>96</v>
      </c>
      <c r="CS83">
        <v>97</v>
      </c>
      <c r="CT83">
        <v>98</v>
      </c>
      <c r="CU83">
        <v>99</v>
      </c>
      <c r="CV83">
        <v>100</v>
      </c>
    </row>
    <row r="84" spans="1:10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row>
    <row r="85" spans="1:101">
      <c r="A85" t="s">
        <v>45</v>
      </c>
    </row>
    <row r="87" spans="1:101">
      <c r="A87" t="s">
        <v>46</v>
      </c>
    </row>
    <row r="88" spans="1:101">
      <c r="A88" t="s">
        <v>47</v>
      </c>
    </row>
    <row r="90" spans="1:101">
      <c r="A90" t="s">
        <v>48</v>
      </c>
    </row>
    <row r="91" spans="1:101">
      <c r="A91" t="s">
        <v>49</v>
      </c>
    </row>
    <row r="93" spans="1:101">
      <c r="A93" s="6" t="s">
        <v>50</v>
      </c>
    </row>
    <row r="94" spans="1:101">
      <c r="A94" s="5"/>
      <c r="B94" s="8">
        <v>1</v>
      </c>
      <c r="C94" s="8">
        <v>2</v>
      </c>
      <c r="D94" s="8">
        <v>3</v>
      </c>
      <c r="E94" s="8">
        <v>4</v>
      </c>
      <c r="F94" s="8">
        <v>5</v>
      </c>
      <c r="G94" s="8">
        <v>6</v>
      </c>
      <c r="H94" s="8">
        <v>7</v>
      </c>
      <c r="I94" s="8">
        <v>8</v>
      </c>
      <c r="J94" s="8">
        <v>9</v>
      </c>
      <c r="K94" s="8">
        <v>10</v>
      </c>
      <c r="L94" s="8">
        <v>11</v>
      </c>
      <c r="M94" s="8">
        <v>12</v>
      </c>
      <c r="N94" s="8">
        <v>13</v>
      </c>
      <c r="O94" s="8">
        <v>14</v>
      </c>
      <c r="P94" s="8">
        <v>15</v>
      </c>
      <c r="Q94" s="8">
        <v>16</v>
      </c>
      <c r="R94" s="8">
        <v>17</v>
      </c>
      <c r="S94" s="8">
        <v>18</v>
      </c>
      <c r="T94" s="8">
        <v>19</v>
      </c>
      <c r="U94" s="8">
        <v>20</v>
      </c>
      <c r="V94" s="8">
        <v>21</v>
      </c>
      <c r="W94" s="8">
        <v>22</v>
      </c>
      <c r="X94" s="8">
        <v>23</v>
      </c>
      <c r="Y94" s="8">
        <v>24</v>
      </c>
      <c r="Z94" s="8">
        <v>25</v>
      </c>
      <c r="AA94" s="8">
        <v>26</v>
      </c>
      <c r="AB94" s="8">
        <v>27</v>
      </c>
      <c r="AC94" s="8">
        <v>28</v>
      </c>
      <c r="AD94" s="8">
        <v>29</v>
      </c>
      <c r="AE94" s="8">
        <v>30</v>
      </c>
      <c r="AF94" s="8">
        <v>31</v>
      </c>
      <c r="AG94" s="8">
        <v>32</v>
      </c>
      <c r="AH94" s="8">
        <v>33</v>
      </c>
      <c r="AI94" s="8">
        <v>34</v>
      </c>
      <c r="AJ94" s="8">
        <v>35</v>
      </c>
      <c r="AK94" s="8">
        <v>36</v>
      </c>
      <c r="AL94" s="8">
        <v>37</v>
      </c>
      <c r="AM94" s="8">
        <v>38</v>
      </c>
      <c r="AN94" s="8">
        <v>39</v>
      </c>
      <c r="AO94" s="8">
        <v>40</v>
      </c>
      <c r="AP94" s="8">
        <v>41</v>
      </c>
      <c r="AQ94" s="8">
        <v>42</v>
      </c>
      <c r="AR94" s="8">
        <v>43</v>
      </c>
      <c r="AS94" s="8">
        <v>44</v>
      </c>
      <c r="AT94" s="8">
        <v>45</v>
      </c>
      <c r="AU94" s="8">
        <v>46</v>
      </c>
      <c r="AV94" s="8">
        <v>47</v>
      </c>
      <c r="AW94" s="8">
        <v>48</v>
      </c>
      <c r="AX94" s="8">
        <v>49</v>
      </c>
      <c r="AY94" s="8">
        <v>50</v>
      </c>
      <c r="AZ94" s="8">
        <v>51</v>
      </c>
      <c r="BA94" s="8">
        <v>52</v>
      </c>
      <c r="BB94" s="8">
        <v>53</v>
      </c>
      <c r="BC94" s="8">
        <v>54</v>
      </c>
      <c r="BD94" s="8">
        <v>55</v>
      </c>
      <c r="BE94" s="8">
        <v>56</v>
      </c>
      <c r="BF94" s="8">
        <v>57</v>
      </c>
      <c r="BG94" s="8">
        <v>58</v>
      </c>
      <c r="BH94" s="8">
        <v>59</v>
      </c>
      <c r="BI94" s="8">
        <v>60</v>
      </c>
      <c r="BJ94" s="8">
        <v>61</v>
      </c>
      <c r="BK94" s="8">
        <v>62</v>
      </c>
      <c r="BL94" s="8">
        <v>63</v>
      </c>
      <c r="BM94" s="8">
        <v>64</v>
      </c>
      <c r="BN94" s="8">
        <v>65</v>
      </c>
      <c r="BO94" s="8">
        <v>66</v>
      </c>
      <c r="BP94" s="8">
        <v>67</v>
      </c>
      <c r="BQ94" s="8">
        <v>68</v>
      </c>
      <c r="BR94" s="8">
        <v>69</v>
      </c>
      <c r="BS94" s="8">
        <v>70</v>
      </c>
      <c r="BT94" s="8">
        <v>71</v>
      </c>
      <c r="BU94" s="8">
        <v>72</v>
      </c>
      <c r="BV94" s="8">
        <v>73</v>
      </c>
      <c r="BW94" s="8">
        <v>74</v>
      </c>
      <c r="BX94" s="8">
        <v>75</v>
      </c>
      <c r="BY94" s="8">
        <v>76</v>
      </c>
      <c r="BZ94" s="8">
        <v>77</v>
      </c>
      <c r="CA94" s="8">
        <v>78</v>
      </c>
      <c r="CB94" s="8">
        <v>79</v>
      </c>
      <c r="CC94" s="8">
        <v>80</v>
      </c>
      <c r="CD94" s="8">
        <v>81</v>
      </c>
      <c r="CE94" s="8">
        <v>82</v>
      </c>
      <c r="CF94" s="8">
        <v>83</v>
      </c>
      <c r="CG94" s="8">
        <v>84</v>
      </c>
      <c r="CH94" s="8">
        <v>85</v>
      </c>
      <c r="CI94" s="8">
        <v>86</v>
      </c>
      <c r="CJ94" s="8">
        <v>87</v>
      </c>
      <c r="CK94" s="8">
        <v>88</v>
      </c>
      <c r="CL94" s="8">
        <v>89</v>
      </c>
      <c r="CM94" s="8">
        <v>90</v>
      </c>
      <c r="CN94" s="8">
        <v>91</v>
      </c>
      <c r="CO94" s="8">
        <v>92</v>
      </c>
      <c r="CP94" s="8">
        <v>93</v>
      </c>
      <c r="CQ94" s="8">
        <v>94</v>
      </c>
      <c r="CR94" s="8">
        <v>95</v>
      </c>
      <c r="CS94" s="8">
        <v>96</v>
      </c>
      <c r="CT94" s="8">
        <v>97</v>
      </c>
      <c r="CU94" s="8">
        <v>98</v>
      </c>
      <c r="CV94" s="8">
        <v>99</v>
      </c>
      <c r="CW94" s="8">
        <v>100</v>
      </c>
    </row>
    <row r="95" spans="1:10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row>
    <row r="97" spans="1:2">
      <c r="A97" t="s">
        <v>51</v>
      </c>
    </row>
    <row r="99" spans="1:2">
      <c r="A99" s="5"/>
      <c r="B99" s="6" t="s">
        <v>52</v>
      </c>
    </row>
    <row r="100" spans="1:2">
      <c r="A100" s="5"/>
      <c r="B100" s="7" t="s">
        <v>53</v>
      </c>
    </row>
    <row r="102" spans="1:2">
      <c r="A102" t="s">
        <v>54</v>
      </c>
    </row>
    <row r="103" spans="1:2">
      <c r="A103" s="6" t="s">
        <v>57</v>
      </c>
    </row>
    <row r="105" spans="1:2">
      <c r="A105" t="s">
        <v>55</v>
      </c>
      <c r="B105" t="s">
        <v>56</v>
      </c>
    </row>
    <row r="106" spans="1:2">
      <c r="A106">
        <v>25</v>
      </c>
      <c r="B106" s="5"/>
    </row>
    <row r="107" spans="1:2">
      <c r="A107">
        <v>30</v>
      </c>
      <c r="B107" s="5"/>
    </row>
    <row r="108" spans="1:2">
      <c r="A108">
        <v>35</v>
      </c>
      <c r="B108" s="5"/>
    </row>
    <row r="109" spans="1:2">
      <c r="A109">
        <v>40</v>
      </c>
      <c r="B109" s="5"/>
    </row>
    <row r="110" spans="1:2">
      <c r="A110">
        <v>45</v>
      </c>
      <c r="B110" s="5"/>
    </row>
    <row r="111" spans="1:2">
      <c r="A111">
        <v>50</v>
      </c>
      <c r="B111" s="5"/>
    </row>
    <row r="112" spans="1:2">
      <c r="A112">
        <v>55</v>
      </c>
      <c r="B112" s="5"/>
    </row>
    <row r="113" spans="1:2">
      <c r="A113">
        <v>60</v>
      </c>
      <c r="B113" s="5"/>
    </row>
    <row r="114" spans="1:2">
      <c r="A114">
        <v>65</v>
      </c>
      <c r="B114" s="5"/>
    </row>
    <row r="115" spans="1:2">
      <c r="A115">
        <v>70</v>
      </c>
      <c r="B115" s="5"/>
    </row>
    <row r="116" spans="1:2">
      <c r="A116">
        <v>75</v>
      </c>
      <c r="B116" s="5"/>
    </row>
    <row r="120" spans="1:2">
      <c r="A120" t="s">
        <v>58</v>
      </c>
    </row>
    <row r="121" spans="1:2">
      <c r="A121" t="s">
        <v>60</v>
      </c>
    </row>
    <row r="124" spans="1:2">
      <c r="A124" t="s">
        <v>59</v>
      </c>
    </row>
    <row r="126" spans="1:2">
      <c r="A126" t="s">
        <v>61</v>
      </c>
    </row>
    <row r="127" spans="1:2">
      <c r="A127" t="s">
        <v>62</v>
      </c>
    </row>
    <row r="129" spans="1:3" ht="21">
      <c r="A129" t="s">
        <v>64</v>
      </c>
    </row>
    <row r="130" spans="1:3">
      <c r="A130" t="s">
        <v>63</v>
      </c>
    </row>
    <row r="132" spans="1:3">
      <c r="A132" t="s">
        <v>65</v>
      </c>
    </row>
    <row r="133" spans="1:3">
      <c r="A133" s="5"/>
      <c r="B133" s="6" t="s">
        <v>66</v>
      </c>
    </row>
    <row r="135" spans="1:3">
      <c r="A135" t="s">
        <v>133</v>
      </c>
    </row>
    <row r="136" spans="1:3">
      <c r="A136" t="s">
        <v>70</v>
      </c>
    </row>
    <row r="137" spans="1:3">
      <c r="A137" t="s">
        <v>132</v>
      </c>
    </row>
    <row r="138" spans="1:3">
      <c r="A138" t="s">
        <v>131</v>
      </c>
    </row>
    <row r="139" spans="1:3">
      <c r="A139" s="5"/>
      <c r="B139" s="6" t="s">
        <v>71</v>
      </c>
    </row>
    <row r="141" spans="1:3">
      <c r="A141" s="6" t="s">
        <v>155</v>
      </c>
    </row>
    <row r="142" spans="1:3">
      <c r="A142" t="s">
        <v>74</v>
      </c>
    </row>
    <row r="144" spans="1:3">
      <c r="A144" t="s">
        <v>55</v>
      </c>
      <c r="B144" t="s">
        <v>72</v>
      </c>
      <c r="C144" t="s">
        <v>73</v>
      </c>
    </row>
    <row r="145" spans="1:3">
      <c r="A145">
        <v>35</v>
      </c>
      <c r="B145" s="5"/>
      <c r="C145" s="5"/>
    </row>
    <row r="146" spans="1:3">
      <c r="A146">
        <v>36</v>
      </c>
      <c r="B146" s="5"/>
      <c r="C146" s="5"/>
    </row>
    <row r="147" spans="1:3">
      <c r="A147">
        <v>37</v>
      </c>
      <c r="B147" s="5"/>
      <c r="C147" s="5"/>
    </row>
    <row r="148" spans="1:3">
      <c r="A148">
        <v>38</v>
      </c>
      <c r="B148" s="5"/>
      <c r="C148" s="5"/>
    </row>
    <row r="149" spans="1:3">
      <c r="A149">
        <v>39</v>
      </c>
      <c r="B149" s="5"/>
      <c r="C149" s="5"/>
    </row>
    <row r="150" spans="1:3">
      <c r="A150">
        <v>40</v>
      </c>
      <c r="B150" s="5"/>
      <c r="C150" s="5"/>
    </row>
    <row r="151" spans="1:3">
      <c r="A151">
        <v>41</v>
      </c>
      <c r="B151" s="5"/>
      <c r="C151" s="5"/>
    </row>
    <row r="152" spans="1:3">
      <c r="A152">
        <v>42</v>
      </c>
      <c r="B152" s="5"/>
      <c r="C152" s="5"/>
    </row>
    <row r="153" spans="1:3">
      <c r="A153">
        <v>43</v>
      </c>
      <c r="B153" s="5"/>
      <c r="C153" s="5"/>
    </row>
    <row r="154" spans="1:3">
      <c r="A154">
        <v>44</v>
      </c>
      <c r="B154" s="5"/>
      <c r="C154" s="5"/>
    </row>
    <row r="155" spans="1:3">
      <c r="A155">
        <v>45</v>
      </c>
      <c r="B155" s="5"/>
      <c r="C155" s="5"/>
    </row>
    <row r="156" spans="1:3">
      <c r="A156">
        <v>46</v>
      </c>
      <c r="B156" s="5"/>
      <c r="C156" s="5"/>
    </row>
    <row r="157" spans="1:3">
      <c r="A157">
        <v>47</v>
      </c>
      <c r="B157" s="5"/>
      <c r="C157" s="5"/>
    </row>
    <row r="158" spans="1:3">
      <c r="A158">
        <v>48</v>
      </c>
      <c r="B158" s="5"/>
      <c r="C158" s="5"/>
    </row>
    <row r="159" spans="1:3">
      <c r="A159">
        <v>49</v>
      </c>
      <c r="B159" s="5"/>
      <c r="C159" s="5"/>
    </row>
    <row r="160" spans="1:3">
      <c r="A160">
        <v>50</v>
      </c>
      <c r="B160" s="5"/>
      <c r="C160" s="5"/>
    </row>
    <row r="161" spans="1:3">
      <c r="A161">
        <v>51</v>
      </c>
      <c r="B161" s="5"/>
      <c r="C161" s="5"/>
    </row>
    <row r="162" spans="1:3">
      <c r="A162">
        <v>52</v>
      </c>
      <c r="B162" s="5"/>
      <c r="C162" s="5"/>
    </row>
    <row r="163" spans="1:3">
      <c r="A163">
        <v>53</v>
      </c>
      <c r="B163" s="5"/>
      <c r="C163" s="5"/>
    </row>
    <row r="164" spans="1:3">
      <c r="A164">
        <v>54</v>
      </c>
      <c r="B164" s="5"/>
      <c r="C164" s="5"/>
    </row>
    <row r="165" spans="1:3">
      <c r="A165">
        <v>55</v>
      </c>
      <c r="B165" s="5"/>
      <c r="C165" s="5"/>
    </row>
    <row r="166" spans="1:3">
      <c r="A166">
        <v>56</v>
      </c>
      <c r="B166" s="5"/>
      <c r="C166" s="5"/>
    </row>
    <row r="167" spans="1:3">
      <c r="A167">
        <v>57</v>
      </c>
      <c r="B167" s="5"/>
      <c r="C167" s="5"/>
    </row>
    <row r="168" spans="1:3">
      <c r="A168">
        <v>58</v>
      </c>
      <c r="B168" s="5"/>
      <c r="C168" s="5"/>
    </row>
    <row r="169" spans="1:3">
      <c r="A169">
        <v>59</v>
      </c>
      <c r="B169" s="5"/>
      <c r="C169" s="5"/>
    </row>
    <row r="170" spans="1:3">
      <c r="A170">
        <v>60</v>
      </c>
      <c r="B170" s="5"/>
      <c r="C170" s="5"/>
    </row>
    <row r="171" spans="1:3">
      <c r="A171">
        <v>61</v>
      </c>
      <c r="B171" s="5"/>
      <c r="C171" s="5"/>
    </row>
    <row r="172" spans="1:3">
      <c r="A172">
        <v>62</v>
      </c>
      <c r="B172" s="5"/>
      <c r="C172" s="5"/>
    </row>
    <row r="173" spans="1:3">
      <c r="A173">
        <v>63</v>
      </c>
      <c r="B173" s="5"/>
      <c r="C173" s="5"/>
    </row>
    <row r="174" spans="1:3">
      <c r="A174">
        <v>64</v>
      </c>
      <c r="B174" s="5"/>
      <c r="C174" s="5"/>
    </row>
    <row r="175" spans="1:3">
      <c r="A175">
        <v>65</v>
      </c>
      <c r="B175" s="5"/>
      <c r="C175" s="5"/>
    </row>
    <row r="178" spans="1:6">
      <c r="A178" t="s">
        <v>69</v>
      </c>
    </row>
    <row r="179" spans="1:6">
      <c r="A179" t="s">
        <v>75</v>
      </c>
    </row>
    <row r="180" spans="1:6">
      <c r="A180" t="s">
        <v>76</v>
      </c>
    </row>
    <row r="182" spans="1:6">
      <c r="A182" t="s">
        <v>77</v>
      </c>
    </row>
    <row r="183" spans="1:6">
      <c r="A183" t="s">
        <v>78</v>
      </c>
    </row>
    <row r="185" spans="1:6">
      <c r="A185" t="s">
        <v>79</v>
      </c>
    </row>
    <row r="186" spans="1:6">
      <c r="A186" s="6" t="s">
        <v>80</v>
      </c>
    </row>
    <row r="187" spans="1:6">
      <c r="A187" s="7" t="s">
        <v>81</v>
      </c>
    </row>
    <row r="188" spans="1:6">
      <c r="A188" s="7" t="s">
        <v>83</v>
      </c>
    </row>
    <row r="189" spans="1:6">
      <c r="A189" s="7" t="s">
        <v>84</v>
      </c>
    </row>
    <row r="191" spans="1:6">
      <c r="A191" t="s">
        <v>82</v>
      </c>
      <c r="B191" t="s">
        <v>67</v>
      </c>
      <c r="C191" t="s">
        <v>23</v>
      </c>
    </row>
    <row r="192" spans="1:6">
      <c r="A192">
        <v>0</v>
      </c>
      <c r="B192" s="5"/>
      <c r="C192" s="5"/>
      <c r="F192" t="s">
        <v>89</v>
      </c>
    </row>
    <row r="193" spans="1:6">
      <c r="A193">
        <v>1</v>
      </c>
      <c r="B193" s="5"/>
      <c r="C193" s="5"/>
      <c r="F193" t="s">
        <v>90</v>
      </c>
    </row>
    <row r="194" spans="1:6">
      <c r="A194">
        <v>2</v>
      </c>
      <c r="B194" s="5"/>
      <c r="C194" s="5"/>
    </row>
    <row r="195" spans="1:6">
      <c r="A195">
        <v>3</v>
      </c>
      <c r="B195" s="5"/>
      <c r="C195" s="5"/>
    </row>
    <row r="196" spans="1:6">
      <c r="A196">
        <v>4</v>
      </c>
      <c r="B196" s="5"/>
      <c r="C196" s="5"/>
    </row>
    <row r="197" spans="1:6">
      <c r="A197">
        <v>5</v>
      </c>
      <c r="B197" s="5"/>
      <c r="C197" s="5"/>
    </row>
    <row r="198" spans="1:6">
      <c r="A198">
        <v>6</v>
      </c>
      <c r="B198" s="5"/>
      <c r="C198" s="5"/>
    </row>
    <row r="199" spans="1:6">
      <c r="A199">
        <v>7</v>
      </c>
      <c r="B199" s="5"/>
      <c r="C199" s="5"/>
    </row>
    <row r="200" spans="1:6">
      <c r="A200">
        <v>8</v>
      </c>
      <c r="B200" s="5"/>
      <c r="C200" s="5"/>
    </row>
    <row r="201" spans="1:6">
      <c r="A201">
        <v>9</v>
      </c>
      <c r="B201" s="5"/>
      <c r="C201" s="5"/>
    </row>
    <row r="202" spans="1:6">
      <c r="A202">
        <v>10</v>
      </c>
      <c r="B202" s="5"/>
      <c r="C202" s="5"/>
    </row>
    <row r="203" spans="1:6">
      <c r="B203" s="5"/>
      <c r="C203" s="5"/>
      <c r="D203" s="5"/>
    </row>
    <row r="204" spans="1:6">
      <c r="B204" s="6" t="s">
        <v>85</v>
      </c>
      <c r="C204" s="7" t="s">
        <v>86</v>
      </c>
      <c r="D204" s="7" t="s">
        <v>88</v>
      </c>
    </row>
    <row r="206" spans="1:6">
      <c r="A206" t="s">
        <v>92</v>
      </c>
    </row>
    <row r="207" spans="1:6">
      <c r="A207" t="s">
        <v>93</v>
      </c>
    </row>
    <row r="208" spans="1:6">
      <c r="A208" t="s">
        <v>125</v>
      </c>
    </row>
    <row r="209" spans="1:2">
      <c r="A209" t="s">
        <v>94</v>
      </c>
    </row>
    <row r="210" spans="1:2">
      <c r="A210" t="s">
        <v>95</v>
      </c>
    </row>
    <row r="211" spans="1:2">
      <c r="A211" t="s">
        <v>96</v>
      </c>
    </row>
    <row r="212" spans="1:2">
      <c r="A212" t="s">
        <v>97</v>
      </c>
    </row>
    <row r="213" spans="1:2">
      <c r="A213" t="s">
        <v>98</v>
      </c>
    </row>
    <row r="215" spans="1:2">
      <c r="A215" t="s">
        <v>99</v>
      </c>
    </row>
    <row r="216" spans="1:2">
      <c r="A216" s="5"/>
      <c r="B216" s="6" t="s">
        <v>103</v>
      </c>
    </row>
    <row r="217" spans="1:2">
      <c r="A217" s="5"/>
      <c r="B217" s="7" t="s">
        <v>104</v>
      </c>
    </row>
    <row r="219" spans="1:2">
      <c r="A219" t="s">
        <v>100</v>
      </c>
    </row>
    <row r="220" spans="1:2">
      <c r="A220" t="s">
        <v>101</v>
      </c>
    </row>
    <row r="221" spans="1:2">
      <c r="A221" t="s">
        <v>102</v>
      </c>
    </row>
    <row r="224" spans="1:2">
      <c r="A224" t="s">
        <v>79</v>
      </c>
    </row>
    <row r="225" spans="1:3">
      <c r="A225" s="6" t="s">
        <v>106</v>
      </c>
    </row>
    <row r="226" spans="1:3">
      <c r="A226" s="7" t="s">
        <v>81</v>
      </c>
    </row>
    <row r="227" spans="1:3">
      <c r="A227" s="7" t="s">
        <v>113</v>
      </c>
    </row>
    <row r="228" spans="1:3">
      <c r="A228" s="7" t="s">
        <v>105</v>
      </c>
    </row>
    <row r="230" spans="1:3">
      <c r="A230" s="9" t="s">
        <v>82</v>
      </c>
      <c r="B230" t="s">
        <v>67</v>
      </c>
      <c r="C230" t="s">
        <v>23</v>
      </c>
    </row>
    <row r="231" spans="1:3">
      <c r="A231">
        <v>0</v>
      </c>
      <c r="B231" s="5"/>
      <c r="C231" s="5"/>
    </row>
    <row r="232" spans="1:3">
      <c r="A232">
        <v>1</v>
      </c>
      <c r="B232" s="5"/>
      <c r="C232" s="5"/>
    </row>
    <row r="233" spans="1:3">
      <c r="A233">
        <v>2</v>
      </c>
      <c r="B233" s="5"/>
      <c r="C233" s="5"/>
    </row>
    <row r="234" spans="1:3">
      <c r="A234">
        <v>3</v>
      </c>
      <c r="B234" s="5"/>
      <c r="C234" s="5"/>
    </row>
    <row r="235" spans="1:3">
      <c r="A235">
        <v>4</v>
      </c>
      <c r="B235" s="5"/>
      <c r="C235" s="5"/>
    </row>
    <row r="236" spans="1:3">
      <c r="A236">
        <v>5</v>
      </c>
      <c r="B236" s="5"/>
      <c r="C236" s="5"/>
    </row>
    <row r="237" spans="1:3">
      <c r="A237">
        <v>6</v>
      </c>
      <c r="B237" s="5"/>
      <c r="C237" s="5"/>
    </row>
    <row r="238" spans="1:3">
      <c r="A238">
        <v>7</v>
      </c>
      <c r="B238" s="5"/>
      <c r="C238" s="5"/>
    </row>
    <row r="239" spans="1:3">
      <c r="A239">
        <v>8</v>
      </c>
      <c r="B239" s="5"/>
      <c r="C239" s="5"/>
    </row>
    <row r="240" spans="1:3">
      <c r="A240">
        <v>9</v>
      </c>
      <c r="B240" s="5"/>
      <c r="C240" s="5"/>
    </row>
    <row r="241" spans="1:7">
      <c r="A241">
        <v>10</v>
      </c>
      <c r="B241" s="5"/>
      <c r="C241" s="5"/>
    </row>
    <row r="242" spans="1:7">
      <c r="A242">
        <v>11</v>
      </c>
      <c r="B242" s="5"/>
      <c r="C242" s="5"/>
    </row>
    <row r="243" spans="1:7">
      <c r="A243">
        <v>12</v>
      </c>
      <c r="B243" s="5"/>
      <c r="C243" s="5"/>
    </row>
    <row r="244" spans="1:7">
      <c r="A244">
        <v>13</v>
      </c>
      <c r="B244" s="5"/>
      <c r="C244" s="5"/>
    </row>
    <row r="245" spans="1:7">
      <c r="A245">
        <v>14</v>
      </c>
      <c r="B245" s="5"/>
      <c r="C245" s="5"/>
    </row>
    <row r="246" spans="1:7">
      <c r="A246">
        <v>15</v>
      </c>
      <c r="B246" s="5"/>
      <c r="C246" s="5"/>
    </row>
    <row r="247" spans="1:7">
      <c r="B247" s="5"/>
      <c r="C247" s="5"/>
      <c r="D247" s="5"/>
      <c r="G247" t="s">
        <v>130</v>
      </c>
    </row>
    <row r="248" spans="1:7">
      <c r="B248" s="6" t="s">
        <v>85</v>
      </c>
      <c r="C248" s="7" t="s">
        <v>86</v>
      </c>
      <c r="D248" s="7" t="s">
        <v>88</v>
      </c>
    </row>
    <row r="249" spans="1:7">
      <c r="B249" s="6" t="s">
        <v>107</v>
      </c>
      <c r="C249" s="7" t="s">
        <v>108</v>
      </c>
      <c r="D249" s="7" t="s">
        <v>109</v>
      </c>
    </row>
    <row r="250" spans="1:7">
      <c r="B250" s="5"/>
      <c r="C250" s="5"/>
      <c r="D250" s="5"/>
      <c r="G250" t="s">
        <v>129</v>
      </c>
    </row>
    <row r="253" spans="1:7">
      <c r="A253" t="s">
        <v>91</v>
      </c>
    </row>
    <row r="255" spans="1:7">
      <c r="A255" t="s">
        <v>110</v>
      </c>
    </row>
    <row r="256" spans="1:7">
      <c r="A256" t="s">
        <v>111</v>
      </c>
    </row>
    <row r="257" spans="1:1">
      <c r="A257" t="s">
        <v>112</v>
      </c>
    </row>
    <row r="259" spans="1:1">
      <c r="A259" t="s">
        <v>134</v>
      </c>
    </row>
    <row r="273" spans="1:9">
      <c r="A273" t="s">
        <v>114</v>
      </c>
    </row>
    <row r="275" spans="1:9">
      <c r="A275" t="s">
        <v>135</v>
      </c>
    </row>
    <row r="277" spans="1:9">
      <c r="A277" t="s">
        <v>136</v>
      </c>
    </row>
    <row r="278" spans="1:9" s="10" customFormat="1" ht="32.5">
      <c r="A278" s="10" t="s">
        <v>137</v>
      </c>
    </row>
    <row r="279" spans="1:9">
      <c r="A279" t="s">
        <v>138</v>
      </c>
    </row>
    <row r="280" spans="1:9">
      <c r="A280" t="s">
        <v>139</v>
      </c>
    </row>
    <row r="282" spans="1:9">
      <c r="A282" t="s">
        <v>140</v>
      </c>
    </row>
    <row r="283" spans="1:9">
      <c r="A283" t="s">
        <v>142</v>
      </c>
    </row>
    <row r="284" spans="1:9">
      <c r="A284" t="s">
        <v>141</v>
      </c>
      <c r="I284" s="11" t="s">
        <v>143</v>
      </c>
    </row>
    <row r="286" spans="1:9">
      <c r="A286" t="s">
        <v>144</v>
      </c>
    </row>
    <row r="287" spans="1:9">
      <c r="A287" t="s">
        <v>147</v>
      </c>
    </row>
    <row r="288" spans="1:9">
      <c r="A288" t="s">
        <v>148</v>
      </c>
    </row>
    <row r="289" spans="1:3">
      <c r="A289" t="s">
        <v>160</v>
      </c>
    </row>
    <row r="290" spans="1:3">
      <c r="A290" s="6" t="s">
        <v>149</v>
      </c>
    </row>
    <row r="292" spans="1:3">
      <c r="A292" t="s">
        <v>82</v>
      </c>
      <c r="B292" t="s">
        <v>145</v>
      </c>
      <c r="C292" t="s">
        <v>146</v>
      </c>
    </row>
    <row r="293" spans="1:3">
      <c r="A293">
        <v>0</v>
      </c>
      <c r="B293" s="5"/>
      <c r="C293" s="5"/>
    </row>
    <row r="294" spans="1:3">
      <c r="A294">
        <v>1</v>
      </c>
      <c r="B294" s="5"/>
      <c r="C294" s="5"/>
    </row>
    <row r="295" spans="1:3">
      <c r="A295">
        <v>2</v>
      </c>
      <c r="B295" s="5"/>
      <c r="C295" s="5"/>
    </row>
    <row r="296" spans="1:3">
      <c r="A296">
        <v>3</v>
      </c>
      <c r="B296" s="5"/>
      <c r="C296" s="5"/>
    </row>
    <row r="297" spans="1:3">
      <c r="A297">
        <v>4</v>
      </c>
      <c r="B297" s="5"/>
      <c r="C297" s="5"/>
    </row>
    <row r="298" spans="1:3">
      <c r="A298">
        <v>5</v>
      </c>
      <c r="B298" s="5"/>
      <c r="C298" s="5"/>
    </row>
    <row r="299" spans="1:3">
      <c r="A299">
        <v>6</v>
      </c>
      <c r="B299" s="5"/>
      <c r="C299" s="5"/>
    </row>
    <row r="300" spans="1:3">
      <c r="A300">
        <v>7</v>
      </c>
      <c r="B300" s="5"/>
      <c r="C300" s="5"/>
    </row>
    <row r="301" spans="1:3">
      <c r="A301">
        <v>8</v>
      </c>
      <c r="B301" s="5"/>
      <c r="C301" s="5"/>
    </row>
    <row r="302" spans="1:3">
      <c r="A302">
        <v>9</v>
      </c>
      <c r="B302" s="5"/>
      <c r="C302" s="5"/>
    </row>
    <row r="303" spans="1:3">
      <c r="A303">
        <v>10</v>
      </c>
      <c r="B303" s="5"/>
      <c r="C303" s="5"/>
    </row>
    <row r="306" spans="1:3">
      <c r="A306" t="s">
        <v>79</v>
      </c>
    </row>
    <row r="307" spans="1:3">
      <c r="A307" s="6" t="s">
        <v>150</v>
      </c>
    </row>
    <row r="308" spans="1:3">
      <c r="A308" t="s">
        <v>151</v>
      </c>
    </row>
    <row r="310" spans="1:3">
      <c r="A310" t="s">
        <v>82</v>
      </c>
      <c r="B310" t="s">
        <v>145</v>
      </c>
      <c r="C310" t="s">
        <v>146</v>
      </c>
    </row>
    <row r="311" spans="1:3">
      <c r="A311" s="5"/>
      <c r="B311" s="5"/>
      <c r="C311" s="5"/>
    </row>
    <row r="312" spans="1:3">
      <c r="A312" s="5"/>
      <c r="B312" s="5"/>
      <c r="C312" s="5"/>
    </row>
    <row r="313" spans="1:3">
      <c r="A313" s="5"/>
      <c r="B313" s="5"/>
      <c r="C313" s="5"/>
    </row>
    <row r="314" spans="1:3">
      <c r="A314" s="5"/>
      <c r="B314" s="5"/>
      <c r="C314" s="5"/>
    </row>
    <row r="315" spans="1:3">
      <c r="A315" s="5"/>
      <c r="B315" s="5"/>
      <c r="C315" s="5"/>
    </row>
    <row r="316" spans="1:3">
      <c r="A316" s="5"/>
      <c r="B316" s="5"/>
      <c r="C316" s="5"/>
    </row>
    <row r="317" spans="1:3">
      <c r="A317" s="5"/>
      <c r="B317" s="5"/>
      <c r="C317" s="5"/>
    </row>
    <row r="318" spans="1:3">
      <c r="A318" s="5"/>
      <c r="B318" s="5"/>
      <c r="C318" s="5"/>
    </row>
    <row r="319" spans="1:3">
      <c r="A319" s="5"/>
      <c r="B319" s="5"/>
      <c r="C319" s="5"/>
    </row>
    <row r="320" spans="1:3">
      <c r="A320" s="5"/>
      <c r="B320" s="5"/>
      <c r="C320" s="5"/>
    </row>
    <row r="321" spans="1:3">
      <c r="A321" s="5"/>
      <c r="B321" s="5"/>
      <c r="C321" s="5"/>
    </row>
    <row r="322" spans="1:3">
      <c r="A322" s="5"/>
      <c r="B322" s="5"/>
      <c r="C322" s="5"/>
    </row>
    <row r="323" spans="1:3">
      <c r="A323" s="5"/>
      <c r="B323" s="5"/>
      <c r="C323" s="5"/>
    </row>
    <row r="324" spans="1:3">
      <c r="A324" s="5"/>
      <c r="B324" s="5"/>
      <c r="C324" s="5"/>
    </row>
    <row r="325" spans="1:3">
      <c r="A325" s="5"/>
      <c r="B325" s="5"/>
      <c r="C325" s="5"/>
    </row>
    <row r="326" spans="1:3">
      <c r="A326" s="5"/>
      <c r="B326" s="5"/>
      <c r="C326" s="5"/>
    </row>
    <row r="327" spans="1:3">
      <c r="A327" s="5"/>
      <c r="B327" s="5"/>
      <c r="C327" s="5"/>
    </row>
    <row r="328" spans="1:3">
      <c r="A328" s="5"/>
      <c r="B328" s="5"/>
      <c r="C328" s="5"/>
    </row>
    <row r="329" spans="1:3">
      <c r="A329" s="5"/>
      <c r="B329" s="5"/>
      <c r="C329" s="5"/>
    </row>
    <row r="330" spans="1:3">
      <c r="A330" s="5"/>
      <c r="B330" s="5"/>
      <c r="C330" s="5"/>
    </row>
    <row r="331" spans="1:3">
      <c r="A331" s="5"/>
      <c r="B331" s="5"/>
      <c r="C331" s="5"/>
    </row>
    <row r="334" spans="1:3">
      <c r="A334" t="s">
        <v>152</v>
      </c>
    </row>
    <row r="336" spans="1:3">
      <c r="A336" t="s">
        <v>115</v>
      </c>
    </row>
    <row r="337" spans="1:6">
      <c r="A337" t="s">
        <v>116</v>
      </c>
    </row>
    <row r="338" spans="1:6">
      <c r="A338" t="s">
        <v>117</v>
      </c>
    </row>
    <row r="339" spans="1:6">
      <c r="A339" t="s">
        <v>118</v>
      </c>
    </row>
    <row r="341" spans="1:6">
      <c r="A341" t="s">
        <v>119</v>
      </c>
    </row>
    <row r="342" spans="1:6">
      <c r="A342" t="s">
        <v>120</v>
      </c>
    </row>
    <row r="344" spans="1:6">
      <c r="A344" t="s">
        <v>82</v>
      </c>
      <c r="B344" t="s">
        <v>67</v>
      </c>
      <c r="C344" t="s">
        <v>121</v>
      </c>
    </row>
    <row r="345" spans="1:6">
      <c r="A345">
        <v>1</v>
      </c>
      <c r="B345" s="5"/>
      <c r="C345" s="5"/>
      <c r="F345" t="s">
        <v>122</v>
      </c>
    </row>
    <row r="346" spans="1:6">
      <c r="A346">
        <v>2</v>
      </c>
      <c r="B346" s="5"/>
      <c r="C346" s="5"/>
      <c r="F346" t="s">
        <v>123</v>
      </c>
    </row>
    <row r="347" spans="1:6">
      <c r="A347">
        <v>3</v>
      </c>
      <c r="B347" s="5"/>
      <c r="C347" s="5"/>
      <c r="F347" t="s">
        <v>124</v>
      </c>
    </row>
    <row r="348" spans="1:6">
      <c r="A348">
        <v>4</v>
      </c>
      <c r="B348" s="5"/>
      <c r="C348" s="5"/>
      <c r="F348" t="s">
        <v>153</v>
      </c>
    </row>
    <row r="349" spans="1:6">
      <c r="A349">
        <v>5</v>
      </c>
      <c r="B349" s="5"/>
      <c r="C349" s="5"/>
      <c r="F349" t="s">
        <v>154</v>
      </c>
    </row>
    <row r="350" spans="1:6">
      <c r="A350">
        <v>6</v>
      </c>
      <c r="B350" s="5"/>
      <c r="C350" s="5"/>
    </row>
    <row r="351" spans="1:6">
      <c r="B351" s="5"/>
      <c r="C351" s="5"/>
      <c r="D351" s="5"/>
    </row>
    <row r="352" spans="1:6">
      <c r="B352" s="6" t="s">
        <v>85</v>
      </c>
      <c r="C352" s="7" t="s">
        <v>86</v>
      </c>
      <c r="D352" s="7" t="s">
        <v>87</v>
      </c>
    </row>
    <row r="354" spans="1:4">
      <c r="A354" t="s">
        <v>157</v>
      </c>
    </row>
    <row r="355" spans="1:4">
      <c r="A355" t="s">
        <v>158</v>
      </c>
    </row>
    <row r="356" spans="1:4">
      <c r="A356" t="s">
        <v>159</v>
      </c>
    </row>
    <row r="358" spans="1:4">
      <c r="A358" t="s">
        <v>162</v>
      </c>
    </row>
    <row r="359" spans="1:4">
      <c r="A359" t="s">
        <v>166</v>
      </c>
    </row>
    <row r="360" spans="1:4">
      <c r="A360" s="6" t="s">
        <v>167</v>
      </c>
    </row>
    <row r="361" spans="1:4">
      <c r="A361" t="s">
        <v>168</v>
      </c>
    </row>
    <row r="363" spans="1:4">
      <c r="A363" t="s">
        <v>82</v>
      </c>
      <c r="B363" t="s">
        <v>163</v>
      </c>
      <c r="C363" t="s">
        <v>165</v>
      </c>
      <c r="D363" t="s">
        <v>164</v>
      </c>
    </row>
    <row r="364" spans="1:4">
      <c r="A364">
        <v>1</v>
      </c>
      <c r="B364">
        <f>1/7776</f>
        <v>1.286008230452675E-4</v>
      </c>
      <c r="C364">
        <f>B364*5</f>
        <v>6.4300411522633756E-4</v>
      </c>
      <c r="D364" s="5"/>
    </row>
    <row r="365" spans="1:4">
      <c r="A365">
        <v>1.2</v>
      </c>
      <c r="B365">
        <f>5/7776</f>
        <v>6.4300411522633745E-4</v>
      </c>
      <c r="C365">
        <f t="shared" ref="C365:C389" si="3">B365*5</f>
        <v>3.2150205761316874E-3</v>
      </c>
      <c r="D365" s="5"/>
    </row>
    <row r="366" spans="1:4">
      <c r="A366" s="13">
        <v>1.4</v>
      </c>
      <c r="B366">
        <f>15/7776</f>
        <v>1.9290123456790122E-3</v>
      </c>
      <c r="C366">
        <f t="shared" si="3"/>
        <v>9.6450617283950612E-3</v>
      </c>
      <c r="D366" s="5"/>
    </row>
    <row r="367" spans="1:4">
      <c r="A367">
        <v>1.6</v>
      </c>
      <c r="B367">
        <f>35/7776</f>
        <v>4.5010288065843625E-3</v>
      </c>
      <c r="C367">
        <f t="shared" si="3"/>
        <v>2.2505144032921812E-2</v>
      </c>
      <c r="D367" s="5"/>
    </row>
    <row r="368" spans="1:4">
      <c r="A368">
        <v>1.8</v>
      </c>
      <c r="B368">
        <f>70/7776</f>
        <v>9.0020576131687249E-3</v>
      </c>
      <c r="C368">
        <f t="shared" si="3"/>
        <v>4.5010288065843625E-2</v>
      </c>
      <c r="D368" s="5"/>
    </row>
    <row r="369" spans="1:4">
      <c r="A369" s="13">
        <v>2</v>
      </c>
      <c r="B369">
        <f>126/7776</f>
        <v>1.6203703703703703E-2</v>
      </c>
      <c r="C369">
        <f t="shared" si="3"/>
        <v>8.1018518518518517E-2</v>
      </c>
      <c r="D369" s="5"/>
    </row>
    <row r="370" spans="1:4">
      <c r="A370">
        <v>2.2000000000000002</v>
      </c>
      <c r="B370">
        <f>205/7776</f>
        <v>2.6363168724279837E-2</v>
      </c>
      <c r="C370">
        <f t="shared" si="3"/>
        <v>0.1318158436213992</v>
      </c>
      <c r="D370" s="5"/>
    </row>
    <row r="371" spans="1:4">
      <c r="A371">
        <v>2.4</v>
      </c>
      <c r="B371">
        <f>305/7776</f>
        <v>3.9223251028806583E-2</v>
      </c>
      <c r="C371">
        <f t="shared" si="3"/>
        <v>0.19611625514403291</v>
      </c>
      <c r="D371" s="5"/>
    </row>
    <row r="372" spans="1:4">
      <c r="A372" s="13">
        <v>2.6</v>
      </c>
      <c r="B372">
        <f>420/7776</f>
        <v>5.4012345679012343E-2</v>
      </c>
      <c r="C372">
        <f t="shared" si="3"/>
        <v>0.27006172839506171</v>
      </c>
      <c r="D372" s="5"/>
    </row>
    <row r="373" spans="1:4">
      <c r="A373">
        <v>2.8</v>
      </c>
      <c r="B373">
        <f>540/7776</f>
        <v>6.9444444444444448E-2</v>
      </c>
      <c r="C373">
        <f t="shared" si="3"/>
        <v>0.34722222222222221</v>
      </c>
      <c r="D373" s="5"/>
    </row>
    <row r="374" spans="1:4">
      <c r="A374">
        <v>3</v>
      </c>
      <c r="B374">
        <f>651/7776</f>
        <v>8.3719135802469133E-2</v>
      </c>
      <c r="C374">
        <f t="shared" si="3"/>
        <v>0.41859567901234568</v>
      </c>
      <c r="D374" s="5"/>
    </row>
    <row r="375" spans="1:4">
      <c r="A375" s="13">
        <v>3.2</v>
      </c>
      <c r="B375">
        <f>735/7776</f>
        <v>9.4521604938271608E-2</v>
      </c>
      <c r="C375">
        <f t="shared" si="3"/>
        <v>0.47260802469135804</v>
      </c>
      <c r="D375" s="5"/>
    </row>
    <row r="376" spans="1:4">
      <c r="A376">
        <v>3.4</v>
      </c>
      <c r="B376">
        <f>780/7776</f>
        <v>0.10030864197530864</v>
      </c>
      <c r="C376">
        <f t="shared" si="3"/>
        <v>0.50154320987654322</v>
      </c>
      <c r="D376" s="5"/>
    </row>
    <row r="377" spans="1:4">
      <c r="A377">
        <v>3.6</v>
      </c>
      <c r="B377">
        <f>780/7776</f>
        <v>0.10030864197530864</v>
      </c>
      <c r="C377">
        <f t="shared" si="3"/>
        <v>0.50154320987654322</v>
      </c>
      <c r="D377" s="5"/>
    </row>
    <row r="378" spans="1:4">
      <c r="A378" s="13">
        <v>3.8</v>
      </c>
      <c r="B378">
        <f>735/7776</f>
        <v>9.4521604938271608E-2</v>
      </c>
      <c r="C378">
        <f t="shared" si="3"/>
        <v>0.47260802469135804</v>
      </c>
      <c r="D378" s="5"/>
    </row>
    <row r="379" spans="1:4">
      <c r="A379">
        <v>4</v>
      </c>
      <c r="B379">
        <f>651/7776</f>
        <v>8.3719135802469133E-2</v>
      </c>
      <c r="C379">
        <f t="shared" si="3"/>
        <v>0.41859567901234568</v>
      </c>
      <c r="D379" s="5"/>
    </row>
    <row r="380" spans="1:4">
      <c r="A380">
        <v>4.2</v>
      </c>
      <c r="B380">
        <f>540/7776</f>
        <v>6.9444444444444448E-2</v>
      </c>
      <c r="C380">
        <f t="shared" si="3"/>
        <v>0.34722222222222221</v>
      </c>
      <c r="D380" s="5"/>
    </row>
    <row r="381" spans="1:4">
      <c r="A381" s="13">
        <v>4.4000000000000004</v>
      </c>
      <c r="B381">
        <f>420/7776</f>
        <v>5.4012345679012343E-2</v>
      </c>
      <c r="C381">
        <f t="shared" si="3"/>
        <v>0.27006172839506171</v>
      </c>
      <c r="D381" s="5"/>
    </row>
    <row r="382" spans="1:4">
      <c r="A382">
        <v>4.5999999999999996</v>
      </c>
      <c r="B382">
        <f>305/7776</f>
        <v>3.9223251028806583E-2</v>
      </c>
      <c r="C382">
        <f t="shared" si="3"/>
        <v>0.19611625514403291</v>
      </c>
      <c r="D382" s="5"/>
    </row>
    <row r="383" spans="1:4">
      <c r="A383">
        <v>4.8</v>
      </c>
      <c r="B383">
        <f>205/7776</f>
        <v>2.6363168724279837E-2</v>
      </c>
      <c r="C383">
        <f t="shared" si="3"/>
        <v>0.1318158436213992</v>
      </c>
      <c r="D383" s="5"/>
    </row>
    <row r="384" spans="1:4">
      <c r="A384" s="13">
        <v>5</v>
      </c>
      <c r="B384">
        <f>126/7776</f>
        <v>1.6203703703703703E-2</v>
      </c>
      <c r="C384">
        <f t="shared" si="3"/>
        <v>8.1018518518518517E-2</v>
      </c>
      <c r="D384" s="5"/>
    </row>
    <row r="385" spans="1:4">
      <c r="A385">
        <v>5.2</v>
      </c>
      <c r="B385">
        <f>70/7776</f>
        <v>9.0020576131687249E-3</v>
      </c>
      <c r="C385">
        <f t="shared" si="3"/>
        <v>4.5010288065843625E-2</v>
      </c>
      <c r="D385" s="5"/>
    </row>
    <row r="386" spans="1:4">
      <c r="A386">
        <v>5.4</v>
      </c>
      <c r="B386">
        <f>35/7776</f>
        <v>4.5010288065843625E-3</v>
      </c>
      <c r="C386">
        <f t="shared" si="3"/>
        <v>2.2505144032921812E-2</v>
      </c>
      <c r="D386" s="5"/>
    </row>
    <row r="387" spans="1:4">
      <c r="A387" s="13">
        <v>5.6</v>
      </c>
      <c r="B387">
        <f>15/7776</f>
        <v>1.9290123456790122E-3</v>
      </c>
      <c r="C387">
        <f t="shared" si="3"/>
        <v>9.6450617283950612E-3</v>
      </c>
      <c r="D387" s="5"/>
    </row>
    <row r="388" spans="1:4">
      <c r="A388">
        <v>5.8</v>
      </c>
      <c r="B388">
        <f>5/7776</f>
        <v>6.4300411522633745E-4</v>
      </c>
      <c r="C388">
        <f t="shared" si="3"/>
        <v>3.2150205761316874E-3</v>
      </c>
      <c r="D388" s="5"/>
    </row>
    <row r="389" spans="1:4">
      <c r="A389">
        <v>6</v>
      </c>
      <c r="B389">
        <f>1/7776</f>
        <v>1.286008230452675E-4</v>
      </c>
      <c r="C389">
        <f t="shared" si="3"/>
        <v>6.4300411522633756E-4</v>
      </c>
      <c r="D389" s="5"/>
    </row>
  </sheetData>
  <phoneticPr fontId="2"/>
  <hyperlinks>
    <hyperlink ref="I284" r:id="rId1" xr:uid="{E0DEF1D2-DE20-40BD-B8CE-E38AE24D2981}"/>
    <hyperlink ref="G55" r:id="rId2" xr:uid="{05E15972-F61A-4567-A754-2C62673B7E9A}"/>
  </hyperlinks>
  <pageMargins left="0.7" right="0.7" top="0.75" bottom="0.75" header="0.3" footer="0.3"/>
  <pageSetup paperSize="9" orientation="portrait" horizontalDpi="360" verticalDpi="36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yabuki</dc:creator>
  <cp:lastModifiedBy>yabuki</cp:lastModifiedBy>
  <dcterms:created xsi:type="dcterms:W3CDTF">2015-06-05T18:19:34Z</dcterms:created>
  <dcterms:modified xsi:type="dcterms:W3CDTF">2020-07-19T14:06:01Z</dcterms:modified>
</cp:coreProperties>
</file>