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8" i="1"/>
  <c r="D7"/>
  <c r="E13"/>
  <c r="E12"/>
  <c r="D13"/>
  <c r="D12"/>
  <c r="C13"/>
  <c r="C12"/>
  <c r="E8"/>
  <c r="E7" l="1"/>
  <c r="F9" s="1"/>
  <c r="F8" l="1"/>
  <c r="G7" s="1"/>
  <c r="F7"/>
  <c r="G8" s="1"/>
  <c r="C19" l="1"/>
  <c r="C18"/>
  <c r="C17"/>
  <c r="D21" l="1"/>
  <c r="D17" s="1"/>
  <c r="E17" s="1"/>
  <c r="F17" s="1"/>
  <c r="G17" s="1"/>
  <c r="D22"/>
  <c r="D19" s="1"/>
  <c r="E19" s="1"/>
  <c r="F19" s="1"/>
  <c r="G19" s="1"/>
  <c r="D18"/>
  <c r="E18" s="1"/>
  <c r="F18" s="1"/>
  <c r="G18" s="1"/>
  <c r="D23" l="1"/>
</calcChain>
</file>

<file path=xl/sharedStrings.xml><?xml version="1.0" encoding="utf-8"?>
<sst xmlns="http://schemas.openxmlformats.org/spreadsheetml/2006/main" count="25" uniqueCount="22">
  <si>
    <t>Accélération mesurée</t>
  </si>
  <si>
    <t>X</t>
  </si>
  <si>
    <t>Y</t>
  </si>
  <si>
    <t>Z</t>
  </si>
  <si>
    <t>Accélération projetée</t>
  </si>
  <si>
    <t>Axe de rotation</t>
  </si>
  <si>
    <t>Axe normé</t>
  </si>
  <si>
    <t>Distance à l'axe</t>
  </si>
  <si>
    <t>Position du moteur 1</t>
  </si>
  <si>
    <t>Position du moteur 2</t>
  </si>
  <si>
    <t>Position du moteur 3</t>
  </si>
  <si>
    <t>Longueur d'un bras</t>
  </si>
  <si>
    <t>Axe ortho normé</t>
  </si>
  <si>
    <t>Total positif</t>
  </si>
  <si>
    <t>Total négatif</t>
  </si>
  <si>
    <t>Ratio</t>
  </si>
  <si>
    <t>Coefficient</t>
  </si>
  <si>
    <t>Intensité de la correction</t>
  </si>
  <si>
    <t>Effort correctif</t>
  </si>
  <si>
    <t>Total correctifs</t>
  </si>
  <si>
    <t>Effort initial</t>
  </si>
  <si>
    <t>Effort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</si>
</sst>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23"/>
  <sheetViews>
    <sheetView tabSelected="1" workbookViewId="0">
      <selection activeCell="H6" sqref="H6"/>
    </sheetView>
  </sheetViews>
  <sheetFormatPr baseColWidth="10" defaultRowHeight="15"/>
  <cols>
    <col min="2" max="2" width="2.140625" style="2" bestFit="1" customWidth="1"/>
    <col min="3" max="15" width="15.7109375" customWidth="1"/>
    <col min="16" max="17" width="12.7109375" customWidth="1"/>
  </cols>
  <sheetData>
    <row r="2" spans="2:7">
      <c r="C2" s="4" t="s">
        <v>11</v>
      </c>
      <c r="D2" s="4"/>
      <c r="E2" s="4"/>
      <c r="F2" s="4"/>
      <c r="G2">
        <v>4</v>
      </c>
    </row>
    <row r="3" spans="2:7">
      <c r="C3" s="4" t="s">
        <v>17</v>
      </c>
      <c r="D3" s="4"/>
      <c r="E3" s="4"/>
      <c r="F3" s="4"/>
      <c r="G3">
        <v>400</v>
      </c>
    </row>
    <row r="4" spans="2:7">
      <c r="C4" s="4" t="s">
        <v>20</v>
      </c>
      <c r="D4" s="4"/>
      <c r="E4" s="4"/>
      <c r="F4" s="4"/>
      <c r="G4">
        <v>2500</v>
      </c>
    </row>
    <row r="6" spans="2:7" s="1" customFormat="1" ht="30">
      <c r="C6" s="1" t="s">
        <v>0</v>
      </c>
      <c r="D6" s="1" t="s">
        <v>4</v>
      </c>
      <c r="E6" s="1" t="s">
        <v>5</v>
      </c>
      <c r="F6" s="1" t="s">
        <v>6</v>
      </c>
      <c r="G6" s="1" t="s">
        <v>12</v>
      </c>
    </row>
    <row r="7" spans="2:7">
      <c r="B7" s="2" t="s">
        <v>1</v>
      </c>
      <c r="C7">
        <v>0.23</v>
      </c>
      <c r="D7">
        <f>C7</f>
        <v>0.23</v>
      </c>
      <c r="E7">
        <f>D8</f>
        <v>0.46</v>
      </c>
      <c r="F7">
        <f>E7/SQRT($E$7*$E$7+$E$8*$E$8+$E$9*$E$9)</f>
        <v>0.89442719099991586</v>
      </c>
      <c r="G7">
        <f>-F8</f>
        <v>0.44721359549995793</v>
      </c>
    </row>
    <row r="8" spans="2:7">
      <c r="B8" s="2" t="s">
        <v>2</v>
      </c>
      <c r="C8">
        <v>0.46</v>
      </c>
      <c r="D8">
        <f>C8</f>
        <v>0.46</v>
      </c>
      <c r="E8">
        <f>-D7</f>
        <v>-0.23</v>
      </c>
      <c r="F8">
        <f>E8/SQRT($E$7*$E$7+$E$8*$E$8+$E$9*$E$9)</f>
        <v>-0.44721359549995793</v>
      </c>
      <c r="G8">
        <f>F7</f>
        <v>0.89442719099991586</v>
      </c>
    </row>
    <row r="9" spans="2:7">
      <c r="B9" s="2" t="s">
        <v>3</v>
      </c>
      <c r="C9">
        <v>-9</v>
      </c>
      <c r="D9">
        <v>0</v>
      </c>
      <c r="E9">
        <v>0</v>
      </c>
      <c r="F9">
        <f>E9/SQRT($E$7*$E$7+$E$8*$E$8+$E$9*$E$9)</f>
        <v>0</v>
      </c>
      <c r="G9">
        <v>0</v>
      </c>
    </row>
    <row r="11" spans="2:7" s="1" customFormat="1" ht="30">
      <c r="C11" s="1" t="s">
        <v>8</v>
      </c>
      <c r="D11" s="1" t="s">
        <v>9</v>
      </c>
      <c r="E11" s="1" t="s">
        <v>10</v>
      </c>
    </row>
    <row r="12" spans="2:7">
      <c r="B12" s="2" t="s">
        <v>1</v>
      </c>
      <c r="C12">
        <f>$G$2*COS(0*2*PI()/3)</f>
        <v>4</v>
      </c>
      <c r="D12">
        <f>$G$2*COS(1*2*PI()/3)</f>
        <v>-1.9999999999999991</v>
      </c>
      <c r="E12">
        <f>$G$2*COS(2*2*PI()/3)</f>
        <v>-2.0000000000000018</v>
      </c>
    </row>
    <row r="13" spans="2:7">
      <c r="B13" s="2" t="s">
        <v>2</v>
      </c>
      <c r="C13">
        <f>$G$2*SIN(0*2*PI()/3)</f>
        <v>0</v>
      </c>
      <c r="D13">
        <f>$G$2*SIN(1*2*PI()/3)</f>
        <v>3.4641016151377548</v>
      </c>
      <c r="E13">
        <f>$G$2*SIN(2*2*PI()/3)</f>
        <v>-3.4641016151377535</v>
      </c>
    </row>
    <row r="14" spans="2:7">
      <c r="B14" s="2" t="s">
        <v>3</v>
      </c>
      <c r="C14">
        <v>0</v>
      </c>
      <c r="D14">
        <v>0</v>
      </c>
      <c r="E14">
        <v>0</v>
      </c>
    </row>
    <row r="16" spans="2:7" s="3" customFormat="1">
      <c r="C16" s="1" t="s">
        <v>7</v>
      </c>
      <c r="D16" s="3" t="s">
        <v>15</v>
      </c>
      <c r="E16" s="3" t="s">
        <v>16</v>
      </c>
      <c r="F16" s="3" t="s">
        <v>18</v>
      </c>
      <c r="G16" s="3" t="s">
        <v>21</v>
      </c>
    </row>
    <row r="17" spans="2:7">
      <c r="B17" s="2">
        <v>1</v>
      </c>
      <c r="C17">
        <f>C12*$G$7+C13*$G$8+C14*$G$9</f>
        <v>1.7888543819998317</v>
      </c>
      <c r="D17">
        <f>IF($C17&gt;=0,$C17/$D$21,$C17/$D$22)</f>
        <v>0.44801847547959162</v>
      </c>
      <c r="E17">
        <f>D17*SIGN(C17)</f>
        <v>0.44801847547959162</v>
      </c>
      <c r="F17">
        <f>E17*SQRT($D$7*$D$7+$D$8*$D$8)*$G$3</f>
        <v>92.165578504033448</v>
      </c>
      <c r="G17">
        <f>MAX(F17+$G$4,0)</f>
        <v>2592.1655785040334</v>
      </c>
    </row>
    <row r="18" spans="2:7">
      <c r="B18" s="2">
        <v>2</v>
      </c>
      <c r="C18">
        <f>D12*$G$7+D13*$G$8+D14*$G$9</f>
        <v>2.2039594859660183</v>
      </c>
      <c r="D18">
        <f t="shared" ref="D18:D19" si="0">IF($C18&gt;=0,$C18/$D$21,$C18/$D$22)</f>
        <v>0.55198152452040827</v>
      </c>
      <c r="E18">
        <f t="shared" ref="E18:E19" si="1">D18*SIGN(C18)</f>
        <v>0.55198152452040827</v>
      </c>
      <c r="F18">
        <f>E18*SQRT($D$7*$D$7+$D$8*$D$8)*$G$3</f>
        <v>113.5526754259472</v>
      </c>
      <c r="G18">
        <f t="shared" ref="G18:G19" si="2">MAX(F18+$G$4,0)</f>
        <v>2613.5526754259472</v>
      </c>
    </row>
    <row r="19" spans="2:7">
      <c r="B19" s="2">
        <v>3</v>
      </c>
      <c r="C19">
        <f>E12*$G$7+E13*$G$8+E14*$G$9</f>
        <v>-3.9928138679658489</v>
      </c>
      <c r="D19">
        <f t="shared" si="0"/>
        <v>1</v>
      </c>
      <c r="E19">
        <f t="shared" si="1"/>
        <v>-1</v>
      </c>
      <c r="F19">
        <f>E19*SQRT($D$7*$D$7+$D$8*$D$8)*$G$3</f>
        <v>-205.71825392998068</v>
      </c>
      <c r="G19">
        <f t="shared" si="2"/>
        <v>2294.2817460700194</v>
      </c>
    </row>
    <row r="21" spans="2:7">
      <c r="C21" s="2" t="s">
        <v>13</v>
      </c>
      <c r="D21">
        <f>SUMIF(C17:C20,"&gt;=0")</f>
        <v>3.9928138679658502</v>
      </c>
    </row>
    <row r="22" spans="2:7">
      <c r="C22" s="2" t="s">
        <v>14</v>
      </c>
      <c r="D22">
        <f>SUMIF(C17:C20,"&lt;0")</f>
        <v>-3.9928138679658489</v>
      </c>
    </row>
    <row r="23" spans="2:7">
      <c r="C23" s="2" t="s">
        <v>19</v>
      </c>
      <c r="D23">
        <f>SUM(F17:F19)</f>
        <v>0</v>
      </c>
    </row>
  </sheetData>
  <mergeCells count="3">
    <mergeCell ref="C2:F2"/>
    <mergeCell ref="C3:F3"/>
    <mergeCell ref="C4:F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2012-07-06T18:55:36Z</dcterms:modified>
</cp:coreProperties>
</file>