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na\Downloads\Statistika Probabilitas\Modul 9\"/>
    </mc:Choice>
  </mc:AlternateContent>
  <xr:revisionPtr revIDLastSave="0" documentId="13_ncr:1_{C604EB22-E60E-463E-A781-80E39139F843}" xr6:coauthVersionLast="47" xr6:coauthVersionMax="47" xr10:uidLastSave="{00000000-0000-0000-0000-000000000000}"/>
  <bookViews>
    <workbookView xWindow="11424" yWindow="0" windowWidth="11712" windowHeight="12336" xr2:uid="{CCF5C0C2-2F08-4FC7-8D18-C26386FD9915}"/>
  </bookViews>
  <sheets>
    <sheet name="Soal 1" sheetId="1" r:id="rId1"/>
    <sheet name="Soal Latih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2" l="1"/>
  <c r="B12" i="2"/>
  <c r="H8" i="2" s="1"/>
  <c r="C11" i="2"/>
  <c r="I4" i="2" s="1"/>
  <c r="O4" i="2" s="1"/>
  <c r="C10" i="2"/>
  <c r="B10" i="2"/>
  <c r="H9" i="2"/>
  <c r="E9" i="2"/>
  <c r="D9" i="2"/>
  <c r="E8" i="2"/>
  <c r="D8" i="2"/>
  <c r="E7" i="2"/>
  <c r="D7" i="2"/>
  <c r="E6" i="2"/>
  <c r="D6" i="2"/>
  <c r="H5" i="2"/>
  <c r="K5" i="2" s="1"/>
  <c r="E5" i="2"/>
  <c r="D5" i="2"/>
  <c r="E4" i="2"/>
  <c r="D4" i="2"/>
  <c r="E3" i="2"/>
  <c r="D3" i="2"/>
  <c r="E2" i="2"/>
  <c r="E10" i="2" s="1"/>
  <c r="D2" i="2"/>
  <c r="D10" i="2" s="1"/>
  <c r="B10" i="1"/>
  <c r="H5" i="1" s="1"/>
  <c r="C9" i="1"/>
  <c r="C8" i="1"/>
  <c r="B8" i="1"/>
  <c r="I7" i="1"/>
  <c r="O7" i="1" s="1"/>
  <c r="E7" i="1"/>
  <c r="D7" i="1"/>
  <c r="H6" i="1"/>
  <c r="K6" i="1" s="1"/>
  <c r="E6" i="1"/>
  <c r="D6" i="1"/>
  <c r="I5" i="1"/>
  <c r="O5" i="1" s="1"/>
  <c r="E5" i="1"/>
  <c r="D5" i="1"/>
  <c r="H4" i="1"/>
  <c r="K4" i="1" s="1"/>
  <c r="E4" i="1"/>
  <c r="D4" i="1"/>
  <c r="I3" i="1"/>
  <c r="O3" i="1" s="1"/>
  <c r="E3" i="1"/>
  <c r="D3" i="1"/>
  <c r="H2" i="1"/>
  <c r="K2" i="1" s="1"/>
  <c r="E2" i="1"/>
  <c r="E8" i="1" s="1"/>
  <c r="D2" i="1"/>
  <c r="D8" i="1" s="1"/>
  <c r="B14" i="2" l="1"/>
  <c r="B15" i="2"/>
  <c r="K8" i="2"/>
  <c r="H3" i="2"/>
  <c r="H7" i="2"/>
  <c r="K9" i="2"/>
  <c r="I8" i="2"/>
  <c r="O8" i="2" s="1"/>
  <c r="I7" i="2"/>
  <c r="O7" i="2" s="1"/>
  <c r="I5" i="2"/>
  <c r="O5" i="2" s="1"/>
  <c r="I9" i="2"/>
  <c r="O9" i="2" s="1"/>
  <c r="I3" i="2"/>
  <c r="O3" i="2" s="1"/>
  <c r="H2" i="2"/>
  <c r="H6" i="2"/>
  <c r="I2" i="2"/>
  <c r="O2" i="2" s="1"/>
  <c r="I6" i="2"/>
  <c r="O6" i="2" s="1"/>
  <c r="H4" i="2"/>
  <c r="K5" i="1"/>
  <c r="J5" i="1"/>
  <c r="B12" i="1"/>
  <c r="B13" i="1" s="1"/>
  <c r="I4" i="1"/>
  <c r="O4" i="1" s="1"/>
  <c r="J4" i="1"/>
  <c r="H3" i="1"/>
  <c r="H7" i="1"/>
  <c r="I6" i="1"/>
  <c r="O6" i="1" s="1"/>
  <c r="I2" i="1"/>
  <c r="O2" i="1" s="1"/>
  <c r="J2" i="1"/>
  <c r="J6" i="1"/>
  <c r="K4" i="2" l="1"/>
  <c r="J4" i="2"/>
  <c r="O10" i="2"/>
  <c r="J6" i="2"/>
  <c r="K6" i="2"/>
  <c r="J5" i="2"/>
  <c r="J9" i="2"/>
  <c r="K7" i="2"/>
  <c r="J7" i="2"/>
  <c r="K3" i="2"/>
  <c r="J3" i="2"/>
  <c r="J8" i="2"/>
  <c r="J2" i="2"/>
  <c r="K2" i="2"/>
  <c r="O8" i="1"/>
  <c r="J7" i="1"/>
  <c r="J8" i="1" s="1"/>
  <c r="K7" i="1"/>
  <c r="K3" i="1"/>
  <c r="J3" i="1"/>
  <c r="K10" i="2" l="1"/>
  <c r="J10" i="2"/>
  <c r="K8" i="1"/>
  <c r="J12" i="1" s="1"/>
  <c r="J13" i="1" s="1"/>
  <c r="J12" i="2" l="1"/>
  <c r="J13" i="2" s="1"/>
  <c r="M3" i="1"/>
  <c r="N3" i="1" s="1"/>
  <c r="M4" i="1"/>
  <c r="N4" i="1" s="1"/>
  <c r="M7" i="1"/>
  <c r="N7" i="1" s="1"/>
  <c r="M5" i="1"/>
  <c r="N5" i="1" s="1"/>
  <c r="M6" i="1"/>
  <c r="N6" i="1" s="1"/>
  <c r="M2" i="1"/>
  <c r="N2" i="1" s="1"/>
  <c r="M7" i="2" l="1"/>
  <c r="N7" i="2" s="1"/>
  <c r="M3" i="2"/>
  <c r="N3" i="2" s="1"/>
  <c r="M9" i="2"/>
  <c r="N9" i="2" s="1"/>
  <c r="M6" i="2"/>
  <c r="N6" i="2" s="1"/>
  <c r="M2" i="2"/>
  <c r="N2" i="2" s="1"/>
  <c r="M8" i="2"/>
  <c r="N8" i="2" s="1"/>
  <c r="M4" i="2"/>
  <c r="N4" i="2" s="1"/>
  <c r="M5" i="2"/>
  <c r="N5" i="2" s="1"/>
  <c r="N8" i="1"/>
  <c r="N11" i="1" s="1"/>
  <c r="N12" i="1" s="1"/>
  <c r="N10" i="2" l="1"/>
  <c r="N13" i="2" s="1"/>
  <c r="N14" i="2" s="1"/>
</calcChain>
</file>

<file path=xl/sharedStrings.xml><?xml version="1.0" encoding="utf-8"?>
<sst xmlns="http://schemas.openxmlformats.org/spreadsheetml/2006/main" count="59" uniqueCount="30">
  <si>
    <t>x</t>
  </si>
  <si>
    <t>y</t>
  </si>
  <si>
    <t>x^2</t>
  </si>
  <si>
    <t>xy</t>
  </si>
  <si>
    <t>cara lain</t>
  </si>
  <si>
    <t>(x-xbar)</t>
  </si>
  <si>
    <t>(y-ybar)</t>
  </si>
  <si>
    <t>(x-xbar)(y-ybar)</t>
  </si>
  <si>
    <t>(x-xbar)^2</t>
  </si>
  <si>
    <t>y_duga</t>
  </si>
  <si>
    <t>(y_duga - ybar)^2</t>
  </si>
  <si>
    <t>(y-ybar)^2</t>
  </si>
  <si>
    <t>*buku anderson</t>
  </si>
  <si>
    <t>sum</t>
  </si>
  <si>
    <t>y_bar</t>
  </si>
  <si>
    <t>SSR</t>
  </si>
  <si>
    <t>SST</t>
  </si>
  <si>
    <t>x_bar</t>
  </si>
  <si>
    <t>n</t>
  </si>
  <si>
    <t>rsquare</t>
  </si>
  <si>
    <t>b1</t>
  </si>
  <si>
    <t>correlation</t>
  </si>
  <si>
    <t>b0</t>
  </si>
  <si>
    <t xml:space="preserve">y_duga = </t>
  </si>
  <si>
    <t>368.2947977+1.35261156x</t>
  </si>
  <si>
    <t>artinya penambahan satu satuan x akan meningkatkan 1.35261156 satuan y</t>
  </si>
  <si>
    <t>Nama :</t>
  </si>
  <si>
    <t>Kharisma Maulida Saara</t>
  </si>
  <si>
    <t>NIM :</t>
  </si>
  <si>
    <t>064002200024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</si>
</sst>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4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4849D-D51D-44A4-A349-72B78BF3AD9F}">
  <dimension ref="A1:O16"/>
  <sheetViews>
    <sheetView tabSelected="1" workbookViewId="0">
      <selection activeCell="C25" sqref="C25"/>
    </sheetView>
  </sheetViews>
  <sheetFormatPr defaultRowHeight="14.4" x14ac:dyDescent="0.3"/>
  <cols>
    <col min="10" max="10" width="14" bestFit="1" customWidth="1"/>
    <col min="13" max="13" width="12.77734375" customWidth="1"/>
    <col min="14" max="14" width="15.44140625" bestFit="1" customWidth="1"/>
  </cols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5</v>
      </c>
      <c r="I1" t="s">
        <v>6</v>
      </c>
      <c r="J1" t="s">
        <v>7</v>
      </c>
      <c r="K1" t="s">
        <v>8</v>
      </c>
      <c r="M1" t="s">
        <v>9</v>
      </c>
      <c r="N1" t="s">
        <v>10</v>
      </c>
      <c r="O1" t="s">
        <v>11</v>
      </c>
    </row>
    <row r="2" spans="1:15" x14ac:dyDescent="0.3">
      <c r="B2">
        <v>40</v>
      </c>
      <c r="C2" s="1">
        <v>385</v>
      </c>
      <c r="D2">
        <f>B2^2</f>
        <v>1600</v>
      </c>
      <c r="E2">
        <f>B2*C2</f>
        <v>15400</v>
      </c>
      <c r="F2" t="s">
        <v>12</v>
      </c>
      <c r="H2">
        <f t="shared" ref="H2:H7" si="0">B2-$B$10</f>
        <v>9.1666666666666679</v>
      </c>
      <c r="I2">
        <f t="shared" ref="I2:I7" si="1">C2-$C$9</f>
        <v>-25</v>
      </c>
      <c r="J2">
        <f>H2*I2</f>
        <v>-229.16666666666669</v>
      </c>
      <c r="K2">
        <f>H2^2</f>
        <v>84.0277777777778</v>
      </c>
      <c r="M2">
        <f t="shared" ref="M2:M7" si="2">$J$13+$J$12*B2</f>
        <v>422.39884393063585</v>
      </c>
      <c r="N2">
        <f t="shared" ref="N2:N7" si="3">(M2-$C$9)^2</f>
        <v>153.73133081626543</v>
      </c>
      <c r="O2">
        <f>I2^2</f>
        <v>625</v>
      </c>
    </row>
    <row r="3" spans="1:15" x14ac:dyDescent="0.3">
      <c r="B3">
        <v>20</v>
      </c>
      <c r="C3" s="1">
        <v>400</v>
      </c>
      <c r="D3">
        <f t="shared" ref="D3:D7" si="4">B3^2</f>
        <v>400</v>
      </c>
      <c r="E3">
        <f t="shared" ref="E3:E7" si="5">B3*C3</f>
        <v>8000</v>
      </c>
      <c r="H3">
        <f t="shared" si="0"/>
        <v>-10.833333333333332</v>
      </c>
      <c r="I3">
        <f t="shared" si="1"/>
        <v>-10</v>
      </c>
      <c r="J3">
        <f t="shared" ref="J3:J7" si="6">H3*I3</f>
        <v>108.33333333333331</v>
      </c>
      <c r="K3">
        <f t="shared" ref="K3:K7" si="7">H3^2</f>
        <v>117.36111111111109</v>
      </c>
      <c r="M3">
        <f t="shared" si="2"/>
        <v>395.34682080924853</v>
      </c>
      <c r="N3">
        <f t="shared" si="3"/>
        <v>214.715660396272</v>
      </c>
      <c r="O3">
        <f t="shared" ref="O3:O7" si="8">I3^2</f>
        <v>100</v>
      </c>
    </row>
    <row r="4" spans="1:15" x14ac:dyDescent="0.3">
      <c r="B4">
        <v>25</v>
      </c>
      <c r="C4">
        <v>395</v>
      </c>
      <c r="D4">
        <f t="shared" si="4"/>
        <v>625</v>
      </c>
      <c r="E4">
        <f t="shared" si="5"/>
        <v>9875</v>
      </c>
      <c r="H4">
        <f t="shared" si="0"/>
        <v>-5.8333333333333321</v>
      </c>
      <c r="I4">
        <f t="shared" si="1"/>
        <v>-15</v>
      </c>
      <c r="J4">
        <f t="shared" si="6"/>
        <v>87.499999999999986</v>
      </c>
      <c r="K4">
        <f t="shared" si="7"/>
        <v>34.027777777777764</v>
      </c>
      <c r="M4">
        <f t="shared" si="2"/>
        <v>402.1098265895954</v>
      </c>
      <c r="N4">
        <f t="shared" si="3"/>
        <v>62.254836446255759</v>
      </c>
      <c r="O4">
        <f t="shared" si="8"/>
        <v>225</v>
      </c>
    </row>
    <row r="5" spans="1:15" x14ac:dyDescent="0.3">
      <c r="B5">
        <v>20</v>
      </c>
      <c r="C5">
        <v>365</v>
      </c>
      <c r="D5">
        <f t="shared" si="4"/>
        <v>400</v>
      </c>
      <c r="E5">
        <f t="shared" si="5"/>
        <v>7300</v>
      </c>
      <c r="H5">
        <f t="shared" si="0"/>
        <v>-10.833333333333332</v>
      </c>
      <c r="I5">
        <f t="shared" si="1"/>
        <v>-45</v>
      </c>
      <c r="J5">
        <f t="shared" si="6"/>
        <v>487.49999999999994</v>
      </c>
      <c r="K5">
        <f t="shared" si="7"/>
        <v>117.36111111111109</v>
      </c>
      <c r="M5">
        <f t="shared" si="2"/>
        <v>395.34682080924853</v>
      </c>
      <c r="N5">
        <f t="shared" si="3"/>
        <v>214.715660396272</v>
      </c>
      <c r="O5">
        <f t="shared" si="8"/>
        <v>2025</v>
      </c>
    </row>
    <row r="6" spans="1:15" x14ac:dyDescent="0.3">
      <c r="B6">
        <v>30</v>
      </c>
      <c r="C6" s="1">
        <v>475</v>
      </c>
      <c r="D6">
        <f t="shared" si="4"/>
        <v>900</v>
      </c>
      <c r="E6">
        <f t="shared" si="5"/>
        <v>14250</v>
      </c>
      <c r="H6">
        <f t="shared" si="0"/>
        <v>-0.83333333333333215</v>
      </c>
      <c r="I6">
        <f t="shared" si="1"/>
        <v>65</v>
      </c>
      <c r="J6">
        <f t="shared" si="6"/>
        <v>-54.166666666666586</v>
      </c>
      <c r="K6">
        <f t="shared" si="7"/>
        <v>0.69444444444444242</v>
      </c>
      <c r="M6">
        <f t="shared" si="2"/>
        <v>408.87283236994222</v>
      </c>
      <c r="N6">
        <f t="shared" si="3"/>
        <v>1.2705068662500809</v>
      </c>
      <c r="O6">
        <f t="shared" si="8"/>
        <v>4225</v>
      </c>
    </row>
    <row r="7" spans="1:15" x14ac:dyDescent="0.3">
      <c r="B7">
        <v>50</v>
      </c>
      <c r="C7" s="1">
        <v>440</v>
      </c>
      <c r="D7">
        <f t="shared" si="4"/>
        <v>2500</v>
      </c>
      <c r="E7">
        <f t="shared" si="5"/>
        <v>22000</v>
      </c>
      <c r="H7">
        <f t="shared" si="0"/>
        <v>19.166666666666668</v>
      </c>
      <c r="I7">
        <f t="shared" si="1"/>
        <v>30</v>
      </c>
      <c r="J7">
        <f t="shared" si="6"/>
        <v>575</v>
      </c>
      <c r="K7">
        <f t="shared" si="7"/>
        <v>367.36111111111114</v>
      </c>
      <c r="M7">
        <f t="shared" si="2"/>
        <v>435.92485549132948</v>
      </c>
      <c r="N7">
        <f t="shared" si="3"/>
        <v>672.09813224631637</v>
      </c>
      <c r="O7">
        <f t="shared" si="8"/>
        <v>900</v>
      </c>
    </row>
    <row r="8" spans="1:15" x14ac:dyDescent="0.3">
      <c r="A8" t="s">
        <v>13</v>
      </c>
      <c r="B8">
        <f>SUM(B2:B7)</f>
        <v>185</v>
      </c>
      <c r="C8">
        <f>SUM(C2:C7)</f>
        <v>2460</v>
      </c>
      <c r="D8">
        <f>SUM(D2:D7)</f>
        <v>6425</v>
      </c>
      <c r="E8">
        <f>SUM(E2:E7)</f>
        <v>76825</v>
      </c>
      <c r="J8">
        <f>SUM(J2:J7)</f>
        <v>975</v>
      </c>
      <c r="K8">
        <f>SUM(K2:K7)</f>
        <v>720.83333333333326</v>
      </c>
      <c r="N8">
        <f>SUM(N2:N7)</f>
        <v>1318.7861271676315</v>
      </c>
      <c r="O8">
        <f>SUM(O2:O7)</f>
        <v>8100</v>
      </c>
    </row>
    <row r="9" spans="1:15" x14ac:dyDescent="0.3">
      <c r="A9" t="s">
        <v>14</v>
      </c>
      <c r="C9">
        <f>AVERAGE(C2:C7)</f>
        <v>410</v>
      </c>
      <c r="N9" t="s">
        <v>15</v>
      </c>
      <c r="O9" t="s">
        <v>16</v>
      </c>
    </row>
    <row r="10" spans="1:15" x14ac:dyDescent="0.3">
      <c r="A10" t="s">
        <v>17</v>
      </c>
      <c r="B10">
        <f>AVERAGE(B2:B7)</f>
        <v>30.833333333333332</v>
      </c>
    </row>
    <row r="11" spans="1:15" x14ac:dyDescent="0.3">
      <c r="A11" t="s">
        <v>18</v>
      </c>
      <c r="B11">
        <v>6</v>
      </c>
      <c r="M11" s="2" t="s">
        <v>19</v>
      </c>
      <c r="N11" s="2">
        <f>N8/O8</f>
        <v>0.16281310211946068</v>
      </c>
    </row>
    <row r="12" spans="1:15" x14ac:dyDescent="0.3">
      <c r="A12" s="2" t="s">
        <v>20</v>
      </c>
      <c r="B12" s="2">
        <f>(B11*E8-B8*C8)/(B11*D8-B8^2)</f>
        <v>1.3526011560693643</v>
      </c>
      <c r="D12" s="3"/>
      <c r="I12" t="s">
        <v>20</v>
      </c>
      <c r="J12">
        <f>J8/K8</f>
        <v>1.3526011560693643</v>
      </c>
      <c r="M12" s="2" t="s">
        <v>21</v>
      </c>
      <c r="N12" s="2">
        <f>SQRT(N11)</f>
        <v>0.40350105590873075</v>
      </c>
    </row>
    <row r="13" spans="1:15" x14ac:dyDescent="0.3">
      <c r="A13" s="2" t="s">
        <v>22</v>
      </c>
      <c r="B13" s="2">
        <f>C8/B11-B12*B8/B11</f>
        <v>368.29479768786126</v>
      </c>
      <c r="D13" s="3"/>
      <c r="I13" t="s">
        <v>22</v>
      </c>
      <c r="J13">
        <f>C9-J12*B10</f>
        <v>368.29479768786126</v>
      </c>
    </row>
    <row r="14" spans="1:15" x14ac:dyDescent="0.3">
      <c r="A14" s="3"/>
    </row>
    <row r="15" spans="1:15" x14ac:dyDescent="0.3">
      <c r="A15" t="s">
        <v>23</v>
      </c>
      <c r="B15" t="s">
        <v>24</v>
      </c>
    </row>
    <row r="16" spans="1:15" x14ac:dyDescent="0.3">
      <c r="A16" t="s">
        <v>25</v>
      </c>
      <c r="D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16F29-B458-44BF-99BE-30A24513A69C}">
  <dimension ref="A1:P21"/>
  <sheetViews>
    <sheetView workbookViewId="0">
      <selection sqref="A1:P23"/>
    </sheetView>
  </sheetViews>
  <sheetFormatPr defaultRowHeight="14.4" x14ac:dyDescent="0.3"/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5</v>
      </c>
      <c r="I1" t="s">
        <v>6</v>
      </c>
      <c r="J1" t="s">
        <v>7</v>
      </c>
      <c r="K1" t="s">
        <v>8</v>
      </c>
      <c r="M1" t="s">
        <v>9</v>
      </c>
      <c r="N1" t="s">
        <v>10</v>
      </c>
      <c r="O1" t="s">
        <v>11</v>
      </c>
    </row>
    <row r="2" spans="1:16" x14ac:dyDescent="0.3">
      <c r="B2">
        <v>2.8</v>
      </c>
      <c r="C2" s="1">
        <v>5.4</v>
      </c>
      <c r="D2">
        <f>B2^2</f>
        <v>7.839999999999999</v>
      </c>
      <c r="E2">
        <f>B2*C2</f>
        <v>15.12</v>
      </c>
      <c r="F2" t="s">
        <v>12</v>
      </c>
      <c r="H2">
        <f>B2-$B$12</f>
        <v>-0.38750000000000018</v>
      </c>
      <c r="I2">
        <f>C2-$C$11</f>
        <v>-1.2374999999999989</v>
      </c>
      <c r="J2">
        <f>H2*I2</f>
        <v>0.4795312499999998</v>
      </c>
      <c r="K2">
        <f>H2^2</f>
        <v>0.15015625000000013</v>
      </c>
      <c r="M2">
        <f t="shared" ref="M2:M9" si="0">$J$13+$J$12*B2</f>
        <v>5.6681681681681662</v>
      </c>
      <c r="N2">
        <f t="shared" ref="N2:N9" si="1">(M2-$C$11)^2</f>
        <v>0.93960420020245727</v>
      </c>
      <c r="O2">
        <f>I2^2</f>
        <v>1.5314062499999974</v>
      </c>
    </row>
    <row r="3" spans="1:16" x14ac:dyDescent="0.3">
      <c r="B3">
        <v>2.5</v>
      </c>
      <c r="C3" s="1">
        <v>5.0999999999999996</v>
      </c>
      <c r="D3">
        <f t="shared" ref="D3:D7" si="2">B3^2</f>
        <v>6.25</v>
      </c>
      <c r="E3">
        <f t="shared" ref="E3:E9" si="3">B3*C3</f>
        <v>12.75</v>
      </c>
      <c r="H3">
        <f t="shared" ref="H3:H9" si="4">B3-$B$12</f>
        <v>-0.6875</v>
      </c>
      <c r="I3">
        <f t="shared" ref="I3:I9" si="5">C3-$C$11</f>
        <v>-1.5374999999999996</v>
      </c>
      <c r="J3">
        <f t="shared" ref="J3:J9" si="6">H3*I3</f>
        <v>1.0570312499999996</v>
      </c>
      <c r="K3">
        <f t="shared" ref="K3:K9" si="7">H3^2</f>
        <v>0.47265625</v>
      </c>
      <c r="M3">
        <f t="shared" si="0"/>
        <v>4.917717717717716</v>
      </c>
      <c r="N3">
        <f t="shared" si="1"/>
        <v>2.9576510984520592</v>
      </c>
      <c r="O3">
        <f t="shared" ref="O3:O9" si="8">I3^2</f>
        <v>2.363906249999999</v>
      </c>
    </row>
    <row r="4" spans="1:16" x14ac:dyDescent="0.3">
      <c r="B4">
        <v>3.5</v>
      </c>
      <c r="C4">
        <v>7.2</v>
      </c>
      <c r="D4">
        <f t="shared" si="2"/>
        <v>12.25</v>
      </c>
      <c r="E4">
        <f t="shared" si="3"/>
        <v>25.2</v>
      </c>
      <c r="H4">
        <f t="shared" si="4"/>
        <v>0.3125</v>
      </c>
      <c r="I4">
        <f t="shared" si="5"/>
        <v>0.56250000000000089</v>
      </c>
      <c r="J4">
        <f t="shared" si="6"/>
        <v>0.17578125000000028</v>
      </c>
      <c r="K4">
        <f t="shared" si="7"/>
        <v>9.765625E-2</v>
      </c>
      <c r="M4">
        <f t="shared" si="0"/>
        <v>7.4192192192192188</v>
      </c>
      <c r="N4">
        <f t="shared" si="1"/>
        <v>0.61108493769670613</v>
      </c>
      <c r="O4">
        <f t="shared" si="8"/>
        <v>0.316406250000001</v>
      </c>
    </row>
    <row r="5" spans="1:16" x14ac:dyDescent="0.3">
      <c r="B5">
        <v>3.1</v>
      </c>
      <c r="C5">
        <v>6.2</v>
      </c>
      <c r="D5">
        <f t="shared" si="2"/>
        <v>9.6100000000000012</v>
      </c>
      <c r="E5">
        <f t="shared" si="3"/>
        <v>19.220000000000002</v>
      </c>
      <c r="H5">
        <f t="shared" si="4"/>
        <v>-8.7499999999999911E-2</v>
      </c>
      <c r="I5">
        <f t="shared" si="5"/>
        <v>-0.43749999999999911</v>
      </c>
      <c r="J5">
        <f t="shared" si="6"/>
        <v>3.8281249999999885E-2</v>
      </c>
      <c r="K5">
        <f t="shared" si="7"/>
        <v>7.6562499999999842E-3</v>
      </c>
      <c r="M5">
        <f t="shared" si="0"/>
        <v>6.418618618618618</v>
      </c>
      <c r="N5">
        <f t="shared" si="1"/>
        <v>4.7909059115421669E-2</v>
      </c>
      <c r="O5">
        <f t="shared" si="8"/>
        <v>0.19140624999999922</v>
      </c>
    </row>
    <row r="6" spans="1:16" x14ac:dyDescent="0.3">
      <c r="B6">
        <v>3</v>
      </c>
      <c r="C6" s="1">
        <v>6</v>
      </c>
      <c r="D6">
        <f t="shared" si="2"/>
        <v>9</v>
      </c>
      <c r="E6">
        <f t="shared" si="3"/>
        <v>18</v>
      </c>
      <c r="H6">
        <f t="shared" si="4"/>
        <v>-0.1875</v>
      </c>
      <c r="I6">
        <f t="shared" si="5"/>
        <v>-0.63749999999999929</v>
      </c>
      <c r="J6">
        <f t="shared" si="6"/>
        <v>0.11953124999999987</v>
      </c>
      <c r="K6">
        <f t="shared" si="7"/>
        <v>3.515625E-2</v>
      </c>
      <c r="M6">
        <f t="shared" si="0"/>
        <v>6.1684684684684674</v>
      </c>
      <c r="N6">
        <f t="shared" si="1"/>
        <v>0.21999057757081439</v>
      </c>
      <c r="O6">
        <f t="shared" si="8"/>
        <v>0.40640624999999908</v>
      </c>
    </row>
    <row r="7" spans="1:16" x14ac:dyDescent="0.3">
      <c r="B7">
        <v>3.8</v>
      </c>
      <c r="C7" s="1">
        <v>7.5</v>
      </c>
      <c r="D7">
        <f t="shared" si="2"/>
        <v>14.44</v>
      </c>
      <c r="E7">
        <f t="shared" si="3"/>
        <v>28.5</v>
      </c>
      <c r="H7">
        <f t="shared" si="4"/>
        <v>0.61249999999999982</v>
      </c>
      <c r="I7">
        <f t="shared" si="5"/>
        <v>0.86250000000000071</v>
      </c>
      <c r="J7">
        <f t="shared" si="6"/>
        <v>0.52828125000000026</v>
      </c>
      <c r="K7">
        <f t="shared" si="7"/>
        <v>0.3751562499999998</v>
      </c>
      <c r="M7">
        <f t="shared" si="0"/>
        <v>8.169669669669668</v>
      </c>
      <c r="N7">
        <f t="shared" si="1"/>
        <v>2.3475438966556617</v>
      </c>
      <c r="O7">
        <f t="shared" si="8"/>
        <v>0.74390625000000121</v>
      </c>
    </row>
    <row r="8" spans="1:16" x14ac:dyDescent="0.3">
      <c r="B8">
        <v>3.3</v>
      </c>
      <c r="C8">
        <v>6.8</v>
      </c>
      <c r="D8">
        <f>B8^2</f>
        <v>10.889999999999999</v>
      </c>
      <c r="E8">
        <f t="shared" si="3"/>
        <v>22.439999999999998</v>
      </c>
      <c r="H8">
        <f t="shared" si="4"/>
        <v>0.11249999999999982</v>
      </c>
      <c r="I8">
        <f t="shared" si="5"/>
        <v>0.16250000000000053</v>
      </c>
      <c r="J8">
        <f t="shared" si="6"/>
        <v>1.828125000000003E-2</v>
      </c>
      <c r="K8">
        <f t="shared" si="7"/>
        <v>1.2656249999999959E-2</v>
      </c>
      <c r="M8">
        <f t="shared" si="0"/>
        <v>6.9189189189189175</v>
      </c>
      <c r="N8">
        <f t="shared" si="1"/>
        <v>7.9196607925492671E-2</v>
      </c>
      <c r="O8">
        <f t="shared" si="8"/>
        <v>2.6406250000000173E-2</v>
      </c>
    </row>
    <row r="9" spans="1:16" x14ac:dyDescent="0.3">
      <c r="B9">
        <v>3.5</v>
      </c>
      <c r="C9">
        <v>8.9</v>
      </c>
      <c r="D9">
        <f>B9^2</f>
        <v>12.25</v>
      </c>
      <c r="E9">
        <f t="shared" si="3"/>
        <v>31.150000000000002</v>
      </c>
      <c r="H9">
        <f t="shared" si="4"/>
        <v>0.3125</v>
      </c>
      <c r="I9">
        <f t="shared" si="5"/>
        <v>2.2625000000000011</v>
      </c>
      <c r="J9">
        <f t="shared" si="6"/>
        <v>0.70703125000000033</v>
      </c>
      <c r="K9">
        <f t="shared" si="7"/>
        <v>9.765625E-2</v>
      </c>
      <c r="M9">
        <f t="shared" si="0"/>
        <v>7.4192192192192188</v>
      </c>
      <c r="N9">
        <f t="shared" si="1"/>
        <v>0.61108493769670613</v>
      </c>
      <c r="O9">
        <f t="shared" si="8"/>
        <v>5.1189062500000047</v>
      </c>
    </row>
    <row r="10" spans="1:16" x14ac:dyDescent="0.3">
      <c r="A10" t="s">
        <v>13</v>
      </c>
      <c r="B10">
        <f>SUM(B2:B9)</f>
        <v>25.5</v>
      </c>
      <c r="C10">
        <f>SUM(C2:C9)</f>
        <v>53.099999999999994</v>
      </c>
      <c r="D10">
        <f>SUM(D2:D9)</f>
        <v>82.53</v>
      </c>
      <c r="E10">
        <f>SUM(E2:E9)</f>
        <v>172.38</v>
      </c>
      <c r="J10">
        <f>SUM(J2:J9)</f>
        <v>3.1237500000000002</v>
      </c>
      <c r="K10">
        <f>SUM(K2:K9)</f>
        <v>1.24875</v>
      </c>
      <c r="N10">
        <f>SUM(N2:N9)</f>
        <v>7.814065315315319</v>
      </c>
      <c r="O10">
        <f>SUM(O2:O9)</f>
        <v>10.69875</v>
      </c>
    </row>
    <row r="11" spans="1:16" x14ac:dyDescent="0.3">
      <c r="A11" t="s">
        <v>14</v>
      </c>
      <c r="C11">
        <f>AVERAGE(C2:C9)</f>
        <v>6.6374999999999993</v>
      </c>
      <c r="M11" s="4"/>
      <c r="N11" s="4" t="s">
        <v>15</v>
      </c>
      <c r="O11" t="s">
        <v>16</v>
      </c>
    </row>
    <row r="12" spans="1:16" x14ac:dyDescent="0.3">
      <c r="A12" t="s">
        <v>17</v>
      </c>
      <c r="B12">
        <f>AVERAGE(B2:B9)</f>
        <v>3.1875</v>
      </c>
      <c r="I12" t="s">
        <v>20</v>
      </c>
      <c r="J12">
        <f>J10/K10</f>
        <v>2.5015015015015019</v>
      </c>
      <c r="M12" s="4"/>
      <c r="N12" s="4"/>
    </row>
    <row r="13" spans="1:16" x14ac:dyDescent="0.3">
      <c r="A13" t="s">
        <v>18</v>
      </c>
      <c r="B13">
        <v>8</v>
      </c>
      <c r="I13" t="s">
        <v>22</v>
      </c>
      <c r="J13">
        <f>C11-J12*B12</f>
        <v>-1.3360360360360382</v>
      </c>
      <c r="M13" s="2" t="s">
        <v>19</v>
      </c>
      <c r="N13" s="2">
        <f>N10/O10</f>
        <v>0.73037180187548256</v>
      </c>
    </row>
    <row r="14" spans="1:16" x14ac:dyDescent="0.3">
      <c r="A14" s="2" t="s">
        <v>20</v>
      </c>
      <c r="B14" s="2">
        <f>(B13*E10-B10*C10)/(B13*D10-B10^2)</f>
        <v>2.5015015015015001</v>
      </c>
      <c r="D14" s="3"/>
      <c r="M14" s="2" t="s">
        <v>21</v>
      </c>
      <c r="N14" s="2">
        <f>SQRT(N13)</f>
        <v>0.85461792742457876</v>
      </c>
    </row>
    <row r="15" spans="1:16" x14ac:dyDescent="0.3">
      <c r="A15" s="2" t="s">
        <v>22</v>
      </c>
      <c r="B15" s="2">
        <f>C10/B13-B14*B10/B13</f>
        <v>-1.3360360360360319</v>
      </c>
      <c r="D15" s="3"/>
    </row>
    <row r="16" spans="1:16" x14ac:dyDescent="0.3">
      <c r="P16" s="5"/>
    </row>
    <row r="17" spans="1:4" x14ac:dyDescent="0.3">
      <c r="C17" t="s">
        <v>26</v>
      </c>
      <c r="D17" t="s">
        <v>27</v>
      </c>
    </row>
    <row r="18" spans="1:4" x14ac:dyDescent="0.3">
      <c r="C18" t="s">
        <v>28</v>
      </c>
      <c r="D18" s="3" t="s">
        <v>29</v>
      </c>
    </row>
    <row r="20" spans="1:4" x14ac:dyDescent="0.3">
      <c r="A20" t="s">
        <v>23</v>
      </c>
      <c r="B20">
        <f>-1.336036036+2.50150152</f>
        <v>1.1654654840000001</v>
      </c>
    </row>
    <row r="21" spans="1:4" x14ac:dyDescent="0.3">
      <c r="A21" t="s">
        <v>25</v>
      </c>
      <c r="D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Soal 1</vt:lpstr>
      <vt:lpstr>Soal Latihan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kharisma maulida</dc:creator>
  <cp:lastModifiedBy>kharisma maulida</cp:lastModifiedBy>
  <dcterms:created xsi:type="dcterms:W3CDTF">2025-01-08T11:12:08Z</dcterms:created>
  <dcterms:modified xsi:type="dcterms:W3CDTF">2025-01-08T11:15:15Z</dcterms:modified>
</cp:coreProperties>
</file>