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wner\Desktop\data_\"/>
    </mc:Choice>
  </mc:AlternateContent>
  <xr:revisionPtr revIDLastSave="0" documentId="13_ncr:1_{D7B2B9B3-1D01-4028-A370-62B5EF9BEA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プラスミドDNA_コピー数算出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24" i="1"/>
  <c r="C22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<sst xmlns="http://schemas.openxmlformats.org/spreadsheetml/2006/main" count="20" uniqueCount="20">
  <si>
    <t>DNA 希釈系列</t>
    <rPh sb="4" eb="8">
      <t>キシャクケイレツ</t>
    </rPh>
    <phoneticPr fontId="1"/>
  </si>
  <si>
    <t xml:space="preserve">Log </t>
    <phoneticPr fontId="1"/>
  </si>
  <si>
    <t>Ct</t>
    <phoneticPr fontId="1"/>
  </si>
  <si>
    <t>y=ax+b</t>
    <phoneticPr fontId="1"/>
  </si>
  <si>
    <t>a=slope</t>
    <phoneticPr fontId="1"/>
  </si>
  <si>
    <t>b=intercept</t>
    <phoneticPr fontId="1"/>
  </si>
  <si>
    <t>y=5.0386x+0</t>
    <phoneticPr fontId="1"/>
  </si>
  <si>
    <t>PCR Efficiency E</t>
    <phoneticPr fontId="1"/>
  </si>
  <si>
    <t>E=10^(-1/slope)</t>
    <phoneticPr fontId="1"/>
  </si>
  <si>
    <t>% PCR Efficiency</t>
    <phoneticPr fontId="1"/>
  </si>
  <si>
    <t>%E=(E-1)*100</t>
    <phoneticPr fontId="1"/>
  </si>
  <si>
    <t>slope=-1.9212</t>
    <phoneticPr fontId="1"/>
  </si>
  <si>
    <t>intercept=39.745</t>
    <phoneticPr fontId="1"/>
  </si>
  <si>
    <t>コピー数（コピー/μｌ）＝A/B×6.02×10^14</t>
  </si>
  <si>
    <t>A＝吸光度から求めた核酸の濃度（ng/μl）</t>
  </si>
  <si>
    <t>B＝核酸の分子量</t>
  </si>
  <si>
    <t>（分子量はDNA 1bp＝660、RNA 1b＝330（近似値）を用います）</t>
  </si>
  <si>
    <t>A</t>
    <phoneticPr fontId="1"/>
  </si>
  <si>
    <t>B</t>
    <phoneticPr fontId="1"/>
  </si>
  <si>
    <t>コピー数</t>
    <rPh sb="3" eb="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</si>
</sst>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Meiryo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Standard</a:t>
            </a:r>
            <a:r>
              <a:rPr lang="en-US" altLang="ja-JP" baseline="0"/>
              <a:t> Curve _ qPCR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491426071741032"/>
          <c:y val="0.18097222222222226"/>
          <c:w val="0.79575240594925645"/>
          <c:h val="0.64218394575678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619203849518816E-2"/>
                  <c:y val="0.200841717701953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800" baseline="0"/>
                      <a:t>y = -1.9212x + 39.745</a:t>
                    </a:r>
                    <a:br>
                      <a:rPr lang="en-US" altLang="ja-JP" sz="1800" baseline="0"/>
                    </a:br>
                    <a:r>
                      <a:rPr lang="en-US" altLang="ja-JP" sz="1800" baseline="0"/>
                      <a:t>R² = 0.9922</a:t>
                    </a:r>
                    <a:endParaRPr lang="en-US" altLang="ja-JP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40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C-4813-A8BF-F56DE3D6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248111"/>
        <c:axId val="1558262255"/>
      </c:scatterChart>
      <c:valAx>
        <c:axId val="15582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8262255"/>
        <c:crosses val="autoZero"/>
        <c:crossBetween val="midCat"/>
      </c:valAx>
      <c:valAx>
        <c:axId val="155826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82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228600</xdr:rowOff>
    </xdr:from>
    <xdr:to>
      <xdr:col>11</xdr:col>
      <xdr:colOff>242887</xdr:colOff>
      <xdr:row>15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D40B4F-B1F9-A6DC-B8CB-686562258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438150</xdr:colOff>
      <xdr:row>8</xdr:row>
      <xdr:rowOff>114300</xdr:rowOff>
    </xdr:from>
    <xdr:ext cx="385105" cy="374141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8A725CD-2EDF-75DE-C6C9-0F006CBC81AD}"/>
            </a:ext>
          </a:extLst>
        </xdr:cNvPr>
        <xdr:cNvSpPr txBox="1"/>
      </xdr:nvSpPr>
      <xdr:spPr>
        <a:xfrm>
          <a:off x="4448175" y="2019300"/>
          <a:ext cx="38510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800"/>
            <a:t>Ct</a:t>
          </a:r>
          <a:endParaRPr kumimoji="1" lang="ja-JP" altLang="en-US" sz="1800"/>
        </a:p>
      </xdr:txBody>
    </xdr:sp>
    <xdr:clientData/>
  </xdr:oneCellAnchor>
  <xdr:oneCellAnchor>
    <xdr:from>
      <xdr:col>6</xdr:col>
      <xdr:colOff>581025</xdr:colOff>
      <xdr:row>14</xdr:row>
      <xdr:rowOff>9525</xdr:rowOff>
    </xdr:from>
    <xdr:ext cx="1776127" cy="43569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D31DB1E-07B0-4BB4-9DE9-C7AE1F4703BF}"/>
            </a:ext>
          </a:extLst>
        </xdr:cNvPr>
        <xdr:cNvSpPr txBox="1"/>
      </xdr:nvSpPr>
      <xdr:spPr>
        <a:xfrm>
          <a:off x="5962650" y="3343275"/>
          <a:ext cx="1776127" cy="4356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/>
            <a:t>Log_DNA</a:t>
          </a:r>
          <a:r>
            <a:rPr kumimoji="1" lang="ja-JP" altLang="en-US" sz="1600"/>
            <a:t>希釈系列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135F-9021-45BD-9B8F-CDD9FD3C5D9B}">
  <dimension ref="B2:C9"/>
  <sheetViews>
    <sheetView tabSelected="1" workbookViewId="0">
      <selection activeCell="C8" sqref="C8"/>
    </sheetView>
  </sheetViews>
  <sheetFormatPr defaultRowHeight="18.75"/>
  <sheetData>
    <row r="2" spans="2:3" ht="19.5">
      <c r="B2" s="1" t="s">
        <v>13</v>
      </c>
    </row>
    <row r="3" spans="2:3" ht="19.5">
      <c r="B3" s="1" t="s">
        <v>14</v>
      </c>
    </row>
    <row r="4" spans="2:3" ht="19.5">
      <c r="B4" s="1" t="s">
        <v>15</v>
      </c>
    </row>
    <row r="5" spans="2:3" ht="19.5">
      <c r="B5" s="1" t="s">
        <v>16</v>
      </c>
    </row>
    <row r="7" spans="2:3" ht="19.5">
      <c r="B7" s="2" t="s">
        <v>17</v>
      </c>
      <c r="C7">
        <v>0.5</v>
      </c>
    </row>
    <row r="8" spans="2:3" ht="19.5">
      <c r="B8" s="2" t="s">
        <v>18</v>
      </c>
      <c r="C8">
        <f>660*150</f>
        <v>99000</v>
      </c>
    </row>
    <row r="9" spans="2:3">
      <c r="B9" t="s">
        <v>19</v>
      </c>
      <c r="C9">
        <f>C7/C8*6.02*10^14</f>
        <v>3040404040.4040403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4"/>
  <sheetViews>
    <sheetView workbookViewId="0">
      <selection activeCell="C10" sqref="C10"/>
    </sheetView>
  </sheetViews>
  <sheetFormatPr defaultRowHeight="18.75"/>
  <cols>
    <col min="2" max="2" width="17.125" customWidth="1"/>
    <col min="3" max="3" width="17.5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1</v>
      </c>
      <c r="C3">
        <f>LOG(B3)</f>
        <v>0</v>
      </c>
      <c r="D3">
        <v>40</v>
      </c>
    </row>
    <row r="4" spans="2:4">
      <c r="B4">
        <v>10</v>
      </c>
      <c r="C4">
        <f t="shared" ref="C4:C12" si="0">LOG(B4)</f>
        <v>1</v>
      </c>
      <c r="D4">
        <v>37</v>
      </c>
    </row>
    <row r="5" spans="2:4">
      <c r="B5">
        <v>100</v>
      </c>
      <c r="C5">
        <f t="shared" si="0"/>
        <v>2</v>
      </c>
      <c r="D5">
        <v>36</v>
      </c>
    </row>
    <row r="6" spans="2:4">
      <c r="B6">
        <v>1000</v>
      </c>
      <c r="C6">
        <f t="shared" si="0"/>
        <v>3</v>
      </c>
      <c r="D6">
        <v>35</v>
      </c>
    </row>
    <row r="7" spans="2:4">
      <c r="B7">
        <v>10000</v>
      </c>
      <c r="C7">
        <f t="shared" si="0"/>
        <v>4</v>
      </c>
      <c r="D7">
        <v>32</v>
      </c>
    </row>
    <row r="8" spans="2:4">
      <c r="B8">
        <v>100000</v>
      </c>
      <c r="C8">
        <f t="shared" si="0"/>
        <v>5</v>
      </c>
      <c r="D8">
        <v>30</v>
      </c>
    </row>
    <row r="9" spans="2:4">
      <c r="B9">
        <v>1000000</v>
      </c>
      <c r="C9">
        <f t="shared" si="0"/>
        <v>6</v>
      </c>
      <c r="D9">
        <v>28</v>
      </c>
    </row>
    <row r="10" spans="2:4">
      <c r="B10">
        <v>10000000</v>
      </c>
      <c r="C10">
        <f t="shared" si="0"/>
        <v>7</v>
      </c>
      <c r="D10">
        <v>26</v>
      </c>
    </row>
    <row r="11" spans="2:4">
      <c r="B11">
        <v>100000000</v>
      </c>
      <c r="C11">
        <f t="shared" si="0"/>
        <v>8</v>
      </c>
      <c r="D11">
        <v>24</v>
      </c>
    </row>
    <row r="12" spans="2:4">
      <c r="B12">
        <v>1000000000</v>
      </c>
      <c r="C12">
        <f t="shared" si="0"/>
        <v>9</v>
      </c>
      <c r="D12">
        <v>23</v>
      </c>
    </row>
    <row r="15" spans="2:4">
      <c r="B15" t="s">
        <v>3</v>
      </c>
      <c r="C15" t="s">
        <v>4</v>
      </c>
    </row>
    <row r="16" spans="2:4">
      <c r="C16" t="s">
        <v>5</v>
      </c>
    </row>
    <row r="18" spans="2:3">
      <c r="B18" t="s">
        <v>6</v>
      </c>
      <c r="C18" t="s">
        <v>11</v>
      </c>
    </row>
    <row r="19" spans="2:3">
      <c r="C19" t="s">
        <v>12</v>
      </c>
    </row>
    <row r="21" spans="2:3">
      <c r="B21" t="s">
        <v>7</v>
      </c>
      <c r="C21" t="s">
        <v>8</v>
      </c>
    </row>
    <row r="22" spans="2:3">
      <c r="C22">
        <f>10^(-1/1.9212)</f>
        <v>0.3016421198213759</v>
      </c>
    </row>
    <row r="23" spans="2:3">
      <c r="B23" t="s">
        <v>9</v>
      </c>
      <c r="C23" t="s">
        <v>10</v>
      </c>
    </row>
    <row r="24" spans="2:3">
      <c r="C24">
        <f>(0.302-1)*100</f>
        <v>-69.8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プラスミドDNA_コピー数算出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2015-06-05T18:19:34Z</dcterms:created>
  <dcterms:modified xsi:type="dcterms:W3CDTF">2022-11-03T08:13:03Z</dcterms:modified>
</cp:coreProperties>
</file>