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209B5FF-41CC-4856-A8FD-78006EC82789}" xr6:coauthVersionLast="47" xr6:coauthVersionMax="47" xr10:uidLastSave="{00000000-0000-0000-0000-000000000000}"/>
  <bookViews>
    <workbookView xWindow="-120" yWindow="-120" windowWidth="20730" windowHeight="11160" xr2:uid="{D186C5F1-F1EA-4BC3-84CE-103650F14F4E}"/>
  </bookViews>
  <sheets>
    <sheet name="Test 1" sheetId="3" r:id="rId1"/>
    <sheet name="Test2" sheetId="1" r:id="rId2"/>
    <sheet name="Pivot Table" sheetId="4" r:id="rId3"/>
    <sheet name="Test 3" sheetId="2" r:id="rId4"/>
  </sheets>
  <externalReferences>
    <externalReference r:id="rId5"/>
  </externalReferences>
  <definedNames>
    <definedName name="_xlnm._FilterDatabase" localSheetId="0" hidden="1">'Test 1'!$A$3:$K$14</definedName>
    <definedName name="_xlnm._FilterDatabase" localSheetId="3" hidden="1">'Test 3'!$A$1:$D$41</definedName>
    <definedName name="_xlnm._FilterDatabase" localSheetId="1" hidden="1">Test2!$B$4:$D$159</definedName>
    <definedName name="A">#REF!</definedName>
    <definedName name="ABrng">#REF!</definedName>
    <definedName name="AMrng">#REF!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G17" i="2"/>
  <c r="G16" i="2"/>
  <c r="G15" i="2"/>
  <c r="G14" i="2"/>
  <c r="G10" i="2"/>
  <c r="G9" i="2"/>
  <c r="G8" i="2"/>
  <c r="G7" i="2"/>
  <c r="G6" i="2"/>
  <c r="K5" i="3"/>
  <c r="K6" i="3"/>
  <c r="K7" i="3"/>
  <c r="K8" i="3"/>
  <c r="K9" i="3"/>
  <c r="K10" i="3"/>
  <c r="K11" i="3"/>
  <c r="K12" i="3"/>
  <c r="K13" i="3"/>
  <c r="K14" i="3"/>
  <c r="K4" i="3"/>
  <c r="J5" i="3" a="1"/>
  <c r="J5" i="3" s="1"/>
  <c r="J6" i="3" a="1"/>
  <c r="J6" i="3"/>
  <c r="J7" i="3" a="1"/>
  <c r="J7" i="3" s="1"/>
  <c r="J8" i="3" a="1"/>
  <c r="J8" i="3"/>
  <c r="J9" i="3" a="1"/>
  <c r="J9" i="3" s="1"/>
  <c r="J10" i="3" a="1"/>
  <c r="J10" i="3"/>
  <c r="J11" i="3" a="1"/>
  <c r="J11" i="3" s="1"/>
  <c r="J12" i="3" a="1"/>
  <c r="J12" i="3"/>
  <c r="J13" i="3" a="1"/>
  <c r="J13" i="3" s="1"/>
  <c r="J14" i="3" a="1"/>
  <c r="J14" i="3"/>
  <c r="J4" i="3" a="1"/>
  <c r="J4" i="3" s="1"/>
  <c r="I5" i="3"/>
  <c r="I6" i="3"/>
  <c r="I7" i="3"/>
  <c r="I8" i="3"/>
  <c r="I9" i="3"/>
  <c r="I10" i="3"/>
  <c r="I11" i="3"/>
  <c r="I12" i="3"/>
  <c r="I13" i="3"/>
  <c r="I14" i="3"/>
  <c r="I4" i="3"/>
  <c r="H4" i="3"/>
  <c r="H5" i="3"/>
  <c r="H6" i="3"/>
  <c r="H7" i="3"/>
  <c r="H8" i="3"/>
  <c r="H9" i="3"/>
  <c r="H10" i="3"/>
  <c r="H11" i="3"/>
  <c r="H12" i="3"/>
  <c r="H13" i="3"/>
  <c r="H14" i="3"/>
  <c r="B5" i="3"/>
  <c r="B6" i="3"/>
  <c r="B7" i="3"/>
  <c r="B8" i="3"/>
  <c r="B9" i="3"/>
  <c r="B10" i="3"/>
  <c r="B11" i="3"/>
  <c r="B12" i="3"/>
  <c r="B13" i="3"/>
  <c r="B14" i="3"/>
  <c r="B4" i="3"/>
  <c r="P9" i="3"/>
  <c r="P8" i="3"/>
  <c r="P7" i="3"/>
  <c r="P6" i="3"/>
  <c r="P5" i="3"/>
  <c r="P4" i="3"/>
  <c r="O4" i="3"/>
  <c r="O10" i="3" s="1"/>
  <c r="O13" i="3" l="1"/>
  <c r="P13" i="3"/>
  <c r="O14" i="3" s="1"/>
  <c r="P10" i="3"/>
  <c r="O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<sst xmlns="http://schemas.openxmlformats.org/spreadsheetml/2006/main" count="368" uniqueCount="99">
  <si>
    <t>Q</t>
  </si>
  <si>
    <t>Total Marks possible</t>
  </si>
  <si>
    <t>Total Marks obtained</t>
  </si>
  <si>
    <t>Country Name</t>
  </si>
  <si>
    <t>Date</t>
  </si>
  <si>
    <t>Revenue</t>
  </si>
  <si>
    <t>UK</t>
  </si>
  <si>
    <t>USA</t>
  </si>
  <si>
    <t>AUS</t>
  </si>
  <si>
    <t>UAE</t>
  </si>
  <si>
    <t>X</t>
  </si>
  <si>
    <t>T</t>
  </si>
  <si>
    <t>West</t>
  </si>
  <si>
    <t>S</t>
  </si>
  <si>
    <t>R</t>
  </si>
  <si>
    <t>W</t>
  </si>
  <si>
    <t>V</t>
  </si>
  <si>
    <t>O</t>
  </si>
  <si>
    <t>L</t>
  </si>
  <si>
    <t>South</t>
  </si>
  <si>
    <t>P</t>
  </si>
  <si>
    <t>M</t>
  </si>
  <si>
    <t>N</t>
  </si>
  <si>
    <t>E</t>
  </si>
  <si>
    <t>D</t>
  </si>
  <si>
    <t>East</t>
  </si>
  <si>
    <t>F</t>
  </si>
  <si>
    <t>C</t>
  </si>
  <si>
    <t>K</t>
  </si>
  <si>
    <t>G</t>
  </si>
  <si>
    <t>North</t>
  </si>
  <si>
    <t>I</t>
  </si>
  <si>
    <t>B</t>
  </si>
  <si>
    <t>U</t>
  </si>
  <si>
    <t>Total</t>
  </si>
  <si>
    <t>J</t>
  </si>
  <si>
    <t>H</t>
  </si>
  <si>
    <t>Sales</t>
  </si>
  <si>
    <t>Unit Manager</t>
  </si>
  <si>
    <t>A</t>
  </si>
  <si>
    <t>Grand Total</t>
  </si>
  <si>
    <t>Answer the following questions mentioning the steps taken and the formulas used</t>
  </si>
  <si>
    <t>Region</t>
  </si>
  <si>
    <t>Amount</t>
  </si>
  <si>
    <t>Employee Name</t>
  </si>
  <si>
    <t>Table A</t>
  </si>
  <si>
    <t>SCORECARD</t>
  </si>
  <si>
    <t>Time : 40 minutes</t>
  </si>
  <si>
    <t>Roll No.</t>
  </si>
  <si>
    <t>Student Name</t>
  </si>
  <si>
    <t>Hindi</t>
  </si>
  <si>
    <t>English</t>
  </si>
  <si>
    <t>Maths</t>
  </si>
  <si>
    <t>Science</t>
  </si>
  <si>
    <t>Social Studies</t>
  </si>
  <si>
    <t>Total Marks</t>
  </si>
  <si>
    <t>Percentage %</t>
  </si>
  <si>
    <t>Result</t>
  </si>
  <si>
    <t>Rank</t>
  </si>
  <si>
    <t>Test 1</t>
  </si>
  <si>
    <t>Test 2</t>
  </si>
  <si>
    <t>Test 3</t>
  </si>
  <si>
    <t>Test 4</t>
  </si>
  <si>
    <t>Test 5</t>
  </si>
  <si>
    <t>Macro</t>
  </si>
  <si>
    <t>%</t>
  </si>
  <si>
    <t>Without Macro</t>
  </si>
  <si>
    <t>Table B</t>
  </si>
  <si>
    <t>Annexure I</t>
  </si>
  <si>
    <t>&lt; 40% in any subject</t>
  </si>
  <si>
    <t>Fail</t>
  </si>
  <si>
    <t>AV</t>
  </si>
  <si>
    <t>40% - 70%</t>
  </si>
  <si>
    <t>IIIrd Division</t>
  </si>
  <si>
    <t>SG</t>
  </si>
  <si>
    <t>71% - 90 %</t>
  </si>
  <si>
    <t>IInd Division</t>
  </si>
  <si>
    <t>ST</t>
  </si>
  <si>
    <t xml:space="preserve">90% + </t>
  </si>
  <si>
    <t>Ist Division</t>
  </si>
  <si>
    <t>AT</t>
  </si>
  <si>
    <t>AB</t>
  </si>
  <si>
    <t>YH</t>
  </si>
  <si>
    <t>HJ</t>
  </si>
  <si>
    <t>SN</t>
  </si>
  <si>
    <t>NA</t>
  </si>
  <si>
    <t>NI</t>
  </si>
  <si>
    <t>IJ</t>
  </si>
  <si>
    <t>Marks possible</t>
  </si>
  <si>
    <t>Marks obtained</t>
  </si>
  <si>
    <t>1. Please populate the Student name using Table B.</t>
  </si>
  <si>
    <t>2. Calculate the total marks and percentage scored by a student in exam</t>
  </si>
  <si>
    <t>3. Determine the result based on the Annexure I</t>
  </si>
  <si>
    <t>4, Calculate the rank on the basis of total marks scored by student</t>
  </si>
  <si>
    <t>Prepare extract total Revenue of all 4 Country by PIVOT-Table</t>
  </si>
  <si>
    <t xml:space="preserve">Please calculate the total sales by Region </t>
  </si>
  <si>
    <t>Please calculate the total sales by Manager name</t>
  </si>
  <si>
    <t>Row Labels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</si>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</sst>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[$$-409]#,##0"/>
    <numFmt numFmtId="166" formatCode="[$$-409]#,##0.00"/>
    <numFmt numFmtId="167" formatCode="00.00%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2"/>
    <xf numFmtId="0" fontId="4" fillId="0" borderId="1" xfId="0" applyFont="1" applyBorder="1" applyAlignment="1">
      <alignment horizontal="center"/>
    </xf>
    <xf numFmtId="0" fontId="1" fillId="0" borderId="0" xfId="2" applyFont="1"/>
    <xf numFmtId="0" fontId="3" fillId="2" borderId="2" xfId="1" applyBorder="1"/>
    <xf numFmtId="0" fontId="1" fillId="0" borderId="2" xfId="2" applyFont="1" applyBorder="1"/>
    <xf numFmtId="15" fontId="1" fillId="0" borderId="2" xfId="2" applyNumberFormat="1" applyFont="1" applyBorder="1"/>
    <xf numFmtId="164" fontId="1" fillId="0" borderId="2" xfId="2" applyNumberFormat="1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" fontId="6" fillId="0" borderId="0" xfId="4" applyNumberFormat="1" applyFont="1"/>
    <xf numFmtId="4" fontId="6" fillId="0" borderId="0" xfId="0" applyNumberFormat="1" applyFont="1"/>
    <xf numFmtId="44" fontId="6" fillId="4" borderId="3" xfId="0" applyNumberFormat="1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44" fontId="6" fillId="4" borderId="6" xfId="0" applyNumberFormat="1" applyFont="1" applyFill="1" applyBorder="1"/>
    <xf numFmtId="0" fontId="6" fillId="4" borderId="2" xfId="0" applyFont="1" applyFill="1" applyBorder="1"/>
    <xf numFmtId="0" fontId="6" fillId="4" borderId="7" xfId="0" applyFont="1" applyFill="1" applyBorder="1"/>
    <xf numFmtId="0" fontId="6" fillId="4" borderId="9" xfId="0" applyFont="1" applyFill="1" applyBorder="1"/>
    <xf numFmtId="165" fontId="6" fillId="5" borderId="10" xfId="0" applyNumberFormat="1" applyFont="1" applyFill="1" applyBorder="1"/>
    <xf numFmtId="165" fontId="6" fillId="5" borderId="12" xfId="0" applyNumberFormat="1" applyFont="1" applyFill="1" applyBorder="1"/>
    <xf numFmtId="0" fontId="4" fillId="4" borderId="13" xfId="0" applyFont="1" applyFill="1" applyBorder="1"/>
    <xf numFmtId="0" fontId="6" fillId="0" borderId="14" xfId="0" applyFont="1" applyBorder="1" applyAlignment="1">
      <alignment horizontal="center"/>
    </xf>
    <xf numFmtId="0" fontId="4" fillId="0" borderId="15" xfId="0" applyFont="1" applyBorder="1"/>
    <xf numFmtId="0" fontId="6" fillId="4" borderId="16" xfId="0" applyFont="1" applyFill="1" applyBorder="1"/>
    <xf numFmtId="0" fontId="6" fillId="0" borderId="17" xfId="0" applyFont="1" applyBorder="1" applyAlignment="1">
      <alignment horizontal="center"/>
    </xf>
    <xf numFmtId="0" fontId="4" fillId="0" borderId="18" xfId="0" applyFont="1" applyBorder="1"/>
    <xf numFmtId="166" fontId="6" fillId="5" borderId="10" xfId="0" applyNumberFormat="1" applyFont="1" applyFill="1" applyBorder="1"/>
    <xf numFmtId="0" fontId="8" fillId="6" borderId="19" xfId="0" applyFont="1" applyFill="1" applyBorder="1"/>
    <xf numFmtId="0" fontId="8" fillId="6" borderId="20" xfId="0" applyFont="1" applyFill="1" applyBorder="1"/>
    <xf numFmtId="0" fontId="6" fillId="0" borderId="18" xfId="0" applyFont="1" applyBorder="1"/>
    <xf numFmtId="0" fontId="4" fillId="7" borderId="22" xfId="0" applyFont="1" applyFill="1" applyBorder="1"/>
    <xf numFmtId="0" fontId="5" fillId="4" borderId="2" xfId="0" applyFont="1" applyFill="1" applyBorder="1"/>
    <xf numFmtId="4" fontId="8" fillId="6" borderId="19" xfId="4" applyNumberFormat="1" applyFont="1" applyFill="1" applyBorder="1"/>
    <xf numFmtId="0" fontId="8" fillId="6" borderId="23" xfId="0" applyFont="1" applyFill="1" applyBorder="1"/>
    <xf numFmtId="0" fontId="4" fillId="0" borderId="0" xfId="0" applyFont="1"/>
    <xf numFmtId="0" fontId="8" fillId="6" borderId="11" xfId="0" applyFont="1" applyFill="1" applyBorder="1"/>
    <xf numFmtId="0" fontId="8" fillId="6" borderId="27" xfId="0" applyFont="1" applyFill="1" applyBorder="1"/>
    <xf numFmtId="0" fontId="8" fillId="6" borderId="28" xfId="0" applyFont="1" applyFill="1" applyBorder="1"/>
    <xf numFmtId="0" fontId="8" fillId="6" borderId="29" xfId="0" applyFont="1" applyFill="1" applyBorder="1"/>
    <xf numFmtId="0" fontId="4" fillId="0" borderId="1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6" fillId="4" borderId="31" xfId="0" applyFont="1" applyFill="1" applyBorder="1"/>
    <xf numFmtId="0" fontId="6" fillId="5" borderId="6" xfId="0" applyFont="1" applyFill="1" applyBorder="1" applyAlignment="1">
      <alignment horizontal="center"/>
    </xf>
    <xf numFmtId="0" fontId="6" fillId="4" borderId="32" xfId="0" applyFont="1" applyFill="1" applyBorder="1"/>
    <xf numFmtId="0" fontId="6" fillId="4" borderId="33" xfId="0" applyFont="1" applyFill="1" applyBorder="1"/>
    <xf numFmtId="167" fontId="6" fillId="5" borderId="6" xfId="5" applyNumberFormat="1" applyFont="1" applyFill="1" applyBorder="1" applyAlignment="1">
      <alignment horizontal="center"/>
    </xf>
    <xf numFmtId="0" fontId="6" fillId="5" borderId="6" xfId="0" applyFont="1" applyFill="1" applyBorder="1"/>
    <xf numFmtId="0" fontId="4" fillId="0" borderId="27" xfId="0" applyFont="1" applyBorder="1"/>
    <xf numFmtId="0" fontId="6" fillId="0" borderId="27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4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4" fillId="0" borderId="36" xfId="0" applyFont="1" applyBorder="1"/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6" fillId="4" borderId="40" xfId="0" applyFont="1" applyFill="1" applyBorder="1"/>
    <xf numFmtId="0" fontId="6" fillId="4" borderId="41" xfId="0" applyFont="1" applyFill="1" applyBorder="1"/>
    <xf numFmtId="0" fontId="4" fillId="4" borderId="20" xfId="0" applyFont="1" applyFill="1" applyBorder="1"/>
    <xf numFmtId="0" fontId="6" fillId="4" borderId="19" xfId="0" applyFont="1" applyFill="1" applyBorder="1"/>
    <xf numFmtId="0" fontId="6" fillId="4" borderId="6" xfId="0" applyFont="1" applyFill="1" applyBorder="1"/>
    <xf numFmtId="0" fontId="4" fillId="4" borderId="7" xfId="0" applyFont="1" applyFill="1" applyBorder="1"/>
    <xf numFmtId="0" fontId="6" fillId="4" borderId="10" xfId="0" applyFont="1" applyFill="1" applyBorder="1"/>
    <xf numFmtId="0" fontId="4" fillId="4" borderId="5" xfId="0" applyFont="1" applyFill="1" applyBorder="1"/>
    <xf numFmtId="0" fontId="6" fillId="4" borderId="8" xfId="0" applyFont="1" applyFill="1" applyBorder="1"/>
    <xf numFmtId="0" fontId="6" fillId="4" borderId="3" xfId="0" applyFont="1" applyFill="1" applyBorder="1"/>
    <xf numFmtId="0" fontId="4" fillId="7" borderId="24" xfId="0" applyFont="1" applyFill="1" applyBorder="1"/>
    <xf numFmtId="0" fontId="4" fillId="7" borderId="25" xfId="0" applyFont="1" applyFill="1" applyBorder="1"/>
    <xf numFmtId="0" fontId="6" fillId="7" borderId="25" xfId="0" applyFont="1" applyFill="1" applyBorder="1"/>
    <xf numFmtId="0" fontId="6" fillId="0" borderId="42" xfId="0" applyFont="1" applyBorder="1"/>
    <xf numFmtId="0" fontId="4" fillId="0" borderId="43" xfId="0" applyFont="1" applyBorder="1"/>
    <xf numFmtId="0" fontId="6" fillId="0" borderId="16" xfId="0" applyFont="1" applyBorder="1" applyAlignment="1">
      <alignment horizontal="center"/>
    </xf>
    <xf numFmtId="0" fontId="4" fillId="0" borderId="44" xfId="0" applyFont="1" applyBorder="1"/>
    <xf numFmtId="0" fontId="6" fillId="0" borderId="45" xfId="0" applyFont="1" applyBorder="1" applyAlignment="1">
      <alignment horizontal="center"/>
    </xf>
    <xf numFmtId="0" fontId="6" fillId="0" borderId="46" xfId="0" applyFont="1" applyBorder="1"/>
    <xf numFmtId="0" fontId="4" fillId="7" borderId="41" xfId="0" applyFont="1" applyFill="1" applyBorder="1"/>
    <xf numFmtId="0" fontId="4" fillId="7" borderId="40" xfId="0" applyFont="1" applyFill="1" applyBorder="1"/>
    <xf numFmtId="0" fontId="4" fillId="7" borderId="47" xfId="0" applyFont="1" applyFill="1" applyBorder="1"/>
    <xf numFmtId="0" fontId="6" fillId="0" borderId="2" xfId="0" applyFont="1" applyBorder="1"/>
    <xf numFmtId="0" fontId="6" fillId="0" borderId="44" xfId="0" applyFont="1" applyBorder="1"/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9" fontId="4" fillId="9" borderId="24" xfId="5" applyFont="1" applyFill="1" applyBorder="1" applyAlignment="1">
      <alignment horizontal="center"/>
    </xf>
    <xf numFmtId="9" fontId="4" fillId="9" borderId="26" xfId="5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Accent1" xfId="1" builtinId="29"/>
    <cellStyle name="Currency 2" xfId="4" xr:uid="{7DD0C362-5895-4782-94B3-BB8406306B32}"/>
    <cellStyle name="Normal" xfId="0" builtinId="0"/>
    <cellStyle name="Normal 2" xfId="3" xr:uid="{F20CB15F-8FC0-490D-A728-67FD3D79F0AA}"/>
    <cellStyle name="Normal 3" xfId="2" xr:uid="{02318AF6-0EFC-4868-AC21-DE42D258D841}"/>
    <cellStyle name="Percent 2" xfId="5" xr:uid="{11DB5129-C608-45E3-B563-807EAD020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nand\AppData\Local\Microsoft\Windows\INetCache\Content.Outlook\48K8ZNG7\Excel%20Test%20-%20FPA.xlsx" TargetMode="External"/><Relationship Id="rId1" Type="http://schemas.openxmlformats.org/officeDocument/2006/relationships/externalLinkPath" Target="/Users/manand/AppData/Local/Microsoft/Windows/INetCache/Content.Outlook/48K8ZNG7/Excel%20Test%20-%20F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 1"/>
      <sheetName val="Test 2"/>
      <sheetName val="Test 4"/>
      <sheetName val="Test5"/>
      <sheetName val="Macro"/>
    </sheetNames>
    <sheetDataSet>
      <sheetData sheetId="0"/>
      <sheetData sheetId="1"/>
      <sheetData sheetId="2">
        <row r="28">
          <cell r="N28">
            <v>0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99.521166203704" createdVersion="8" refreshedVersion="8" minRefreshableVersion="3" recordCount="155" xr:uid="{045B48EF-D402-4CF2-89B2-C1784580D4F9}">
  <cacheSource type="worksheet">
    <worksheetSource ref="B4:D159" sheet="Test2"/>
  </cacheSource>
  <cacheFields count="3">
    <cacheField name="Country Name" numFmtId="0">
      <sharedItems count="4">
        <s v="UK"/>
        <s v="USA"/>
        <s v="AUS"/>
        <s v="UAE"/>
      </sharedItems>
    </cacheField>
    <cacheField name="Date" numFmtId="15">
      <sharedItems containsSemiMixedTypes="0" containsNonDate="0" containsDate="1" containsString="0" minDate="2022-04-01T00:00:00" maxDate="2022-09-03T00:00:00"/>
    </cacheField>
    <cacheField name="Revenue" numFmtId="164">
      <sharedItems containsSemiMixedTypes="0" containsString="0" containsNumber="1" containsInteger="1" minValue="11409" maxValue="986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d v="2022-04-01T00:00:00"/>
    <n v="44534"/>
  </r>
  <r>
    <x v="1"/>
    <d v="2022-04-02T00:00:00"/>
    <n v="17068"/>
  </r>
  <r>
    <x v="2"/>
    <d v="2022-04-03T00:00:00"/>
    <n v="50472"/>
  </r>
  <r>
    <x v="3"/>
    <d v="2022-04-04T00:00:00"/>
    <n v="35356"/>
  </r>
  <r>
    <x v="0"/>
    <d v="2022-04-05T00:00:00"/>
    <n v="79304"/>
  </r>
  <r>
    <x v="1"/>
    <d v="2022-04-06T00:00:00"/>
    <n v="84692"/>
  </r>
  <r>
    <x v="2"/>
    <d v="2022-04-07T00:00:00"/>
    <n v="49906"/>
  </r>
  <r>
    <x v="3"/>
    <d v="2022-04-08T00:00:00"/>
    <n v="50610"/>
  </r>
  <r>
    <x v="0"/>
    <d v="2022-04-09T00:00:00"/>
    <n v="18976"/>
  </r>
  <r>
    <x v="1"/>
    <d v="2022-04-10T00:00:00"/>
    <n v="44869"/>
  </r>
  <r>
    <x v="2"/>
    <d v="2022-04-11T00:00:00"/>
    <n v="63297"/>
  </r>
  <r>
    <x v="3"/>
    <d v="2022-04-12T00:00:00"/>
    <n v="56920"/>
  </r>
  <r>
    <x v="0"/>
    <d v="2022-04-13T00:00:00"/>
    <n v="74028"/>
  </r>
  <r>
    <x v="1"/>
    <d v="2022-04-14T00:00:00"/>
    <n v="54618"/>
  </r>
  <r>
    <x v="2"/>
    <d v="2022-04-15T00:00:00"/>
    <n v="53413"/>
  </r>
  <r>
    <x v="3"/>
    <d v="2022-04-16T00:00:00"/>
    <n v="87065"/>
  </r>
  <r>
    <x v="0"/>
    <d v="2022-04-17T00:00:00"/>
    <n v="22312"/>
  </r>
  <r>
    <x v="1"/>
    <d v="2022-04-18T00:00:00"/>
    <n v="30620"/>
  </r>
  <r>
    <x v="2"/>
    <d v="2022-04-19T00:00:00"/>
    <n v="49480"/>
  </r>
  <r>
    <x v="3"/>
    <d v="2022-04-20T00:00:00"/>
    <n v="88689"/>
  </r>
  <r>
    <x v="0"/>
    <d v="2022-04-21T00:00:00"/>
    <n v="81733"/>
  </r>
  <r>
    <x v="1"/>
    <d v="2022-04-22T00:00:00"/>
    <n v="43320"/>
  </r>
  <r>
    <x v="2"/>
    <d v="2022-04-23T00:00:00"/>
    <n v="90623"/>
  </r>
  <r>
    <x v="3"/>
    <d v="2022-04-24T00:00:00"/>
    <n v="75310"/>
  </r>
  <r>
    <x v="0"/>
    <d v="2022-04-25T00:00:00"/>
    <n v="21034"/>
  </r>
  <r>
    <x v="1"/>
    <d v="2022-04-26T00:00:00"/>
    <n v="98584"/>
  </r>
  <r>
    <x v="2"/>
    <d v="2022-04-27T00:00:00"/>
    <n v="42380"/>
  </r>
  <r>
    <x v="3"/>
    <d v="2022-04-28T00:00:00"/>
    <n v="24395"/>
  </r>
  <r>
    <x v="0"/>
    <d v="2022-04-29T00:00:00"/>
    <n v="69465"/>
  </r>
  <r>
    <x v="1"/>
    <d v="2022-04-30T00:00:00"/>
    <n v="96307"/>
  </r>
  <r>
    <x v="2"/>
    <d v="2022-05-01T00:00:00"/>
    <n v="25291"/>
  </r>
  <r>
    <x v="3"/>
    <d v="2022-05-02T00:00:00"/>
    <n v="45539"/>
  </r>
  <r>
    <x v="0"/>
    <d v="2022-05-03T00:00:00"/>
    <n v="33739"/>
  </r>
  <r>
    <x v="1"/>
    <d v="2022-05-04T00:00:00"/>
    <n v="17203"/>
  </r>
  <r>
    <x v="2"/>
    <d v="2022-05-05T00:00:00"/>
    <n v="39352"/>
  </r>
  <r>
    <x v="3"/>
    <d v="2022-05-06T00:00:00"/>
    <n v="76725"/>
  </r>
  <r>
    <x v="0"/>
    <d v="2022-05-07T00:00:00"/>
    <n v="82536"/>
  </r>
  <r>
    <x v="1"/>
    <d v="2022-05-08T00:00:00"/>
    <n v="97507"/>
  </r>
  <r>
    <x v="2"/>
    <d v="2022-05-09T00:00:00"/>
    <n v="77414"/>
  </r>
  <r>
    <x v="3"/>
    <d v="2022-05-10T00:00:00"/>
    <n v="77174"/>
  </r>
  <r>
    <x v="0"/>
    <d v="2022-05-11T00:00:00"/>
    <n v="67146"/>
  </r>
  <r>
    <x v="1"/>
    <d v="2022-05-12T00:00:00"/>
    <n v="68276"/>
  </r>
  <r>
    <x v="2"/>
    <d v="2022-05-13T00:00:00"/>
    <n v="41816"/>
  </r>
  <r>
    <x v="3"/>
    <d v="2022-05-14T00:00:00"/>
    <n v="82509"/>
  </r>
  <r>
    <x v="0"/>
    <d v="2022-05-15T00:00:00"/>
    <n v="17932"/>
  </r>
  <r>
    <x v="1"/>
    <d v="2022-05-16T00:00:00"/>
    <n v="85938"/>
  </r>
  <r>
    <x v="2"/>
    <d v="2022-05-17T00:00:00"/>
    <n v="52370"/>
  </r>
  <r>
    <x v="3"/>
    <d v="2022-05-18T00:00:00"/>
    <n v="37089"/>
  </r>
  <r>
    <x v="0"/>
    <d v="2022-05-19T00:00:00"/>
    <n v="72169"/>
  </r>
  <r>
    <x v="1"/>
    <d v="2022-05-20T00:00:00"/>
    <n v="33601"/>
  </r>
  <r>
    <x v="2"/>
    <d v="2022-05-21T00:00:00"/>
    <n v="26970"/>
  </r>
  <r>
    <x v="3"/>
    <d v="2022-05-22T00:00:00"/>
    <n v="47904"/>
  </r>
  <r>
    <x v="0"/>
    <d v="2022-05-23T00:00:00"/>
    <n v="60359"/>
  </r>
  <r>
    <x v="1"/>
    <d v="2022-05-24T00:00:00"/>
    <n v="82941"/>
  </r>
  <r>
    <x v="2"/>
    <d v="2022-05-25T00:00:00"/>
    <n v="36180"/>
  </r>
  <r>
    <x v="3"/>
    <d v="2022-05-26T00:00:00"/>
    <n v="18928"/>
  </r>
  <r>
    <x v="0"/>
    <d v="2022-05-27T00:00:00"/>
    <n v="31775"/>
  </r>
  <r>
    <x v="1"/>
    <d v="2022-05-28T00:00:00"/>
    <n v="65408"/>
  </r>
  <r>
    <x v="2"/>
    <d v="2022-05-29T00:00:00"/>
    <n v="88061"/>
  </r>
  <r>
    <x v="3"/>
    <d v="2022-05-30T00:00:00"/>
    <n v="80544"/>
  </r>
  <r>
    <x v="0"/>
    <d v="2022-05-31T00:00:00"/>
    <n v="13330"/>
  </r>
  <r>
    <x v="1"/>
    <d v="2022-06-01T00:00:00"/>
    <n v="62202"/>
  </r>
  <r>
    <x v="2"/>
    <d v="2022-06-02T00:00:00"/>
    <n v="41154"/>
  </r>
  <r>
    <x v="3"/>
    <d v="2022-06-03T00:00:00"/>
    <n v="43942"/>
  </r>
  <r>
    <x v="0"/>
    <d v="2022-06-04T00:00:00"/>
    <n v="86228"/>
  </r>
  <r>
    <x v="1"/>
    <d v="2022-06-05T00:00:00"/>
    <n v="28173"/>
  </r>
  <r>
    <x v="2"/>
    <d v="2022-06-06T00:00:00"/>
    <n v="90456"/>
  </r>
  <r>
    <x v="3"/>
    <d v="2022-06-07T00:00:00"/>
    <n v="27153"/>
  </r>
  <r>
    <x v="0"/>
    <d v="2022-06-08T00:00:00"/>
    <n v="55305"/>
  </r>
  <r>
    <x v="1"/>
    <d v="2022-06-09T00:00:00"/>
    <n v="98696"/>
  </r>
  <r>
    <x v="2"/>
    <d v="2022-06-10T00:00:00"/>
    <n v="15382"/>
  </r>
  <r>
    <x v="3"/>
    <d v="2022-06-11T00:00:00"/>
    <n v="78440"/>
  </r>
  <r>
    <x v="0"/>
    <d v="2022-06-12T00:00:00"/>
    <n v="95764"/>
  </r>
  <r>
    <x v="1"/>
    <d v="2022-06-13T00:00:00"/>
    <n v="45535"/>
  </r>
  <r>
    <x v="2"/>
    <d v="2022-06-14T00:00:00"/>
    <n v="20200"/>
  </r>
  <r>
    <x v="3"/>
    <d v="2022-06-15T00:00:00"/>
    <n v="35449"/>
  </r>
  <r>
    <x v="0"/>
    <d v="2022-06-16T00:00:00"/>
    <n v="79847"/>
  </r>
  <r>
    <x v="1"/>
    <d v="2022-06-17T00:00:00"/>
    <n v="86295"/>
  </r>
  <r>
    <x v="2"/>
    <d v="2022-06-18T00:00:00"/>
    <n v="90616"/>
  </r>
  <r>
    <x v="3"/>
    <d v="2022-06-19T00:00:00"/>
    <n v="14939"/>
  </r>
  <r>
    <x v="0"/>
    <d v="2022-06-20T00:00:00"/>
    <n v="59478"/>
  </r>
  <r>
    <x v="1"/>
    <d v="2022-06-21T00:00:00"/>
    <n v="77436"/>
  </r>
  <r>
    <x v="2"/>
    <d v="2022-06-22T00:00:00"/>
    <n v="59343"/>
  </r>
  <r>
    <x v="3"/>
    <d v="2022-06-23T00:00:00"/>
    <n v="73721"/>
  </r>
  <r>
    <x v="0"/>
    <d v="2022-06-24T00:00:00"/>
    <n v="97080"/>
  </r>
  <r>
    <x v="1"/>
    <d v="2022-06-25T00:00:00"/>
    <n v="27859"/>
  </r>
  <r>
    <x v="2"/>
    <d v="2022-06-26T00:00:00"/>
    <n v="48584"/>
  </r>
  <r>
    <x v="3"/>
    <d v="2022-06-27T00:00:00"/>
    <n v="33505"/>
  </r>
  <r>
    <x v="0"/>
    <d v="2022-06-28T00:00:00"/>
    <n v="63735"/>
  </r>
  <r>
    <x v="1"/>
    <d v="2022-06-29T00:00:00"/>
    <n v="24836"/>
  </r>
  <r>
    <x v="2"/>
    <d v="2022-06-30T00:00:00"/>
    <n v="87884"/>
  </r>
  <r>
    <x v="3"/>
    <d v="2022-07-01T00:00:00"/>
    <n v="77280"/>
  </r>
  <r>
    <x v="0"/>
    <d v="2022-07-02T00:00:00"/>
    <n v="92987"/>
  </r>
  <r>
    <x v="1"/>
    <d v="2022-07-03T00:00:00"/>
    <n v="86337"/>
  </r>
  <r>
    <x v="2"/>
    <d v="2022-07-04T00:00:00"/>
    <n v="32997"/>
  </r>
  <r>
    <x v="3"/>
    <d v="2022-07-05T00:00:00"/>
    <n v="90804"/>
  </r>
  <r>
    <x v="0"/>
    <d v="2022-07-06T00:00:00"/>
    <n v="31341"/>
  </r>
  <r>
    <x v="1"/>
    <d v="2022-07-07T00:00:00"/>
    <n v="69862"/>
  </r>
  <r>
    <x v="2"/>
    <d v="2022-07-08T00:00:00"/>
    <n v="75085"/>
  </r>
  <r>
    <x v="3"/>
    <d v="2022-07-09T00:00:00"/>
    <n v="62141"/>
  </r>
  <r>
    <x v="0"/>
    <d v="2022-07-10T00:00:00"/>
    <n v="83899"/>
  </r>
  <r>
    <x v="1"/>
    <d v="2022-07-11T00:00:00"/>
    <n v="58577"/>
  </r>
  <r>
    <x v="2"/>
    <d v="2022-07-12T00:00:00"/>
    <n v="42654"/>
  </r>
  <r>
    <x v="3"/>
    <d v="2022-07-13T00:00:00"/>
    <n v="71068"/>
  </r>
  <r>
    <x v="0"/>
    <d v="2022-07-14T00:00:00"/>
    <n v="52120"/>
  </r>
  <r>
    <x v="1"/>
    <d v="2022-07-15T00:00:00"/>
    <n v="51885"/>
  </r>
  <r>
    <x v="2"/>
    <d v="2022-07-16T00:00:00"/>
    <n v="64416"/>
  </r>
  <r>
    <x v="3"/>
    <d v="2022-07-17T00:00:00"/>
    <n v="65054"/>
  </r>
  <r>
    <x v="0"/>
    <d v="2022-07-18T00:00:00"/>
    <n v="34541"/>
  </r>
  <r>
    <x v="1"/>
    <d v="2022-07-19T00:00:00"/>
    <n v="71794"/>
  </r>
  <r>
    <x v="2"/>
    <d v="2022-07-20T00:00:00"/>
    <n v="90880"/>
  </r>
  <r>
    <x v="3"/>
    <d v="2022-07-21T00:00:00"/>
    <n v="96694"/>
  </r>
  <r>
    <x v="0"/>
    <d v="2022-07-22T00:00:00"/>
    <n v="32535"/>
  </r>
  <r>
    <x v="1"/>
    <d v="2022-07-23T00:00:00"/>
    <n v="26224"/>
  </r>
  <r>
    <x v="2"/>
    <d v="2022-07-24T00:00:00"/>
    <n v="56942"/>
  </r>
  <r>
    <x v="3"/>
    <d v="2022-07-25T00:00:00"/>
    <n v="23558"/>
  </r>
  <r>
    <x v="0"/>
    <d v="2022-07-26T00:00:00"/>
    <n v="19665"/>
  </r>
  <r>
    <x v="1"/>
    <d v="2022-07-27T00:00:00"/>
    <n v="50171"/>
  </r>
  <r>
    <x v="2"/>
    <d v="2022-07-28T00:00:00"/>
    <n v="14690"/>
  </r>
  <r>
    <x v="3"/>
    <d v="2022-07-29T00:00:00"/>
    <n v="31255"/>
  </r>
  <r>
    <x v="0"/>
    <d v="2022-07-30T00:00:00"/>
    <n v="50403"/>
  </r>
  <r>
    <x v="1"/>
    <d v="2022-07-31T00:00:00"/>
    <n v="34550"/>
  </r>
  <r>
    <x v="2"/>
    <d v="2022-08-01T00:00:00"/>
    <n v="43717"/>
  </r>
  <r>
    <x v="3"/>
    <d v="2022-08-02T00:00:00"/>
    <n v="34042"/>
  </r>
  <r>
    <x v="0"/>
    <d v="2022-08-03T00:00:00"/>
    <n v="65424"/>
  </r>
  <r>
    <x v="1"/>
    <d v="2022-08-04T00:00:00"/>
    <n v="83328"/>
  </r>
  <r>
    <x v="2"/>
    <d v="2022-08-05T00:00:00"/>
    <n v="79637"/>
  </r>
  <r>
    <x v="3"/>
    <d v="2022-08-06T00:00:00"/>
    <n v="65912"/>
  </r>
  <r>
    <x v="0"/>
    <d v="2022-08-07T00:00:00"/>
    <n v="32576"/>
  </r>
  <r>
    <x v="1"/>
    <d v="2022-08-08T00:00:00"/>
    <n v="75670"/>
  </r>
  <r>
    <x v="2"/>
    <d v="2022-08-09T00:00:00"/>
    <n v="26318"/>
  </r>
  <r>
    <x v="3"/>
    <d v="2022-08-10T00:00:00"/>
    <n v="68397"/>
  </r>
  <r>
    <x v="0"/>
    <d v="2022-08-11T00:00:00"/>
    <n v="11412"/>
  </r>
  <r>
    <x v="1"/>
    <d v="2022-08-12T00:00:00"/>
    <n v="34837"/>
  </r>
  <r>
    <x v="2"/>
    <d v="2022-08-13T00:00:00"/>
    <n v="24631"/>
  </r>
  <r>
    <x v="3"/>
    <d v="2022-08-14T00:00:00"/>
    <n v="14040"/>
  </r>
  <r>
    <x v="0"/>
    <d v="2022-08-15T00:00:00"/>
    <n v="93424"/>
  </r>
  <r>
    <x v="1"/>
    <d v="2022-08-16T00:00:00"/>
    <n v="31162"/>
  </r>
  <r>
    <x v="2"/>
    <d v="2022-08-17T00:00:00"/>
    <n v="97041"/>
  </r>
  <r>
    <x v="3"/>
    <d v="2022-08-18T00:00:00"/>
    <n v="12813"/>
  </r>
  <r>
    <x v="0"/>
    <d v="2022-08-19T00:00:00"/>
    <n v="51081"/>
  </r>
  <r>
    <x v="1"/>
    <d v="2022-08-20T00:00:00"/>
    <n v="15599"/>
  </r>
  <r>
    <x v="2"/>
    <d v="2022-08-21T00:00:00"/>
    <n v="82579"/>
  </r>
  <r>
    <x v="3"/>
    <d v="2022-08-22T00:00:00"/>
    <n v="11409"/>
  </r>
  <r>
    <x v="0"/>
    <d v="2022-08-23T00:00:00"/>
    <n v="51795"/>
  </r>
  <r>
    <x v="1"/>
    <d v="2022-08-24T00:00:00"/>
    <n v="70348"/>
  </r>
  <r>
    <x v="2"/>
    <d v="2022-08-25T00:00:00"/>
    <n v="52379"/>
  </r>
  <r>
    <x v="3"/>
    <d v="2022-08-26T00:00:00"/>
    <n v="85302"/>
  </r>
  <r>
    <x v="0"/>
    <d v="2022-08-27T00:00:00"/>
    <n v="48396"/>
  </r>
  <r>
    <x v="1"/>
    <d v="2022-08-28T00:00:00"/>
    <n v="57945"/>
  </r>
  <r>
    <x v="2"/>
    <d v="2022-08-29T00:00:00"/>
    <n v="28012"/>
  </r>
  <r>
    <x v="3"/>
    <d v="2022-08-30T00:00:00"/>
    <n v="14843"/>
  </r>
  <r>
    <x v="0"/>
    <d v="2022-08-31T00:00:00"/>
    <n v="69924"/>
  </r>
  <r>
    <x v="1"/>
    <d v="2022-09-01T00:00:00"/>
    <n v="14184"/>
  </r>
  <r>
    <x v="2"/>
    <d v="2022-09-02T00:00:00"/>
    <n v="973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E2695-6498-45EC-B114-C72985764F4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7" firstHeaderRow="1" firstDataRow="1" firstDataCol="1"/>
  <pivotFields count="3">
    <pivotField axis="axisRow" showAll="0">
      <items count="5">
        <item x="2"/>
        <item x="3"/>
        <item x="0"/>
        <item x="1"/>
        <item t="default"/>
      </items>
    </pivotField>
    <pivotField numFmtId="15" showAll="0"/>
    <pivotField dataField="1" numFmtId="16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501-90A4-4984-BF09-C3391393D187}">
  <dimension ref="A1:S38"/>
  <sheetViews>
    <sheetView showGridLines="0" tabSelected="1" zoomScale="95" zoomScaleNormal="95" workbookViewId="0"/>
  </sheetViews>
  <sheetFormatPr defaultColWidth="8.85546875" defaultRowHeight="12.75" x14ac:dyDescent="0.2"/>
  <cols>
    <col min="1" max="1" width="9.85546875" style="8" bestFit="1" customWidth="1"/>
    <col min="2" max="2" width="22.42578125" style="8" customWidth="1"/>
    <col min="3" max="3" width="13.85546875" style="8" customWidth="1"/>
    <col min="4" max="4" width="19.42578125" style="8" customWidth="1"/>
    <col min="5" max="5" width="13.85546875" style="8" customWidth="1"/>
    <col min="6" max="6" width="8.85546875" style="8" bestFit="1" customWidth="1"/>
    <col min="7" max="7" width="19" style="8" customWidth="1"/>
    <col min="8" max="9" width="16.140625" style="8" customWidth="1"/>
    <col min="10" max="10" width="15.42578125" style="8" customWidth="1"/>
    <col min="11" max="11" width="15.85546875" style="8" customWidth="1"/>
    <col min="12" max="13" width="8.85546875" style="8"/>
    <col min="14" max="14" width="15" style="8" bestFit="1" customWidth="1"/>
    <col min="15" max="16" width="23.42578125" style="9" customWidth="1"/>
    <col min="17" max="16384" width="8.85546875" style="8"/>
  </cols>
  <sheetData>
    <row r="1" spans="1:19" ht="13.5" thickBot="1" x14ac:dyDescent="0.25"/>
    <row r="2" spans="1:19" ht="19.5" customHeight="1" thickBot="1" x14ac:dyDescent="0.25">
      <c r="A2" s="35" t="s">
        <v>45</v>
      </c>
      <c r="N2" s="86" t="s">
        <v>46</v>
      </c>
      <c r="O2" s="87"/>
      <c r="P2" s="88"/>
      <c r="R2" s="89" t="s">
        <v>47</v>
      </c>
      <c r="S2" s="90"/>
    </row>
    <row r="3" spans="1:19" ht="13.5" thickBot="1" x14ac:dyDescent="0.25">
      <c r="A3" s="36" t="s">
        <v>48</v>
      </c>
      <c r="B3" s="37" t="s">
        <v>49</v>
      </c>
      <c r="C3" s="38" t="s">
        <v>50</v>
      </c>
      <c r="D3" s="34" t="s">
        <v>51</v>
      </c>
      <c r="E3" s="34" t="s">
        <v>52</v>
      </c>
      <c r="F3" s="34" t="s">
        <v>53</v>
      </c>
      <c r="G3" s="39" t="s">
        <v>54</v>
      </c>
      <c r="H3" s="37" t="s">
        <v>55</v>
      </c>
      <c r="I3" s="37" t="s">
        <v>56</v>
      </c>
      <c r="J3" s="37" t="s">
        <v>57</v>
      </c>
      <c r="K3" s="37" t="s">
        <v>58</v>
      </c>
      <c r="N3" s="30"/>
      <c r="O3" s="40" t="s">
        <v>1</v>
      </c>
      <c r="P3" s="41" t="s">
        <v>2</v>
      </c>
    </row>
    <row r="4" spans="1:19" x14ac:dyDescent="0.2">
      <c r="A4" s="42">
        <v>110</v>
      </c>
      <c r="B4" s="43" t="str">
        <f>VLOOKUP($A4,$A$18:$B$28,2,FALSE)</f>
        <v>SG</v>
      </c>
      <c r="C4" s="44">
        <v>89</v>
      </c>
      <c r="D4" s="16">
        <v>91</v>
      </c>
      <c r="E4" s="16">
        <v>92</v>
      </c>
      <c r="F4" s="16">
        <v>99</v>
      </c>
      <c r="G4" s="45">
        <v>92</v>
      </c>
      <c r="H4" s="43">
        <f>SUM(C4:G4)</f>
        <v>463</v>
      </c>
      <c r="I4" s="46">
        <f>H4/500</f>
        <v>0.92600000000000005</v>
      </c>
      <c r="J4" s="47" t="str" cm="1">
        <f t="array" ref="J4">_xlfn.IFS(I4&lt;40%,"fail",I4&lt;70%,"iiird division",I4&lt;90%,"iind division",I4&gt;90%,"ist division")</f>
        <v>ist division</v>
      </c>
      <c r="K4" s="47">
        <f>RANK(H4,$H$4:$H$14,0)</f>
        <v>1</v>
      </c>
      <c r="N4" s="48" t="s">
        <v>59</v>
      </c>
      <c r="O4" s="49">
        <f>SUM(G31:G37)</f>
        <v>9</v>
      </c>
      <c r="P4" s="50">
        <f>SUM(H31:H37)</f>
        <v>0</v>
      </c>
    </row>
    <row r="5" spans="1:19" x14ac:dyDescent="0.2">
      <c r="A5" s="42">
        <v>111</v>
      </c>
      <c r="B5" s="43" t="str">
        <f t="shared" ref="B5:B14" si="0">VLOOKUP($A5,$A$18:$B$28,2,FALSE)</f>
        <v>AV</v>
      </c>
      <c r="C5" s="44">
        <v>91</v>
      </c>
      <c r="D5" s="16">
        <v>90</v>
      </c>
      <c r="E5" s="16">
        <v>95</v>
      </c>
      <c r="F5" s="16">
        <v>97</v>
      </c>
      <c r="G5" s="45">
        <v>90</v>
      </c>
      <c r="H5" s="43">
        <f>SUM(C5:G5)</f>
        <v>463</v>
      </c>
      <c r="I5" s="46">
        <f t="shared" ref="I5:I14" si="1">H5/500</f>
        <v>0.92600000000000005</v>
      </c>
      <c r="J5" s="47" t="str" cm="1">
        <f t="array" ref="J5">_xlfn.IFS(I5&lt;40%,"fail",I5&lt;70%,"iiird division",I5&lt;90%,"iind division",I5&gt;90%,"ist division")</f>
        <v>ist division</v>
      </c>
      <c r="K5" s="47">
        <f t="shared" ref="K5:K14" si="2">RANK(H5,$H$4:$H$14,0)</f>
        <v>1</v>
      </c>
      <c r="N5" s="51" t="s">
        <v>60</v>
      </c>
      <c r="O5" s="52">
        <v>2</v>
      </c>
      <c r="P5" s="53">
        <f>'[1]Test 2'!M3</f>
        <v>0</v>
      </c>
    </row>
    <row r="6" spans="1:19" x14ac:dyDescent="0.2">
      <c r="A6" s="42">
        <v>108</v>
      </c>
      <c r="B6" s="43" t="str">
        <f t="shared" si="0"/>
        <v>ST</v>
      </c>
      <c r="C6" s="44">
        <v>88</v>
      </c>
      <c r="D6" s="16">
        <v>89</v>
      </c>
      <c r="E6" s="16">
        <v>95</v>
      </c>
      <c r="F6" s="16">
        <v>96</v>
      </c>
      <c r="G6" s="45">
        <v>92</v>
      </c>
      <c r="H6" s="43">
        <f>SUM(C6:G6)</f>
        <v>460</v>
      </c>
      <c r="I6" s="46">
        <f t="shared" si="1"/>
        <v>0.92</v>
      </c>
      <c r="J6" s="47" t="str" cm="1">
        <f t="array" ref="J6">_xlfn.IFS(I6&lt;40%,"fail",I6&lt;70%,"iiird division",I6&lt;90%,"iind division",I6&gt;90%,"ist division")</f>
        <v>ist division</v>
      </c>
      <c r="K6" s="47">
        <f t="shared" si="2"/>
        <v>3</v>
      </c>
      <c r="N6" s="51" t="s">
        <v>61</v>
      </c>
      <c r="O6" s="52">
        <v>8</v>
      </c>
      <c r="P6" s="53" t="e">
        <f>'Test 3'!#REF!</f>
        <v>#REF!</v>
      </c>
    </row>
    <row r="7" spans="1:19" x14ac:dyDescent="0.2">
      <c r="A7" s="42">
        <v>105</v>
      </c>
      <c r="B7" s="43" t="str">
        <f t="shared" si="0"/>
        <v>AB</v>
      </c>
      <c r="C7" s="44">
        <v>70</v>
      </c>
      <c r="D7" s="16">
        <v>89</v>
      </c>
      <c r="E7" s="16">
        <v>74</v>
      </c>
      <c r="F7" s="16">
        <v>75</v>
      </c>
      <c r="G7" s="45">
        <v>77</v>
      </c>
      <c r="H7" s="43">
        <f>SUM(C7:G7)</f>
        <v>385</v>
      </c>
      <c r="I7" s="46">
        <f t="shared" si="1"/>
        <v>0.77</v>
      </c>
      <c r="J7" s="47" t="str" cm="1">
        <f t="array" ref="J7">_xlfn.IFS(I7&lt;40%,"fail",I7&lt;70%,"iiird division",I7&lt;90%,"iind division",I7&gt;90%,"ist division")</f>
        <v>iind division</v>
      </c>
      <c r="K7" s="47">
        <f t="shared" si="2"/>
        <v>4</v>
      </c>
      <c r="N7" s="51" t="s">
        <v>62</v>
      </c>
      <c r="O7" s="52">
        <v>6</v>
      </c>
      <c r="P7" s="53">
        <f>'[1]Test 4'!N28</f>
        <v>0</v>
      </c>
    </row>
    <row r="8" spans="1:19" x14ac:dyDescent="0.2">
      <c r="A8" s="42">
        <v>101</v>
      </c>
      <c r="B8" s="43" t="str">
        <f t="shared" si="0"/>
        <v>IJ</v>
      </c>
      <c r="C8" s="44">
        <v>78</v>
      </c>
      <c r="D8" s="16">
        <v>79</v>
      </c>
      <c r="E8" s="16">
        <v>77</v>
      </c>
      <c r="F8" s="16">
        <v>75</v>
      </c>
      <c r="G8" s="45">
        <v>72</v>
      </c>
      <c r="H8" s="43">
        <f>SUM(C8:G8)</f>
        <v>381</v>
      </c>
      <c r="I8" s="46">
        <f t="shared" si="1"/>
        <v>0.76200000000000001</v>
      </c>
      <c r="J8" s="47" t="str" cm="1">
        <f t="array" ref="J8">_xlfn.IFS(I8&lt;40%,"fail",I8&lt;70%,"iiird division",I8&lt;90%,"iind division",I8&gt;90%,"ist division")</f>
        <v>iind division</v>
      </c>
      <c r="K8" s="47">
        <f t="shared" si="2"/>
        <v>5</v>
      </c>
      <c r="N8" s="51" t="s">
        <v>63</v>
      </c>
      <c r="O8" s="52">
        <v>3</v>
      </c>
      <c r="P8" s="53">
        <f>[1]Test5!K2</f>
        <v>0</v>
      </c>
    </row>
    <row r="9" spans="1:19" ht="13.5" thickBot="1" x14ac:dyDescent="0.25">
      <c r="A9" s="42">
        <v>102</v>
      </c>
      <c r="B9" s="43" t="str">
        <f t="shared" si="0"/>
        <v>AT</v>
      </c>
      <c r="C9" s="44">
        <v>79</v>
      </c>
      <c r="D9" s="16">
        <v>75</v>
      </c>
      <c r="E9" s="16">
        <v>74</v>
      </c>
      <c r="F9" s="16">
        <v>70</v>
      </c>
      <c r="G9" s="45">
        <v>77</v>
      </c>
      <c r="H9" s="43">
        <f>SUM(C9:G9)</f>
        <v>375</v>
      </c>
      <c r="I9" s="46">
        <f t="shared" si="1"/>
        <v>0.75</v>
      </c>
      <c r="J9" s="47" t="str" cm="1">
        <f t="array" ref="J9">_xlfn.IFS(I9&lt;40%,"fail",I9&lt;70%,"iiird division",I9&lt;90%,"iind division",I9&gt;90%,"ist division")</f>
        <v>iind division</v>
      </c>
      <c r="K9" s="47">
        <f t="shared" si="2"/>
        <v>6</v>
      </c>
      <c r="N9" s="54" t="s">
        <v>64</v>
      </c>
      <c r="O9" s="55">
        <v>5</v>
      </c>
      <c r="P9" s="56">
        <f>[1]Macro!L3</f>
        <v>0</v>
      </c>
    </row>
    <row r="10" spans="1:19" ht="13.5" thickBot="1" x14ac:dyDescent="0.25">
      <c r="A10" s="42">
        <v>104</v>
      </c>
      <c r="B10" s="43" t="str">
        <f t="shared" si="0"/>
        <v>NI</v>
      </c>
      <c r="C10" s="44">
        <v>74</v>
      </c>
      <c r="D10" s="16">
        <v>76</v>
      </c>
      <c r="E10" s="16">
        <v>74</v>
      </c>
      <c r="F10" s="16">
        <v>73</v>
      </c>
      <c r="G10" s="45">
        <v>75</v>
      </c>
      <c r="H10" s="43">
        <f>SUM(C10:G10)</f>
        <v>372</v>
      </c>
      <c r="I10" s="46">
        <f t="shared" si="1"/>
        <v>0.74399999999999999</v>
      </c>
      <c r="J10" s="47" t="str" cm="1">
        <f t="array" ref="J10">_xlfn.IFS(I10&lt;40%,"fail",I10&lt;70%,"iiird division",I10&lt;90%,"iind division",I10&gt;90%,"ist division")</f>
        <v>iind division</v>
      </c>
      <c r="K10" s="47">
        <f t="shared" si="2"/>
        <v>7</v>
      </c>
      <c r="N10" s="57" t="s">
        <v>34</v>
      </c>
      <c r="O10" s="58">
        <f>SUM(O4:O9)</f>
        <v>33</v>
      </c>
      <c r="P10" s="59" t="e">
        <f>SUM(P4:P9)</f>
        <v>#REF!</v>
      </c>
    </row>
    <row r="11" spans="1:19" ht="13.5" thickBot="1" x14ac:dyDescent="0.25">
      <c r="A11" s="42">
        <v>103</v>
      </c>
      <c r="B11" s="43" t="str">
        <f t="shared" si="0"/>
        <v>SN</v>
      </c>
      <c r="C11" s="44">
        <v>70</v>
      </c>
      <c r="D11" s="16">
        <v>64</v>
      </c>
      <c r="E11" s="16">
        <v>68</v>
      </c>
      <c r="F11" s="16">
        <v>69</v>
      </c>
      <c r="G11" s="45">
        <v>74</v>
      </c>
      <c r="H11" s="43">
        <f>SUM(C11:G11)</f>
        <v>345</v>
      </c>
      <c r="I11" s="46">
        <f t="shared" si="1"/>
        <v>0.69</v>
      </c>
      <c r="J11" s="47" t="str" cm="1">
        <f t="array" ref="J11">_xlfn.IFS(I11&lt;40%,"fail",I11&lt;70%,"iiird division",I11&lt;90%,"iind division",I11&gt;90%,"ist division")</f>
        <v>iiird division</v>
      </c>
      <c r="K11" s="47">
        <f t="shared" si="2"/>
        <v>8</v>
      </c>
      <c r="N11" s="60" t="s">
        <v>65</v>
      </c>
      <c r="O11" s="91" t="e">
        <f>P10/O10</f>
        <v>#REF!</v>
      </c>
      <c r="P11" s="92"/>
    </row>
    <row r="12" spans="1:19" ht="13.5" thickBot="1" x14ac:dyDescent="0.25">
      <c r="A12" s="42">
        <v>106</v>
      </c>
      <c r="B12" s="43" t="str">
        <f t="shared" si="0"/>
        <v>YH</v>
      </c>
      <c r="C12" s="44">
        <v>45</v>
      </c>
      <c r="D12" s="16">
        <v>43</v>
      </c>
      <c r="E12" s="16">
        <v>39</v>
      </c>
      <c r="F12" s="16">
        <v>45</v>
      </c>
      <c r="G12" s="45">
        <v>46</v>
      </c>
      <c r="H12" s="43">
        <f>SUM(C12:G12)</f>
        <v>218</v>
      </c>
      <c r="I12" s="46">
        <f t="shared" si="1"/>
        <v>0.436</v>
      </c>
      <c r="J12" s="47" t="str" cm="1">
        <f t="array" ref="J12">_xlfn.IFS(I12&lt;40%,"fail",I12&lt;70%,"iiird division",I12&lt;90%,"iind division",I12&gt;90%,"ist division")</f>
        <v>iiird division</v>
      </c>
      <c r="K12" s="47">
        <f t="shared" si="2"/>
        <v>9</v>
      </c>
    </row>
    <row r="13" spans="1:19" ht="13.5" thickBot="1" x14ac:dyDescent="0.25">
      <c r="A13" s="42">
        <v>107</v>
      </c>
      <c r="B13" s="43" t="str">
        <f t="shared" si="0"/>
        <v>HJ</v>
      </c>
      <c r="C13" s="44">
        <v>30</v>
      </c>
      <c r="D13" s="16">
        <v>35</v>
      </c>
      <c r="E13" s="16">
        <v>31</v>
      </c>
      <c r="F13" s="16">
        <v>32</v>
      </c>
      <c r="G13" s="45">
        <v>34</v>
      </c>
      <c r="H13" s="43">
        <f>SUM(C13:G13)</f>
        <v>162</v>
      </c>
      <c r="I13" s="46">
        <f t="shared" si="1"/>
        <v>0.32400000000000001</v>
      </c>
      <c r="J13" s="47" t="str" cm="1">
        <f t="array" ref="J13">_xlfn.IFS(I13&lt;40%,"fail",I13&lt;70%,"iiird division",I13&lt;90%,"iind division",I13&gt;90%,"ist division")</f>
        <v>fail</v>
      </c>
      <c r="K13" s="47">
        <f t="shared" si="2"/>
        <v>10</v>
      </c>
      <c r="N13" s="93" t="s">
        <v>66</v>
      </c>
      <c r="O13" s="58">
        <f>SUM(O4:O8)</f>
        <v>28</v>
      </c>
      <c r="P13" s="61" t="e">
        <f>SUM(P4:P8)</f>
        <v>#REF!</v>
      </c>
    </row>
    <row r="14" spans="1:19" ht="13.5" thickBot="1" x14ac:dyDescent="0.25">
      <c r="A14" s="18">
        <v>109</v>
      </c>
      <c r="B14" s="43" t="str">
        <f t="shared" si="0"/>
        <v>NA</v>
      </c>
      <c r="C14" s="62">
        <v>19</v>
      </c>
      <c r="D14" s="13">
        <v>23</v>
      </c>
      <c r="E14" s="13">
        <v>26</v>
      </c>
      <c r="F14" s="13">
        <v>27</v>
      </c>
      <c r="G14" s="63">
        <v>26</v>
      </c>
      <c r="H14" s="43">
        <f>SUM(C14:G14)</f>
        <v>121</v>
      </c>
      <c r="I14" s="46">
        <f t="shared" si="1"/>
        <v>0.24199999999999999</v>
      </c>
      <c r="J14" s="47" t="str" cm="1">
        <f t="array" ref="J14">_xlfn.IFS(I14&lt;40%,"fail",I14&lt;70%,"iiird division",I14&lt;90%,"iind division",I14&gt;90%,"ist division")</f>
        <v>fail</v>
      </c>
      <c r="K14" s="47">
        <f t="shared" si="2"/>
        <v>11</v>
      </c>
      <c r="N14" s="94"/>
      <c r="O14" s="91" t="e">
        <f>P13/O13</f>
        <v>#REF!</v>
      </c>
      <c r="P14" s="92"/>
    </row>
    <row r="16" spans="1:19" ht="13.5" thickBot="1" x14ac:dyDescent="0.25">
      <c r="A16" s="35" t="s">
        <v>67</v>
      </c>
      <c r="D16" s="35" t="s">
        <v>68</v>
      </c>
    </row>
    <row r="17" spans="1:8" x14ac:dyDescent="0.2">
      <c r="A17" s="36" t="s">
        <v>48</v>
      </c>
      <c r="B17" s="37" t="s">
        <v>49</v>
      </c>
      <c r="D17" s="64" t="s">
        <v>69</v>
      </c>
      <c r="E17" s="65" t="s">
        <v>70</v>
      </c>
    </row>
    <row r="18" spans="1:8" x14ac:dyDescent="0.2">
      <c r="A18" s="42">
        <v>111</v>
      </c>
      <c r="B18" s="66" t="s">
        <v>71</v>
      </c>
      <c r="D18" s="67" t="s">
        <v>72</v>
      </c>
      <c r="E18" s="68" t="s">
        <v>73</v>
      </c>
    </row>
    <row r="19" spans="1:8" x14ac:dyDescent="0.2">
      <c r="A19" s="42">
        <v>110</v>
      </c>
      <c r="B19" s="66" t="s">
        <v>74</v>
      </c>
      <c r="D19" s="67" t="s">
        <v>75</v>
      </c>
      <c r="E19" s="68" t="s">
        <v>76</v>
      </c>
    </row>
    <row r="20" spans="1:8" ht="13.5" thickBot="1" x14ac:dyDescent="0.25">
      <c r="A20" s="42">
        <v>108</v>
      </c>
      <c r="B20" s="66" t="s">
        <v>77</v>
      </c>
      <c r="D20" s="69" t="s">
        <v>78</v>
      </c>
      <c r="E20" s="70" t="s">
        <v>79</v>
      </c>
    </row>
    <row r="21" spans="1:8" x14ac:dyDescent="0.2">
      <c r="A21" s="42">
        <v>102</v>
      </c>
      <c r="B21" s="66" t="s">
        <v>80</v>
      </c>
    </row>
    <row r="22" spans="1:8" x14ac:dyDescent="0.2">
      <c r="A22" s="42">
        <v>105</v>
      </c>
      <c r="B22" s="66" t="s">
        <v>81</v>
      </c>
    </row>
    <row r="23" spans="1:8" x14ac:dyDescent="0.2">
      <c r="A23" s="42">
        <v>106</v>
      </c>
      <c r="B23" s="66" t="s">
        <v>82</v>
      </c>
    </row>
    <row r="24" spans="1:8" x14ac:dyDescent="0.2">
      <c r="A24" s="42">
        <v>107</v>
      </c>
      <c r="B24" s="66" t="s">
        <v>83</v>
      </c>
    </row>
    <row r="25" spans="1:8" x14ac:dyDescent="0.2">
      <c r="A25" s="42">
        <v>103</v>
      </c>
      <c r="B25" s="66" t="s">
        <v>84</v>
      </c>
    </row>
    <row r="26" spans="1:8" x14ac:dyDescent="0.2">
      <c r="A26" s="42">
        <v>109</v>
      </c>
      <c r="B26" s="66" t="s">
        <v>85</v>
      </c>
    </row>
    <row r="27" spans="1:8" x14ac:dyDescent="0.2">
      <c r="A27" s="42">
        <v>104</v>
      </c>
      <c r="B27" s="66" t="s">
        <v>86</v>
      </c>
    </row>
    <row r="28" spans="1:8" ht="13.5" thickBot="1" x14ac:dyDescent="0.25">
      <c r="A28" s="18">
        <v>101</v>
      </c>
      <c r="B28" s="71" t="s">
        <v>87</v>
      </c>
    </row>
    <row r="29" spans="1:8" ht="13.5" thickBot="1" x14ac:dyDescent="0.25"/>
    <row r="30" spans="1:8" ht="13.5" thickBot="1" x14ac:dyDescent="0.25">
      <c r="A30" s="72" t="s">
        <v>41</v>
      </c>
      <c r="B30" s="73"/>
      <c r="C30" s="73"/>
      <c r="D30" s="74"/>
      <c r="E30" s="74"/>
      <c r="F30" s="74"/>
      <c r="G30" s="2" t="s">
        <v>88</v>
      </c>
      <c r="H30" s="2" t="s">
        <v>89</v>
      </c>
    </row>
    <row r="31" spans="1:8" x14ac:dyDescent="0.2">
      <c r="A31" s="26" t="s">
        <v>90</v>
      </c>
      <c r="G31" s="25">
        <v>2</v>
      </c>
      <c r="H31" s="25"/>
    </row>
    <row r="32" spans="1:8" x14ac:dyDescent="0.2">
      <c r="A32" s="26"/>
      <c r="G32" s="25"/>
      <c r="H32" s="25"/>
    </row>
    <row r="33" spans="1:8" x14ac:dyDescent="0.2">
      <c r="A33" s="26" t="s">
        <v>91</v>
      </c>
      <c r="G33" s="25">
        <v>1</v>
      </c>
      <c r="H33" s="25"/>
    </row>
    <row r="34" spans="1:8" x14ac:dyDescent="0.2">
      <c r="A34" s="26"/>
      <c r="G34" s="25"/>
      <c r="H34" s="25"/>
    </row>
    <row r="35" spans="1:8" x14ac:dyDescent="0.2">
      <c r="A35" s="26" t="s">
        <v>92</v>
      </c>
      <c r="G35" s="25">
        <v>3</v>
      </c>
      <c r="H35" s="25"/>
    </row>
    <row r="36" spans="1:8" x14ac:dyDescent="0.2">
      <c r="A36" s="26"/>
      <c r="G36" s="25"/>
      <c r="H36" s="25"/>
    </row>
    <row r="37" spans="1:8" ht="13.5" thickBot="1" x14ac:dyDescent="0.25">
      <c r="A37" s="23" t="s">
        <v>93</v>
      </c>
      <c r="B37" s="75"/>
      <c r="C37" s="75"/>
      <c r="D37" s="75"/>
      <c r="E37" s="75"/>
      <c r="F37" s="75"/>
      <c r="G37" s="22">
        <v>3</v>
      </c>
      <c r="H37" s="22"/>
    </row>
    <row r="38" spans="1:8" x14ac:dyDescent="0.2">
      <c r="F38" s="35"/>
    </row>
  </sheetData>
  <mergeCells count="5">
    <mergeCell ref="N2:P2"/>
    <mergeCell ref="R2:S2"/>
    <mergeCell ref="O11:P11"/>
    <mergeCell ref="N13:N14"/>
    <mergeCell ref="O14:P14"/>
  </mergeCells>
  <pageMargins left="0.6889763779527559" right="0.6889763779527559" top="0.8858267716535434" bottom="0.8858267716535434" header="0.49212598425196852" footer="0.49212598425196852"/>
  <pageSetup paperSize="9" orientation="landscape" horizontalDpi="4294967294" verticalDpi="300" r:id="rId1"/>
  <headerFooter alignWithMargins="0">
    <oddHeader>&amp;R&amp;9&amp;A</oddHeader>
    <oddFooter>&amp;L&amp;9© Steria Limited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D07-03E4-44E2-BC7B-3FB97DA8ED8B}">
  <dimension ref="A1:LB159"/>
  <sheetViews>
    <sheetView showGridLines="0" workbookViewId="0">
      <selection activeCell="B1" sqref="B1"/>
    </sheetView>
  </sheetViews>
  <sheetFormatPr defaultColWidth="9.140625" defaultRowHeight="15" x14ac:dyDescent="0.25"/>
  <cols>
    <col min="1" max="1" width="9.140625" style="3"/>
    <col min="2" max="2" width="65.28515625" style="3" bestFit="1" customWidth="1"/>
    <col min="3" max="3" width="9.140625" style="3"/>
    <col min="4" max="4" width="13.85546875" style="3" bestFit="1" customWidth="1"/>
    <col min="5" max="5" width="12.28515625" style="3" bestFit="1" customWidth="1"/>
    <col min="6" max="6" width="13" style="3" bestFit="1" customWidth="1"/>
    <col min="7" max="7" width="19.140625" style="3" bestFit="1" customWidth="1"/>
    <col min="8" max="8" width="19.42578125" style="3" bestFit="1" customWidth="1"/>
    <col min="9" max="11" width="8" style="3" bestFit="1" customWidth="1"/>
    <col min="12" max="12" width="7" style="3" bestFit="1" customWidth="1"/>
    <col min="13" max="13" width="11.42578125" style="3" bestFit="1" customWidth="1"/>
    <col min="14" max="14" width="8" style="3" bestFit="1" customWidth="1"/>
    <col min="15" max="15" width="16.42578125" style="3" customWidth="1"/>
    <col min="16" max="36" width="6.85546875" style="3" bestFit="1" customWidth="1"/>
    <col min="37" max="37" width="9" style="3" bestFit="1" customWidth="1"/>
    <col min="38" max="68" width="7.140625" style="3" bestFit="1" customWidth="1"/>
    <col min="69" max="69" width="9.42578125" style="3" bestFit="1" customWidth="1"/>
    <col min="70" max="99" width="6.85546875" style="3" bestFit="1" customWidth="1"/>
    <col min="100" max="100" width="9.140625" style="3" bestFit="1" customWidth="1"/>
    <col min="101" max="131" width="6.140625" style="3" bestFit="1" customWidth="1"/>
    <col min="132" max="132" width="8.42578125" style="3" bestFit="1" customWidth="1"/>
    <col min="133" max="163" width="7.140625" style="3" bestFit="1" customWidth="1"/>
    <col min="164" max="164" width="9.42578125" style="3" bestFit="1" customWidth="1"/>
    <col min="165" max="166" width="7" style="3" bestFit="1" customWidth="1"/>
    <col min="167" max="167" width="9.140625" style="3" bestFit="1" customWidth="1"/>
    <col min="168" max="168" width="11.42578125" style="3" bestFit="1" customWidth="1"/>
    <col min="169" max="169" width="15.85546875" style="3" bestFit="1" customWidth="1"/>
    <col min="170" max="170" width="16.140625" style="3" bestFit="1" customWidth="1"/>
    <col min="171" max="171" width="15.85546875" style="3" bestFit="1" customWidth="1"/>
    <col min="172" max="172" width="16.140625" style="3" bestFit="1" customWidth="1"/>
    <col min="173" max="173" width="15.85546875" style="3" bestFit="1" customWidth="1"/>
    <col min="174" max="174" width="16.140625" style="3" bestFit="1" customWidth="1"/>
    <col min="175" max="175" width="15.85546875" style="3" bestFit="1" customWidth="1"/>
    <col min="176" max="176" width="16.140625" style="3" bestFit="1" customWidth="1"/>
    <col min="177" max="177" width="15.85546875" style="3" bestFit="1" customWidth="1"/>
    <col min="178" max="178" width="16.140625" style="3" bestFit="1" customWidth="1"/>
    <col min="179" max="179" width="15.85546875" style="3" bestFit="1" customWidth="1"/>
    <col min="180" max="180" width="16.140625" style="3" bestFit="1" customWidth="1"/>
    <col min="181" max="181" width="15.85546875" style="3" bestFit="1" customWidth="1"/>
    <col min="182" max="182" width="16.140625" style="3" bestFit="1" customWidth="1"/>
    <col min="183" max="183" width="15.85546875" style="3" bestFit="1" customWidth="1"/>
    <col min="184" max="184" width="16.140625" style="3" bestFit="1" customWidth="1"/>
    <col min="185" max="185" width="15.85546875" style="3" bestFit="1" customWidth="1"/>
    <col min="186" max="186" width="16.140625" style="3" bestFit="1" customWidth="1"/>
    <col min="187" max="187" width="15.85546875" style="3" bestFit="1" customWidth="1"/>
    <col min="188" max="188" width="16.140625" style="3" bestFit="1" customWidth="1"/>
    <col min="189" max="189" width="15.85546875" style="3" bestFit="1" customWidth="1"/>
    <col min="190" max="190" width="16.140625" style="3" bestFit="1" customWidth="1"/>
    <col min="191" max="191" width="15.85546875" style="3" bestFit="1" customWidth="1"/>
    <col min="192" max="192" width="16.140625" style="3" bestFit="1" customWidth="1"/>
    <col min="193" max="193" width="15.85546875" style="3" bestFit="1" customWidth="1"/>
    <col min="194" max="194" width="16.140625" style="3" bestFit="1" customWidth="1"/>
    <col min="195" max="195" width="15.85546875" style="3" bestFit="1" customWidth="1"/>
    <col min="196" max="196" width="16.140625" style="3" bestFit="1" customWidth="1"/>
    <col min="197" max="197" width="15.85546875" style="3" bestFit="1" customWidth="1"/>
    <col min="198" max="198" width="16.140625" style="3" bestFit="1" customWidth="1"/>
    <col min="199" max="199" width="15.85546875" style="3" bestFit="1" customWidth="1"/>
    <col min="200" max="200" width="16.140625" style="3" bestFit="1" customWidth="1"/>
    <col min="201" max="201" width="15.85546875" style="3" bestFit="1" customWidth="1"/>
    <col min="202" max="202" width="16.140625" style="3" bestFit="1" customWidth="1"/>
    <col min="203" max="203" width="15.85546875" style="3" bestFit="1" customWidth="1"/>
    <col min="204" max="204" width="16.140625" style="3" bestFit="1" customWidth="1"/>
    <col min="205" max="205" width="15.85546875" style="3" bestFit="1" customWidth="1"/>
    <col min="206" max="206" width="16.140625" style="3" bestFit="1" customWidth="1"/>
    <col min="207" max="207" width="15.85546875" style="3" bestFit="1" customWidth="1"/>
    <col min="208" max="208" width="16.140625" style="3" bestFit="1" customWidth="1"/>
    <col min="209" max="209" width="15.85546875" style="3" bestFit="1" customWidth="1"/>
    <col min="210" max="210" width="16.140625" style="3" bestFit="1" customWidth="1"/>
    <col min="211" max="211" width="15.85546875" style="3" bestFit="1" customWidth="1"/>
    <col min="212" max="212" width="16.140625" style="3" bestFit="1" customWidth="1"/>
    <col min="213" max="213" width="15.85546875" style="3" bestFit="1" customWidth="1"/>
    <col min="214" max="214" width="16.140625" style="3" bestFit="1" customWidth="1"/>
    <col min="215" max="215" width="15.85546875" style="3" bestFit="1" customWidth="1"/>
    <col min="216" max="216" width="16.140625" style="3" bestFit="1" customWidth="1"/>
    <col min="217" max="217" width="15.85546875" style="3" bestFit="1" customWidth="1"/>
    <col min="218" max="218" width="16.140625" style="3" bestFit="1" customWidth="1"/>
    <col min="219" max="219" width="15.85546875" style="3" bestFit="1" customWidth="1"/>
    <col min="220" max="220" width="16.140625" style="3" bestFit="1" customWidth="1"/>
    <col min="221" max="221" width="15.85546875" style="3" bestFit="1" customWidth="1"/>
    <col min="222" max="222" width="16.140625" style="3" bestFit="1" customWidth="1"/>
    <col min="223" max="223" width="15.85546875" style="3" bestFit="1" customWidth="1"/>
    <col min="224" max="224" width="16.140625" style="3" bestFit="1" customWidth="1"/>
    <col min="225" max="225" width="15.85546875" style="3" bestFit="1" customWidth="1"/>
    <col min="226" max="226" width="16.140625" style="3" bestFit="1" customWidth="1"/>
    <col min="227" max="227" width="15.85546875" style="3" bestFit="1" customWidth="1"/>
    <col min="228" max="228" width="16.140625" style="3" bestFit="1" customWidth="1"/>
    <col min="229" max="229" width="15.85546875" style="3" bestFit="1" customWidth="1"/>
    <col min="230" max="230" width="16.140625" style="3" bestFit="1" customWidth="1"/>
    <col min="231" max="231" width="15.85546875" style="3" bestFit="1" customWidth="1"/>
    <col min="232" max="232" width="16.140625" style="3" bestFit="1" customWidth="1"/>
    <col min="233" max="233" width="15.85546875" style="3" bestFit="1" customWidth="1"/>
    <col min="234" max="234" width="16.140625" style="3" bestFit="1" customWidth="1"/>
    <col min="235" max="235" width="15.85546875" style="3" bestFit="1" customWidth="1"/>
    <col min="236" max="236" width="16.140625" style="3" bestFit="1" customWidth="1"/>
    <col min="237" max="237" width="15.85546875" style="3" bestFit="1" customWidth="1"/>
    <col min="238" max="238" width="16.140625" style="3" bestFit="1" customWidth="1"/>
    <col min="239" max="239" width="15.85546875" style="3" bestFit="1" customWidth="1"/>
    <col min="240" max="240" width="16.140625" style="3" bestFit="1" customWidth="1"/>
    <col min="241" max="241" width="15.85546875" style="3" bestFit="1" customWidth="1"/>
    <col min="242" max="242" width="16.140625" style="3" bestFit="1" customWidth="1"/>
    <col min="243" max="243" width="15.85546875" style="3" bestFit="1" customWidth="1"/>
    <col min="244" max="244" width="16.140625" style="3" bestFit="1" customWidth="1"/>
    <col min="245" max="245" width="15.85546875" style="3" bestFit="1" customWidth="1"/>
    <col min="246" max="246" width="16.140625" style="3" bestFit="1" customWidth="1"/>
    <col min="247" max="247" width="15.85546875" style="3" bestFit="1" customWidth="1"/>
    <col min="248" max="248" width="16.140625" style="3" bestFit="1" customWidth="1"/>
    <col min="249" max="249" width="15.85546875" style="3" bestFit="1" customWidth="1"/>
    <col min="250" max="250" width="16.140625" style="3" bestFit="1" customWidth="1"/>
    <col min="251" max="251" width="15.85546875" style="3" bestFit="1" customWidth="1"/>
    <col min="252" max="252" width="16.140625" style="3" bestFit="1" customWidth="1"/>
    <col min="253" max="253" width="15.85546875" style="3" bestFit="1" customWidth="1"/>
    <col min="254" max="254" width="16.140625" style="3" bestFit="1" customWidth="1"/>
    <col min="255" max="255" width="15.85546875" style="3" bestFit="1" customWidth="1"/>
    <col min="256" max="256" width="16.140625" style="3" bestFit="1" customWidth="1"/>
    <col min="257" max="257" width="15.85546875" style="3" bestFit="1" customWidth="1"/>
    <col min="258" max="258" width="16.140625" style="3" bestFit="1" customWidth="1"/>
    <col min="259" max="259" width="15.85546875" style="3" bestFit="1" customWidth="1"/>
    <col min="260" max="260" width="16.140625" style="3" bestFit="1" customWidth="1"/>
    <col min="261" max="261" width="15.85546875" style="3" bestFit="1" customWidth="1"/>
    <col min="262" max="262" width="16.140625" style="3" bestFit="1" customWidth="1"/>
    <col min="263" max="263" width="15.85546875" style="3" bestFit="1" customWidth="1"/>
    <col min="264" max="264" width="16.140625" style="3" bestFit="1" customWidth="1"/>
    <col min="265" max="265" width="15.85546875" style="3" bestFit="1" customWidth="1"/>
    <col min="266" max="266" width="16.140625" style="3" bestFit="1" customWidth="1"/>
    <col min="267" max="267" width="15.85546875" style="3" bestFit="1" customWidth="1"/>
    <col min="268" max="268" width="16.140625" style="3" bestFit="1" customWidth="1"/>
    <col min="269" max="269" width="15.85546875" style="3" bestFit="1" customWidth="1"/>
    <col min="270" max="270" width="16.140625" style="3" bestFit="1" customWidth="1"/>
    <col min="271" max="271" width="15.85546875" style="3" bestFit="1" customWidth="1"/>
    <col min="272" max="272" width="16.140625" style="3" bestFit="1" customWidth="1"/>
    <col min="273" max="273" width="15.85546875" style="3" bestFit="1" customWidth="1"/>
    <col min="274" max="274" width="16.140625" style="3" bestFit="1" customWidth="1"/>
    <col min="275" max="275" width="15.85546875" style="3" bestFit="1" customWidth="1"/>
    <col min="276" max="276" width="16.140625" style="3" bestFit="1" customWidth="1"/>
    <col min="277" max="277" width="15.85546875" style="3" bestFit="1" customWidth="1"/>
    <col min="278" max="278" width="16.140625" style="3" bestFit="1" customWidth="1"/>
    <col min="279" max="279" width="15.85546875" style="3" bestFit="1" customWidth="1"/>
    <col min="280" max="280" width="16.140625" style="3" bestFit="1" customWidth="1"/>
    <col min="281" max="281" width="15.85546875" style="3" bestFit="1" customWidth="1"/>
    <col min="282" max="282" width="16.140625" style="3" bestFit="1" customWidth="1"/>
    <col min="283" max="283" width="15.85546875" style="3" bestFit="1" customWidth="1"/>
    <col min="284" max="284" width="16.140625" style="3" bestFit="1" customWidth="1"/>
    <col min="285" max="285" width="15.85546875" style="3" bestFit="1" customWidth="1"/>
    <col min="286" max="286" width="16.140625" style="3" bestFit="1" customWidth="1"/>
    <col min="287" max="287" width="15.85546875" style="3" bestFit="1" customWidth="1"/>
    <col min="288" max="288" width="16.140625" style="3" bestFit="1" customWidth="1"/>
    <col min="289" max="289" width="15.85546875" style="3" bestFit="1" customWidth="1"/>
    <col min="290" max="290" width="16.140625" style="3" bestFit="1" customWidth="1"/>
    <col min="291" max="291" width="15.85546875" style="3" bestFit="1" customWidth="1"/>
    <col min="292" max="292" width="16.140625" style="3" bestFit="1" customWidth="1"/>
    <col min="293" max="293" width="15.85546875" style="3" bestFit="1" customWidth="1"/>
    <col min="294" max="294" width="16.140625" style="3" bestFit="1" customWidth="1"/>
    <col min="295" max="295" width="15.85546875" style="3" bestFit="1" customWidth="1"/>
    <col min="296" max="296" width="16.140625" style="3" bestFit="1" customWidth="1"/>
    <col min="297" max="297" width="15.85546875" style="3" bestFit="1" customWidth="1"/>
    <col min="298" max="298" width="16.140625" style="3" bestFit="1" customWidth="1"/>
    <col min="299" max="299" width="15.85546875" style="3" bestFit="1" customWidth="1"/>
    <col min="300" max="300" width="16.140625" style="3" bestFit="1" customWidth="1"/>
    <col min="301" max="301" width="15.85546875" style="3" bestFit="1" customWidth="1"/>
    <col min="302" max="302" width="16.140625" style="3" bestFit="1" customWidth="1"/>
    <col min="303" max="303" width="15.85546875" style="3" bestFit="1" customWidth="1"/>
    <col min="304" max="304" width="16.140625" style="3" bestFit="1" customWidth="1"/>
    <col min="305" max="305" width="15.85546875" style="3" bestFit="1" customWidth="1"/>
    <col min="306" max="306" width="16.140625" style="3" bestFit="1" customWidth="1"/>
    <col min="307" max="307" width="15.85546875" style="3" bestFit="1" customWidth="1"/>
    <col min="308" max="308" width="16.140625" style="3" bestFit="1" customWidth="1"/>
    <col min="309" max="309" width="15.85546875" style="3" bestFit="1" customWidth="1"/>
    <col min="310" max="310" width="16.140625" style="3" bestFit="1" customWidth="1"/>
    <col min="311" max="311" width="15.85546875" style="3" bestFit="1" customWidth="1"/>
    <col min="312" max="312" width="16.140625" style="3" bestFit="1" customWidth="1"/>
    <col min="313" max="313" width="15.85546875" style="3" bestFit="1" customWidth="1"/>
    <col min="314" max="314" width="16.140625" style="3" bestFit="1" customWidth="1"/>
    <col min="315" max="315" width="15.85546875" style="3" bestFit="1" customWidth="1"/>
    <col min="316" max="316" width="21.42578125" style="3" bestFit="1" customWidth="1"/>
    <col min="317" max="317" width="21" style="3" bestFit="1" customWidth="1"/>
    <col min="318" max="16384" width="9.140625" style="3"/>
  </cols>
  <sheetData>
    <row r="1" spans="1:314" ht="15.75" thickBot="1" x14ac:dyDescent="0.3">
      <c r="B1" s="81" t="s">
        <v>41</v>
      </c>
      <c r="C1" s="83" t="s">
        <v>88</v>
      </c>
      <c r="D1" s="82" t="s">
        <v>89</v>
      </c>
    </row>
    <row r="2" spans="1:314" x14ac:dyDescent="0.25">
      <c r="A2" s="1" t="s">
        <v>0</v>
      </c>
      <c r="B2" s="85" t="s">
        <v>94</v>
      </c>
      <c r="C2" s="84">
        <v>2</v>
      </c>
      <c r="D2" s="80"/>
    </row>
    <row r="4" spans="1:314" x14ac:dyDescent="0.25">
      <c r="B4" s="4" t="s">
        <v>3</v>
      </c>
      <c r="C4" s="4" t="s">
        <v>4</v>
      </c>
      <c r="D4" s="4" t="s">
        <v>5</v>
      </c>
    </row>
    <row r="5" spans="1:314" x14ac:dyDescent="0.25">
      <c r="B5" s="5" t="s">
        <v>6</v>
      </c>
      <c r="C5" s="6">
        <v>44652</v>
      </c>
      <c r="D5" s="7">
        <v>44534</v>
      </c>
      <c r="E5" s="8"/>
      <c r="F5" s="8"/>
    </row>
    <row r="6" spans="1:314" x14ac:dyDescent="0.25">
      <c r="B6" s="5" t="s">
        <v>7</v>
      </c>
      <c r="C6" s="6">
        <v>44653</v>
      </c>
      <c r="D6" s="7">
        <v>17068</v>
      </c>
      <c r="E6" s="8"/>
      <c r="F6" s="8"/>
    </row>
    <row r="7" spans="1:314" x14ac:dyDescent="0.25">
      <c r="B7" s="5" t="s">
        <v>8</v>
      </c>
      <c r="C7" s="6">
        <v>44654</v>
      </c>
      <c r="D7" s="7">
        <v>50472</v>
      </c>
    </row>
    <row r="8" spans="1:314" x14ac:dyDescent="0.25">
      <c r="B8" s="5" t="s">
        <v>9</v>
      </c>
      <c r="C8" s="6">
        <v>44655</v>
      </c>
      <c r="D8" s="7">
        <v>35356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</row>
    <row r="9" spans="1:314" x14ac:dyDescent="0.25">
      <c r="B9" s="5" t="s">
        <v>6</v>
      </c>
      <c r="C9" s="6">
        <v>44656</v>
      </c>
      <c r="D9" s="7">
        <v>79304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</row>
    <row r="10" spans="1:314" x14ac:dyDescent="0.25">
      <c r="B10" s="5" t="s">
        <v>7</v>
      </c>
      <c r="C10" s="6">
        <v>44657</v>
      </c>
      <c r="D10" s="7">
        <v>84692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</row>
    <row r="11" spans="1:314" x14ac:dyDescent="0.25">
      <c r="B11" s="5" t="s">
        <v>8</v>
      </c>
      <c r="C11" s="6">
        <v>44658</v>
      </c>
      <c r="D11" s="7">
        <v>49906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</row>
    <row r="12" spans="1:314" x14ac:dyDescent="0.25">
      <c r="B12" s="5" t="s">
        <v>9</v>
      </c>
      <c r="C12" s="6">
        <v>44659</v>
      </c>
      <c r="D12" s="7">
        <v>50610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</row>
    <row r="13" spans="1:314" x14ac:dyDescent="0.25">
      <c r="B13" s="5" t="s">
        <v>6</v>
      </c>
      <c r="C13" s="6">
        <v>44660</v>
      </c>
      <c r="D13" s="7">
        <v>18976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</row>
    <row r="14" spans="1:314" x14ac:dyDescent="0.25">
      <c r="B14" s="5" t="s">
        <v>7</v>
      </c>
      <c r="C14" s="6">
        <v>44661</v>
      </c>
      <c r="D14" s="7">
        <v>44869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</row>
    <row r="15" spans="1:314" x14ac:dyDescent="0.25">
      <c r="B15" s="5" t="s">
        <v>8</v>
      </c>
      <c r="C15" s="6">
        <v>44662</v>
      </c>
      <c r="D15" s="7">
        <v>63297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</row>
    <row r="16" spans="1:314" x14ac:dyDescent="0.25">
      <c r="B16" s="5" t="s">
        <v>9</v>
      </c>
      <c r="C16" s="6">
        <v>44663</v>
      </c>
      <c r="D16" s="7">
        <v>56920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2:168" x14ac:dyDescent="0.25">
      <c r="B17" s="5" t="s">
        <v>6</v>
      </c>
      <c r="C17" s="6">
        <v>44664</v>
      </c>
      <c r="D17" s="7">
        <v>74028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8" x14ac:dyDescent="0.25">
      <c r="B18" s="5" t="s">
        <v>7</v>
      </c>
      <c r="C18" s="6">
        <v>44665</v>
      </c>
      <c r="D18" s="7">
        <v>54618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2:168" x14ac:dyDescent="0.25">
      <c r="B19" s="5" t="s">
        <v>8</v>
      </c>
      <c r="C19" s="6">
        <v>44666</v>
      </c>
      <c r="D19" s="7">
        <v>53413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8" x14ac:dyDescent="0.25">
      <c r="B20" s="5" t="s">
        <v>9</v>
      </c>
      <c r="C20" s="6">
        <v>44667</v>
      </c>
      <c r="D20" s="7">
        <v>87065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8" x14ac:dyDescent="0.25">
      <c r="B21" s="5" t="s">
        <v>6</v>
      </c>
      <c r="C21" s="6">
        <v>44668</v>
      </c>
      <c r="D21" s="7">
        <v>22312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8" x14ac:dyDescent="0.25">
      <c r="B22" s="5" t="s">
        <v>7</v>
      </c>
      <c r="C22" s="6">
        <v>44669</v>
      </c>
      <c r="D22" s="7">
        <v>30620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8" x14ac:dyDescent="0.25">
      <c r="B23" s="5" t="s">
        <v>8</v>
      </c>
      <c r="C23" s="6">
        <v>44670</v>
      </c>
      <c r="D23" s="7">
        <v>49480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2:168" x14ac:dyDescent="0.25">
      <c r="B24" s="5" t="s">
        <v>9</v>
      </c>
      <c r="C24" s="6">
        <v>44671</v>
      </c>
      <c r="D24" s="7">
        <v>88689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8" x14ac:dyDescent="0.25">
      <c r="B25" s="5" t="s">
        <v>6</v>
      </c>
      <c r="C25" s="6">
        <v>44672</v>
      </c>
      <c r="D25" s="7">
        <v>81733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8" x14ac:dyDescent="0.25">
      <c r="B26" s="5" t="s">
        <v>7</v>
      </c>
      <c r="C26" s="6">
        <v>44673</v>
      </c>
      <c r="D26" s="7">
        <v>43320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8" x14ac:dyDescent="0.25">
      <c r="B27" s="5" t="s">
        <v>8</v>
      </c>
      <c r="C27" s="6">
        <v>44674</v>
      </c>
      <c r="D27" s="7">
        <v>90623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</row>
    <row r="28" spans="2:168" x14ac:dyDescent="0.25">
      <c r="B28" s="5" t="s">
        <v>9</v>
      </c>
      <c r="C28" s="6">
        <v>44675</v>
      </c>
      <c r="D28" s="7">
        <v>75310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</row>
    <row r="29" spans="2:168" x14ac:dyDescent="0.25">
      <c r="B29" s="5" t="s">
        <v>6</v>
      </c>
      <c r="C29" s="6">
        <v>44676</v>
      </c>
      <c r="D29" s="7">
        <v>21034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</row>
    <row r="30" spans="2:168" x14ac:dyDescent="0.25">
      <c r="B30" s="5" t="s">
        <v>7</v>
      </c>
      <c r="C30" s="6">
        <v>44677</v>
      </c>
      <c r="D30" s="7">
        <v>98584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</row>
    <row r="31" spans="2:168" x14ac:dyDescent="0.25">
      <c r="B31" s="5" t="s">
        <v>8</v>
      </c>
      <c r="C31" s="6">
        <v>44678</v>
      </c>
      <c r="D31" s="7">
        <v>42380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</row>
    <row r="32" spans="2:168" x14ac:dyDescent="0.25">
      <c r="B32" s="5" t="s">
        <v>9</v>
      </c>
      <c r="C32" s="6">
        <v>44679</v>
      </c>
      <c r="D32" s="7">
        <v>24395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</row>
    <row r="33" spans="2:168" x14ac:dyDescent="0.25">
      <c r="B33" s="5" t="s">
        <v>6</v>
      </c>
      <c r="C33" s="6">
        <v>44680</v>
      </c>
      <c r="D33" s="7">
        <v>69465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</row>
    <row r="34" spans="2:168" x14ac:dyDescent="0.25">
      <c r="B34" s="5" t="s">
        <v>7</v>
      </c>
      <c r="C34" s="6">
        <v>44681</v>
      </c>
      <c r="D34" s="7">
        <v>96307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</row>
    <row r="35" spans="2:168" x14ac:dyDescent="0.25">
      <c r="B35" s="5" t="s">
        <v>8</v>
      </c>
      <c r="C35" s="6">
        <v>44682</v>
      </c>
      <c r="D35" s="7">
        <v>25291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8" x14ac:dyDescent="0.25">
      <c r="B36" s="5" t="s">
        <v>9</v>
      </c>
      <c r="C36" s="6">
        <v>44683</v>
      </c>
      <c r="D36" s="7">
        <v>45539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8" x14ac:dyDescent="0.25">
      <c r="B37" s="5" t="s">
        <v>6</v>
      </c>
      <c r="C37" s="6">
        <v>44684</v>
      </c>
      <c r="D37" s="7">
        <v>33739</v>
      </c>
      <c r="F37" s="8"/>
      <c r="G37" s="8"/>
      <c r="H37" s="8"/>
    </row>
    <row r="38" spans="2:168" x14ac:dyDescent="0.25">
      <c r="B38" s="5" t="s">
        <v>7</v>
      </c>
      <c r="C38" s="6">
        <v>44685</v>
      </c>
      <c r="D38" s="7">
        <v>17203</v>
      </c>
      <c r="F38" s="8"/>
      <c r="G38" s="8"/>
      <c r="H38" s="8"/>
    </row>
    <row r="39" spans="2:168" x14ac:dyDescent="0.25">
      <c r="B39" s="5" t="s">
        <v>8</v>
      </c>
      <c r="C39" s="6">
        <v>44686</v>
      </c>
      <c r="D39" s="7">
        <v>39352</v>
      </c>
      <c r="F39" s="8"/>
      <c r="G39" s="8"/>
      <c r="H39" s="8"/>
    </row>
    <row r="40" spans="2:168" x14ac:dyDescent="0.25">
      <c r="B40" s="5" t="s">
        <v>9</v>
      </c>
      <c r="C40" s="6">
        <v>44687</v>
      </c>
      <c r="D40" s="7">
        <v>76725</v>
      </c>
      <c r="F40" s="8"/>
      <c r="G40" s="8"/>
      <c r="H40" s="8"/>
    </row>
    <row r="41" spans="2:168" x14ac:dyDescent="0.25">
      <c r="B41" s="5" t="s">
        <v>6</v>
      </c>
      <c r="C41" s="6">
        <v>44688</v>
      </c>
      <c r="D41" s="7">
        <v>82536</v>
      </c>
      <c r="F41" s="8"/>
      <c r="G41" s="8"/>
      <c r="H41" s="8"/>
    </row>
    <row r="42" spans="2:168" x14ac:dyDescent="0.25">
      <c r="B42" s="5" t="s">
        <v>7</v>
      </c>
      <c r="C42" s="6">
        <v>44689</v>
      </c>
      <c r="D42" s="7">
        <v>97507</v>
      </c>
      <c r="F42" s="8"/>
      <c r="G42" s="8"/>
      <c r="H42" s="8"/>
    </row>
    <row r="43" spans="2:168" x14ac:dyDescent="0.25">
      <c r="B43" s="5" t="s">
        <v>8</v>
      </c>
      <c r="C43" s="6">
        <v>44690</v>
      </c>
      <c r="D43" s="7">
        <v>77414</v>
      </c>
      <c r="F43" s="8"/>
      <c r="G43" s="8"/>
      <c r="H43" s="8"/>
    </row>
    <row r="44" spans="2:168" x14ac:dyDescent="0.25">
      <c r="B44" s="5" t="s">
        <v>9</v>
      </c>
      <c r="C44" s="6">
        <v>44691</v>
      </c>
      <c r="D44" s="7">
        <v>77174</v>
      </c>
      <c r="F44" s="8"/>
      <c r="G44" s="8"/>
      <c r="H44" s="8"/>
    </row>
    <row r="45" spans="2:168" x14ac:dyDescent="0.25">
      <c r="B45" s="5" t="s">
        <v>6</v>
      </c>
      <c r="C45" s="6">
        <v>44692</v>
      </c>
      <c r="D45" s="7">
        <v>67146</v>
      </c>
    </row>
    <row r="46" spans="2:168" x14ac:dyDescent="0.25">
      <c r="B46" s="5" t="s">
        <v>7</v>
      </c>
      <c r="C46" s="6">
        <v>44693</v>
      </c>
      <c r="D46" s="7">
        <v>68276</v>
      </c>
    </row>
    <row r="47" spans="2:168" x14ac:dyDescent="0.25">
      <c r="B47" s="5" t="s">
        <v>8</v>
      </c>
      <c r="C47" s="6">
        <v>44694</v>
      </c>
      <c r="D47" s="7">
        <v>41816</v>
      </c>
    </row>
    <row r="48" spans="2:168" x14ac:dyDescent="0.25">
      <c r="B48" s="5" t="s">
        <v>9</v>
      </c>
      <c r="C48" s="6">
        <v>44695</v>
      </c>
      <c r="D48" s="7">
        <v>82509</v>
      </c>
    </row>
    <row r="49" spans="2:4" x14ac:dyDescent="0.25">
      <c r="B49" s="5" t="s">
        <v>6</v>
      </c>
      <c r="C49" s="6">
        <v>44696</v>
      </c>
      <c r="D49" s="7">
        <v>17932</v>
      </c>
    </row>
    <row r="50" spans="2:4" x14ac:dyDescent="0.25">
      <c r="B50" s="5" t="s">
        <v>7</v>
      </c>
      <c r="C50" s="6">
        <v>44697</v>
      </c>
      <c r="D50" s="7">
        <v>85938</v>
      </c>
    </row>
    <row r="51" spans="2:4" x14ac:dyDescent="0.25">
      <c r="B51" s="5" t="s">
        <v>8</v>
      </c>
      <c r="C51" s="6">
        <v>44698</v>
      </c>
      <c r="D51" s="7">
        <v>52370</v>
      </c>
    </row>
    <row r="52" spans="2:4" x14ac:dyDescent="0.25">
      <c r="B52" s="5" t="s">
        <v>9</v>
      </c>
      <c r="C52" s="6">
        <v>44699</v>
      </c>
      <c r="D52" s="7">
        <v>37089</v>
      </c>
    </row>
    <row r="53" spans="2:4" x14ac:dyDescent="0.25">
      <c r="B53" s="5" t="s">
        <v>6</v>
      </c>
      <c r="C53" s="6">
        <v>44700</v>
      </c>
      <c r="D53" s="7">
        <v>72169</v>
      </c>
    </row>
    <row r="54" spans="2:4" x14ac:dyDescent="0.25">
      <c r="B54" s="5" t="s">
        <v>7</v>
      </c>
      <c r="C54" s="6">
        <v>44701</v>
      </c>
      <c r="D54" s="7">
        <v>33601</v>
      </c>
    </row>
    <row r="55" spans="2:4" x14ac:dyDescent="0.25">
      <c r="B55" s="5" t="s">
        <v>8</v>
      </c>
      <c r="C55" s="6">
        <v>44702</v>
      </c>
      <c r="D55" s="7">
        <v>26970</v>
      </c>
    </row>
    <row r="56" spans="2:4" x14ac:dyDescent="0.25">
      <c r="B56" s="5" t="s">
        <v>9</v>
      </c>
      <c r="C56" s="6">
        <v>44703</v>
      </c>
      <c r="D56" s="7">
        <v>47904</v>
      </c>
    </row>
    <row r="57" spans="2:4" x14ac:dyDescent="0.25">
      <c r="B57" s="5" t="s">
        <v>6</v>
      </c>
      <c r="C57" s="6">
        <v>44704</v>
      </c>
      <c r="D57" s="7">
        <v>60359</v>
      </c>
    </row>
    <row r="58" spans="2:4" x14ac:dyDescent="0.25">
      <c r="B58" s="5" t="s">
        <v>7</v>
      </c>
      <c r="C58" s="6">
        <v>44705</v>
      </c>
      <c r="D58" s="7">
        <v>82941</v>
      </c>
    </row>
    <row r="59" spans="2:4" x14ac:dyDescent="0.25">
      <c r="B59" s="5" t="s">
        <v>8</v>
      </c>
      <c r="C59" s="6">
        <v>44706</v>
      </c>
      <c r="D59" s="7">
        <v>36180</v>
      </c>
    </row>
    <row r="60" spans="2:4" x14ac:dyDescent="0.25">
      <c r="B60" s="5" t="s">
        <v>9</v>
      </c>
      <c r="C60" s="6">
        <v>44707</v>
      </c>
      <c r="D60" s="7">
        <v>18928</v>
      </c>
    </row>
    <row r="61" spans="2:4" x14ac:dyDescent="0.25">
      <c r="B61" s="5" t="s">
        <v>6</v>
      </c>
      <c r="C61" s="6">
        <v>44708</v>
      </c>
      <c r="D61" s="7">
        <v>31775</v>
      </c>
    </row>
    <row r="62" spans="2:4" x14ac:dyDescent="0.25">
      <c r="B62" s="5" t="s">
        <v>7</v>
      </c>
      <c r="C62" s="6">
        <v>44709</v>
      </c>
      <c r="D62" s="7">
        <v>65408</v>
      </c>
    </row>
    <row r="63" spans="2:4" x14ac:dyDescent="0.25">
      <c r="B63" s="5" t="s">
        <v>8</v>
      </c>
      <c r="C63" s="6">
        <v>44710</v>
      </c>
      <c r="D63" s="7">
        <v>88061</v>
      </c>
    </row>
    <row r="64" spans="2:4" x14ac:dyDescent="0.25">
      <c r="B64" s="5" t="s">
        <v>9</v>
      </c>
      <c r="C64" s="6">
        <v>44711</v>
      </c>
      <c r="D64" s="7">
        <v>80544</v>
      </c>
    </row>
    <row r="65" spans="2:4" x14ac:dyDescent="0.25">
      <c r="B65" s="5" t="s">
        <v>6</v>
      </c>
      <c r="C65" s="6">
        <v>44712</v>
      </c>
      <c r="D65" s="7">
        <v>13330</v>
      </c>
    </row>
    <row r="66" spans="2:4" x14ac:dyDescent="0.25">
      <c r="B66" s="5" t="s">
        <v>7</v>
      </c>
      <c r="C66" s="6">
        <v>44713</v>
      </c>
      <c r="D66" s="7">
        <v>62202</v>
      </c>
    </row>
    <row r="67" spans="2:4" x14ac:dyDescent="0.25">
      <c r="B67" s="5" t="s">
        <v>8</v>
      </c>
      <c r="C67" s="6">
        <v>44714</v>
      </c>
      <c r="D67" s="7">
        <v>41154</v>
      </c>
    </row>
    <row r="68" spans="2:4" x14ac:dyDescent="0.25">
      <c r="B68" s="5" t="s">
        <v>9</v>
      </c>
      <c r="C68" s="6">
        <v>44715</v>
      </c>
      <c r="D68" s="7">
        <v>43942</v>
      </c>
    </row>
    <row r="69" spans="2:4" x14ac:dyDescent="0.25">
      <c r="B69" s="5" t="s">
        <v>6</v>
      </c>
      <c r="C69" s="6">
        <v>44716</v>
      </c>
      <c r="D69" s="7">
        <v>86228</v>
      </c>
    </row>
    <row r="70" spans="2:4" x14ac:dyDescent="0.25">
      <c r="B70" s="5" t="s">
        <v>7</v>
      </c>
      <c r="C70" s="6">
        <v>44717</v>
      </c>
      <c r="D70" s="7">
        <v>28173</v>
      </c>
    </row>
    <row r="71" spans="2:4" x14ac:dyDescent="0.25">
      <c r="B71" s="5" t="s">
        <v>8</v>
      </c>
      <c r="C71" s="6">
        <v>44718</v>
      </c>
      <c r="D71" s="7">
        <v>90456</v>
      </c>
    </row>
    <row r="72" spans="2:4" x14ac:dyDescent="0.25">
      <c r="B72" s="5" t="s">
        <v>9</v>
      </c>
      <c r="C72" s="6">
        <v>44719</v>
      </c>
      <c r="D72" s="7">
        <v>27153</v>
      </c>
    </row>
    <row r="73" spans="2:4" x14ac:dyDescent="0.25">
      <c r="B73" s="5" t="s">
        <v>6</v>
      </c>
      <c r="C73" s="6">
        <v>44720</v>
      </c>
      <c r="D73" s="7">
        <v>55305</v>
      </c>
    </row>
    <row r="74" spans="2:4" x14ac:dyDescent="0.25">
      <c r="B74" s="5" t="s">
        <v>7</v>
      </c>
      <c r="C74" s="6">
        <v>44721</v>
      </c>
      <c r="D74" s="7">
        <v>98696</v>
      </c>
    </row>
    <row r="75" spans="2:4" x14ac:dyDescent="0.25">
      <c r="B75" s="5" t="s">
        <v>8</v>
      </c>
      <c r="C75" s="6">
        <v>44722</v>
      </c>
      <c r="D75" s="7">
        <v>15382</v>
      </c>
    </row>
    <row r="76" spans="2:4" x14ac:dyDescent="0.25">
      <c r="B76" s="5" t="s">
        <v>9</v>
      </c>
      <c r="C76" s="6">
        <v>44723</v>
      </c>
      <c r="D76" s="7">
        <v>78440</v>
      </c>
    </row>
    <row r="77" spans="2:4" x14ac:dyDescent="0.25">
      <c r="B77" s="5" t="s">
        <v>6</v>
      </c>
      <c r="C77" s="6">
        <v>44724</v>
      </c>
      <c r="D77" s="7">
        <v>95764</v>
      </c>
    </row>
    <row r="78" spans="2:4" x14ac:dyDescent="0.25">
      <c r="B78" s="5" t="s">
        <v>7</v>
      </c>
      <c r="C78" s="6">
        <v>44725</v>
      </c>
      <c r="D78" s="7">
        <v>45535</v>
      </c>
    </row>
    <row r="79" spans="2:4" x14ac:dyDescent="0.25">
      <c r="B79" s="5" t="s">
        <v>8</v>
      </c>
      <c r="C79" s="6">
        <v>44726</v>
      </c>
      <c r="D79" s="7">
        <v>20200</v>
      </c>
    </row>
    <row r="80" spans="2:4" x14ac:dyDescent="0.25">
      <c r="B80" s="5" t="s">
        <v>9</v>
      </c>
      <c r="C80" s="6">
        <v>44727</v>
      </c>
      <c r="D80" s="7">
        <v>35449</v>
      </c>
    </row>
    <row r="81" spans="2:4" x14ac:dyDescent="0.25">
      <c r="B81" s="5" t="s">
        <v>6</v>
      </c>
      <c r="C81" s="6">
        <v>44728</v>
      </c>
      <c r="D81" s="7">
        <v>79847</v>
      </c>
    </row>
    <row r="82" spans="2:4" x14ac:dyDescent="0.25">
      <c r="B82" s="5" t="s">
        <v>7</v>
      </c>
      <c r="C82" s="6">
        <v>44729</v>
      </c>
      <c r="D82" s="7">
        <v>86295</v>
      </c>
    </row>
    <row r="83" spans="2:4" x14ac:dyDescent="0.25">
      <c r="B83" s="5" t="s">
        <v>8</v>
      </c>
      <c r="C83" s="6">
        <v>44730</v>
      </c>
      <c r="D83" s="7">
        <v>90616</v>
      </c>
    </row>
    <row r="84" spans="2:4" x14ac:dyDescent="0.25">
      <c r="B84" s="5" t="s">
        <v>9</v>
      </c>
      <c r="C84" s="6">
        <v>44731</v>
      </c>
      <c r="D84" s="7">
        <v>14939</v>
      </c>
    </row>
    <row r="85" spans="2:4" x14ac:dyDescent="0.25">
      <c r="B85" s="5" t="s">
        <v>6</v>
      </c>
      <c r="C85" s="6">
        <v>44732</v>
      </c>
      <c r="D85" s="7">
        <v>59478</v>
      </c>
    </row>
    <row r="86" spans="2:4" x14ac:dyDescent="0.25">
      <c r="B86" s="5" t="s">
        <v>7</v>
      </c>
      <c r="C86" s="6">
        <v>44733</v>
      </c>
      <c r="D86" s="7">
        <v>77436</v>
      </c>
    </row>
    <row r="87" spans="2:4" x14ac:dyDescent="0.25">
      <c r="B87" s="5" t="s">
        <v>8</v>
      </c>
      <c r="C87" s="6">
        <v>44734</v>
      </c>
      <c r="D87" s="7">
        <v>59343</v>
      </c>
    </row>
    <row r="88" spans="2:4" x14ac:dyDescent="0.25">
      <c r="B88" s="5" t="s">
        <v>9</v>
      </c>
      <c r="C88" s="6">
        <v>44735</v>
      </c>
      <c r="D88" s="7">
        <v>73721</v>
      </c>
    </row>
    <row r="89" spans="2:4" x14ac:dyDescent="0.25">
      <c r="B89" s="5" t="s">
        <v>6</v>
      </c>
      <c r="C89" s="6">
        <v>44736</v>
      </c>
      <c r="D89" s="7">
        <v>97080</v>
      </c>
    </row>
    <row r="90" spans="2:4" x14ac:dyDescent="0.25">
      <c r="B90" s="5" t="s">
        <v>7</v>
      </c>
      <c r="C90" s="6">
        <v>44737</v>
      </c>
      <c r="D90" s="7">
        <v>27859</v>
      </c>
    </row>
    <row r="91" spans="2:4" x14ac:dyDescent="0.25">
      <c r="B91" s="5" t="s">
        <v>8</v>
      </c>
      <c r="C91" s="6">
        <v>44738</v>
      </c>
      <c r="D91" s="7">
        <v>48584</v>
      </c>
    </row>
    <row r="92" spans="2:4" x14ac:dyDescent="0.25">
      <c r="B92" s="5" t="s">
        <v>9</v>
      </c>
      <c r="C92" s="6">
        <v>44739</v>
      </c>
      <c r="D92" s="7">
        <v>33505</v>
      </c>
    </row>
    <row r="93" spans="2:4" x14ac:dyDescent="0.25">
      <c r="B93" s="5" t="s">
        <v>6</v>
      </c>
      <c r="C93" s="6">
        <v>44740</v>
      </c>
      <c r="D93" s="7">
        <v>63735</v>
      </c>
    </row>
    <row r="94" spans="2:4" x14ac:dyDescent="0.25">
      <c r="B94" s="5" t="s">
        <v>7</v>
      </c>
      <c r="C94" s="6">
        <v>44741</v>
      </c>
      <c r="D94" s="7">
        <v>24836</v>
      </c>
    </row>
    <row r="95" spans="2:4" x14ac:dyDescent="0.25">
      <c r="B95" s="5" t="s">
        <v>8</v>
      </c>
      <c r="C95" s="6">
        <v>44742</v>
      </c>
      <c r="D95" s="7">
        <v>87884</v>
      </c>
    </row>
    <row r="96" spans="2:4" x14ac:dyDescent="0.25">
      <c r="B96" s="5" t="s">
        <v>9</v>
      </c>
      <c r="C96" s="6">
        <v>44743</v>
      </c>
      <c r="D96" s="7">
        <v>77280</v>
      </c>
    </row>
    <row r="97" spans="2:4" x14ac:dyDescent="0.25">
      <c r="B97" s="5" t="s">
        <v>6</v>
      </c>
      <c r="C97" s="6">
        <v>44744</v>
      </c>
      <c r="D97" s="7">
        <v>92987</v>
      </c>
    </row>
    <row r="98" spans="2:4" x14ac:dyDescent="0.25">
      <c r="B98" s="5" t="s">
        <v>7</v>
      </c>
      <c r="C98" s="6">
        <v>44745</v>
      </c>
      <c r="D98" s="7">
        <v>86337</v>
      </c>
    </row>
    <row r="99" spans="2:4" x14ac:dyDescent="0.25">
      <c r="B99" s="5" t="s">
        <v>8</v>
      </c>
      <c r="C99" s="6">
        <v>44746</v>
      </c>
      <c r="D99" s="7">
        <v>32997</v>
      </c>
    </row>
    <row r="100" spans="2:4" x14ac:dyDescent="0.25">
      <c r="B100" s="5" t="s">
        <v>9</v>
      </c>
      <c r="C100" s="6">
        <v>44747</v>
      </c>
      <c r="D100" s="7">
        <v>90804</v>
      </c>
    </row>
    <row r="101" spans="2:4" x14ac:dyDescent="0.25">
      <c r="B101" s="5" t="s">
        <v>6</v>
      </c>
      <c r="C101" s="6">
        <v>44748</v>
      </c>
      <c r="D101" s="7">
        <v>31341</v>
      </c>
    </row>
    <row r="102" spans="2:4" x14ac:dyDescent="0.25">
      <c r="B102" s="5" t="s">
        <v>7</v>
      </c>
      <c r="C102" s="6">
        <v>44749</v>
      </c>
      <c r="D102" s="7">
        <v>69862</v>
      </c>
    </row>
    <row r="103" spans="2:4" x14ac:dyDescent="0.25">
      <c r="B103" s="5" t="s">
        <v>8</v>
      </c>
      <c r="C103" s="6">
        <v>44750</v>
      </c>
      <c r="D103" s="7">
        <v>75085</v>
      </c>
    </row>
    <row r="104" spans="2:4" x14ac:dyDescent="0.25">
      <c r="B104" s="5" t="s">
        <v>9</v>
      </c>
      <c r="C104" s="6">
        <v>44751</v>
      </c>
      <c r="D104" s="7">
        <v>62141</v>
      </c>
    </row>
    <row r="105" spans="2:4" x14ac:dyDescent="0.25">
      <c r="B105" s="5" t="s">
        <v>6</v>
      </c>
      <c r="C105" s="6">
        <v>44752</v>
      </c>
      <c r="D105" s="7">
        <v>83899</v>
      </c>
    </row>
    <row r="106" spans="2:4" x14ac:dyDescent="0.25">
      <c r="B106" s="5" t="s">
        <v>7</v>
      </c>
      <c r="C106" s="6">
        <v>44753</v>
      </c>
      <c r="D106" s="7">
        <v>58577</v>
      </c>
    </row>
    <row r="107" spans="2:4" x14ac:dyDescent="0.25">
      <c r="B107" s="5" t="s">
        <v>8</v>
      </c>
      <c r="C107" s="6">
        <v>44754</v>
      </c>
      <c r="D107" s="7">
        <v>42654</v>
      </c>
    </row>
    <row r="108" spans="2:4" x14ac:dyDescent="0.25">
      <c r="B108" s="5" t="s">
        <v>9</v>
      </c>
      <c r="C108" s="6">
        <v>44755</v>
      </c>
      <c r="D108" s="7">
        <v>71068</v>
      </c>
    </row>
    <row r="109" spans="2:4" x14ac:dyDescent="0.25">
      <c r="B109" s="5" t="s">
        <v>6</v>
      </c>
      <c r="C109" s="6">
        <v>44756</v>
      </c>
      <c r="D109" s="7">
        <v>52120</v>
      </c>
    </row>
    <row r="110" spans="2:4" x14ac:dyDescent="0.25">
      <c r="B110" s="5" t="s">
        <v>7</v>
      </c>
      <c r="C110" s="6">
        <v>44757</v>
      </c>
      <c r="D110" s="7">
        <v>51885</v>
      </c>
    </row>
    <row r="111" spans="2:4" x14ac:dyDescent="0.25">
      <c r="B111" s="5" t="s">
        <v>8</v>
      </c>
      <c r="C111" s="6">
        <v>44758</v>
      </c>
      <c r="D111" s="7">
        <v>64416</v>
      </c>
    </row>
    <row r="112" spans="2:4" x14ac:dyDescent="0.25">
      <c r="B112" s="5" t="s">
        <v>9</v>
      </c>
      <c r="C112" s="6">
        <v>44759</v>
      </c>
      <c r="D112" s="7">
        <v>65054</v>
      </c>
    </row>
    <row r="113" spans="2:4" x14ac:dyDescent="0.25">
      <c r="B113" s="5" t="s">
        <v>6</v>
      </c>
      <c r="C113" s="6">
        <v>44760</v>
      </c>
      <c r="D113" s="7">
        <v>34541</v>
      </c>
    </row>
    <row r="114" spans="2:4" x14ac:dyDescent="0.25">
      <c r="B114" s="5" t="s">
        <v>7</v>
      </c>
      <c r="C114" s="6">
        <v>44761</v>
      </c>
      <c r="D114" s="7">
        <v>71794</v>
      </c>
    </row>
    <row r="115" spans="2:4" x14ac:dyDescent="0.25">
      <c r="B115" s="5" t="s">
        <v>8</v>
      </c>
      <c r="C115" s="6">
        <v>44762</v>
      </c>
      <c r="D115" s="7">
        <v>90880</v>
      </c>
    </row>
    <row r="116" spans="2:4" x14ac:dyDescent="0.25">
      <c r="B116" s="5" t="s">
        <v>9</v>
      </c>
      <c r="C116" s="6">
        <v>44763</v>
      </c>
      <c r="D116" s="7">
        <v>96694</v>
      </c>
    </row>
    <row r="117" spans="2:4" x14ac:dyDescent="0.25">
      <c r="B117" s="5" t="s">
        <v>6</v>
      </c>
      <c r="C117" s="6">
        <v>44764</v>
      </c>
      <c r="D117" s="7">
        <v>32535</v>
      </c>
    </row>
    <row r="118" spans="2:4" x14ac:dyDescent="0.25">
      <c r="B118" s="5" t="s">
        <v>7</v>
      </c>
      <c r="C118" s="6">
        <v>44765</v>
      </c>
      <c r="D118" s="7">
        <v>26224</v>
      </c>
    </row>
    <row r="119" spans="2:4" x14ac:dyDescent="0.25">
      <c r="B119" s="5" t="s">
        <v>8</v>
      </c>
      <c r="C119" s="6">
        <v>44766</v>
      </c>
      <c r="D119" s="7">
        <v>56942</v>
      </c>
    </row>
    <row r="120" spans="2:4" x14ac:dyDescent="0.25">
      <c r="B120" s="5" t="s">
        <v>9</v>
      </c>
      <c r="C120" s="6">
        <v>44767</v>
      </c>
      <c r="D120" s="7">
        <v>23558</v>
      </c>
    </row>
    <row r="121" spans="2:4" x14ac:dyDescent="0.25">
      <c r="B121" s="5" t="s">
        <v>6</v>
      </c>
      <c r="C121" s="6">
        <v>44768</v>
      </c>
      <c r="D121" s="7">
        <v>19665</v>
      </c>
    </row>
    <row r="122" spans="2:4" x14ac:dyDescent="0.25">
      <c r="B122" s="5" t="s">
        <v>7</v>
      </c>
      <c r="C122" s="6">
        <v>44769</v>
      </c>
      <c r="D122" s="7">
        <v>50171</v>
      </c>
    </row>
    <row r="123" spans="2:4" x14ac:dyDescent="0.25">
      <c r="B123" s="5" t="s">
        <v>8</v>
      </c>
      <c r="C123" s="6">
        <v>44770</v>
      </c>
      <c r="D123" s="7">
        <v>14690</v>
      </c>
    </row>
    <row r="124" spans="2:4" x14ac:dyDescent="0.25">
      <c r="B124" s="5" t="s">
        <v>9</v>
      </c>
      <c r="C124" s="6">
        <v>44771</v>
      </c>
      <c r="D124" s="7">
        <v>31255</v>
      </c>
    </row>
    <row r="125" spans="2:4" x14ac:dyDescent="0.25">
      <c r="B125" s="5" t="s">
        <v>6</v>
      </c>
      <c r="C125" s="6">
        <v>44772</v>
      </c>
      <c r="D125" s="7">
        <v>50403</v>
      </c>
    </row>
    <row r="126" spans="2:4" x14ac:dyDescent="0.25">
      <c r="B126" s="5" t="s">
        <v>7</v>
      </c>
      <c r="C126" s="6">
        <v>44773</v>
      </c>
      <c r="D126" s="7">
        <v>34550</v>
      </c>
    </row>
    <row r="127" spans="2:4" x14ac:dyDescent="0.25">
      <c r="B127" s="5" t="s">
        <v>8</v>
      </c>
      <c r="C127" s="6">
        <v>44774</v>
      </c>
      <c r="D127" s="7">
        <v>43717</v>
      </c>
    </row>
    <row r="128" spans="2:4" x14ac:dyDescent="0.25">
      <c r="B128" s="5" t="s">
        <v>9</v>
      </c>
      <c r="C128" s="6">
        <v>44775</v>
      </c>
      <c r="D128" s="7">
        <v>34042</v>
      </c>
    </row>
    <row r="129" spans="2:4" x14ac:dyDescent="0.25">
      <c r="B129" s="5" t="s">
        <v>6</v>
      </c>
      <c r="C129" s="6">
        <v>44776</v>
      </c>
      <c r="D129" s="7">
        <v>65424</v>
      </c>
    </row>
    <row r="130" spans="2:4" x14ac:dyDescent="0.25">
      <c r="B130" s="5" t="s">
        <v>7</v>
      </c>
      <c r="C130" s="6">
        <v>44777</v>
      </c>
      <c r="D130" s="7">
        <v>83328</v>
      </c>
    </row>
    <row r="131" spans="2:4" x14ac:dyDescent="0.25">
      <c r="B131" s="5" t="s">
        <v>8</v>
      </c>
      <c r="C131" s="6">
        <v>44778</v>
      </c>
      <c r="D131" s="7">
        <v>79637</v>
      </c>
    </row>
    <row r="132" spans="2:4" x14ac:dyDescent="0.25">
      <c r="B132" s="5" t="s">
        <v>9</v>
      </c>
      <c r="C132" s="6">
        <v>44779</v>
      </c>
      <c r="D132" s="7">
        <v>65912</v>
      </c>
    </row>
    <row r="133" spans="2:4" x14ac:dyDescent="0.25">
      <c r="B133" s="5" t="s">
        <v>6</v>
      </c>
      <c r="C133" s="6">
        <v>44780</v>
      </c>
      <c r="D133" s="7">
        <v>32576</v>
      </c>
    </row>
    <row r="134" spans="2:4" x14ac:dyDescent="0.25">
      <c r="B134" s="5" t="s">
        <v>7</v>
      </c>
      <c r="C134" s="6">
        <v>44781</v>
      </c>
      <c r="D134" s="7">
        <v>75670</v>
      </c>
    </row>
    <row r="135" spans="2:4" x14ac:dyDescent="0.25">
      <c r="B135" s="5" t="s">
        <v>8</v>
      </c>
      <c r="C135" s="6">
        <v>44782</v>
      </c>
      <c r="D135" s="7">
        <v>26318</v>
      </c>
    </row>
    <row r="136" spans="2:4" x14ac:dyDescent="0.25">
      <c r="B136" s="5" t="s">
        <v>9</v>
      </c>
      <c r="C136" s="6">
        <v>44783</v>
      </c>
      <c r="D136" s="7">
        <v>68397</v>
      </c>
    </row>
    <row r="137" spans="2:4" x14ac:dyDescent="0.25">
      <c r="B137" s="5" t="s">
        <v>6</v>
      </c>
      <c r="C137" s="6">
        <v>44784</v>
      </c>
      <c r="D137" s="7">
        <v>11412</v>
      </c>
    </row>
    <row r="138" spans="2:4" x14ac:dyDescent="0.25">
      <c r="B138" s="5" t="s">
        <v>7</v>
      </c>
      <c r="C138" s="6">
        <v>44785</v>
      </c>
      <c r="D138" s="7">
        <v>34837</v>
      </c>
    </row>
    <row r="139" spans="2:4" x14ac:dyDescent="0.25">
      <c r="B139" s="5" t="s">
        <v>8</v>
      </c>
      <c r="C139" s="6">
        <v>44786</v>
      </c>
      <c r="D139" s="7">
        <v>24631</v>
      </c>
    </row>
    <row r="140" spans="2:4" x14ac:dyDescent="0.25">
      <c r="B140" s="5" t="s">
        <v>9</v>
      </c>
      <c r="C140" s="6">
        <v>44787</v>
      </c>
      <c r="D140" s="7">
        <v>14040</v>
      </c>
    </row>
    <row r="141" spans="2:4" x14ac:dyDescent="0.25">
      <c r="B141" s="5" t="s">
        <v>6</v>
      </c>
      <c r="C141" s="6">
        <v>44788</v>
      </c>
      <c r="D141" s="7">
        <v>93424</v>
      </c>
    </row>
    <row r="142" spans="2:4" x14ac:dyDescent="0.25">
      <c r="B142" s="5" t="s">
        <v>7</v>
      </c>
      <c r="C142" s="6">
        <v>44789</v>
      </c>
      <c r="D142" s="7">
        <v>31162</v>
      </c>
    </row>
    <row r="143" spans="2:4" x14ac:dyDescent="0.25">
      <c r="B143" s="5" t="s">
        <v>8</v>
      </c>
      <c r="C143" s="6">
        <v>44790</v>
      </c>
      <c r="D143" s="7">
        <v>97041</v>
      </c>
    </row>
    <row r="144" spans="2:4" x14ac:dyDescent="0.25">
      <c r="B144" s="5" t="s">
        <v>9</v>
      </c>
      <c r="C144" s="6">
        <v>44791</v>
      </c>
      <c r="D144" s="7">
        <v>12813</v>
      </c>
    </row>
    <row r="145" spans="2:4" x14ac:dyDescent="0.25">
      <c r="B145" s="5" t="s">
        <v>6</v>
      </c>
      <c r="C145" s="6">
        <v>44792</v>
      </c>
      <c r="D145" s="7">
        <v>51081</v>
      </c>
    </row>
    <row r="146" spans="2:4" x14ac:dyDescent="0.25">
      <c r="B146" s="5" t="s">
        <v>7</v>
      </c>
      <c r="C146" s="6">
        <v>44793</v>
      </c>
      <c r="D146" s="7">
        <v>15599</v>
      </c>
    </row>
    <row r="147" spans="2:4" x14ac:dyDescent="0.25">
      <c r="B147" s="5" t="s">
        <v>8</v>
      </c>
      <c r="C147" s="6">
        <v>44794</v>
      </c>
      <c r="D147" s="7">
        <v>82579</v>
      </c>
    </row>
    <row r="148" spans="2:4" x14ac:dyDescent="0.25">
      <c r="B148" s="5" t="s">
        <v>9</v>
      </c>
      <c r="C148" s="6">
        <v>44795</v>
      </c>
      <c r="D148" s="7">
        <v>11409</v>
      </c>
    </row>
    <row r="149" spans="2:4" x14ac:dyDescent="0.25">
      <c r="B149" s="5" t="s">
        <v>6</v>
      </c>
      <c r="C149" s="6">
        <v>44796</v>
      </c>
      <c r="D149" s="7">
        <v>51795</v>
      </c>
    </row>
    <row r="150" spans="2:4" x14ac:dyDescent="0.25">
      <c r="B150" s="5" t="s">
        <v>7</v>
      </c>
      <c r="C150" s="6">
        <v>44797</v>
      </c>
      <c r="D150" s="7">
        <v>70348</v>
      </c>
    </row>
    <row r="151" spans="2:4" x14ac:dyDescent="0.25">
      <c r="B151" s="5" t="s">
        <v>8</v>
      </c>
      <c r="C151" s="6">
        <v>44798</v>
      </c>
      <c r="D151" s="7">
        <v>52379</v>
      </c>
    </row>
    <row r="152" spans="2:4" x14ac:dyDescent="0.25">
      <c r="B152" s="5" t="s">
        <v>9</v>
      </c>
      <c r="C152" s="6">
        <v>44799</v>
      </c>
      <c r="D152" s="7">
        <v>85302</v>
      </c>
    </row>
    <row r="153" spans="2:4" x14ac:dyDescent="0.25">
      <c r="B153" s="5" t="s">
        <v>6</v>
      </c>
      <c r="C153" s="6">
        <v>44800</v>
      </c>
      <c r="D153" s="7">
        <v>48396</v>
      </c>
    </row>
    <row r="154" spans="2:4" x14ac:dyDescent="0.25">
      <c r="B154" s="5" t="s">
        <v>7</v>
      </c>
      <c r="C154" s="6">
        <v>44801</v>
      </c>
      <c r="D154" s="7">
        <v>57945</v>
      </c>
    </row>
    <row r="155" spans="2:4" x14ac:dyDescent="0.25">
      <c r="B155" s="5" t="s">
        <v>8</v>
      </c>
      <c r="C155" s="6">
        <v>44802</v>
      </c>
      <c r="D155" s="7">
        <v>28012</v>
      </c>
    </row>
    <row r="156" spans="2:4" x14ac:dyDescent="0.25">
      <c r="B156" s="5" t="s">
        <v>9</v>
      </c>
      <c r="C156" s="6">
        <v>44803</v>
      </c>
      <c r="D156" s="7">
        <v>14843</v>
      </c>
    </row>
    <row r="157" spans="2:4" x14ac:dyDescent="0.25">
      <c r="B157" s="5" t="s">
        <v>6</v>
      </c>
      <c r="C157" s="6">
        <v>44804</v>
      </c>
      <c r="D157" s="7">
        <v>69924</v>
      </c>
    </row>
    <row r="158" spans="2:4" x14ac:dyDescent="0.25">
      <c r="B158" s="5" t="s">
        <v>7</v>
      </c>
      <c r="C158" s="6">
        <v>44805</v>
      </c>
      <c r="D158" s="7">
        <v>14184</v>
      </c>
    </row>
    <row r="159" spans="2:4" x14ac:dyDescent="0.25">
      <c r="B159" s="5" t="s">
        <v>8</v>
      </c>
      <c r="C159" s="6">
        <v>44806</v>
      </c>
      <c r="D159" s="7">
        <v>97361</v>
      </c>
    </row>
  </sheetData>
  <autoFilter ref="B4:D159" xr:uid="{00000000-0001-0000-04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7B97-AF70-4322-A6FF-DC09E068AD5C}">
  <dimension ref="A2:B7"/>
  <sheetViews>
    <sheetView workbookViewId="0">
      <selection activeCell="F9" sqref="F9"/>
    </sheetView>
  </sheetViews>
  <sheetFormatPr defaultRowHeight="12.75" x14ac:dyDescent="0.2"/>
  <cols>
    <col min="1" max="1" width="13.85546875" bestFit="1" customWidth="1"/>
    <col min="2" max="2" width="16.140625" bestFit="1" customWidth="1"/>
  </cols>
  <sheetData>
    <row r="2" spans="1:2" x14ac:dyDescent="0.2">
      <c r="A2" s="95" t="s">
        <v>97</v>
      </c>
      <c r="B2" t="s">
        <v>98</v>
      </c>
    </row>
    <row r="3" spans="1:2" x14ac:dyDescent="0.2">
      <c r="A3" s="96" t="s">
        <v>8</v>
      </c>
      <c r="B3" s="97">
        <v>2149983</v>
      </c>
    </row>
    <row r="4" spans="1:2" x14ac:dyDescent="0.2">
      <c r="A4" s="96" t="s">
        <v>9</v>
      </c>
      <c r="B4" s="97">
        <v>2016518</v>
      </c>
    </row>
    <row r="5" spans="1:2" x14ac:dyDescent="0.2">
      <c r="A5" s="96" t="s">
        <v>6</v>
      </c>
      <c r="B5" s="97">
        <v>2149332</v>
      </c>
    </row>
    <row r="6" spans="1:2" x14ac:dyDescent="0.2">
      <c r="A6" s="96" t="s">
        <v>7</v>
      </c>
      <c r="B6" s="97">
        <v>2204457</v>
      </c>
    </row>
    <row r="7" spans="1:2" x14ac:dyDescent="0.2">
      <c r="A7" s="96" t="s">
        <v>40</v>
      </c>
      <c r="B7" s="97">
        <v>8520290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51ED-D9E6-4FDF-9D04-EF75352977D7}">
  <dimension ref="A1:H56"/>
  <sheetViews>
    <sheetView showGridLines="0" zoomScaleNormal="100" workbookViewId="0">
      <selection activeCell="A5" sqref="A5"/>
    </sheetView>
  </sheetViews>
  <sheetFormatPr defaultColWidth="8.85546875" defaultRowHeight="12.75" x14ac:dyDescent="0.2"/>
  <cols>
    <col min="1" max="1" width="7.42578125" style="8" bestFit="1" customWidth="1"/>
    <col min="2" max="2" width="16.140625" style="8" bestFit="1" customWidth="1"/>
    <col min="3" max="3" width="13.42578125" style="8" bestFit="1" customWidth="1"/>
    <col min="4" max="4" width="12.42578125" style="10" bestFit="1" customWidth="1"/>
    <col min="5" max="5" width="8.85546875" style="8"/>
    <col min="6" max="6" width="65.85546875" style="8" bestFit="1" customWidth="1"/>
    <col min="7" max="7" width="15" style="8" customWidth="1"/>
    <col min="8" max="8" width="13" style="8" bestFit="1" customWidth="1"/>
    <col min="9" max="16384" width="8.85546875" style="8"/>
  </cols>
  <sheetData>
    <row r="1" spans="1:8" x14ac:dyDescent="0.2">
      <c r="A1" s="29" t="s">
        <v>42</v>
      </c>
      <c r="B1" s="34" t="s">
        <v>44</v>
      </c>
      <c r="C1" s="34" t="s">
        <v>38</v>
      </c>
      <c r="D1" s="33" t="s">
        <v>43</v>
      </c>
      <c r="F1" s="31" t="s">
        <v>41</v>
      </c>
      <c r="G1" s="31" t="s">
        <v>88</v>
      </c>
      <c r="H1" s="31" t="s">
        <v>89</v>
      </c>
    </row>
    <row r="2" spans="1:8" x14ac:dyDescent="0.2">
      <c r="A2" s="17" t="s">
        <v>25</v>
      </c>
      <c r="B2" s="16" t="s">
        <v>39</v>
      </c>
      <c r="C2" s="16" t="s">
        <v>23</v>
      </c>
      <c r="D2" s="15">
        <v>10000</v>
      </c>
      <c r="F2" s="76" t="s">
        <v>95</v>
      </c>
      <c r="G2" s="55">
        <v>2</v>
      </c>
      <c r="H2" s="77"/>
    </row>
    <row r="3" spans="1:8" x14ac:dyDescent="0.2">
      <c r="A3" s="17" t="s">
        <v>30</v>
      </c>
      <c r="B3" s="32" t="s">
        <v>29</v>
      </c>
      <c r="C3" s="16" t="s">
        <v>35</v>
      </c>
      <c r="D3" s="15">
        <v>25000</v>
      </c>
      <c r="F3" s="78" t="s">
        <v>96</v>
      </c>
      <c r="G3" s="79">
        <v>2</v>
      </c>
      <c r="H3" s="80"/>
    </row>
    <row r="4" spans="1:8" ht="13.5" thickBot="1" x14ac:dyDescent="0.25">
      <c r="A4" s="17" t="s">
        <v>12</v>
      </c>
      <c r="B4" s="16" t="s">
        <v>0</v>
      </c>
      <c r="C4" s="16" t="s">
        <v>33</v>
      </c>
      <c r="D4" s="15">
        <v>11000</v>
      </c>
    </row>
    <row r="5" spans="1:8" x14ac:dyDescent="0.2">
      <c r="A5" s="17" t="s">
        <v>19</v>
      </c>
      <c r="B5" s="16" t="s">
        <v>18</v>
      </c>
      <c r="C5" s="16" t="s">
        <v>17</v>
      </c>
      <c r="D5" s="15">
        <v>50000</v>
      </c>
      <c r="F5" s="29" t="s">
        <v>42</v>
      </c>
      <c r="G5" s="28" t="s">
        <v>37</v>
      </c>
    </row>
    <row r="6" spans="1:8" x14ac:dyDescent="0.2">
      <c r="A6" s="17" t="s">
        <v>30</v>
      </c>
      <c r="B6" s="16" t="s">
        <v>29</v>
      </c>
      <c r="C6" s="16" t="s">
        <v>35</v>
      </c>
      <c r="D6" s="15">
        <v>29000</v>
      </c>
      <c r="F6" s="17" t="s">
        <v>30</v>
      </c>
      <c r="G6" s="27">
        <f>SUMIF(A2:A41,"North",D2:D41)</f>
        <v>227000</v>
      </c>
    </row>
    <row r="7" spans="1:8" x14ac:dyDescent="0.2">
      <c r="A7" s="17" t="s">
        <v>12</v>
      </c>
      <c r="B7" s="16" t="s">
        <v>14</v>
      </c>
      <c r="C7" s="16" t="s">
        <v>16</v>
      </c>
      <c r="D7" s="15">
        <v>16500</v>
      </c>
      <c r="F7" s="17" t="s">
        <v>25</v>
      </c>
      <c r="G7" s="27">
        <f>SUMIF(A2:A41,"East",D2:D41)</f>
        <v>209000</v>
      </c>
    </row>
    <row r="8" spans="1:8" x14ac:dyDescent="0.2">
      <c r="A8" s="17" t="s">
        <v>25</v>
      </c>
      <c r="B8" s="16" t="s">
        <v>39</v>
      </c>
      <c r="C8" s="16" t="s">
        <v>23</v>
      </c>
      <c r="D8" s="15">
        <v>12000</v>
      </c>
      <c r="F8" s="17" t="s">
        <v>12</v>
      </c>
      <c r="G8" s="27">
        <f>SUMIF(A2:A41,"West",D2:D41)</f>
        <v>319000</v>
      </c>
    </row>
    <row r="9" spans="1:8" ht="13.5" thickBot="1" x14ac:dyDescent="0.25">
      <c r="A9" s="17" t="s">
        <v>19</v>
      </c>
      <c r="B9" s="16" t="s">
        <v>18</v>
      </c>
      <c r="C9" s="16" t="s">
        <v>20</v>
      </c>
      <c r="D9" s="15">
        <v>56000</v>
      </c>
      <c r="F9" s="24" t="s">
        <v>19</v>
      </c>
      <c r="G9" s="27">
        <f>SUMIF(A2:A41,"South",D2:D41)</f>
        <v>443000</v>
      </c>
    </row>
    <row r="10" spans="1:8" ht="13.5" thickBot="1" x14ac:dyDescent="0.25">
      <c r="A10" s="17" t="s">
        <v>30</v>
      </c>
      <c r="B10" s="16" t="s">
        <v>36</v>
      </c>
      <c r="C10" s="16" t="s">
        <v>28</v>
      </c>
      <c r="D10" s="15">
        <v>27000</v>
      </c>
      <c r="F10" s="21" t="s">
        <v>40</v>
      </c>
      <c r="G10" s="27">
        <f>SUM(G6:G9)</f>
        <v>1198000</v>
      </c>
    </row>
    <row r="11" spans="1:8" x14ac:dyDescent="0.2">
      <c r="A11" s="17" t="s">
        <v>25</v>
      </c>
      <c r="B11" s="16" t="s">
        <v>39</v>
      </c>
      <c r="C11" s="16" t="s">
        <v>26</v>
      </c>
      <c r="D11" s="15">
        <v>15000</v>
      </c>
    </row>
    <row r="12" spans="1:8" ht="13.5" thickBot="1" x14ac:dyDescent="0.25">
      <c r="A12" s="17" t="s">
        <v>25</v>
      </c>
      <c r="B12" s="16" t="s">
        <v>32</v>
      </c>
      <c r="C12" s="16" t="s">
        <v>26</v>
      </c>
      <c r="D12" s="15">
        <v>11000</v>
      </c>
    </row>
    <row r="13" spans="1:8" x14ac:dyDescent="0.2">
      <c r="A13" s="17" t="s">
        <v>30</v>
      </c>
      <c r="B13" s="16" t="s">
        <v>36</v>
      </c>
      <c r="C13" s="16" t="s">
        <v>35</v>
      </c>
      <c r="D13" s="15">
        <v>26000</v>
      </c>
      <c r="F13" s="29" t="s">
        <v>38</v>
      </c>
      <c r="G13" s="28" t="s">
        <v>37</v>
      </c>
    </row>
    <row r="14" spans="1:8" x14ac:dyDescent="0.2">
      <c r="A14" s="17" t="s">
        <v>30</v>
      </c>
      <c r="B14" s="16" t="s">
        <v>36</v>
      </c>
      <c r="C14" s="16" t="s">
        <v>35</v>
      </c>
      <c r="D14" s="15">
        <v>27000</v>
      </c>
      <c r="F14" s="17" t="s">
        <v>23</v>
      </c>
      <c r="G14" s="27">
        <f>SUMIF(C2:C41,"E",D2:D41)</f>
        <v>157000</v>
      </c>
    </row>
    <row r="15" spans="1:8" x14ac:dyDescent="0.2">
      <c r="A15" s="17" t="s">
        <v>25</v>
      </c>
      <c r="B15" s="16" t="s">
        <v>32</v>
      </c>
      <c r="C15" s="16" t="s">
        <v>23</v>
      </c>
      <c r="D15" s="15">
        <v>95000</v>
      </c>
      <c r="F15" s="17" t="s">
        <v>26</v>
      </c>
      <c r="G15" s="19">
        <f>SUMIF(C2:C41,"F",D2:D41)</f>
        <v>77000</v>
      </c>
    </row>
    <row r="16" spans="1:8" x14ac:dyDescent="0.2">
      <c r="A16" s="17" t="s">
        <v>19</v>
      </c>
      <c r="B16" s="16" t="s">
        <v>18</v>
      </c>
      <c r="C16" s="16" t="s">
        <v>17</v>
      </c>
      <c r="D16" s="15">
        <v>58000</v>
      </c>
      <c r="F16" s="17" t="s">
        <v>28</v>
      </c>
      <c r="G16" s="19">
        <f>SUMIF(C2:C41,"K",D2:D41)</f>
        <v>106000</v>
      </c>
    </row>
    <row r="17" spans="1:7" ht="13.5" thickBot="1" x14ac:dyDescent="0.25">
      <c r="A17" s="17" t="s">
        <v>12</v>
      </c>
      <c r="B17" s="16" t="s">
        <v>13</v>
      </c>
      <c r="C17" s="16" t="s">
        <v>33</v>
      </c>
      <c r="D17" s="15">
        <v>26500</v>
      </c>
      <c r="F17" s="24" t="s">
        <v>17</v>
      </c>
      <c r="G17" s="19">
        <f>SUMIF(C2:C41,"O",D2:D41)</f>
        <v>303000</v>
      </c>
    </row>
    <row r="18" spans="1:7" ht="13.5" thickBot="1" x14ac:dyDescent="0.25">
      <c r="A18" s="17" t="s">
        <v>12</v>
      </c>
      <c r="B18" s="16" t="s">
        <v>11</v>
      </c>
      <c r="C18" s="16" t="s">
        <v>16</v>
      </c>
      <c r="D18" s="15">
        <v>59000</v>
      </c>
      <c r="F18" s="21" t="s">
        <v>34</v>
      </c>
      <c r="G18" s="20">
        <f>SUM(G14:G17)</f>
        <v>643000</v>
      </c>
    </row>
    <row r="19" spans="1:7" x14ac:dyDescent="0.2">
      <c r="A19" s="17" t="s">
        <v>12</v>
      </c>
      <c r="B19" s="16" t="s">
        <v>0</v>
      </c>
      <c r="C19" s="16" t="s">
        <v>33</v>
      </c>
      <c r="D19" s="15">
        <v>24000</v>
      </c>
    </row>
    <row r="20" spans="1:7" x14ac:dyDescent="0.2">
      <c r="A20" s="17" t="s">
        <v>30</v>
      </c>
      <c r="B20" s="16" t="s">
        <v>32</v>
      </c>
      <c r="C20" s="16" t="s">
        <v>23</v>
      </c>
      <c r="D20" s="15">
        <v>14000</v>
      </c>
    </row>
    <row r="21" spans="1:7" x14ac:dyDescent="0.2">
      <c r="A21" s="17" t="s">
        <v>25</v>
      </c>
      <c r="B21" s="16" t="s">
        <v>27</v>
      </c>
      <c r="C21" s="16" t="s">
        <v>26</v>
      </c>
      <c r="D21" s="15">
        <v>16000</v>
      </c>
    </row>
    <row r="22" spans="1:7" x14ac:dyDescent="0.2">
      <c r="A22" s="17" t="s">
        <v>25</v>
      </c>
      <c r="B22" s="16" t="s">
        <v>27</v>
      </c>
      <c r="C22" s="16" t="s">
        <v>26</v>
      </c>
      <c r="D22" s="15">
        <v>17000</v>
      </c>
    </row>
    <row r="23" spans="1:7" x14ac:dyDescent="0.2">
      <c r="A23" s="17" t="s">
        <v>19</v>
      </c>
      <c r="B23" s="16" t="s">
        <v>21</v>
      </c>
      <c r="C23" s="16" t="s">
        <v>20</v>
      </c>
      <c r="D23" s="15">
        <v>29000</v>
      </c>
    </row>
    <row r="24" spans="1:7" x14ac:dyDescent="0.2">
      <c r="A24" s="17" t="s">
        <v>30</v>
      </c>
      <c r="B24" s="16" t="s">
        <v>31</v>
      </c>
      <c r="C24" s="16" t="s">
        <v>28</v>
      </c>
      <c r="D24" s="15">
        <v>26000</v>
      </c>
    </row>
    <row r="25" spans="1:7" x14ac:dyDescent="0.2">
      <c r="A25" s="17" t="s">
        <v>30</v>
      </c>
      <c r="B25" s="16" t="s">
        <v>31</v>
      </c>
      <c r="C25" s="16" t="s">
        <v>28</v>
      </c>
      <c r="D25" s="15">
        <v>24000</v>
      </c>
    </row>
    <row r="26" spans="1:7" x14ac:dyDescent="0.2">
      <c r="A26" s="17" t="s">
        <v>30</v>
      </c>
      <c r="B26" s="16" t="s">
        <v>29</v>
      </c>
      <c r="C26" s="16" t="s">
        <v>28</v>
      </c>
      <c r="D26" s="15">
        <v>29000</v>
      </c>
    </row>
    <row r="27" spans="1:7" x14ac:dyDescent="0.2">
      <c r="A27" s="17" t="s">
        <v>25</v>
      </c>
      <c r="B27" s="16" t="s">
        <v>27</v>
      </c>
      <c r="C27" s="16" t="s">
        <v>26</v>
      </c>
      <c r="D27" s="15">
        <v>18000</v>
      </c>
    </row>
    <row r="28" spans="1:7" x14ac:dyDescent="0.2">
      <c r="A28" s="17" t="s">
        <v>12</v>
      </c>
      <c r="B28" s="16" t="s">
        <v>24</v>
      </c>
      <c r="C28" s="16" t="s">
        <v>23</v>
      </c>
      <c r="D28" s="15">
        <v>11000</v>
      </c>
    </row>
    <row r="29" spans="1:7" x14ac:dyDescent="0.2">
      <c r="A29" s="17" t="s">
        <v>25</v>
      </c>
      <c r="B29" s="16" t="s">
        <v>24</v>
      </c>
      <c r="C29" s="16" t="s">
        <v>23</v>
      </c>
      <c r="D29" s="15">
        <v>15000</v>
      </c>
    </row>
    <row r="30" spans="1:7" x14ac:dyDescent="0.2">
      <c r="A30" s="17" t="s">
        <v>19</v>
      </c>
      <c r="B30" s="16" t="s">
        <v>22</v>
      </c>
      <c r="C30" s="16" t="s">
        <v>17</v>
      </c>
      <c r="D30" s="15">
        <v>150000</v>
      </c>
    </row>
    <row r="31" spans="1:7" x14ac:dyDescent="0.2">
      <c r="A31" s="17" t="s">
        <v>19</v>
      </c>
      <c r="B31" s="16" t="s">
        <v>22</v>
      </c>
      <c r="C31" s="16" t="s">
        <v>20</v>
      </c>
      <c r="D31" s="15">
        <v>26000</v>
      </c>
    </row>
    <row r="32" spans="1:7" x14ac:dyDescent="0.2">
      <c r="A32" s="17" t="s">
        <v>19</v>
      </c>
      <c r="B32" s="16" t="s">
        <v>22</v>
      </c>
      <c r="C32" s="16" t="s">
        <v>17</v>
      </c>
      <c r="D32" s="15">
        <v>24000</v>
      </c>
    </row>
    <row r="33" spans="1:7" x14ac:dyDescent="0.2">
      <c r="A33" s="17" t="s">
        <v>19</v>
      </c>
      <c r="B33" s="16" t="s">
        <v>21</v>
      </c>
      <c r="C33" s="16" t="s">
        <v>20</v>
      </c>
      <c r="D33" s="15">
        <v>29000</v>
      </c>
    </row>
    <row r="34" spans="1:7" x14ac:dyDescent="0.2">
      <c r="A34" s="17" t="s">
        <v>19</v>
      </c>
      <c r="B34" s="16" t="s">
        <v>18</v>
      </c>
      <c r="C34" s="16" t="s">
        <v>17</v>
      </c>
      <c r="D34" s="15">
        <v>21000</v>
      </c>
    </row>
    <row r="35" spans="1:7" x14ac:dyDescent="0.2">
      <c r="A35" s="17" t="s">
        <v>12</v>
      </c>
      <c r="B35" s="16" t="s">
        <v>14</v>
      </c>
      <c r="C35" s="16" t="s">
        <v>16</v>
      </c>
      <c r="D35" s="15">
        <v>22000</v>
      </c>
    </row>
    <row r="36" spans="1:7" x14ac:dyDescent="0.2">
      <c r="A36" s="17" t="s">
        <v>12</v>
      </c>
      <c r="B36" s="16" t="s">
        <v>13</v>
      </c>
      <c r="C36" s="16" t="s">
        <v>15</v>
      </c>
      <c r="D36" s="15">
        <v>21000</v>
      </c>
    </row>
    <row r="37" spans="1:7" x14ac:dyDescent="0.2">
      <c r="A37" s="17" t="s">
        <v>12</v>
      </c>
      <c r="B37" s="16" t="s">
        <v>11</v>
      </c>
      <c r="C37" s="16" t="s">
        <v>15</v>
      </c>
      <c r="D37" s="15">
        <v>25000</v>
      </c>
    </row>
    <row r="38" spans="1:7" x14ac:dyDescent="0.2">
      <c r="A38" s="17" t="s">
        <v>12</v>
      </c>
      <c r="B38" s="16" t="s">
        <v>0</v>
      </c>
      <c r="C38" s="16" t="s">
        <v>15</v>
      </c>
      <c r="D38" s="15">
        <v>26000</v>
      </c>
    </row>
    <row r="39" spans="1:7" x14ac:dyDescent="0.2">
      <c r="A39" s="17" t="s">
        <v>12</v>
      </c>
      <c r="B39" s="16" t="s">
        <v>14</v>
      </c>
      <c r="C39" s="16" t="s">
        <v>10</v>
      </c>
      <c r="D39" s="15">
        <v>27000</v>
      </c>
    </row>
    <row r="40" spans="1:7" x14ac:dyDescent="0.2">
      <c r="A40" s="17" t="s">
        <v>12</v>
      </c>
      <c r="B40" s="16" t="s">
        <v>13</v>
      </c>
      <c r="C40" s="16" t="s">
        <v>10</v>
      </c>
      <c r="D40" s="15">
        <v>26000</v>
      </c>
    </row>
    <row r="41" spans="1:7" ht="13.5" thickBot="1" x14ac:dyDescent="0.25">
      <c r="A41" s="14" t="s">
        <v>12</v>
      </c>
      <c r="B41" s="13" t="s">
        <v>11</v>
      </c>
      <c r="C41" s="13" t="s">
        <v>10</v>
      </c>
      <c r="D41" s="12">
        <v>24000</v>
      </c>
    </row>
    <row r="44" spans="1:7" x14ac:dyDescent="0.2">
      <c r="D44" s="11"/>
      <c r="F44" s="9"/>
      <c r="G44" s="9"/>
    </row>
    <row r="45" spans="1:7" x14ac:dyDescent="0.2">
      <c r="D45" s="11"/>
      <c r="F45" s="9"/>
      <c r="G45" s="9"/>
    </row>
    <row r="46" spans="1:7" x14ac:dyDescent="0.2">
      <c r="D46" s="11"/>
      <c r="F46" s="9"/>
      <c r="G46" s="9"/>
    </row>
    <row r="47" spans="1:7" x14ac:dyDescent="0.2">
      <c r="D47" s="11"/>
      <c r="F47" s="9"/>
      <c r="G47" s="9"/>
    </row>
    <row r="48" spans="1:7" x14ac:dyDescent="0.2">
      <c r="D48" s="11"/>
      <c r="F48" s="9"/>
      <c r="G48" s="9"/>
    </row>
    <row r="49" spans="4:7" x14ac:dyDescent="0.2">
      <c r="D49" s="11"/>
      <c r="F49" s="9"/>
      <c r="G49" s="9"/>
    </row>
    <row r="50" spans="4:7" x14ac:dyDescent="0.2">
      <c r="D50" s="11"/>
      <c r="F50" s="9"/>
      <c r="G50" s="9"/>
    </row>
    <row r="51" spans="4:7" x14ac:dyDescent="0.2">
      <c r="D51" s="11"/>
      <c r="F51" s="9"/>
      <c r="G51" s="9"/>
    </row>
    <row r="52" spans="4:7" x14ac:dyDescent="0.2">
      <c r="D52" s="11"/>
      <c r="F52" s="9"/>
      <c r="G52" s="9"/>
    </row>
    <row r="53" spans="4:7" x14ac:dyDescent="0.2">
      <c r="D53" s="11"/>
      <c r="F53" s="9"/>
      <c r="G53" s="9"/>
    </row>
    <row r="54" spans="4:7" x14ac:dyDescent="0.2">
      <c r="D54" s="11"/>
      <c r="F54" s="9"/>
      <c r="G54" s="9"/>
    </row>
    <row r="55" spans="4:7" x14ac:dyDescent="0.2">
      <c r="D55" s="11"/>
      <c r="F55" s="9"/>
      <c r="G55" s="9"/>
    </row>
    <row r="56" spans="4:7" x14ac:dyDescent="0.2">
      <c r="D56" s="11"/>
      <c r="F56" s="9"/>
      <c r="G56" s="9"/>
    </row>
  </sheetData>
  <pageMargins left="0.6889763779527559" right="0.6889763779527559" top="0.8858267716535434" bottom="0.8858267716535434" header="0.49212598425196852" footer="0.49212598425196852"/>
  <pageSetup paperSize="9" orientation="landscape" horizontalDpi="4294967294" verticalDpi="300" r:id="rId1"/>
  <headerFooter alignWithMargins="0">
    <oddHeader>&amp;R&amp;9&amp;A</oddHeader>
    <oddFooter>&amp;L&amp;9© Steria Limited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Test2</vt:lpstr>
      <vt:lpstr>Pivot Table</vt:lpstr>
      <vt:lpstr>Test 3</vt:lpstr>
    </vt:vector>
  </TitlesOfParts>
  <Company>Cvent,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Mansi</dc:creator>
  <cp:lastModifiedBy>917015654539</cp:lastModifiedBy>
  <dcterms:created xsi:type="dcterms:W3CDTF">2023-08-04T14:25:36Z</dcterms:created>
  <dcterms:modified xsi:type="dcterms:W3CDTF">2024-04-17T19:36:18Z</dcterms:modified>
</cp:coreProperties>
</file>