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C:\Users\Admin\Desktop\1st Semester\OR 531\Assignments\"/>
    </mc:Choice>
  </mc:AlternateContent>
  <xr:revisionPtr revIDLastSave="0" documentId="13_ncr:1_{4666F94F-1F46-48A5-9A01-70AA9B87B24A}" xr6:coauthVersionLast="47" xr6:coauthVersionMax="47" xr10:uidLastSave="{00000000-0000-0000-0000-000000000000}"/>
  <bookViews>
    <workbookView xWindow="-120" yWindow="-120" windowWidth="20730" windowHeight="11160" xr2:uid="{E4142D98-44F0-4328-A3B0-5A20D8880E9A}"/>
  </bookViews>
  <sheets>
    <sheet name="Influence Diagram" sheetId="2" r:id="rId1"/>
    <sheet name="Modelling" sheetId="1" r:id="rId2"/>
    <sheet name="q) C" sheetId="4" r:id="rId3"/>
    <sheet name="q) D" sheetId="5" r:id="rId4"/>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D9" i="1" l="1"/>
  <c r="H16" i="1"/>
  <c r="H15" i="1"/>
  <c r="H14" i="1"/>
  <c r="H13" i="1"/>
  <c r="H12" i="1"/>
  <c r="H11" i="1"/>
  <c r="H9" i="1"/>
  <c r="H8" i="1"/>
  <c r="H7" i="1"/>
  <c r="C7" i="1"/>
  <c r="C12" i="1" s="1"/>
  <c r="D13" i="1" s="1"/>
  <c r="C13" i="1"/>
  <c r="C15" i="1" l="1"/>
  <c r="C16" i="1" s="1"/>
  <c r="D7" i="1"/>
  <c r="C8" i="1"/>
  <c r="C9" i="1" s="1"/>
  <c r="C11" i="1" s="1"/>
  <c r="C14" i="1" s="1"/>
  <c r="E7" i="1" l="1"/>
  <c r="E15" i="1" s="1"/>
  <c r="D15" i="1"/>
  <c r="D12" i="1"/>
  <c r="E13" i="1" s="1"/>
  <c r="D8" i="1"/>
  <c r="D11" i="1" s="1"/>
  <c r="D14" i="1" s="1"/>
  <c r="D16" i="1" l="1"/>
  <c r="E12" i="1"/>
  <c r="F13" i="1" s="1"/>
  <c r="F7" i="1"/>
  <c r="F15" i="1" s="1"/>
  <c r="E8" i="1"/>
  <c r="E9" i="1" s="1"/>
  <c r="E11" i="1" s="1"/>
  <c r="E14" i="1" s="1"/>
  <c r="E16" i="1" l="1"/>
  <c r="F12" i="1"/>
  <c r="G13" i="1" s="1"/>
  <c r="G7" i="1"/>
  <c r="G15" i="1" s="1"/>
  <c r="F8" i="1"/>
  <c r="F9" i="1" s="1"/>
  <c r="F11" i="1" s="1"/>
  <c r="F14" i="1" s="1"/>
  <c r="F16" i="1" l="1"/>
  <c r="G8" i="1"/>
  <c r="G9" i="1" s="1"/>
  <c r="G11" i="1" s="1"/>
  <c r="G14" i="1" s="1"/>
  <c r="G12" i="1"/>
  <c r="G16" i="1" s="1"/>
</calcChain>
</file>

<file path=xl/sharedStrings.xml><?xml version="1.0" encoding="utf-8"?>
<sst xmlns="http://schemas.openxmlformats.org/spreadsheetml/2006/main" count="72" uniqueCount="56">
  <si>
    <t>Parameters</t>
  </si>
  <si>
    <t>Cost Price</t>
  </si>
  <si>
    <t>Selling Price</t>
  </si>
  <si>
    <t>Monthly Increase</t>
  </si>
  <si>
    <t>Inventory</t>
  </si>
  <si>
    <t>Calculations</t>
  </si>
  <si>
    <t>Units Sold</t>
  </si>
  <si>
    <t>Units Produced</t>
  </si>
  <si>
    <t>Revenue from units sold</t>
  </si>
  <si>
    <t>Receivables</t>
  </si>
  <si>
    <t>Cash account balance</t>
  </si>
  <si>
    <t>Jan</t>
  </si>
  <si>
    <t>Feb</t>
  </si>
  <si>
    <t>Mar</t>
  </si>
  <si>
    <t>Apr</t>
  </si>
  <si>
    <t>May</t>
  </si>
  <si>
    <t>Units sold in 1st month</t>
  </si>
  <si>
    <t>Cost of units Produced</t>
  </si>
  <si>
    <t>Receivables for 1st month</t>
  </si>
  <si>
    <t>Cash account balance for 1st month</t>
  </si>
  <si>
    <t>Inventory for 1st month</t>
  </si>
  <si>
    <t>Net Income</t>
  </si>
  <si>
    <t>Month</t>
  </si>
  <si>
    <t># of units sold</t>
  </si>
  <si>
    <t>inventory at the end of month equal to the units sold in the month</t>
  </si>
  <si>
    <t>total units produced = (units sold+inventory produced-inventory from previous month)</t>
  </si>
  <si>
    <t>units produced*cost price</t>
  </si>
  <si>
    <t>units sold*selling price</t>
  </si>
  <si>
    <t>receivables=previous month revenue</t>
  </si>
  <si>
    <t>previous month cash balance + receivables - cost of units produced</t>
  </si>
  <si>
    <t>units sold*selling price - units sold*cost price</t>
  </si>
  <si>
    <t>$E$3</t>
  </si>
  <si>
    <t>$C$14</t>
  </si>
  <si>
    <t>$D$14</t>
  </si>
  <si>
    <t>$E$14</t>
  </si>
  <si>
    <t>$F$14</t>
  </si>
  <si>
    <t>$G$14</t>
  </si>
  <si>
    <t>$H$14</t>
  </si>
  <si>
    <t>Base</t>
  </si>
  <si>
    <t>Created by Admin on 9/14/2022</t>
  </si>
  <si>
    <t>Pessimistic</t>
  </si>
  <si>
    <t>Scenario Summary</t>
  </si>
  <si>
    <t>Changing Cells:</t>
  </si>
  <si>
    <t>Current Values:</t>
  </si>
  <si>
    <t>Result Cells:</t>
  </si>
  <si>
    <t>Notes:  Current Values column represents values of changing cells at</t>
  </si>
  <si>
    <t>time Scenario Summary Report was created.  Changing cells for each</t>
  </si>
  <si>
    <t>scenario are highlighted in gray.</t>
  </si>
  <si>
    <t>Optimistic</t>
  </si>
  <si>
    <t>Profitabilty Percentage</t>
  </si>
  <si>
    <t>$F$16</t>
  </si>
  <si>
    <t>XYZ Company</t>
  </si>
  <si>
    <t>June</t>
  </si>
  <si>
    <t>Tarun Komirishetty
G01358932</t>
  </si>
  <si>
    <r>
      <t xml:space="preserve">a. In what month does the cash balance fall below zero, signalling a need to borrow money? 
A) </t>
    </r>
    <r>
      <rPr>
        <b/>
        <sz val="11"/>
        <color theme="1"/>
        <rFont val="Calibri"/>
        <family val="2"/>
        <scheme val="minor"/>
      </rPr>
      <t>May</t>
    </r>
    <r>
      <rPr>
        <sz val="11"/>
        <color theme="1"/>
        <rFont val="Calibri"/>
        <family val="2"/>
        <scheme val="minor"/>
      </rPr>
      <t xml:space="preserve">
b. What is the profit, as a percentage of sales, in April? 
A) </t>
    </r>
    <r>
      <rPr>
        <b/>
        <sz val="11"/>
        <color theme="1"/>
        <rFont val="Calibri"/>
        <family val="2"/>
        <scheme val="minor"/>
      </rPr>
      <t>25%</t>
    </r>
    <r>
      <rPr>
        <sz val="11"/>
        <color theme="1"/>
        <rFont val="Calibri"/>
        <family val="2"/>
        <scheme val="minor"/>
      </rPr>
      <t xml:space="preserve">
c. Suppose the monthly increment in sales is 600—instead of 500, as in the base case. How does this change affect the answers in (a) and (b)? 
Construct a table to examine the month in which the cash balance disappears as a function of the monthly increment in sales.
A)Cash balance becomes negative in </t>
    </r>
    <r>
      <rPr>
        <b/>
        <sz val="11"/>
        <color theme="1"/>
        <rFont val="Calibri"/>
        <family val="2"/>
        <scheme val="minor"/>
      </rPr>
      <t>March.</t>
    </r>
    <r>
      <rPr>
        <sz val="11"/>
        <color theme="1"/>
        <rFont val="Calibri"/>
        <family val="2"/>
        <scheme val="minor"/>
      </rPr>
      <t xml:space="preserve"> Profit as a percentage of sales in April is </t>
    </r>
    <r>
      <rPr>
        <b/>
        <sz val="11"/>
        <color theme="1"/>
        <rFont val="Calibri"/>
        <family val="2"/>
        <scheme val="minor"/>
      </rPr>
      <t>25%.</t>
    </r>
    <r>
      <rPr>
        <sz val="11"/>
        <color theme="1"/>
        <rFont val="Calibri"/>
        <family val="2"/>
        <scheme val="minor"/>
      </rPr>
      <t xml:space="preserve"> 
d. Suppose the monthly increment in sales is 300—instead of 500, as in the base case. How does this change affect the answers in (a) and (b)? Construct a graph showing the profitability percentage in (b) as a function of the monthly increment in sales.
A)Cash balance </t>
    </r>
    <r>
      <rPr>
        <b/>
        <sz val="11"/>
        <color theme="1"/>
        <rFont val="Calibri"/>
        <family val="2"/>
        <scheme val="minor"/>
      </rPr>
      <t xml:space="preserve">does not </t>
    </r>
    <r>
      <rPr>
        <sz val="11"/>
        <color theme="1"/>
        <rFont val="Calibri"/>
        <family val="2"/>
        <scheme val="minor"/>
      </rPr>
      <t xml:space="preserve">become zero in any month. Profit as a percentage of sales in April is </t>
    </r>
    <r>
      <rPr>
        <b/>
        <sz val="11"/>
        <color theme="1"/>
        <rFont val="Calibri"/>
        <family val="2"/>
        <scheme val="minor"/>
      </rPr>
      <t>25%.</t>
    </r>
    <r>
      <rPr>
        <sz val="11"/>
        <color theme="1"/>
        <rFont val="Calibri"/>
        <family val="2"/>
        <scheme val="minor"/>
      </rPr>
      <t xml:space="preserve">
 e. Starting with the base case, suppose that unit cost runs higher than originally thought. What level of unit cost will lead the firm to run out of cash by the end of March?
A)Cost Price of </t>
    </r>
    <r>
      <rPr>
        <b/>
        <sz val="11"/>
        <color theme="1"/>
        <rFont val="Calibri"/>
        <family val="2"/>
        <scheme val="minor"/>
      </rPr>
      <t xml:space="preserve">0.8$ </t>
    </r>
    <r>
      <rPr>
        <sz val="11"/>
        <color theme="1"/>
        <rFont val="Calibri"/>
        <family val="2"/>
        <scheme val="minor"/>
      </rPr>
      <t>will lead the cash balance 0 by the end of March</t>
    </r>
  </si>
  <si>
    <t>Key Question to Answer is about the Financial Health of XYZ Company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</si>
</sst>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quot;$&quot;#,##0.00"/>
  </numFmts>
  <fonts count="9" x14ac:knownFonts="1">
    <font>
      <sz val="11"/>
      <color theme="1"/>
      <name val="Calibri"/>
      <family val="2"/>
      <scheme val="minor"/>
    </font>
    <font>
      <sz val="11"/>
      <color theme="1"/>
      <name val="Calibri"/>
      <family val="2"/>
      <scheme val="minor"/>
    </font>
    <font>
      <sz val="8"/>
      <name val="Calibri"/>
      <family val="2"/>
      <scheme val="minor"/>
    </font>
    <font>
      <b/>
      <sz val="11"/>
      <color theme="1"/>
      <name val="Calibri"/>
      <family val="2"/>
      <scheme val="minor"/>
    </font>
    <font>
      <b/>
      <sz val="12"/>
      <color indexed="9"/>
      <name val="Calibri"/>
      <family val="2"/>
      <scheme val="minor"/>
    </font>
    <font>
      <b/>
      <sz val="11"/>
      <color indexed="8"/>
      <name val="Calibri"/>
      <family val="2"/>
      <scheme val="minor"/>
    </font>
    <font>
      <b/>
      <sz val="11"/>
      <color indexed="18"/>
      <name val="Calibri"/>
      <family val="2"/>
      <scheme val="minor"/>
    </font>
    <font>
      <sz val="10"/>
      <color indexed="9"/>
      <name val="Calibri"/>
      <family val="2"/>
      <scheme val="minor"/>
    </font>
    <font>
      <sz val="8"/>
      <color theme="1"/>
      <name val="Calibri"/>
      <family val="2"/>
      <scheme val="minor"/>
    </font>
  </fonts>
  <fills count="10">
    <fill>
      <patternFill patternType="none"/>
    </fill>
    <fill>
      <patternFill patternType="gray125"/>
    </fill>
    <fill>
      <patternFill patternType="solid">
        <fgColor theme="2" tint="-9.9978637043366805E-2"/>
        <bgColor indexed="64"/>
      </patternFill>
    </fill>
    <fill>
      <patternFill patternType="solid">
        <fgColor rgb="FFFFFF00"/>
        <bgColor indexed="64"/>
      </patternFill>
    </fill>
    <fill>
      <patternFill patternType="solid">
        <fgColor rgb="FFFF0000"/>
        <bgColor indexed="64"/>
      </patternFill>
    </fill>
    <fill>
      <patternFill patternType="solid">
        <fgColor indexed="20"/>
        <bgColor indexed="24"/>
      </patternFill>
    </fill>
    <fill>
      <patternFill patternType="solid">
        <fgColor indexed="22"/>
        <bgColor indexed="24"/>
      </patternFill>
    </fill>
    <fill>
      <patternFill patternType="solid">
        <fgColor indexed="22"/>
        <bgColor indexed="7"/>
      </patternFill>
    </fill>
    <fill>
      <patternFill patternType="solid">
        <fgColor theme="0"/>
        <bgColor indexed="64"/>
      </patternFill>
    </fill>
    <fill>
      <patternFill patternType="solid">
        <fgColor theme="5" tint="0.59999389629810485"/>
        <bgColor indexed="64"/>
      </patternFill>
    </fill>
  </fills>
  <borders count="29">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right style="thin">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right/>
      <top style="medium">
        <color indexed="64"/>
      </top>
      <bottom/>
      <diagonal/>
    </border>
    <border>
      <left/>
      <right/>
      <top/>
      <bottom style="medium">
        <color indexed="64"/>
      </bottom>
      <diagonal/>
    </border>
    <border>
      <left/>
      <right/>
      <top/>
      <bottom style="thin">
        <color indexed="64"/>
      </bottom>
      <diagonal/>
    </border>
    <border>
      <left/>
      <right/>
      <top style="thin">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diagonal/>
    </border>
  </borders>
  <cellStyleXfs count="3">
    <xf numFmtId="0" fontId="0" fillId="0" borderId="0"/>
    <xf numFmtId="44" fontId="1" fillId="0" borderId="0" applyFont="0" applyFill="0" applyBorder="0" applyAlignment="0" applyProtection="0"/>
    <xf numFmtId="9" fontId="1" fillId="0" borderId="0" applyFont="0" applyFill="0" applyBorder="0" applyAlignment="0" applyProtection="0"/>
  </cellStyleXfs>
  <cellXfs count="67">
    <xf numFmtId="0" fontId="0" fillId="0" borderId="0" xfId="0"/>
    <xf numFmtId="0" fontId="0" fillId="0" borderId="1" xfId="0" applyBorder="1"/>
    <xf numFmtId="164" fontId="0" fillId="0" borderId="1" xfId="0" applyNumberFormat="1" applyBorder="1"/>
    <xf numFmtId="0" fontId="0" fillId="0" borderId="2" xfId="0" applyBorder="1"/>
    <xf numFmtId="0" fontId="0" fillId="0" borderId="3" xfId="0" applyBorder="1"/>
    <xf numFmtId="0" fontId="0" fillId="0" borderId="5" xfId="0" applyBorder="1"/>
    <xf numFmtId="0" fontId="0" fillId="0" borderId="4" xfId="0" applyBorder="1"/>
    <xf numFmtId="0" fontId="0" fillId="0" borderId="8" xfId="0" applyBorder="1"/>
    <xf numFmtId="164" fontId="0" fillId="0" borderId="8" xfId="0" applyNumberFormat="1" applyBorder="1"/>
    <xf numFmtId="0" fontId="0" fillId="0" borderId="3" xfId="0" applyBorder="1" applyAlignment="1">
      <alignment wrapText="1"/>
    </xf>
    <xf numFmtId="0" fontId="0" fillId="0" borderId="6" xfId="0" applyBorder="1" applyAlignment="1">
      <alignment wrapText="1"/>
    </xf>
    <xf numFmtId="0" fontId="0" fillId="0" borderId="10" xfId="0" applyBorder="1"/>
    <xf numFmtId="164" fontId="0" fillId="0" borderId="10" xfId="0" applyNumberFormat="1" applyBorder="1"/>
    <xf numFmtId="0" fontId="0" fillId="0" borderId="12"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3" xfId="0" applyFill="1" applyBorder="1"/>
    <xf numFmtId="164" fontId="0" fillId="2" borderId="6" xfId="0" applyNumberFormat="1" applyFill="1" applyBorder="1"/>
    <xf numFmtId="164" fontId="0" fillId="3" borderId="3" xfId="1" applyNumberFormat="1" applyFont="1" applyFill="1" applyBorder="1"/>
    <xf numFmtId="0" fontId="0" fillId="2" borderId="3" xfId="0" applyFill="1" applyBorder="1"/>
    <xf numFmtId="0" fontId="0" fillId="3" borderId="6" xfId="0" applyFill="1" applyBorder="1"/>
    <xf numFmtId="164" fontId="0" fillId="3" borderId="6" xfId="0" applyNumberFormat="1" applyFill="1" applyBorder="1"/>
    <xf numFmtId="0" fontId="0" fillId="3" borderId="3" xfId="0" applyFill="1" applyBorder="1"/>
    <xf numFmtId="0" fontId="0" fillId="0" borderId="0" xfId="0" applyFill="1" applyBorder="1" applyAlignment="1"/>
    <xf numFmtId="164" fontId="0" fillId="0" borderId="0" xfId="0" applyNumberFormat="1" applyFill="1" applyBorder="1" applyAlignment="1"/>
    <xf numFmtId="164" fontId="0" fillId="0" borderId="19" xfId="0" applyNumberFormat="1" applyFill="1" applyBorder="1" applyAlignment="1"/>
    <xf numFmtId="0" fontId="4" fillId="5" borderId="20" xfId="0" applyFont="1" applyFill="1" applyBorder="1" applyAlignment="1">
      <alignment horizontal="left"/>
    </xf>
    <xf numFmtId="0" fontId="4" fillId="5" borderId="18" xfId="0" applyFont="1" applyFill="1" applyBorder="1" applyAlignment="1">
      <alignment horizontal="left"/>
    </xf>
    <xf numFmtId="0" fontId="0" fillId="0" borderId="21" xfId="0" applyFill="1" applyBorder="1" applyAlignment="1"/>
    <xf numFmtId="0" fontId="5" fillId="6" borderId="0" xfId="0" applyFont="1" applyFill="1" applyBorder="1" applyAlignment="1">
      <alignment horizontal="left"/>
    </xf>
    <xf numFmtId="0" fontId="6" fillId="6" borderId="21" xfId="0" applyFont="1" applyFill="1" applyBorder="1" applyAlignment="1">
      <alignment horizontal="left"/>
    </xf>
    <xf numFmtId="0" fontId="5" fillId="6" borderId="19" xfId="0" applyFont="1" applyFill="1" applyBorder="1" applyAlignment="1">
      <alignment horizontal="left"/>
    </xf>
    <xf numFmtId="0" fontId="7" fillId="5" borderId="18" xfId="0" applyFont="1" applyFill="1" applyBorder="1" applyAlignment="1">
      <alignment horizontal="right"/>
    </xf>
    <xf numFmtId="0" fontId="7" fillId="5" borderId="20" xfId="0" applyFont="1" applyFill="1" applyBorder="1" applyAlignment="1">
      <alignment horizontal="right"/>
    </xf>
    <xf numFmtId="0" fontId="0" fillId="7" borderId="0" xfId="0" applyFill="1" applyBorder="1" applyAlignment="1"/>
    <xf numFmtId="0" fontId="8" fillId="0" borderId="0" xfId="0" applyFont="1" applyFill="1" applyBorder="1" applyAlignment="1">
      <alignment vertical="top" wrapText="1"/>
    </xf>
    <xf numFmtId="9" fontId="0" fillId="0" borderId="19" xfId="0" applyNumberFormat="1" applyFill="1" applyBorder="1" applyAlignment="1"/>
    <xf numFmtId="0" fontId="0" fillId="0" borderId="3" xfId="0" applyBorder="1" applyAlignment="1">
      <alignment horizontal="center" vertical="center" wrapText="1"/>
    </xf>
    <xf numFmtId="164" fontId="0" fillId="3" borderId="4" xfId="0" applyNumberFormat="1" applyFill="1" applyBorder="1" applyAlignment="1">
      <alignment horizontal="center" vertical="center"/>
    </xf>
    <xf numFmtId="0" fontId="0" fillId="0" borderId="6" xfId="0" applyBorder="1" applyAlignment="1">
      <alignment horizontal="center" vertical="center" wrapText="1"/>
    </xf>
    <xf numFmtId="164" fontId="0" fillId="3" borderId="7" xfId="0" applyNumberFormat="1" applyFill="1" applyBorder="1" applyAlignment="1">
      <alignment horizontal="center" vertical="center"/>
    </xf>
    <xf numFmtId="164" fontId="0" fillId="4" borderId="1" xfId="0" applyNumberFormat="1" applyFill="1" applyBorder="1"/>
    <xf numFmtId="164" fontId="0" fillId="4" borderId="8" xfId="0" applyNumberFormat="1" applyFill="1" applyBorder="1"/>
    <xf numFmtId="9" fontId="0" fillId="8" borderId="6" xfId="2" applyFont="1" applyFill="1" applyBorder="1"/>
    <xf numFmtId="9" fontId="0" fillId="8" borderId="7" xfId="2" applyFont="1" applyFill="1" applyBorder="1"/>
    <xf numFmtId="164" fontId="0" fillId="4" borderId="10" xfId="0" applyNumberFormat="1" applyFill="1" applyBorder="1"/>
    <xf numFmtId="9" fontId="0" fillId="8" borderId="11" xfId="2" applyFont="1" applyFill="1" applyBorder="1"/>
    <xf numFmtId="0" fontId="0" fillId="0" borderId="12" xfId="0" applyFill="1" applyBorder="1"/>
    <xf numFmtId="0" fontId="0" fillId="0" borderId="28" xfId="0" applyBorder="1"/>
    <xf numFmtId="0" fontId="3" fillId="0" borderId="22" xfId="0" applyFont="1" applyBorder="1" applyAlignment="1">
      <alignment horizontal="center" vertical="center" wrapText="1"/>
    </xf>
    <xf numFmtId="0" fontId="3" fillId="0" borderId="18" xfId="0" applyFont="1" applyBorder="1" applyAlignment="1">
      <alignment horizontal="center" vertical="center"/>
    </xf>
    <xf numFmtId="0" fontId="3" fillId="0" borderId="23" xfId="0" applyFont="1" applyBorder="1" applyAlignment="1">
      <alignment horizontal="center" vertical="center"/>
    </xf>
    <xf numFmtId="0" fontId="3" fillId="0" borderId="26" xfId="0" applyFont="1" applyBorder="1" applyAlignment="1">
      <alignment horizontal="center" vertical="center"/>
    </xf>
    <xf numFmtId="0" fontId="3" fillId="0" borderId="19" xfId="0" applyFont="1" applyBorder="1" applyAlignment="1">
      <alignment horizontal="center" vertical="center"/>
    </xf>
    <xf numFmtId="0" fontId="3" fillId="0" borderId="27" xfId="0" applyFont="1" applyBorder="1" applyAlignment="1">
      <alignment horizontal="center" vertical="center"/>
    </xf>
    <xf numFmtId="0" fontId="0" fillId="9" borderId="22" xfId="0" applyFill="1" applyBorder="1" applyAlignment="1">
      <alignment horizontal="left" vertical="top" wrapText="1"/>
    </xf>
    <xf numFmtId="0" fontId="0" fillId="9" borderId="18" xfId="0" applyFill="1" applyBorder="1" applyAlignment="1">
      <alignment horizontal="left" vertical="top" wrapText="1"/>
    </xf>
    <xf numFmtId="0" fontId="0" fillId="9" borderId="23" xfId="0" applyFill="1" applyBorder="1" applyAlignment="1">
      <alignment horizontal="left" vertical="top" wrapText="1"/>
    </xf>
    <xf numFmtId="0" fontId="0" fillId="9" borderId="24" xfId="0" applyFill="1" applyBorder="1" applyAlignment="1">
      <alignment horizontal="left" vertical="top" wrapText="1"/>
    </xf>
    <xf numFmtId="0" fontId="0" fillId="9" borderId="0" xfId="0" applyFill="1" applyBorder="1" applyAlignment="1">
      <alignment horizontal="left" vertical="top" wrapText="1"/>
    </xf>
    <xf numFmtId="0" fontId="0" fillId="9" borderId="25" xfId="0" applyFill="1" applyBorder="1" applyAlignment="1">
      <alignment horizontal="left" vertical="top" wrapText="1"/>
    </xf>
    <xf numFmtId="0" fontId="0" fillId="9" borderId="26" xfId="0" applyFill="1" applyBorder="1" applyAlignment="1">
      <alignment horizontal="left" vertical="top" wrapText="1"/>
    </xf>
    <xf numFmtId="0" fontId="0" fillId="9" borderId="19" xfId="0" applyFill="1" applyBorder="1" applyAlignment="1">
      <alignment horizontal="left" vertical="top" wrapText="1"/>
    </xf>
    <xf numFmtId="0" fontId="0" fillId="9" borderId="27" xfId="0" applyFill="1" applyBorder="1" applyAlignment="1">
      <alignment horizontal="left" vertical="top" wrapText="1"/>
    </xf>
    <xf numFmtId="0" fontId="3" fillId="9" borderId="9" xfId="0" applyFont="1" applyFill="1" applyBorder="1" applyAlignment="1">
      <alignment horizontal="center" vertical="center"/>
    </xf>
  </cellXfs>
  <cellStyles count="3">
    <cellStyle name="Currency" xfId="1" builtinId="4"/>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12</xdr:col>
      <xdr:colOff>495300</xdr:colOff>
      <xdr:row>7</xdr:row>
      <xdr:rowOff>142875</xdr:rowOff>
    </xdr:from>
    <xdr:to>
      <xdr:col>14</xdr:col>
      <xdr:colOff>180975</xdr:colOff>
      <xdr:row>12</xdr:row>
      <xdr:rowOff>9525</xdr:rowOff>
    </xdr:to>
    <xdr:sp macro="" textlink="">
      <xdr:nvSpPr>
        <xdr:cNvPr id="2" name="Hexagon 1">
          <a:extLst>
            <a:ext uri="{FF2B5EF4-FFF2-40B4-BE49-F238E27FC236}">
              <a16:creationId xmlns:a16="http://schemas.microsoft.com/office/drawing/2014/main" id="{EC746856-7891-0B9F-C0E0-133D8DADBE5F}"/>
            </a:ext>
          </a:extLst>
        </xdr:cNvPr>
        <xdr:cNvSpPr/>
      </xdr:nvSpPr>
      <xdr:spPr>
        <a:xfrm>
          <a:off x="7810500" y="1476375"/>
          <a:ext cx="904875" cy="819150"/>
        </a:xfrm>
        <a:prstGeom prst="hexagon">
          <a:avLst/>
        </a:prstGeom>
        <a:ln>
          <a:solidFill>
            <a:sysClr val="windowText" lastClr="000000"/>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IN" sz="1100"/>
            <a:t>Net Income</a:t>
          </a:r>
        </a:p>
      </xdr:txBody>
    </xdr:sp>
    <xdr:clientData/>
  </xdr:twoCellAnchor>
  <xdr:twoCellAnchor>
    <xdr:from>
      <xdr:col>9</xdr:col>
      <xdr:colOff>571500</xdr:colOff>
      <xdr:row>5</xdr:row>
      <xdr:rowOff>133350</xdr:rowOff>
    </xdr:from>
    <xdr:to>
      <xdr:col>11</xdr:col>
      <xdr:colOff>466725</xdr:colOff>
      <xdr:row>8</xdr:row>
      <xdr:rowOff>133350</xdr:rowOff>
    </xdr:to>
    <xdr:sp macro="" textlink="">
      <xdr:nvSpPr>
        <xdr:cNvPr id="3" name="Oval 2">
          <a:extLst>
            <a:ext uri="{FF2B5EF4-FFF2-40B4-BE49-F238E27FC236}">
              <a16:creationId xmlns:a16="http://schemas.microsoft.com/office/drawing/2014/main" id="{788CB822-66E9-145E-FC95-F13621D46EB6}"/>
            </a:ext>
          </a:extLst>
        </xdr:cNvPr>
        <xdr:cNvSpPr/>
      </xdr:nvSpPr>
      <xdr:spPr>
        <a:xfrm>
          <a:off x="6057900" y="1085850"/>
          <a:ext cx="1114425" cy="571500"/>
        </a:xfrm>
        <a:prstGeom prst="ellipse">
          <a:avLst/>
        </a:prstGeom>
        <a:ln>
          <a:solidFill>
            <a:sysClr val="windowText" lastClr="000000"/>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IN" sz="1100"/>
            <a:t>Revenue</a:t>
          </a:r>
        </a:p>
      </xdr:txBody>
    </xdr:sp>
    <xdr:clientData/>
  </xdr:twoCellAnchor>
  <xdr:twoCellAnchor>
    <xdr:from>
      <xdr:col>9</xdr:col>
      <xdr:colOff>161925</xdr:colOff>
      <xdr:row>12</xdr:row>
      <xdr:rowOff>123826</xdr:rowOff>
    </xdr:from>
    <xdr:to>
      <xdr:col>11</xdr:col>
      <xdr:colOff>428625</xdr:colOff>
      <xdr:row>16</xdr:row>
      <xdr:rowOff>9526</xdr:rowOff>
    </xdr:to>
    <xdr:sp macro="" textlink="">
      <xdr:nvSpPr>
        <xdr:cNvPr id="4" name="Oval 3">
          <a:extLst>
            <a:ext uri="{FF2B5EF4-FFF2-40B4-BE49-F238E27FC236}">
              <a16:creationId xmlns:a16="http://schemas.microsoft.com/office/drawing/2014/main" id="{79EECCC0-7432-3124-D9D4-0BC885436479}"/>
            </a:ext>
          </a:extLst>
        </xdr:cNvPr>
        <xdr:cNvSpPr/>
      </xdr:nvSpPr>
      <xdr:spPr>
        <a:xfrm>
          <a:off x="5648325" y="2409826"/>
          <a:ext cx="1485900" cy="647700"/>
        </a:xfrm>
        <a:prstGeom prst="ellipse">
          <a:avLst/>
        </a:prstGeom>
        <a:ln>
          <a:solidFill>
            <a:sysClr val="windowText" lastClr="000000"/>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IN" sz="1100"/>
            <a:t>Cost of Goods Produced</a:t>
          </a:r>
        </a:p>
      </xdr:txBody>
    </xdr:sp>
    <xdr:clientData/>
  </xdr:twoCellAnchor>
  <xdr:twoCellAnchor>
    <xdr:from>
      <xdr:col>11</xdr:col>
      <xdr:colOff>466725</xdr:colOff>
      <xdr:row>7</xdr:row>
      <xdr:rowOff>38100</xdr:rowOff>
    </xdr:from>
    <xdr:to>
      <xdr:col>12</xdr:col>
      <xdr:colOff>495300</xdr:colOff>
      <xdr:row>9</xdr:row>
      <xdr:rowOff>171450</xdr:rowOff>
    </xdr:to>
    <xdr:cxnSp macro="">
      <xdr:nvCxnSpPr>
        <xdr:cNvPr id="6" name="Straight Arrow Connector 5">
          <a:extLst>
            <a:ext uri="{FF2B5EF4-FFF2-40B4-BE49-F238E27FC236}">
              <a16:creationId xmlns:a16="http://schemas.microsoft.com/office/drawing/2014/main" id="{D6F45FDE-F69D-4D45-F6EC-0C4FE69612B3}"/>
            </a:ext>
          </a:extLst>
        </xdr:cNvPr>
        <xdr:cNvCxnSpPr>
          <a:stCxn id="3" idx="6"/>
          <a:endCxn id="2" idx="3"/>
        </xdr:cNvCxnSpPr>
      </xdr:nvCxnSpPr>
      <xdr:spPr>
        <a:xfrm>
          <a:off x="7172325" y="1371600"/>
          <a:ext cx="638175" cy="5143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428625</xdr:colOff>
      <xdr:row>9</xdr:row>
      <xdr:rowOff>171450</xdr:rowOff>
    </xdr:from>
    <xdr:to>
      <xdr:col>12</xdr:col>
      <xdr:colOff>495300</xdr:colOff>
      <xdr:row>14</xdr:row>
      <xdr:rowOff>66676</xdr:rowOff>
    </xdr:to>
    <xdr:cxnSp macro="">
      <xdr:nvCxnSpPr>
        <xdr:cNvPr id="8" name="Straight Arrow Connector 7">
          <a:extLst>
            <a:ext uri="{FF2B5EF4-FFF2-40B4-BE49-F238E27FC236}">
              <a16:creationId xmlns:a16="http://schemas.microsoft.com/office/drawing/2014/main" id="{8A68D231-8F24-B57C-8FE4-36FE8BD14F39}"/>
            </a:ext>
          </a:extLst>
        </xdr:cNvPr>
        <xdr:cNvCxnSpPr>
          <a:stCxn id="4" idx="6"/>
          <a:endCxn id="2" idx="3"/>
        </xdr:cNvCxnSpPr>
      </xdr:nvCxnSpPr>
      <xdr:spPr>
        <a:xfrm flipV="1">
          <a:off x="7134225" y="1885950"/>
          <a:ext cx="676275" cy="84772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590550</xdr:colOff>
      <xdr:row>8</xdr:row>
      <xdr:rowOff>85725</xdr:rowOff>
    </xdr:from>
    <xdr:to>
      <xdr:col>9</xdr:col>
      <xdr:colOff>19050</xdr:colOff>
      <xdr:row>11</xdr:row>
      <xdr:rowOff>114300</xdr:rowOff>
    </xdr:to>
    <xdr:sp macro="" textlink="">
      <xdr:nvSpPr>
        <xdr:cNvPr id="11" name="Oval 10">
          <a:extLst>
            <a:ext uri="{FF2B5EF4-FFF2-40B4-BE49-F238E27FC236}">
              <a16:creationId xmlns:a16="http://schemas.microsoft.com/office/drawing/2014/main" id="{0155967A-4938-D534-127E-38FCF55B3FB1}"/>
            </a:ext>
          </a:extLst>
        </xdr:cNvPr>
        <xdr:cNvSpPr/>
      </xdr:nvSpPr>
      <xdr:spPr>
        <a:xfrm>
          <a:off x="4248150" y="1609725"/>
          <a:ext cx="1257300" cy="600075"/>
        </a:xfrm>
        <a:prstGeom prst="ellipse">
          <a:avLst/>
        </a:prstGeom>
        <a:ln>
          <a:solidFill>
            <a:sysClr val="windowText" lastClr="000000"/>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IN" sz="1100"/>
            <a:t>Units Sold</a:t>
          </a:r>
        </a:p>
      </xdr:txBody>
    </xdr:sp>
    <xdr:clientData/>
  </xdr:twoCellAnchor>
  <xdr:twoCellAnchor>
    <xdr:from>
      <xdr:col>9</xdr:col>
      <xdr:colOff>19050</xdr:colOff>
      <xdr:row>7</xdr:row>
      <xdr:rowOff>38100</xdr:rowOff>
    </xdr:from>
    <xdr:to>
      <xdr:col>9</xdr:col>
      <xdr:colOff>571500</xdr:colOff>
      <xdr:row>10</xdr:row>
      <xdr:rowOff>4763</xdr:rowOff>
    </xdr:to>
    <xdr:cxnSp macro="">
      <xdr:nvCxnSpPr>
        <xdr:cNvPr id="13" name="Straight Arrow Connector 12">
          <a:extLst>
            <a:ext uri="{FF2B5EF4-FFF2-40B4-BE49-F238E27FC236}">
              <a16:creationId xmlns:a16="http://schemas.microsoft.com/office/drawing/2014/main" id="{7DC2B1F6-34AB-2794-23EC-983DE336522E}"/>
            </a:ext>
          </a:extLst>
        </xdr:cNvPr>
        <xdr:cNvCxnSpPr>
          <a:stCxn id="11" idx="6"/>
          <a:endCxn id="3" idx="2"/>
        </xdr:cNvCxnSpPr>
      </xdr:nvCxnSpPr>
      <xdr:spPr>
        <a:xfrm flipV="1">
          <a:off x="5505450" y="1371600"/>
          <a:ext cx="552450" cy="53816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323850</xdr:colOff>
      <xdr:row>2</xdr:row>
      <xdr:rowOff>28576</xdr:rowOff>
    </xdr:from>
    <xdr:to>
      <xdr:col>8</xdr:col>
      <xdr:colOff>333375</xdr:colOff>
      <xdr:row>6</xdr:row>
      <xdr:rowOff>171450</xdr:rowOff>
    </xdr:to>
    <xdr:sp macro="" textlink="">
      <xdr:nvSpPr>
        <xdr:cNvPr id="14" name="Flowchart: Merge 13">
          <a:extLst>
            <a:ext uri="{FF2B5EF4-FFF2-40B4-BE49-F238E27FC236}">
              <a16:creationId xmlns:a16="http://schemas.microsoft.com/office/drawing/2014/main" id="{F6CC966F-22D2-3A24-232F-47F4A22EADFC}"/>
            </a:ext>
          </a:extLst>
        </xdr:cNvPr>
        <xdr:cNvSpPr/>
      </xdr:nvSpPr>
      <xdr:spPr>
        <a:xfrm>
          <a:off x="3981450" y="409576"/>
          <a:ext cx="1228725" cy="904874"/>
        </a:xfrm>
        <a:prstGeom prst="flowChartMerge">
          <a:avLst/>
        </a:prstGeom>
        <a:ln>
          <a:solidFill>
            <a:sysClr val="windowText" lastClr="000000"/>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IN" sz="1100"/>
            <a:t>Selling Price</a:t>
          </a:r>
        </a:p>
      </xdr:txBody>
    </xdr:sp>
    <xdr:clientData/>
  </xdr:twoCellAnchor>
  <xdr:twoCellAnchor>
    <xdr:from>
      <xdr:col>8</xdr:col>
      <xdr:colOff>26194</xdr:colOff>
      <xdr:row>4</xdr:row>
      <xdr:rowOff>100013</xdr:rowOff>
    </xdr:from>
    <xdr:to>
      <xdr:col>9</xdr:col>
      <xdr:colOff>571500</xdr:colOff>
      <xdr:row>7</xdr:row>
      <xdr:rowOff>38100</xdr:rowOff>
    </xdr:to>
    <xdr:cxnSp macro="">
      <xdr:nvCxnSpPr>
        <xdr:cNvPr id="16" name="Straight Arrow Connector 15">
          <a:extLst>
            <a:ext uri="{FF2B5EF4-FFF2-40B4-BE49-F238E27FC236}">
              <a16:creationId xmlns:a16="http://schemas.microsoft.com/office/drawing/2014/main" id="{2A1D3B77-4435-6DA8-F1A6-938766413A3D}"/>
            </a:ext>
          </a:extLst>
        </xdr:cNvPr>
        <xdr:cNvCxnSpPr>
          <a:stCxn id="14" idx="3"/>
          <a:endCxn id="3" idx="2"/>
        </xdr:cNvCxnSpPr>
      </xdr:nvCxnSpPr>
      <xdr:spPr>
        <a:xfrm>
          <a:off x="4902994" y="862013"/>
          <a:ext cx="1154906" cy="509587"/>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38100</xdr:colOff>
      <xdr:row>19</xdr:row>
      <xdr:rowOff>85725</xdr:rowOff>
    </xdr:from>
    <xdr:to>
      <xdr:col>8</xdr:col>
      <xdr:colOff>409575</xdr:colOff>
      <xdr:row>24</xdr:row>
      <xdr:rowOff>9525</xdr:rowOff>
    </xdr:to>
    <xdr:sp macro="" textlink="">
      <xdr:nvSpPr>
        <xdr:cNvPr id="17" name="Flowchart: Merge 16">
          <a:extLst>
            <a:ext uri="{FF2B5EF4-FFF2-40B4-BE49-F238E27FC236}">
              <a16:creationId xmlns:a16="http://schemas.microsoft.com/office/drawing/2014/main" id="{56115445-65D0-69FC-7E58-CF3622FDAA7B}"/>
            </a:ext>
          </a:extLst>
        </xdr:cNvPr>
        <xdr:cNvSpPr/>
      </xdr:nvSpPr>
      <xdr:spPr>
        <a:xfrm>
          <a:off x="4305300" y="3705225"/>
          <a:ext cx="981075" cy="876300"/>
        </a:xfrm>
        <a:prstGeom prst="flowChartMerge">
          <a:avLst/>
        </a:prstGeom>
        <a:ln>
          <a:solidFill>
            <a:sysClr val="windowText" lastClr="000000"/>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IN" sz="1100"/>
            <a:t>Cost Price</a:t>
          </a:r>
        </a:p>
      </xdr:txBody>
    </xdr:sp>
    <xdr:clientData/>
  </xdr:twoCellAnchor>
  <xdr:twoCellAnchor>
    <xdr:from>
      <xdr:col>7</xdr:col>
      <xdr:colOff>528638</xdr:colOff>
      <xdr:row>15</xdr:row>
      <xdr:rowOff>105173</xdr:rowOff>
    </xdr:from>
    <xdr:to>
      <xdr:col>9</xdr:col>
      <xdr:colOff>379530</xdr:colOff>
      <xdr:row>19</xdr:row>
      <xdr:rowOff>85725</xdr:rowOff>
    </xdr:to>
    <xdr:cxnSp macro="">
      <xdr:nvCxnSpPr>
        <xdr:cNvPr id="19" name="Straight Arrow Connector 18">
          <a:extLst>
            <a:ext uri="{FF2B5EF4-FFF2-40B4-BE49-F238E27FC236}">
              <a16:creationId xmlns:a16="http://schemas.microsoft.com/office/drawing/2014/main" id="{3149A99B-81F7-607B-63DF-7BB647135FED}"/>
            </a:ext>
          </a:extLst>
        </xdr:cNvPr>
        <xdr:cNvCxnSpPr>
          <a:stCxn id="17" idx="0"/>
          <a:endCxn id="4" idx="3"/>
        </xdr:cNvCxnSpPr>
      </xdr:nvCxnSpPr>
      <xdr:spPr>
        <a:xfrm flipV="1">
          <a:off x="4795838" y="2962673"/>
          <a:ext cx="1070092" cy="742552"/>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200025</xdr:colOff>
      <xdr:row>14</xdr:row>
      <xdr:rowOff>171450</xdr:rowOff>
    </xdr:from>
    <xdr:to>
      <xdr:col>8</xdr:col>
      <xdr:colOff>304800</xdr:colOff>
      <xdr:row>17</xdr:row>
      <xdr:rowOff>152400</xdr:rowOff>
    </xdr:to>
    <xdr:sp macro="" textlink="">
      <xdr:nvSpPr>
        <xdr:cNvPr id="24" name="Oval 23">
          <a:extLst>
            <a:ext uri="{FF2B5EF4-FFF2-40B4-BE49-F238E27FC236}">
              <a16:creationId xmlns:a16="http://schemas.microsoft.com/office/drawing/2014/main" id="{DC7BCA99-CFE2-CA45-256B-4EF0F06E7367}"/>
            </a:ext>
          </a:extLst>
        </xdr:cNvPr>
        <xdr:cNvSpPr/>
      </xdr:nvSpPr>
      <xdr:spPr>
        <a:xfrm>
          <a:off x="3857625" y="2838450"/>
          <a:ext cx="1323975" cy="552450"/>
        </a:xfrm>
        <a:prstGeom prst="ellipse">
          <a:avLst/>
        </a:prstGeom>
        <a:ln>
          <a:solidFill>
            <a:sysClr val="windowText" lastClr="000000"/>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IN" sz="1100"/>
            <a:t>Inventory</a:t>
          </a:r>
        </a:p>
      </xdr:txBody>
    </xdr:sp>
    <xdr:clientData/>
  </xdr:twoCellAnchor>
  <xdr:twoCellAnchor>
    <xdr:from>
      <xdr:col>8</xdr:col>
      <xdr:colOff>304800</xdr:colOff>
      <xdr:row>14</xdr:row>
      <xdr:rowOff>66676</xdr:rowOff>
    </xdr:from>
    <xdr:to>
      <xdr:col>9</xdr:col>
      <xdr:colOff>161925</xdr:colOff>
      <xdr:row>16</xdr:row>
      <xdr:rowOff>66675</xdr:rowOff>
    </xdr:to>
    <xdr:cxnSp macro="">
      <xdr:nvCxnSpPr>
        <xdr:cNvPr id="26" name="Straight Arrow Connector 25">
          <a:extLst>
            <a:ext uri="{FF2B5EF4-FFF2-40B4-BE49-F238E27FC236}">
              <a16:creationId xmlns:a16="http://schemas.microsoft.com/office/drawing/2014/main" id="{777066B3-020D-1EA7-FF1D-4C356365F832}"/>
            </a:ext>
          </a:extLst>
        </xdr:cNvPr>
        <xdr:cNvCxnSpPr>
          <a:stCxn id="24" idx="6"/>
          <a:endCxn id="4" idx="2"/>
        </xdr:cNvCxnSpPr>
      </xdr:nvCxnSpPr>
      <xdr:spPr>
        <a:xfrm flipV="1">
          <a:off x="5181600" y="2733676"/>
          <a:ext cx="466725" cy="380999"/>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247650</xdr:colOff>
      <xdr:row>11</xdr:row>
      <xdr:rowOff>85725</xdr:rowOff>
    </xdr:from>
    <xdr:to>
      <xdr:col>6</xdr:col>
      <xdr:colOff>276225</xdr:colOff>
      <xdr:row>14</xdr:row>
      <xdr:rowOff>133350</xdr:rowOff>
    </xdr:to>
    <xdr:sp macro="" textlink="">
      <xdr:nvSpPr>
        <xdr:cNvPr id="27" name="Oval 26">
          <a:extLst>
            <a:ext uri="{FF2B5EF4-FFF2-40B4-BE49-F238E27FC236}">
              <a16:creationId xmlns:a16="http://schemas.microsoft.com/office/drawing/2014/main" id="{AB5295B9-EE06-F7AC-7ECA-13AFDA5DD708}"/>
            </a:ext>
          </a:extLst>
        </xdr:cNvPr>
        <xdr:cNvSpPr/>
      </xdr:nvSpPr>
      <xdr:spPr>
        <a:xfrm>
          <a:off x="2686050" y="2181225"/>
          <a:ext cx="1247775" cy="619125"/>
        </a:xfrm>
        <a:prstGeom prst="ellipse">
          <a:avLst/>
        </a:prstGeom>
        <a:ln>
          <a:solidFill>
            <a:sysClr val="windowText" lastClr="000000"/>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IN" sz="1100"/>
            <a:t>Units Produced</a:t>
          </a:r>
        </a:p>
      </xdr:txBody>
    </xdr:sp>
    <xdr:clientData/>
  </xdr:twoCellAnchor>
  <xdr:twoCellAnchor>
    <xdr:from>
      <xdr:col>6</xdr:col>
      <xdr:colOff>276225</xdr:colOff>
      <xdr:row>13</xdr:row>
      <xdr:rowOff>14288</xdr:rowOff>
    </xdr:from>
    <xdr:to>
      <xdr:col>7</xdr:col>
      <xdr:colOff>252413</xdr:colOff>
      <xdr:row>14</xdr:row>
      <xdr:rowOff>171450</xdr:rowOff>
    </xdr:to>
    <xdr:cxnSp macro="">
      <xdr:nvCxnSpPr>
        <xdr:cNvPr id="29" name="Straight Arrow Connector 28">
          <a:extLst>
            <a:ext uri="{FF2B5EF4-FFF2-40B4-BE49-F238E27FC236}">
              <a16:creationId xmlns:a16="http://schemas.microsoft.com/office/drawing/2014/main" id="{21B15996-8B1E-EAFB-93A8-390C4D9AB602}"/>
            </a:ext>
          </a:extLst>
        </xdr:cNvPr>
        <xdr:cNvCxnSpPr>
          <a:stCxn id="27" idx="6"/>
          <a:endCxn id="24" idx="0"/>
        </xdr:cNvCxnSpPr>
      </xdr:nvCxnSpPr>
      <xdr:spPr>
        <a:xfrm>
          <a:off x="3933825" y="2490788"/>
          <a:ext cx="585788" cy="347662"/>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276225</xdr:colOff>
      <xdr:row>10</xdr:row>
      <xdr:rowOff>4763</xdr:rowOff>
    </xdr:from>
    <xdr:to>
      <xdr:col>6</xdr:col>
      <xdr:colOff>590550</xdr:colOff>
      <xdr:row>13</xdr:row>
      <xdr:rowOff>14288</xdr:rowOff>
    </xdr:to>
    <xdr:cxnSp macro="">
      <xdr:nvCxnSpPr>
        <xdr:cNvPr id="31" name="Straight Arrow Connector 30">
          <a:extLst>
            <a:ext uri="{FF2B5EF4-FFF2-40B4-BE49-F238E27FC236}">
              <a16:creationId xmlns:a16="http://schemas.microsoft.com/office/drawing/2014/main" id="{44A74830-67FB-039C-BB15-B3BFB76F786F}"/>
            </a:ext>
          </a:extLst>
        </xdr:cNvPr>
        <xdr:cNvCxnSpPr>
          <a:stCxn id="27" idx="6"/>
          <a:endCxn id="11" idx="2"/>
        </xdr:cNvCxnSpPr>
      </xdr:nvCxnSpPr>
      <xdr:spPr>
        <a:xfrm flipV="1">
          <a:off x="3933825" y="1909763"/>
          <a:ext cx="314325" cy="58102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444523</xdr:colOff>
      <xdr:row>11</xdr:row>
      <xdr:rowOff>26421</xdr:rowOff>
    </xdr:from>
    <xdr:to>
      <xdr:col>9</xdr:col>
      <xdr:colOff>379530</xdr:colOff>
      <xdr:row>13</xdr:row>
      <xdr:rowOff>28179</xdr:rowOff>
    </xdr:to>
    <xdr:cxnSp macro="">
      <xdr:nvCxnSpPr>
        <xdr:cNvPr id="33" name="Straight Arrow Connector 32">
          <a:extLst>
            <a:ext uri="{FF2B5EF4-FFF2-40B4-BE49-F238E27FC236}">
              <a16:creationId xmlns:a16="http://schemas.microsoft.com/office/drawing/2014/main" id="{E91528A6-D9D6-7ED7-F6A9-B920DC5053AA}"/>
            </a:ext>
          </a:extLst>
        </xdr:cNvPr>
        <xdr:cNvCxnSpPr>
          <a:stCxn id="11" idx="5"/>
          <a:endCxn id="4" idx="1"/>
        </xdr:cNvCxnSpPr>
      </xdr:nvCxnSpPr>
      <xdr:spPr>
        <a:xfrm>
          <a:off x="5321323" y="2121921"/>
          <a:ext cx="544607" cy="382758"/>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350" row="4">
    <wetp:webextensionref xmlns:r="http://schemas.openxmlformats.org/officeDocument/2006/relationships" r:id="rId1"/>
  </wetp:taskpane>
</wetp:taskpanes>
</file>

<file path=xl/webextensions/webextension1.xml><?xml version="1.0" encoding="utf-8"?>
<we:webextension xmlns:we="http://schemas.microsoft.com/office/webextensions/webextension/2010/11" id="{C8DE4183-C152-42BE-884E-D4238B34A34A}">
  <we:reference id="0986d9dd-94f1-4b67-978d-c4cf6e6142a8" version="21.5.1.1" store="EXCatalog" storeType="EXCatalog"/>
  <we:alternateReferences>
    <we:reference id="WA200000018" version="21.5.1.1" store="en-US" storeType="OMEX"/>
  </we:alternateReferences>
  <we:properties/>
  <we:bindings/>
  <we:snapshot xmlns:r="http://schemas.openxmlformats.org/officeDocument/2006/relationships"/>
</we:webextension>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387FF0-5813-4ACA-9167-133213E3E0E3}">
  <dimension ref="O20"/>
  <sheetViews>
    <sheetView showGridLines="0" tabSelected="1" zoomScale="90" zoomScaleNormal="90" workbookViewId="0">
      <selection activeCell="Q11" sqref="Q11"/>
    </sheetView>
  </sheetViews>
  <sheetFormatPr defaultRowHeight="15" x14ac:dyDescent="0.25"/>
  <sheetData>
    <row r="20" spans="15:15" x14ac:dyDescent="0.25">
      <c r="O20" t="s">
        <v>55</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96F1C5-C9CF-43A7-8200-EBD04FE4FE54}">
  <dimension ref="A1:M40"/>
  <sheetViews>
    <sheetView workbookViewId="0">
      <selection activeCell="J17" sqref="J17"/>
    </sheetView>
  </sheetViews>
  <sheetFormatPr defaultRowHeight="15" x14ac:dyDescent="0.25"/>
  <cols>
    <col min="1" max="1" width="11.7109375" bestFit="1" customWidth="1"/>
    <col min="2" max="2" width="23" bestFit="1" customWidth="1"/>
    <col min="3" max="3" width="11.85546875" customWidth="1"/>
    <col min="4" max="4" width="16.42578125" bestFit="1" customWidth="1"/>
    <col min="5" max="5" width="13.140625" customWidth="1"/>
    <col min="6" max="6" width="13.28515625" customWidth="1"/>
    <col min="7" max="7" width="13.5703125" customWidth="1"/>
    <col min="8" max="8" width="16.5703125" customWidth="1"/>
  </cols>
  <sheetData>
    <row r="1" spans="1:13" ht="15.75" thickBot="1" x14ac:dyDescent="0.3">
      <c r="B1" s="66" t="s">
        <v>51</v>
      </c>
    </row>
    <row r="2" spans="1:13" ht="15.75" thickBot="1" x14ac:dyDescent="0.3"/>
    <row r="3" spans="1:13" ht="43.5" customHeight="1" x14ac:dyDescent="0.25">
      <c r="A3" t="s">
        <v>0</v>
      </c>
      <c r="B3" s="3" t="s">
        <v>1</v>
      </c>
      <c r="C3" s="20">
        <v>0.75</v>
      </c>
      <c r="D3" s="4" t="s">
        <v>3</v>
      </c>
      <c r="E3" s="21">
        <v>500</v>
      </c>
      <c r="F3" s="9" t="s">
        <v>16</v>
      </c>
      <c r="G3" s="24">
        <v>1000</v>
      </c>
      <c r="H3" s="39" t="s">
        <v>19</v>
      </c>
      <c r="I3" s="40">
        <v>875</v>
      </c>
      <c r="K3" s="51" t="s">
        <v>53</v>
      </c>
      <c r="L3" s="52"/>
      <c r="M3" s="53"/>
    </row>
    <row r="4" spans="1:13" ht="30.75" thickBot="1" x14ac:dyDescent="0.3">
      <c r="B4" s="5" t="s">
        <v>2</v>
      </c>
      <c r="C4" s="19">
        <v>1</v>
      </c>
      <c r="D4" s="10" t="s">
        <v>20</v>
      </c>
      <c r="E4" s="22">
        <v>1000</v>
      </c>
      <c r="F4" s="10" t="s">
        <v>18</v>
      </c>
      <c r="G4" s="23">
        <v>1000</v>
      </c>
      <c r="H4" s="41"/>
      <c r="I4" s="42"/>
      <c r="K4" s="54"/>
      <c r="L4" s="55"/>
      <c r="M4" s="56"/>
    </row>
    <row r="5" spans="1:13" ht="15.75" thickBot="1" x14ac:dyDescent="0.3"/>
    <row r="6" spans="1:13" ht="15.75" thickBot="1" x14ac:dyDescent="0.3">
      <c r="A6" t="s">
        <v>5</v>
      </c>
      <c r="B6" s="50" t="s">
        <v>22</v>
      </c>
      <c r="C6" s="14" t="s">
        <v>11</v>
      </c>
      <c r="D6" s="14" t="s">
        <v>12</v>
      </c>
      <c r="E6" s="14" t="s">
        <v>13</v>
      </c>
      <c r="F6" s="14" t="s">
        <v>14</v>
      </c>
      <c r="G6" s="15" t="s">
        <v>15</v>
      </c>
      <c r="H6" s="15" t="s">
        <v>52</v>
      </c>
    </row>
    <row r="7" spans="1:13" x14ac:dyDescent="0.25">
      <c r="B7" s="17" t="s">
        <v>6</v>
      </c>
      <c r="C7" s="16">
        <f>G3</f>
        <v>1000</v>
      </c>
      <c r="D7" s="4">
        <f>C7+$E$3</f>
        <v>1500</v>
      </c>
      <c r="E7" s="4">
        <f t="shared" ref="E7:H7" si="0">D7+$E$3</f>
        <v>2000</v>
      </c>
      <c r="F7" s="4">
        <f t="shared" si="0"/>
        <v>2500</v>
      </c>
      <c r="G7" s="4">
        <f t="shared" si="0"/>
        <v>3000</v>
      </c>
      <c r="H7" s="6">
        <f t="shared" si="0"/>
        <v>3500</v>
      </c>
      <c r="J7" t="s">
        <v>23</v>
      </c>
    </row>
    <row r="8" spans="1:13" x14ac:dyDescent="0.25">
      <c r="B8" s="13" t="s">
        <v>4</v>
      </c>
      <c r="C8" s="11">
        <f>C7</f>
        <v>1000</v>
      </c>
      <c r="D8" s="1">
        <f>D7</f>
        <v>1500</v>
      </c>
      <c r="E8" s="1">
        <f>E7</f>
        <v>2000</v>
      </c>
      <c r="F8" s="1">
        <f t="shared" ref="F8:H8" si="1">F7</f>
        <v>2500</v>
      </c>
      <c r="G8" s="1">
        <f t="shared" si="1"/>
        <v>3000</v>
      </c>
      <c r="H8" s="7">
        <f t="shared" si="1"/>
        <v>3500</v>
      </c>
      <c r="J8" t="s">
        <v>24</v>
      </c>
    </row>
    <row r="9" spans="1:13" x14ac:dyDescent="0.25">
      <c r="B9" s="13" t="s">
        <v>7</v>
      </c>
      <c r="C9" s="11">
        <f>C7-E4+C8</f>
        <v>1000</v>
      </c>
      <c r="D9" s="1">
        <f>D7-C8+D8</f>
        <v>2000</v>
      </c>
      <c r="E9" s="1">
        <f t="shared" ref="E9:H9" si="2">E7-D8+E8</f>
        <v>2500</v>
      </c>
      <c r="F9" s="1">
        <f t="shared" si="2"/>
        <v>3000</v>
      </c>
      <c r="G9" s="1">
        <f t="shared" si="2"/>
        <v>3500</v>
      </c>
      <c r="H9" s="7">
        <f t="shared" si="2"/>
        <v>4000</v>
      </c>
      <c r="J9" t="s">
        <v>25</v>
      </c>
    </row>
    <row r="10" spans="1:13" x14ac:dyDescent="0.25">
      <c r="B10" s="13"/>
      <c r="C10" s="11"/>
      <c r="D10" s="1"/>
      <c r="E10" s="1"/>
      <c r="F10" s="1"/>
      <c r="G10" s="1"/>
      <c r="H10" s="7"/>
    </row>
    <row r="11" spans="1:13" x14ac:dyDescent="0.25">
      <c r="B11" s="13" t="s">
        <v>17</v>
      </c>
      <c r="C11" s="12">
        <f>C9*$C$3</f>
        <v>750</v>
      </c>
      <c r="D11" s="2">
        <f>D9*$C$3</f>
        <v>1500</v>
      </c>
      <c r="E11" s="2">
        <f t="shared" ref="E11:H11" si="3">E9*$C$3</f>
        <v>1875</v>
      </c>
      <c r="F11" s="2">
        <f t="shared" si="3"/>
        <v>2250</v>
      </c>
      <c r="G11" s="2">
        <f t="shared" si="3"/>
        <v>2625</v>
      </c>
      <c r="H11" s="8">
        <f t="shared" si="3"/>
        <v>3000</v>
      </c>
      <c r="J11" t="s">
        <v>26</v>
      </c>
    </row>
    <row r="12" spans="1:13" x14ac:dyDescent="0.25">
      <c r="B12" s="13" t="s">
        <v>8</v>
      </c>
      <c r="C12" s="12">
        <f>C7*$C$4</f>
        <v>1000</v>
      </c>
      <c r="D12" s="2">
        <f>D7*$C$4</f>
        <v>1500</v>
      </c>
      <c r="E12" s="2">
        <f t="shared" ref="E12:H12" si="4">E7*$C$4</f>
        <v>2000</v>
      </c>
      <c r="F12" s="2">
        <f t="shared" si="4"/>
        <v>2500</v>
      </c>
      <c r="G12" s="2">
        <f t="shared" si="4"/>
        <v>3000</v>
      </c>
      <c r="H12" s="8">
        <f t="shared" si="4"/>
        <v>3500</v>
      </c>
      <c r="J12" t="s">
        <v>27</v>
      </c>
    </row>
    <row r="13" spans="1:13" x14ac:dyDescent="0.25">
      <c r="B13" s="13" t="s">
        <v>9</v>
      </c>
      <c r="C13" s="12">
        <f>G4</f>
        <v>1000</v>
      </c>
      <c r="D13" s="2">
        <f>C12</f>
        <v>1000</v>
      </c>
      <c r="E13" s="2">
        <f t="shared" ref="E13:H13" si="5">D12</f>
        <v>1500</v>
      </c>
      <c r="F13" s="2">
        <f t="shared" si="5"/>
        <v>2000</v>
      </c>
      <c r="G13" s="2">
        <f t="shared" si="5"/>
        <v>2500</v>
      </c>
      <c r="H13" s="8">
        <f t="shared" si="5"/>
        <v>3000</v>
      </c>
      <c r="J13" t="s">
        <v>28</v>
      </c>
    </row>
    <row r="14" spans="1:13" x14ac:dyDescent="0.25">
      <c r="B14" s="13" t="s">
        <v>10</v>
      </c>
      <c r="C14" s="12">
        <f>I3+C13-C11</f>
        <v>1125</v>
      </c>
      <c r="D14" s="2">
        <f>C14+D13-D11</f>
        <v>625</v>
      </c>
      <c r="E14" s="2">
        <f t="shared" ref="E14:H14" si="6">D14+E13-E11</f>
        <v>250</v>
      </c>
      <c r="F14" s="2">
        <f t="shared" si="6"/>
        <v>0</v>
      </c>
      <c r="G14" s="2">
        <f t="shared" si="6"/>
        <v>-125</v>
      </c>
      <c r="H14" s="8">
        <f t="shared" si="6"/>
        <v>-125</v>
      </c>
      <c r="J14" t="s">
        <v>29</v>
      </c>
    </row>
    <row r="15" spans="1:13" x14ac:dyDescent="0.25">
      <c r="B15" s="49" t="s">
        <v>21</v>
      </c>
      <c r="C15" s="47">
        <f>C7*$C$4-C7*$C$3</f>
        <v>250</v>
      </c>
      <c r="D15" s="43">
        <f t="shared" ref="D15:H15" si="7">D7*$C$4-D7*$C$3</f>
        <v>375</v>
      </c>
      <c r="E15" s="43">
        <f t="shared" si="7"/>
        <v>500</v>
      </c>
      <c r="F15" s="43">
        <f t="shared" si="7"/>
        <v>625</v>
      </c>
      <c r="G15" s="43">
        <f t="shared" si="7"/>
        <v>750</v>
      </c>
      <c r="H15" s="44">
        <f t="shared" si="7"/>
        <v>875</v>
      </c>
      <c r="J15" t="s">
        <v>30</v>
      </c>
    </row>
    <row r="16" spans="1:13" ht="15.75" thickBot="1" x14ac:dyDescent="0.3">
      <c r="B16" s="18" t="s">
        <v>49</v>
      </c>
      <c r="C16" s="48">
        <f>C15/C12</f>
        <v>0.25</v>
      </c>
      <c r="D16" s="45">
        <f t="shared" ref="D16:H16" si="8">D15/D12</f>
        <v>0.25</v>
      </c>
      <c r="E16" s="45">
        <f t="shared" si="8"/>
        <v>0.25</v>
      </c>
      <c r="F16" s="45">
        <f t="shared" si="8"/>
        <v>0.25</v>
      </c>
      <c r="G16" s="45">
        <f t="shared" si="8"/>
        <v>0.25</v>
      </c>
      <c r="H16" s="46">
        <f t="shared" si="8"/>
        <v>0.25</v>
      </c>
    </row>
    <row r="17" spans="2:7" ht="15.75" thickBot="1" x14ac:dyDescent="0.3"/>
    <row r="18" spans="2:7" ht="15" customHeight="1" x14ac:dyDescent="0.25">
      <c r="B18" s="57" t="s">
        <v>54</v>
      </c>
      <c r="C18" s="58"/>
      <c r="D18" s="58"/>
      <c r="E18" s="58"/>
      <c r="F18" s="58"/>
      <c r="G18" s="59"/>
    </row>
    <row r="19" spans="2:7" x14ac:dyDescent="0.25">
      <c r="B19" s="60"/>
      <c r="C19" s="61"/>
      <c r="D19" s="61"/>
      <c r="E19" s="61"/>
      <c r="F19" s="61"/>
      <c r="G19" s="62"/>
    </row>
    <row r="20" spans="2:7" x14ac:dyDescent="0.25">
      <c r="B20" s="60"/>
      <c r="C20" s="61"/>
      <c r="D20" s="61"/>
      <c r="E20" s="61"/>
      <c r="F20" s="61"/>
      <c r="G20" s="62"/>
    </row>
    <row r="21" spans="2:7" x14ac:dyDescent="0.25">
      <c r="B21" s="60"/>
      <c r="C21" s="61"/>
      <c r="D21" s="61"/>
      <c r="E21" s="61"/>
      <c r="F21" s="61"/>
      <c r="G21" s="62"/>
    </row>
    <row r="22" spans="2:7" x14ac:dyDescent="0.25">
      <c r="B22" s="60"/>
      <c r="C22" s="61"/>
      <c r="D22" s="61"/>
      <c r="E22" s="61"/>
      <c r="F22" s="61"/>
      <c r="G22" s="62"/>
    </row>
    <row r="23" spans="2:7" x14ac:dyDescent="0.25">
      <c r="B23" s="60"/>
      <c r="C23" s="61"/>
      <c r="D23" s="61"/>
      <c r="E23" s="61"/>
      <c r="F23" s="61"/>
      <c r="G23" s="62"/>
    </row>
    <row r="24" spans="2:7" x14ac:dyDescent="0.25">
      <c r="B24" s="60"/>
      <c r="C24" s="61"/>
      <c r="D24" s="61"/>
      <c r="E24" s="61"/>
      <c r="F24" s="61"/>
      <c r="G24" s="62"/>
    </row>
    <row r="25" spans="2:7" x14ac:dyDescent="0.25">
      <c r="B25" s="60"/>
      <c r="C25" s="61"/>
      <c r="D25" s="61"/>
      <c r="E25" s="61"/>
      <c r="F25" s="61"/>
      <c r="G25" s="62"/>
    </row>
    <row r="26" spans="2:7" x14ac:dyDescent="0.25">
      <c r="B26" s="60"/>
      <c r="C26" s="61"/>
      <c r="D26" s="61"/>
      <c r="E26" s="61"/>
      <c r="F26" s="61"/>
      <c r="G26" s="62"/>
    </row>
    <row r="27" spans="2:7" x14ac:dyDescent="0.25">
      <c r="B27" s="60"/>
      <c r="C27" s="61"/>
      <c r="D27" s="61"/>
      <c r="E27" s="61"/>
      <c r="F27" s="61"/>
      <c r="G27" s="62"/>
    </row>
    <row r="28" spans="2:7" x14ac:dyDescent="0.25">
      <c r="B28" s="60"/>
      <c r="C28" s="61"/>
      <c r="D28" s="61"/>
      <c r="E28" s="61"/>
      <c r="F28" s="61"/>
      <c r="G28" s="62"/>
    </row>
    <row r="29" spans="2:7" x14ac:dyDescent="0.25">
      <c r="B29" s="60"/>
      <c r="C29" s="61"/>
      <c r="D29" s="61"/>
      <c r="E29" s="61"/>
      <c r="F29" s="61"/>
      <c r="G29" s="62"/>
    </row>
    <row r="30" spans="2:7" x14ac:dyDescent="0.25">
      <c r="B30" s="60"/>
      <c r="C30" s="61"/>
      <c r="D30" s="61"/>
      <c r="E30" s="61"/>
      <c r="F30" s="61"/>
      <c r="G30" s="62"/>
    </row>
    <row r="31" spans="2:7" x14ac:dyDescent="0.25">
      <c r="B31" s="60"/>
      <c r="C31" s="61"/>
      <c r="D31" s="61"/>
      <c r="E31" s="61"/>
      <c r="F31" s="61"/>
      <c r="G31" s="62"/>
    </row>
    <row r="32" spans="2:7" x14ac:dyDescent="0.25">
      <c r="B32" s="60"/>
      <c r="C32" s="61"/>
      <c r="D32" s="61"/>
      <c r="E32" s="61"/>
      <c r="F32" s="61"/>
      <c r="G32" s="62"/>
    </row>
    <row r="33" spans="2:7" x14ac:dyDescent="0.25">
      <c r="B33" s="60"/>
      <c r="C33" s="61"/>
      <c r="D33" s="61"/>
      <c r="E33" s="61"/>
      <c r="F33" s="61"/>
      <c r="G33" s="62"/>
    </row>
    <row r="34" spans="2:7" x14ac:dyDescent="0.25">
      <c r="B34" s="60"/>
      <c r="C34" s="61"/>
      <c r="D34" s="61"/>
      <c r="E34" s="61"/>
      <c r="F34" s="61"/>
      <c r="G34" s="62"/>
    </row>
    <row r="35" spans="2:7" x14ac:dyDescent="0.25">
      <c r="B35" s="60"/>
      <c r="C35" s="61"/>
      <c r="D35" s="61"/>
      <c r="E35" s="61"/>
      <c r="F35" s="61"/>
      <c r="G35" s="62"/>
    </row>
    <row r="36" spans="2:7" x14ac:dyDescent="0.25">
      <c r="B36" s="60"/>
      <c r="C36" s="61"/>
      <c r="D36" s="61"/>
      <c r="E36" s="61"/>
      <c r="F36" s="61"/>
      <c r="G36" s="62"/>
    </row>
    <row r="37" spans="2:7" x14ac:dyDescent="0.25">
      <c r="B37" s="60"/>
      <c r="C37" s="61"/>
      <c r="D37" s="61"/>
      <c r="E37" s="61"/>
      <c r="F37" s="61"/>
      <c r="G37" s="62"/>
    </row>
    <row r="38" spans="2:7" x14ac:dyDescent="0.25">
      <c r="B38" s="60"/>
      <c r="C38" s="61"/>
      <c r="D38" s="61"/>
      <c r="E38" s="61"/>
      <c r="F38" s="61"/>
      <c r="G38" s="62"/>
    </row>
    <row r="39" spans="2:7" x14ac:dyDescent="0.25">
      <c r="B39" s="60"/>
      <c r="C39" s="61"/>
      <c r="D39" s="61"/>
      <c r="E39" s="61"/>
      <c r="F39" s="61"/>
      <c r="G39" s="62"/>
    </row>
    <row r="40" spans="2:7" ht="15.75" thickBot="1" x14ac:dyDescent="0.3">
      <c r="B40" s="63"/>
      <c r="C40" s="64"/>
      <c r="D40" s="64"/>
      <c r="E40" s="64"/>
      <c r="F40" s="64"/>
      <c r="G40" s="65"/>
    </row>
  </sheetData>
  <scenarios current="1" show="2" sqref="F16">
    <scenario name="Optimistic" locked="1" count="1" user="Admin" comment="Created by Admin on 9/14/2022">
      <inputCells r="E3" val="600"/>
    </scenario>
    <scenario name="Base" locked="1" count="1" user="Admin" comment="Created by Admin on 9/14/2022">
      <inputCells r="E3" val="500"/>
    </scenario>
    <scenario name="Pessimistic" locked="1" count="1" user="Admin" comment="Created by Admin on 9/14/2022">
      <inputCells r="E3" val="300"/>
    </scenario>
  </scenarios>
  <mergeCells count="4">
    <mergeCell ref="H3:H4"/>
    <mergeCell ref="I3:I4"/>
    <mergeCell ref="B18:G40"/>
    <mergeCell ref="K3:M4"/>
  </mergeCells>
  <phoneticPr fontId="2"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A8FBA2-9453-4894-BA92-D94C975358DB}">
  <sheetPr>
    <outlinePr summaryBelow="0"/>
  </sheetPr>
  <dimension ref="B1:G16"/>
  <sheetViews>
    <sheetView showGridLines="0" workbookViewId="0"/>
  </sheetViews>
  <sheetFormatPr defaultRowHeight="15" outlineLevelRow="1" outlineLevelCol="1" x14ac:dyDescent="0.25"/>
  <cols>
    <col min="3" max="3" width="6.42578125" bestFit="1" customWidth="1"/>
    <col min="4" max="7" width="13.140625" bestFit="1" customWidth="1" outlineLevel="1"/>
  </cols>
  <sheetData>
    <row r="1" spans="2:7" ht="15.75" thickBot="1" x14ac:dyDescent="0.3"/>
    <row r="2" spans="2:7" ht="15.75" x14ac:dyDescent="0.25">
      <c r="B2" s="29" t="s">
        <v>41</v>
      </c>
      <c r="C2" s="29"/>
      <c r="D2" s="34"/>
      <c r="E2" s="34"/>
      <c r="F2" s="34"/>
      <c r="G2" s="34"/>
    </row>
    <row r="3" spans="2:7" ht="15.75" collapsed="1" x14ac:dyDescent="0.25">
      <c r="B3" s="28"/>
      <c r="C3" s="28"/>
      <c r="D3" s="35" t="s">
        <v>43</v>
      </c>
      <c r="E3" s="35" t="s">
        <v>48</v>
      </c>
      <c r="F3" s="35" t="s">
        <v>38</v>
      </c>
      <c r="G3" s="35" t="s">
        <v>40</v>
      </c>
    </row>
    <row r="4" spans="2:7" ht="22.5" hidden="1" outlineLevel="1" x14ac:dyDescent="0.25">
      <c r="B4" s="31"/>
      <c r="C4" s="31"/>
      <c r="D4" s="25"/>
      <c r="E4" s="37" t="s">
        <v>39</v>
      </c>
      <c r="F4" s="37" t="s">
        <v>39</v>
      </c>
      <c r="G4" s="37" t="s">
        <v>39</v>
      </c>
    </row>
    <row r="5" spans="2:7" x14ac:dyDescent="0.25">
      <c r="B5" s="32" t="s">
        <v>42</v>
      </c>
      <c r="C5" s="32"/>
      <c r="D5" s="30"/>
      <c r="E5" s="30"/>
      <c r="F5" s="30"/>
      <c r="G5" s="30"/>
    </row>
    <row r="6" spans="2:7" outlineLevel="1" x14ac:dyDescent="0.25">
      <c r="B6" s="31"/>
      <c r="C6" s="31" t="s">
        <v>31</v>
      </c>
      <c r="D6" s="25">
        <v>500</v>
      </c>
      <c r="E6" s="36">
        <v>600</v>
      </c>
      <c r="F6" s="36">
        <v>500</v>
      </c>
      <c r="G6" s="36">
        <v>300</v>
      </c>
    </row>
    <row r="7" spans="2:7" x14ac:dyDescent="0.25">
      <c r="B7" s="32" t="s">
        <v>44</v>
      </c>
      <c r="C7" s="32"/>
      <c r="D7" s="30"/>
      <c r="E7" s="30"/>
      <c r="F7" s="30"/>
      <c r="G7" s="30"/>
    </row>
    <row r="8" spans="2:7" outlineLevel="1" x14ac:dyDescent="0.25">
      <c r="B8" s="31"/>
      <c r="C8" s="31" t="s">
        <v>32</v>
      </c>
      <c r="D8" s="26">
        <v>1125</v>
      </c>
      <c r="E8" s="26">
        <v>1125</v>
      </c>
      <c r="F8" s="26">
        <v>1125</v>
      </c>
      <c r="G8" s="26">
        <v>1125</v>
      </c>
    </row>
    <row r="9" spans="2:7" outlineLevel="1" x14ac:dyDescent="0.25">
      <c r="B9" s="31"/>
      <c r="C9" s="31" t="s">
        <v>33</v>
      </c>
      <c r="D9" s="26">
        <v>625</v>
      </c>
      <c r="E9" s="26">
        <v>475</v>
      </c>
      <c r="F9" s="26">
        <v>625</v>
      </c>
      <c r="G9" s="26">
        <v>925</v>
      </c>
    </row>
    <row r="10" spans="2:7" outlineLevel="1" x14ac:dyDescent="0.25">
      <c r="B10" s="31"/>
      <c r="C10" s="31" t="s">
        <v>34</v>
      </c>
      <c r="D10" s="26">
        <v>250</v>
      </c>
      <c r="E10" s="26">
        <v>-25</v>
      </c>
      <c r="F10" s="26">
        <v>250</v>
      </c>
      <c r="G10" s="26">
        <v>800</v>
      </c>
    </row>
    <row r="11" spans="2:7" outlineLevel="1" x14ac:dyDescent="0.25">
      <c r="B11" s="31"/>
      <c r="C11" s="31" t="s">
        <v>35</v>
      </c>
      <c r="D11" s="26">
        <v>0</v>
      </c>
      <c r="E11" s="26">
        <v>-375</v>
      </c>
      <c r="F11" s="26">
        <v>0</v>
      </c>
      <c r="G11" s="26">
        <v>750</v>
      </c>
    </row>
    <row r="12" spans="2:7" outlineLevel="1" x14ac:dyDescent="0.25">
      <c r="B12" s="31"/>
      <c r="C12" s="31" t="s">
        <v>36</v>
      </c>
      <c r="D12" s="26">
        <v>-125</v>
      </c>
      <c r="E12" s="26">
        <v>-575</v>
      </c>
      <c r="F12" s="26">
        <v>-125</v>
      </c>
      <c r="G12" s="26">
        <v>775</v>
      </c>
    </row>
    <row r="13" spans="2:7" ht="15.75" outlineLevel="1" thickBot="1" x14ac:dyDescent="0.3">
      <c r="B13" s="33"/>
      <c r="C13" s="33" t="s">
        <v>37</v>
      </c>
      <c r="D13" s="27">
        <v>-125</v>
      </c>
      <c r="E13" s="27">
        <v>-625</v>
      </c>
      <c r="F13" s="27">
        <v>-125</v>
      </c>
      <c r="G13" s="27">
        <v>875</v>
      </c>
    </row>
    <row r="14" spans="2:7" x14ac:dyDescent="0.25">
      <c r="B14" t="s">
        <v>45</v>
      </c>
    </row>
    <row r="15" spans="2:7" x14ac:dyDescent="0.25">
      <c r="B15" t="s">
        <v>46</v>
      </c>
    </row>
    <row r="16" spans="2:7" x14ac:dyDescent="0.25">
      <c r="B16" t="s">
        <v>47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C38A03-B095-4D91-B20B-023E3A6BB8FD}">
  <sheetPr>
    <outlinePr summaryBelow="0"/>
  </sheetPr>
  <dimension ref="B1:G11"/>
  <sheetViews>
    <sheetView showGridLines="0" workbookViewId="0">
      <selection activeCell="N10" sqref="N10"/>
    </sheetView>
  </sheetViews>
  <sheetFormatPr defaultRowHeight="15" outlineLevelRow="1" outlineLevelCol="1" x14ac:dyDescent="0.25"/>
  <cols>
    <col min="3" max="3" width="6" bestFit="1" customWidth="1"/>
    <col min="4" max="7" width="13.140625" bestFit="1" customWidth="1" outlineLevel="1"/>
  </cols>
  <sheetData>
    <row r="1" spans="2:7" ht="15.75" thickBot="1" x14ac:dyDescent="0.3"/>
    <row r="2" spans="2:7" ht="15.75" x14ac:dyDescent="0.25">
      <c r="B2" s="29" t="s">
        <v>41</v>
      </c>
      <c r="C2" s="29"/>
      <c r="D2" s="34"/>
      <c r="E2" s="34"/>
      <c r="F2" s="34"/>
      <c r="G2" s="34"/>
    </row>
    <row r="3" spans="2:7" ht="15.75" collapsed="1" x14ac:dyDescent="0.25">
      <c r="B3" s="28"/>
      <c r="C3" s="28"/>
      <c r="D3" s="35" t="s">
        <v>43</v>
      </c>
      <c r="E3" s="35" t="s">
        <v>48</v>
      </c>
      <c r="F3" s="35" t="s">
        <v>38</v>
      </c>
      <c r="G3" s="35" t="s">
        <v>40</v>
      </c>
    </row>
    <row r="4" spans="2:7" ht="22.5" hidden="1" outlineLevel="1" x14ac:dyDescent="0.25">
      <c r="B4" s="31"/>
      <c r="C4" s="31"/>
      <c r="D4" s="25"/>
      <c r="E4" s="37" t="s">
        <v>39</v>
      </c>
      <c r="F4" s="37" t="s">
        <v>39</v>
      </c>
      <c r="G4" s="37" t="s">
        <v>39</v>
      </c>
    </row>
    <row r="5" spans="2:7" x14ac:dyDescent="0.25">
      <c r="B5" s="32" t="s">
        <v>42</v>
      </c>
      <c r="C5" s="32"/>
      <c r="D5" s="30"/>
      <c r="E5" s="30"/>
      <c r="F5" s="30"/>
      <c r="G5" s="30"/>
    </row>
    <row r="6" spans="2:7" outlineLevel="1" x14ac:dyDescent="0.25">
      <c r="B6" s="31"/>
      <c r="C6" s="31" t="s">
        <v>31</v>
      </c>
      <c r="D6" s="25">
        <v>500</v>
      </c>
      <c r="E6" s="36">
        <v>600</v>
      </c>
      <c r="F6" s="36">
        <v>500</v>
      </c>
      <c r="G6" s="36">
        <v>300</v>
      </c>
    </row>
    <row r="7" spans="2:7" x14ac:dyDescent="0.25">
      <c r="B7" s="32" t="s">
        <v>44</v>
      </c>
      <c r="C7" s="32"/>
      <c r="D7" s="30"/>
      <c r="E7" s="30"/>
      <c r="F7" s="30"/>
      <c r="G7" s="30"/>
    </row>
    <row r="8" spans="2:7" ht="15.75" outlineLevel="1" thickBot="1" x14ac:dyDescent="0.3">
      <c r="B8" s="33"/>
      <c r="C8" s="33" t="s">
        <v>50</v>
      </c>
      <c r="D8" s="38">
        <v>0.25</v>
      </c>
      <c r="E8" s="38">
        <v>0.25</v>
      </c>
      <c r="F8" s="38">
        <v>0.25</v>
      </c>
      <c r="G8" s="38">
        <v>0.25</v>
      </c>
    </row>
    <row r="9" spans="2:7" x14ac:dyDescent="0.25">
      <c r="B9" t="s">
        <v>45</v>
      </c>
    </row>
    <row r="10" spans="2:7" x14ac:dyDescent="0.25">
      <c r="B10" t="s">
        <v>46</v>
      </c>
    </row>
    <row r="11" spans="2:7" x14ac:dyDescent="0.25">
      <c r="B11" t="s">
        <v>47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Influence Diagram</vt:lpstr>
      <vt:lpstr>Modelling</vt:lpstr>
      <vt:lpstr>q) C</vt:lpstr>
      <vt:lpstr>q) 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2022-09-12T20:58:20Z</dcterms:created>
  <dcterms:modified xsi:type="dcterms:W3CDTF">2022-09-14T19:52:51Z</dcterms:modified>
</cp:coreProperties>
</file>